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9431237-84A3-4834-B608-2A728A8F1B6B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Green Bay Packers" sheetId="3" r:id="rId1"/>
    <sheet name="Stats" sheetId="5" r:id="rId2"/>
  </sheets>
  <definedNames>
    <definedName name="_xlnm._FilterDatabase" localSheetId="1" hidden="1">Stats!$B$15:$U$23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3" l="1"/>
  <c r="N12" i="3"/>
  <c r="N7" i="3"/>
  <c r="N36" i="3"/>
  <c r="N6" i="3"/>
  <c r="N3" i="3"/>
  <c r="N4" i="3"/>
  <c r="N34" i="3" l="1"/>
  <c r="I27" i="5" l="1"/>
  <c r="K27" i="5" s="1"/>
  <c r="J27" i="5"/>
  <c r="I28" i="5"/>
  <c r="K28" i="5" s="1"/>
  <c r="J28" i="5"/>
  <c r="I21" i="5" l="1"/>
  <c r="J21" i="5"/>
  <c r="I22" i="5"/>
  <c r="J22" i="5"/>
  <c r="K22" i="5" l="1"/>
  <c r="K21" i="5"/>
  <c r="I42" i="5"/>
  <c r="K42" i="5" s="1"/>
  <c r="J42" i="5"/>
  <c r="I41" i="5"/>
  <c r="J41" i="5"/>
  <c r="R7" i="5"/>
  <c r="S7" i="5"/>
  <c r="U7" i="5" s="1"/>
  <c r="T7" i="5"/>
  <c r="R8" i="5"/>
  <c r="S8" i="5"/>
  <c r="T8" i="5"/>
  <c r="U8" i="5" l="1"/>
  <c r="K41" i="5"/>
  <c r="I13" i="5"/>
  <c r="J13" i="5"/>
  <c r="I14" i="5"/>
  <c r="J14" i="5"/>
  <c r="K14" i="5"/>
  <c r="I15" i="5"/>
  <c r="J15" i="5"/>
  <c r="I16" i="5"/>
  <c r="J16" i="5"/>
  <c r="I17" i="5"/>
  <c r="K17" i="5" s="1"/>
  <c r="J17" i="5"/>
  <c r="I18" i="5"/>
  <c r="J18" i="5"/>
  <c r="K13" i="5" l="1"/>
  <c r="K15" i="5"/>
  <c r="K18" i="5"/>
  <c r="K16" i="5"/>
  <c r="N58" i="5" l="1"/>
  <c r="M58" i="5"/>
  <c r="L58" i="5"/>
  <c r="K58" i="5"/>
  <c r="J58" i="5"/>
  <c r="I36" i="5"/>
  <c r="J36" i="5"/>
  <c r="I35" i="5"/>
  <c r="J35" i="5"/>
  <c r="I37" i="5"/>
  <c r="J37" i="5"/>
  <c r="I20" i="5"/>
  <c r="J20" i="5"/>
  <c r="K20" i="5" l="1"/>
  <c r="K37" i="5"/>
  <c r="K35" i="5"/>
  <c r="K36" i="5"/>
  <c r="O58" i="5"/>
  <c r="I19" i="5" l="1"/>
  <c r="J19" i="5"/>
  <c r="K19" i="5" l="1"/>
  <c r="R6" i="5"/>
  <c r="S6" i="5"/>
  <c r="T6" i="5"/>
  <c r="U6" i="5" l="1"/>
  <c r="I30" i="5"/>
  <c r="I32" i="5"/>
  <c r="I43" i="5"/>
  <c r="I34" i="5"/>
  <c r="I38" i="5"/>
  <c r="I39" i="5"/>
  <c r="I40" i="5"/>
  <c r="I33" i="5"/>
  <c r="I31" i="5"/>
  <c r="I29" i="5"/>
  <c r="J30" i="5"/>
  <c r="J32" i="5"/>
  <c r="J43" i="5"/>
  <c r="J34" i="5"/>
  <c r="J38" i="5"/>
  <c r="J39" i="5"/>
  <c r="J40" i="5"/>
  <c r="J33" i="5"/>
  <c r="J31" i="5"/>
  <c r="J29" i="5"/>
  <c r="K39" i="5" l="1"/>
  <c r="K32" i="5"/>
  <c r="K40" i="5"/>
  <c r="K38" i="5"/>
  <c r="K33" i="5"/>
  <c r="K30" i="5"/>
  <c r="K29" i="5"/>
  <c r="K34" i="5"/>
  <c r="K31" i="5"/>
  <c r="K43" i="5"/>
</calcChain>
</file>

<file path=xl/sharedStrings.xml><?xml version="1.0" encoding="utf-8"?>
<sst xmlns="http://schemas.openxmlformats.org/spreadsheetml/2006/main" count="438" uniqueCount="244">
  <si>
    <t>WR</t>
  </si>
  <si>
    <t>RB</t>
  </si>
  <si>
    <t>TE</t>
  </si>
  <si>
    <t>QB</t>
  </si>
  <si>
    <t>LS</t>
  </si>
  <si>
    <t>LB</t>
  </si>
  <si>
    <t>FB</t>
  </si>
  <si>
    <t>K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</si>
  <si>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</si>
  <si>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</si>
  <si>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</si>
  <si>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</si>
  <si>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</si>
  <si>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</si>
  <si>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</si>
  <si>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</si>
  <si>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</si>
  <si>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</si>
  <si>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</si>
  <si>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</si>
  <si>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</si>
  <si>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</si>
  <si>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</si>
  <si>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</si>
  <si>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</si>
  <si>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</si>
  <si>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</si>
  <si>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</si>
  <si>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</si>
  <si>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</si>
  <si>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</si>
  <si>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</si>
  <si>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</si>
  <si>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</si>
  <si>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</si>
  <si>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</si>
  <si>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</si>
  <si>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</si>
  <si>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</si>
  <si>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</si>
  <si>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</si>
  <si>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</si>
  <si>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</si>
  <si>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</si>
  <si>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</si>
  <si>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</si>
  <si>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</si>
  <si>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</si>
  <si>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</si>
  <si>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</si>
  <si>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</si>
  <si>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</si>
  <si>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DL</t>
  </si>
  <si>
    <t>Status</t>
  </si>
  <si>
    <t>Ohio State</t>
  </si>
  <si>
    <t>Illinois</t>
  </si>
  <si>
    <t>Wisconsin</t>
  </si>
  <si>
    <t>Missouri</t>
  </si>
  <si>
    <t>R</t>
  </si>
  <si>
    <t>Oklahoma State</t>
  </si>
  <si>
    <t>Michigan</t>
  </si>
  <si>
    <t>CB</t>
  </si>
  <si>
    <t>S</t>
  </si>
  <si>
    <t>C</t>
  </si>
  <si>
    <t>Alabama</t>
  </si>
  <si>
    <t>Washington</t>
  </si>
  <si>
    <t>Auburn</t>
  </si>
  <si>
    <t>Brigham Young</t>
  </si>
  <si>
    <t>Richmond</t>
  </si>
  <si>
    <t>Texas</t>
  </si>
  <si>
    <t>Northern Illinois</t>
  </si>
  <si>
    <t>Vanderbilt</t>
  </si>
  <si>
    <t>California</t>
  </si>
  <si>
    <t>Notre Dame</t>
  </si>
  <si>
    <t>Utah State</t>
  </si>
  <si>
    <t>Purdue</t>
  </si>
  <si>
    <t>Central Florida</t>
  </si>
  <si>
    <t>New Mexico</t>
  </si>
  <si>
    <t>Mississippi State</t>
  </si>
  <si>
    <t>Stanford</t>
  </si>
  <si>
    <t>Fresno State</t>
  </si>
  <si>
    <t>Davante Adams</t>
  </si>
  <si>
    <t>2018-Adams-Montravius-hsMontravius Adams</t>
  </si>
  <si>
    <t>2018-alexander-jaire-hsJaire Alexander</t>
  </si>
  <si>
    <t>Louisville</t>
  </si>
  <si>
    <t>2018-Amichia-Kofi-hsKofi Amichia</t>
  </si>
  <si>
    <t>G</t>
  </si>
  <si>
    <t>South Florida</t>
  </si>
  <si>
    <t>2018-Bakhtiari-David-hsDavid Bakhtiari</t>
  </si>
  <si>
    <t>T</t>
  </si>
  <si>
    <t>Colorado</t>
  </si>
  <si>
    <t>2018-Bell-Byron-hsByron Bell</t>
  </si>
  <si>
    <t>T/G</t>
  </si>
  <si>
    <t>2018-Biegel-Vince-hsVince Biegel</t>
  </si>
  <si>
    <t>Eastern Kentucky</t>
  </si>
  <si>
    <t>2018-bradley-hunter-hsHunter Bradley</t>
  </si>
  <si>
    <t>2018-Brice-Kentrell-hsKentrell Brice</t>
  </si>
  <si>
    <t>Louisiana Tech</t>
  </si>
  <si>
    <t>2018-Brown-Donatello-hsDonatello Brown</t>
  </si>
  <si>
    <t>Valdosta State</t>
  </si>
  <si>
    <t>2018-Bulaga-Bryan-hsBryan Bulaga</t>
  </si>
  <si>
    <t>Iowa</t>
  </si>
  <si>
    <t>2018-burks-oren-hsOren Burks</t>
  </si>
  <si>
    <t>Marshall</t>
  </si>
  <si>
    <t>2018-Clark-Kenny-hsKenny Clark</t>
  </si>
  <si>
    <t>UCLA</t>
  </si>
  <si>
    <t>Kentucky</t>
  </si>
  <si>
    <t>2018-Crawford-James-hsJames Crawford</t>
  </si>
  <si>
    <t>2018-Daniels-Mike-hsMike Daniels</t>
  </si>
  <si>
    <t>2018-Davis-Austin-hsAustin Davis</t>
  </si>
  <si>
    <t>Duke</t>
  </si>
  <si>
    <t>2018-Day-Dillon-hsDillon Day</t>
  </si>
  <si>
    <t>2018-donnerson-kendall-hsKendall Donnerson</t>
  </si>
  <si>
    <t>Southeast Missouri</t>
  </si>
  <si>
    <t>2018-Evans-Marwin-hsMarwin Evans</t>
  </si>
  <si>
    <t>2018-Fackrell-Kyler-hsKyler Fackrell</t>
  </si>
  <si>
    <t>2018-Gilbert-Reggie-hsReggie Gilbert</t>
  </si>
  <si>
    <t>Arizona</t>
  </si>
  <si>
    <t>2018-Goodson-Demetri-hsDemetri Goodson</t>
  </si>
  <si>
    <t>Baylor</t>
  </si>
  <si>
    <t>Miami</t>
  </si>
  <si>
    <t>2018-Greene-Raven-hsRaven Greene</t>
  </si>
  <si>
    <t>James Madison</t>
  </si>
  <si>
    <t>Clinton-Dix_Ha HaHa Ha Clinton-Dix</t>
  </si>
  <si>
    <t>2018-Hawkins-Josh-hsJosh Hawkins</t>
  </si>
  <si>
    <t>East Carolina</t>
  </si>
  <si>
    <t>2018-Hearns-James-hsJames Hearns</t>
  </si>
  <si>
    <t>2018-House-Davon-hsDavon House</t>
  </si>
  <si>
    <t>New Mexico State</t>
  </si>
  <si>
    <t>2018-Hughes-Naashon-hsNaashon Hughes</t>
  </si>
  <si>
    <t>2018-jackson-josh-hsJosh Jackson</t>
  </si>
  <si>
    <t>Temple</t>
  </si>
  <si>
    <t>Texas-El Paso</t>
  </si>
  <si>
    <t>2018-Jones-Josh-hsJosh Jones</t>
  </si>
  <si>
    <t>North Carolina State</t>
  </si>
  <si>
    <t>Mississippi</t>
  </si>
  <si>
    <t>2018-Kerridge-Joe-hsJoe Kerridge</t>
  </si>
  <si>
    <t>2018-King-Kevin-hsKevin King</t>
  </si>
  <si>
    <t>Wisconsin-Whitewater</t>
  </si>
  <si>
    <t>2018-Lancaster-Tyler-hsTyler Lancaster</t>
  </si>
  <si>
    <t>Northwestern</t>
  </si>
  <si>
    <t>Cal Poly</t>
  </si>
  <si>
    <t>2018-Light-Alex-hsAlex Light</t>
  </si>
  <si>
    <t>2018-Linsley-Corey-hsCorey Linsley</t>
  </si>
  <si>
    <t>2018-looney-james-hsJames Looney</t>
  </si>
  <si>
    <t>2018-Lowry-Dean-hsDean Lowry</t>
  </si>
  <si>
    <t>2018-Martinez-Blake-hsBlake Martinez</t>
  </si>
  <si>
    <t>2018-Martini-Greer-hsGreer Martini</t>
  </si>
  <si>
    <t>2018-Matthews-Clay-hsClay Matthews</t>
  </si>
  <si>
    <t>Southern California</t>
  </si>
  <si>
    <t>2018-Mbu-Joey-hsJoey Mbu</t>
  </si>
  <si>
    <t>Houston</t>
  </si>
  <si>
    <t>2018-McCray-Justin-hsJustin McCray</t>
  </si>
  <si>
    <t>2018-Murphy-Kyle-hsKyle Murphy</t>
  </si>
  <si>
    <t>2018-Odom-Chris-hsChris Odom</t>
  </si>
  <si>
    <t>Arkansas State</t>
  </si>
  <si>
    <t>2018-Pankey-Adam-hsAdam Pankey</t>
  </si>
  <si>
    <t>G/T</t>
  </si>
  <si>
    <t>West Virginia</t>
  </si>
  <si>
    <t>2018-Patrick-Lucas-hsLucas Patrick</t>
  </si>
  <si>
    <t>2018-Perry-Nick-hsNick Perry</t>
  </si>
  <si>
    <t>2018-Pipkins-Lenzy-hsLenzy Pipkins</t>
  </si>
  <si>
    <t>2018-Porter-Marcus-hsMarcus Porter</t>
  </si>
  <si>
    <t>Fairmont State</t>
  </si>
  <si>
    <t>Youngstown State</t>
  </si>
  <si>
    <t>2018-Ripkowski-Aaron-hsAaron Ripkowski</t>
  </si>
  <si>
    <t>Oklahoma</t>
  </si>
  <si>
    <t>2018-Rollins-Quinten-hsQuinten Rollins</t>
  </si>
  <si>
    <t>Miami (Ohio)</t>
  </si>
  <si>
    <t>2018-scott-jk-hsJK Scott</t>
  </si>
  <si>
    <t>2018-Sheehy-Conor-hsConor Sheehy</t>
  </si>
  <si>
    <t>2018-Spriggs-Jason-hsJason Spriggs</t>
  </si>
  <si>
    <t>Indiana</t>
  </si>
  <si>
    <t>2018-Taylor-Lane-hsLane Taylor</t>
  </si>
  <si>
    <t>2018-Thomas-Ahmad-hsAhmad Thomas</t>
  </si>
  <si>
    <t>Indiana State</t>
  </si>
  <si>
    <t>2018-Triner-Zach-hsZach Triner</t>
  </si>
  <si>
    <t>Assumption College</t>
  </si>
  <si>
    <t>2018-Waters-Herb-hsHerb Waters</t>
  </si>
  <si>
    <t>2018-Whitehead-Jermaine-hsJermaine Whitehead</t>
  </si>
  <si>
    <t>2018-Wilkerson-Muhammad-hsMuhammad Wilkerson</t>
  </si>
  <si>
    <t>2018-Williams-Tramon-hsTramon Williams</t>
  </si>
  <si>
    <t>Jake Ryan</t>
  </si>
  <si>
    <t>Brett Hundley</t>
  </si>
  <si>
    <t>Aaron RodgersAaron Rodgers</t>
  </si>
  <si>
    <t>Joe CallahanJoe Callahan</t>
  </si>
  <si>
    <t>Randall CobbRandall Cobb</t>
  </si>
  <si>
    <t>Jamaal Williams</t>
  </si>
  <si>
    <t>Aaron JonesAaron Jones</t>
  </si>
  <si>
    <t>Ty MontgomeryTy Montgomery</t>
  </si>
  <si>
    <t>Brett HundleyBrett Hundley</t>
  </si>
  <si>
    <t>Aaron Ripkowski</t>
  </si>
  <si>
    <t>Devante MaysDevante Mays</t>
  </si>
  <si>
    <t>Trevor DavisTrevor Davis</t>
  </si>
  <si>
    <t>Jermaine WhiteheadJermaine Whitehead</t>
  </si>
  <si>
    <t>Jordy Nelson</t>
  </si>
  <si>
    <t>Jamaal WilliamsJamaal Williams</t>
  </si>
  <si>
    <t>Geronimo AllisonGeronimo Allison</t>
  </si>
  <si>
    <t>Lance KendricksLance Kendricks</t>
  </si>
  <si>
    <t>Richard Rodgers</t>
  </si>
  <si>
    <t>Aaron RipkowskiAaron Ripkowski</t>
  </si>
  <si>
    <t>Michael ClarkMichael Clark</t>
  </si>
  <si>
    <t>Emanuel ByrdEmanuel Byrd</t>
  </si>
  <si>
    <t>Jeff Janis</t>
  </si>
  <si>
    <t>Joe KerridgeJoe Kerridge</t>
  </si>
  <si>
    <t>Damarious Randall</t>
  </si>
  <si>
    <t>Ha Ha Clinton-DixHa Ha Clinton-Dix</t>
  </si>
  <si>
    <t>Blake MartinezBlake Martinez</t>
  </si>
  <si>
    <t>Josh JonesJosh Jones</t>
  </si>
  <si>
    <t>Davon HouseDavon House</t>
  </si>
  <si>
    <t>Kentrell BriceKentrell Brice</t>
  </si>
  <si>
    <t>Mason Crosby</t>
  </si>
  <si>
    <t>Not great</t>
  </si>
  <si>
    <t>browns</t>
  </si>
  <si>
    <t>packers</t>
  </si>
  <si>
    <t>raiders</t>
  </si>
  <si>
    <t>seahawks</t>
  </si>
  <si>
    <t>Curr. String</t>
  </si>
  <si>
    <t>Prev. String</t>
  </si>
  <si>
    <t>Tim Boyle</t>
  </si>
  <si>
    <t>DeShone Kizer</t>
  </si>
  <si>
    <t>Aaron Rodgers</t>
  </si>
  <si>
    <t>Joel Bouagnon</t>
  </si>
  <si>
    <t>Aaron Jones</t>
  </si>
  <si>
    <t>Akeem Judd</t>
  </si>
  <si>
    <t>Devante Mays</t>
  </si>
  <si>
    <t>Ty Montgomery</t>
  </si>
  <si>
    <t>Emanuel Byrd</t>
  </si>
  <si>
    <t>Jimmy Graham</t>
  </si>
  <si>
    <t>Lance Kendricks</t>
  </si>
  <si>
    <t>Marcedes Lewis</t>
  </si>
  <si>
    <t>Kevin Rader</t>
  </si>
  <si>
    <t>Ryan Smith</t>
  </si>
  <si>
    <t>Robert Tonyan</t>
  </si>
  <si>
    <t>Geronimo Allison</t>
  </si>
  <si>
    <t>Randall Cobb</t>
  </si>
  <si>
    <t>Trevor Davis</t>
  </si>
  <si>
    <t>Adonis Jennings</t>
  </si>
  <si>
    <t>Jake Kumerow</t>
  </si>
  <si>
    <t>Kyle Lewis</t>
  </si>
  <si>
    <t>J'Mon Moore</t>
  </si>
  <si>
    <t>Equanimeous St. Brown</t>
  </si>
  <si>
    <t>Marquez Valdes-Scantling</t>
  </si>
  <si>
    <t>DeAngelo 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</si>
</sst>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115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5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6" sqref="L6:M6"/>
    </sheetView>
  </sheetViews>
  <sheetFormatPr defaultRowHeight="14.4" x14ac:dyDescent="0.3"/>
  <cols>
    <col min="1" max="1" width="23.5546875" style="16" customWidth="1"/>
    <col min="2" max="2" width="10.44140625" style="1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15" t="s">
        <v>9</v>
      </c>
      <c r="B1" s="8"/>
      <c r="C1" s="8"/>
    </row>
    <row r="2" spans="1:14" x14ac:dyDescent="0.3">
      <c r="A2" s="9" t="s">
        <v>13</v>
      </c>
      <c r="B2" s="3" t="s">
        <v>217</v>
      </c>
      <c r="C2" s="3" t="s">
        <v>218</v>
      </c>
      <c r="D2" s="9" t="s">
        <v>48</v>
      </c>
      <c r="E2" s="9" t="s">
        <v>49</v>
      </c>
      <c r="F2" s="3" t="s">
        <v>50</v>
      </c>
      <c r="G2" s="3" t="s">
        <v>10</v>
      </c>
      <c r="H2" s="3" t="s">
        <v>51</v>
      </c>
      <c r="I2" s="3" t="s">
        <v>11</v>
      </c>
      <c r="J2" s="3" t="s">
        <v>47</v>
      </c>
      <c r="K2" s="3" t="s">
        <v>43</v>
      </c>
      <c r="L2" s="3" t="s">
        <v>44</v>
      </c>
      <c r="M2" s="3" t="s">
        <v>45</v>
      </c>
      <c r="N2" s="3" t="s">
        <v>46</v>
      </c>
    </row>
    <row r="3" spans="1:14" x14ac:dyDescent="0.3">
      <c r="A3" s="16" t="s">
        <v>221</v>
      </c>
      <c r="B3" s="4">
        <v>1</v>
      </c>
      <c r="C3" s="4"/>
      <c r="D3" s="1">
        <v>12</v>
      </c>
      <c r="E3" s="1" t="s">
        <v>3</v>
      </c>
      <c r="F3" s="1">
        <v>225</v>
      </c>
      <c r="G3" s="1">
        <v>34</v>
      </c>
      <c r="H3" s="1">
        <v>14</v>
      </c>
      <c r="I3" s="1" t="s">
        <v>72</v>
      </c>
      <c r="J3" s="1" t="s">
        <v>214</v>
      </c>
      <c r="K3" s="1">
        <v>119</v>
      </c>
      <c r="L3" s="1">
        <v>12.6</v>
      </c>
      <c r="N3" s="1">
        <f>SUM(K3:M3)</f>
        <v>131.6</v>
      </c>
    </row>
    <row r="4" spans="1:14" x14ac:dyDescent="0.3">
      <c r="A4" s="16" t="s">
        <v>183</v>
      </c>
      <c r="B4" s="4">
        <v>2</v>
      </c>
      <c r="C4" s="4"/>
      <c r="D4" s="1">
        <v>7</v>
      </c>
      <c r="E4" s="1" t="s">
        <v>3</v>
      </c>
      <c r="F4" s="1">
        <v>226</v>
      </c>
      <c r="G4" s="1">
        <v>25</v>
      </c>
      <c r="H4" s="1">
        <v>4</v>
      </c>
      <c r="I4" s="1" t="s">
        <v>105</v>
      </c>
      <c r="J4" s="1" t="s">
        <v>214</v>
      </c>
      <c r="K4" s="1">
        <v>85.44</v>
      </c>
      <c r="L4" s="1">
        <v>39</v>
      </c>
      <c r="N4" s="1">
        <f>SUM(K4:M4)</f>
        <v>124.44</v>
      </c>
    </row>
    <row r="5" spans="1:14" x14ac:dyDescent="0.3">
      <c r="B5" s="4"/>
      <c r="C5" s="4"/>
      <c r="D5" s="1"/>
      <c r="E5" s="1"/>
    </row>
    <row r="6" spans="1:14" x14ac:dyDescent="0.3">
      <c r="A6" s="16" t="s">
        <v>187</v>
      </c>
      <c r="B6" s="4">
        <v>1</v>
      </c>
      <c r="C6" s="4"/>
      <c r="D6" s="1">
        <v>30</v>
      </c>
      <c r="E6" s="1" t="s">
        <v>1</v>
      </c>
      <c r="F6" s="1">
        <v>213</v>
      </c>
      <c r="G6" s="1">
        <v>23</v>
      </c>
      <c r="H6" s="1">
        <v>2</v>
      </c>
      <c r="I6" s="1" t="s">
        <v>67</v>
      </c>
      <c r="J6" s="1" t="s">
        <v>214</v>
      </c>
      <c r="L6" s="1">
        <v>79.599999999999994</v>
      </c>
      <c r="M6" s="1">
        <v>38.200000000000003</v>
      </c>
      <c r="N6" s="1">
        <f>SUM(K6:M6)</f>
        <v>117.8</v>
      </c>
    </row>
    <row r="7" spans="1:14" x14ac:dyDescent="0.3">
      <c r="A7" s="16" t="s">
        <v>226</v>
      </c>
      <c r="B7" s="4">
        <v>2</v>
      </c>
      <c r="C7" s="4"/>
      <c r="D7" s="1">
        <v>88</v>
      </c>
      <c r="E7" s="1" t="s">
        <v>1</v>
      </c>
      <c r="F7" s="1">
        <v>216</v>
      </c>
      <c r="G7" s="1">
        <v>25</v>
      </c>
      <c r="H7" s="1">
        <v>4</v>
      </c>
      <c r="I7" s="1" t="s">
        <v>79</v>
      </c>
      <c r="J7" s="1" t="s">
        <v>214</v>
      </c>
      <c r="L7" s="1">
        <v>45.3</v>
      </c>
      <c r="M7" s="1">
        <v>23.3</v>
      </c>
      <c r="N7" s="1">
        <f>SUM(K7:M7)</f>
        <v>68.599999999999994</v>
      </c>
    </row>
    <row r="9" spans="1:14" x14ac:dyDescent="0.3">
      <c r="A9" s="16" t="s">
        <v>228</v>
      </c>
      <c r="B9" s="4">
        <v>1</v>
      </c>
      <c r="C9" s="4"/>
      <c r="D9" s="1">
        <v>80</v>
      </c>
      <c r="E9" s="1" t="s">
        <v>2</v>
      </c>
      <c r="F9" s="1">
        <v>265</v>
      </c>
      <c r="G9" s="1">
        <v>31</v>
      </c>
      <c r="H9" s="1">
        <v>9</v>
      </c>
      <c r="I9" s="1" t="s">
        <v>120</v>
      </c>
      <c r="J9" s="1" t="s">
        <v>216</v>
      </c>
      <c r="M9" s="1">
        <v>112</v>
      </c>
    </row>
    <row r="10" spans="1:14" x14ac:dyDescent="0.3">
      <c r="A10" s="16" t="s">
        <v>229</v>
      </c>
      <c r="B10" s="4">
        <v>2</v>
      </c>
      <c r="C10" s="4"/>
      <c r="D10" s="1">
        <v>84</v>
      </c>
      <c r="E10" s="1" t="s">
        <v>2</v>
      </c>
      <c r="F10" s="1">
        <v>250</v>
      </c>
      <c r="G10" s="1">
        <v>30</v>
      </c>
      <c r="H10" s="1">
        <v>8</v>
      </c>
      <c r="I10" s="1" t="s">
        <v>56</v>
      </c>
    </row>
    <row r="11" spans="1:14" x14ac:dyDescent="0.3">
      <c r="B11" s="4"/>
      <c r="C11" s="4"/>
      <c r="D11" s="1"/>
      <c r="E11" s="1"/>
    </row>
    <row r="12" spans="1:14" x14ac:dyDescent="0.3">
      <c r="A12" s="16" t="s">
        <v>81</v>
      </c>
      <c r="B12" s="4">
        <v>1</v>
      </c>
      <c r="D12" s="1">
        <v>17</v>
      </c>
      <c r="E12" s="1" t="s">
        <v>0</v>
      </c>
      <c r="F12" s="1">
        <v>215</v>
      </c>
      <c r="G12" s="1">
        <v>25</v>
      </c>
      <c r="H12" s="1">
        <v>5</v>
      </c>
      <c r="I12" s="1" t="s">
        <v>80</v>
      </c>
      <c r="J12" s="1" t="s">
        <v>214</v>
      </c>
      <c r="M12" s="1">
        <v>148.5</v>
      </c>
      <c r="N12" s="1">
        <f>SUM(K12:M12)</f>
        <v>148.5</v>
      </c>
    </row>
    <row r="13" spans="1:14" x14ac:dyDescent="0.3">
      <c r="A13" s="16" t="s">
        <v>235</v>
      </c>
      <c r="B13" s="4">
        <v>1</v>
      </c>
      <c r="C13" s="4"/>
      <c r="D13" s="1">
        <v>18</v>
      </c>
      <c r="E13" s="1" t="s">
        <v>0</v>
      </c>
      <c r="F13" s="1">
        <v>192</v>
      </c>
      <c r="G13" s="1">
        <v>28</v>
      </c>
      <c r="H13" s="1">
        <v>8</v>
      </c>
      <c r="I13" s="1" t="s">
        <v>106</v>
      </c>
      <c r="J13" s="1" t="s">
        <v>214</v>
      </c>
      <c r="M13" s="1">
        <v>89.3</v>
      </c>
      <c r="N13" s="1">
        <f>SUM(K13:M13)</f>
        <v>89.3</v>
      </c>
    </row>
    <row r="14" spans="1:14" x14ac:dyDescent="0.3">
      <c r="A14" s="16" t="s">
        <v>234</v>
      </c>
      <c r="B14" s="4">
        <v>2</v>
      </c>
      <c r="D14" s="1">
        <v>81</v>
      </c>
      <c r="E14" s="1" t="s">
        <v>0</v>
      </c>
      <c r="F14" s="1">
        <v>202</v>
      </c>
      <c r="G14" s="1">
        <v>24</v>
      </c>
      <c r="H14" s="1">
        <v>3</v>
      </c>
      <c r="I14" s="1" t="s">
        <v>55</v>
      </c>
    </row>
    <row r="15" spans="1:14" x14ac:dyDescent="0.3">
      <c r="A15" s="16" t="s">
        <v>236</v>
      </c>
      <c r="B15" s="4">
        <v>2</v>
      </c>
      <c r="C15" s="4"/>
      <c r="D15" s="1">
        <v>11</v>
      </c>
      <c r="E15" s="1" t="s">
        <v>0</v>
      </c>
      <c r="F15" s="1">
        <v>188</v>
      </c>
      <c r="G15" s="1">
        <v>25</v>
      </c>
      <c r="H15" s="1">
        <v>3</v>
      </c>
      <c r="I15" s="1" t="s">
        <v>72</v>
      </c>
    </row>
    <row r="17" spans="1:9" x14ac:dyDescent="0.3">
      <c r="A17" s="16" t="s">
        <v>211</v>
      </c>
      <c r="B17" s="4">
        <v>1</v>
      </c>
      <c r="C17" s="4"/>
      <c r="D17" s="1">
        <v>2</v>
      </c>
      <c r="E17" s="1" t="s">
        <v>7</v>
      </c>
      <c r="F17" s="1">
        <v>207</v>
      </c>
      <c r="G17" s="1">
        <v>33</v>
      </c>
      <c r="H17" s="1">
        <v>12</v>
      </c>
      <c r="I17" s="1" t="s">
        <v>90</v>
      </c>
    </row>
    <row r="33" spans="1:14" x14ac:dyDescent="0.3">
      <c r="A33" s="16" t="s">
        <v>219</v>
      </c>
      <c r="B33" s="4">
        <v>3</v>
      </c>
      <c r="C33" s="4"/>
      <c r="D33" s="1">
        <v>8</v>
      </c>
      <c r="E33" s="1" t="s">
        <v>3</v>
      </c>
      <c r="F33" s="1">
        <v>232</v>
      </c>
      <c r="G33" s="1">
        <v>23</v>
      </c>
      <c r="H33" s="1" t="s">
        <v>58</v>
      </c>
      <c r="I33" s="1" t="s">
        <v>94</v>
      </c>
    </row>
    <row r="34" spans="1:14" x14ac:dyDescent="0.3">
      <c r="A34" s="16" t="s">
        <v>220</v>
      </c>
      <c r="B34" s="4">
        <v>3</v>
      </c>
      <c r="C34" s="4"/>
      <c r="D34" s="1">
        <v>9</v>
      </c>
      <c r="E34" s="1" t="s">
        <v>3</v>
      </c>
      <c r="F34" s="1">
        <v>235</v>
      </c>
      <c r="G34" s="1">
        <v>22</v>
      </c>
      <c r="H34" s="1">
        <v>2</v>
      </c>
      <c r="I34" s="1" t="s">
        <v>73</v>
      </c>
      <c r="J34" s="1" t="s">
        <v>213</v>
      </c>
      <c r="K34" s="1">
        <v>115.76</v>
      </c>
      <c r="L34" s="1">
        <v>58.8</v>
      </c>
      <c r="N34" s="1">
        <f>SUM(K34:M34)</f>
        <v>174.56</v>
      </c>
    </row>
    <row r="35" spans="1:14" x14ac:dyDescent="0.3">
      <c r="A35" s="16" t="s">
        <v>222</v>
      </c>
      <c r="B35" s="4">
        <v>3</v>
      </c>
      <c r="D35" s="1">
        <v>34</v>
      </c>
      <c r="E35" s="1" t="s">
        <v>1</v>
      </c>
      <c r="F35" s="1">
        <v>230</v>
      </c>
      <c r="G35" s="1">
        <v>23</v>
      </c>
      <c r="H35" s="1">
        <v>1</v>
      </c>
      <c r="I35" s="1" t="s">
        <v>70</v>
      </c>
    </row>
    <row r="36" spans="1:14" x14ac:dyDescent="0.3">
      <c r="A36" s="16" t="s">
        <v>223</v>
      </c>
      <c r="B36" s="4">
        <v>3</v>
      </c>
      <c r="C36" s="4"/>
      <c r="D36" s="1">
        <v>33</v>
      </c>
      <c r="E36" s="1" t="s">
        <v>1</v>
      </c>
      <c r="F36" s="1">
        <v>208</v>
      </c>
      <c r="G36" s="1">
        <v>23</v>
      </c>
      <c r="H36" s="1">
        <v>2</v>
      </c>
      <c r="I36" s="1" t="s">
        <v>132</v>
      </c>
      <c r="J36" s="1" t="s">
        <v>214</v>
      </c>
      <c r="L36" s="1">
        <v>68.8</v>
      </c>
      <c r="N36" s="1">
        <f>SUM(K36:M36)</f>
        <v>68.8</v>
      </c>
    </row>
    <row r="37" spans="1:14" x14ac:dyDescent="0.3">
      <c r="A37" s="16" t="s">
        <v>224</v>
      </c>
      <c r="B37" s="4">
        <v>3</v>
      </c>
      <c r="C37" s="4"/>
      <c r="D37" s="1">
        <v>36</v>
      </c>
      <c r="E37" s="1" t="s">
        <v>1</v>
      </c>
      <c r="F37" s="1">
        <v>225</v>
      </c>
      <c r="G37" s="1">
        <v>25</v>
      </c>
      <c r="H37" s="1">
        <v>2</v>
      </c>
      <c r="I37" s="1" t="s">
        <v>135</v>
      </c>
    </row>
    <row r="38" spans="1:14" x14ac:dyDescent="0.3">
      <c r="A38" s="16" t="s">
        <v>225</v>
      </c>
      <c r="B38" s="4">
        <v>3</v>
      </c>
      <c r="C38" s="4"/>
      <c r="D38" s="1">
        <v>32</v>
      </c>
      <c r="E38" s="1" t="s">
        <v>1</v>
      </c>
      <c r="F38" s="1">
        <v>230</v>
      </c>
      <c r="G38" s="1">
        <v>24</v>
      </c>
      <c r="H38" s="1">
        <v>2</v>
      </c>
      <c r="I38" s="1" t="s">
        <v>74</v>
      </c>
    </row>
    <row r="39" spans="1:14" x14ac:dyDescent="0.3">
      <c r="A39" s="16" t="s">
        <v>227</v>
      </c>
      <c r="B39" s="4">
        <v>3</v>
      </c>
      <c r="C39" s="4"/>
      <c r="D39" s="1">
        <v>86</v>
      </c>
      <c r="E39" s="1" t="s">
        <v>2</v>
      </c>
      <c r="F39" s="1">
        <v>240</v>
      </c>
      <c r="G39" s="1">
        <v>23</v>
      </c>
      <c r="H39" s="1">
        <v>1</v>
      </c>
      <c r="I39" s="1" t="s">
        <v>103</v>
      </c>
    </row>
    <row r="40" spans="1:14" x14ac:dyDescent="0.3">
      <c r="A40" s="16" t="s">
        <v>230</v>
      </c>
      <c r="B40" s="4">
        <v>3</v>
      </c>
      <c r="C40" s="4"/>
      <c r="D40" s="1">
        <v>89</v>
      </c>
      <c r="E40" s="1" t="s">
        <v>2</v>
      </c>
      <c r="F40" s="1">
        <v>267</v>
      </c>
      <c r="G40" s="1">
        <v>34</v>
      </c>
      <c r="H40" s="1">
        <v>13</v>
      </c>
      <c r="I40" s="1" t="s">
        <v>105</v>
      </c>
    </row>
    <row r="41" spans="1:14" x14ac:dyDescent="0.3">
      <c r="A41" s="16" t="s">
        <v>231</v>
      </c>
      <c r="B41" s="4">
        <v>3</v>
      </c>
      <c r="C41" s="4"/>
      <c r="D41" s="1">
        <v>49</v>
      </c>
      <c r="E41" s="1" t="s">
        <v>2</v>
      </c>
      <c r="F41" s="1">
        <v>250</v>
      </c>
      <c r="G41" s="1">
        <v>23</v>
      </c>
      <c r="H41" s="1" t="s">
        <v>58</v>
      </c>
      <c r="I41" s="1" t="s">
        <v>164</v>
      </c>
    </row>
    <row r="42" spans="1:14" x14ac:dyDescent="0.3">
      <c r="A42" s="16" t="s">
        <v>232</v>
      </c>
      <c r="B42" s="4">
        <v>3</v>
      </c>
      <c r="C42" s="4"/>
      <c r="D42" s="1">
        <v>48</v>
      </c>
      <c r="E42" s="1" t="s">
        <v>2</v>
      </c>
      <c r="F42" s="1">
        <v>257</v>
      </c>
      <c r="G42" s="1">
        <v>22</v>
      </c>
      <c r="H42" s="1" t="s">
        <v>58</v>
      </c>
      <c r="I42" s="1" t="s">
        <v>168</v>
      </c>
    </row>
    <row r="43" spans="1:14" x14ac:dyDescent="0.3">
      <c r="A43" s="16" t="s">
        <v>233</v>
      </c>
      <c r="B43" s="4">
        <v>3</v>
      </c>
      <c r="C43" s="4"/>
      <c r="D43" s="1">
        <v>85</v>
      </c>
      <c r="E43" s="1" t="s">
        <v>2</v>
      </c>
      <c r="F43" s="1">
        <v>237</v>
      </c>
      <c r="G43" s="1">
        <v>24</v>
      </c>
      <c r="H43" s="1">
        <v>1</v>
      </c>
      <c r="I43" s="1" t="s">
        <v>175</v>
      </c>
    </row>
    <row r="44" spans="1:14" x14ac:dyDescent="0.3">
      <c r="A44" s="16" t="s">
        <v>237</v>
      </c>
      <c r="B44" s="4">
        <v>3</v>
      </c>
      <c r="C44" s="4"/>
      <c r="D44" s="1">
        <v>13</v>
      </c>
      <c r="E44" s="1" t="s">
        <v>0</v>
      </c>
      <c r="F44" s="1">
        <v>203</v>
      </c>
      <c r="G44" s="1">
        <v>22</v>
      </c>
      <c r="H44" s="1" t="s">
        <v>58</v>
      </c>
      <c r="I44" s="1" t="s">
        <v>131</v>
      </c>
    </row>
    <row r="45" spans="1:14" x14ac:dyDescent="0.3">
      <c r="A45" s="16" t="s">
        <v>238</v>
      </c>
      <c r="B45" s="4">
        <v>3</v>
      </c>
      <c r="C45" s="4"/>
      <c r="D45" s="1">
        <v>16</v>
      </c>
      <c r="E45" s="1" t="s">
        <v>0</v>
      </c>
      <c r="F45" s="1">
        <v>209</v>
      </c>
      <c r="G45" s="1">
        <v>26</v>
      </c>
      <c r="H45" s="1">
        <v>1</v>
      </c>
      <c r="I45" s="1" t="s">
        <v>138</v>
      </c>
    </row>
    <row r="46" spans="1:14" x14ac:dyDescent="0.3">
      <c r="A46" s="16" t="s">
        <v>239</v>
      </c>
      <c r="B46" s="4">
        <v>3</v>
      </c>
      <c r="C46" s="4"/>
      <c r="D46" s="1">
        <v>1</v>
      </c>
      <c r="E46" s="1" t="s">
        <v>0</v>
      </c>
      <c r="F46" s="1">
        <v>203</v>
      </c>
      <c r="G46" s="1">
        <v>23</v>
      </c>
      <c r="H46" s="1" t="s">
        <v>58</v>
      </c>
      <c r="I46" s="1" t="s">
        <v>141</v>
      </c>
    </row>
    <row r="47" spans="1:14" x14ac:dyDescent="0.3">
      <c r="A47" s="16" t="s">
        <v>240</v>
      </c>
      <c r="B47" s="4">
        <v>3</v>
      </c>
      <c r="C47" s="4"/>
      <c r="D47" s="1">
        <v>82</v>
      </c>
      <c r="E47" s="1" t="s">
        <v>0</v>
      </c>
      <c r="F47" s="1">
        <v>205</v>
      </c>
      <c r="G47" s="1">
        <v>23</v>
      </c>
      <c r="H47" s="1" t="s">
        <v>58</v>
      </c>
      <c r="I47" s="1" t="s">
        <v>57</v>
      </c>
    </row>
    <row r="48" spans="1:14" x14ac:dyDescent="0.3">
      <c r="A48" s="16" t="s">
        <v>241</v>
      </c>
      <c r="B48" s="4">
        <v>3</v>
      </c>
      <c r="C48" s="4"/>
      <c r="D48" s="1">
        <v>19</v>
      </c>
      <c r="E48" s="1" t="s">
        <v>0</v>
      </c>
      <c r="F48" s="1">
        <v>214</v>
      </c>
      <c r="G48" s="1">
        <v>21</v>
      </c>
      <c r="H48" s="1" t="s">
        <v>58</v>
      </c>
      <c r="I48" s="1" t="s">
        <v>73</v>
      </c>
    </row>
    <row r="49" spans="1:9" x14ac:dyDescent="0.3">
      <c r="A49" s="16" t="s">
        <v>242</v>
      </c>
      <c r="B49" s="4">
        <v>3</v>
      </c>
      <c r="C49" s="4"/>
      <c r="D49" s="1">
        <v>83</v>
      </c>
      <c r="E49" s="1" t="s">
        <v>0</v>
      </c>
      <c r="F49" s="1">
        <v>206</v>
      </c>
      <c r="G49" s="1">
        <v>23</v>
      </c>
      <c r="H49" s="1" t="s">
        <v>58</v>
      </c>
      <c r="I49" s="1" t="s">
        <v>87</v>
      </c>
    </row>
    <row r="50" spans="1:9" x14ac:dyDescent="0.3">
      <c r="A50" s="16" t="s">
        <v>243</v>
      </c>
      <c r="B50" s="4">
        <v>3</v>
      </c>
      <c r="C50" s="4"/>
      <c r="D50" s="1">
        <v>10</v>
      </c>
      <c r="E50" s="1" t="s">
        <v>0</v>
      </c>
      <c r="F50" s="1">
        <v>220</v>
      </c>
      <c r="G50" s="1">
        <v>23</v>
      </c>
      <c r="H50" s="1">
        <v>1</v>
      </c>
      <c r="I50" s="1" t="s">
        <v>75</v>
      </c>
    </row>
    <row r="77" spans="2:5" x14ac:dyDescent="0.3">
      <c r="B77" s="4"/>
      <c r="C77" s="4"/>
      <c r="D77" s="1"/>
      <c r="E77" s="1"/>
    </row>
    <row r="78" spans="2:5" x14ac:dyDescent="0.3">
      <c r="B78" s="4"/>
      <c r="C78" s="4"/>
      <c r="D78" s="1"/>
      <c r="E78" s="1"/>
    </row>
    <row r="79" spans="2:5" x14ac:dyDescent="0.3">
      <c r="B79" s="4"/>
      <c r="C79" s="4"/>
      <c r="D79" s="1"/>
      <c r="E79" s="1"/>
    </row>
    <row r="80" spans="2:5" x14ac:dyDescent="0.3">
      <c r="B80" s="4"/>
      <c r="C80" s="4"/>
      <c r="D80" s="1"/>
      <c r="E80" s="1"/>
    </row>
    <row r="81" spans="1:9" x14ac:dyDescent="0.3">
      <c r="B81" s="4"/>
      <c r="C81" s="4"/>
      <c r="D81" s="1"/>
      <c r="E81" s="1"/>
    </row>
    <row r="82" spans="1:9" ht="13.8" customHeight="1" x14ac:dyDescent="0.3">
      <c r="B82" s="4"/>
      <c r="C82" s="4"/>
      <c r="D82" s="1"/>
      <c r="E82" s="1"/>
    </row>
    <row r="83" spans="1:9" ht="13.8" customHeight="1" x14ac:dyDescent="0.3">
      <c r="B83" s="4"/>
      <c r="C83" s="4"/>
      <c r="D83" s="1"/>
      <c r="E83" s="1"/>
    </row>
    <row r="84" spans="1:9" x14ac:dyDescent="0.3">
      <c r="B84" s="4"/>
      <c r="C84" s="4"/>
      <c r="D84" s="1"/>
      <c r="E84" s="1"/>
    </row>
    <row r="85" spans="1:9" x14ac:dyDescent="0.3">
      <c r="A85" s="16" t="s">
        <v>109</v>
      </c>
      <c r="B85" s="4"/>
      <c r="C85" s="4"/>
      <c r="D85" s="1">
        <v>60</v>
      </c>
      <c r="E85" s="1" t="s">
        <v>63</v>
      </c>
      <c r="F85" s="1">
        <v>301</v>
      </c>
      <c r="G85" s="1">
        <v>23</v>
      </c>
      <c r="H85" s="1" t="s">
        <v>58</v>
      </c>
      <c r="I85" s="1" t="s">
        <v>110</v>
      </c>
    </row>
    <row r="86" spans="1:9" x14ac:dyDescent="0.3">
      <c r="A86" s="16" t="s">
        <v>111</v>
      </c>
      <c r="B86" s="4"/>
      <c r="C86" s="4"/>
      <c r="D86" s="1">
        <v>55</v>
      </c>
      <c r="E86" s="1" t="s">
        <v>63</v>
      </c>
      <c r="F86" s="1">
        <v>296</v>
      </c>
      <c r="G86" s="1">
        <v>26</v>
      </c>
      <c r="H86" s="1">
        <v>1</v>
      </c>
      <c r="I86" s="1" t="s">
        <v>78</v>
      </c>
    </row>
    <row r="87" spans="1:9" x14ac:dyDescent="0.3">
      <c r="A87" s="16" t="s">
        <v>143</v>
      </c>
      <c r="B87" s="4"/>
      <c r="C87" s="4"/>
      <c r="D87" s="1">
        <v>63</v>
      </c>
      <c r="E87" s="1" t="s">
        <v>63</v>
      </c>
      <c r="F87" s="1">
        <v>301</v>
      </c>
      <c r="G87" s="1">
        <v>27</v>
      </c>
      <c r="H87" s="1">
        <v>5</v>
      </c>
      <c r="I87" s="1" t="s">
        <v>54</v>
      </c>
    </row>
    <row r="88" spans="1:9" x14ac:dyDescent="0.3">
      <c r="A88" s="16" t="s">
        <v>83</v>
      </c>
      <c r="D88" s="1">
        <v>23</v>
      </c>
      <c r="E88" s="1" t="s">
        <v>61</v>
      </c>
      <c r="F88" s="1">
        <v>196</v>
      </c>
      <c r="G88" s="1">
        <v>21</v>
      </c>
      <c r="H88" s="1" t="s">
        <v>58</v>
      </c>
      <c r="I88" s="1" t="s">
        <v>84</v>
      </c>
    </row>
    <row r="89" spans="1:9" x14ac:dyDescent="0.3">
      <c r="A89" s="16" t="s">
        <v>98</v>
      </c>
      <c r="B89" s="4"/>
      <c r="C89" s="4"/>
      <c r="D89" s="1">
        <v>44</v>
      </c>
      <c r="E89" s="1" t="s">
        <v>61</v>
      </c>
      <c r="F89" s="1">
        <v>190</v>
      </c>
      <c r="G89" s="1">
        <v>27</v>
      </c>
      <c r="H89" s="1">
        <v>2</v>
      </c>
      <c r="I89" s="1" t="s">
        <v>99</v>
      </c>
    </row>
    <row r="90" spans="1:9" ht="18.600000000000001" customHeight="1" x14ac:dyDescent="0.3">
      <c r="A90" s="16" t="s">
        <v>118</v>
      </c>
      <c r="B90" s="4"/>
      <c r="C90" s="4"/>
      <c r="D90" s="1">
        <v>39</v>
      </c>
      <c r="E90" s="1" t="s">
        <v>61</v>
      </c>
      <c r="F90" s="1">
        <v>197</v>
      </c>
      <c r="G90" s="1">
        <v>29</v>
      </c>
      <c r="H90" s="1">
        <v>5</v>
      </c>
      <c r="I90" s="1" t="s">
        <v>119</v>
      </c>
    </row>
    <row r="91" spans="1:9" x14ac:dyDescent="0.3">
      <c r="A91" s="16" t="s">
        <v>124</v>
      </c>
      <c r="B91" s="4"/>
      <c r="C91" s="4"/>
      <c r="D91" s="1">
        <v>28</v>
      </c>
      <c r="E91" s="1" t="s">
        <v>61</v>
      </c>
      <c r="F91" s="1">
        <v>189</v>
      </c>
      <c r="G91" s="1">
        <v>25</v>
      </c>
      <c r="H91" s="1">
        <v>3</v>
      </c>
      <c r="I91" s="1" t="s">
        <v>125</v>
      </c>
    </row>
    <row r="92" spans="1:9" x14ac:dyDescent="0.3">
      <c r="A92" s="16" t="s">
        <v>127</v>
      </c>
      <c r="B92" s="4"/>
      <c r="C92" s="4"/>
      <c r="D92" s="1">
        <v>31</v>
      </c>
      <c r="E92" s="1" t="s">
        <v>61</v>
      </c>
      <c r="F92" s="1">
        <v>195</v>
      </c>
      <c r="G92" s="1">
        <v>29</v>
      </c>
      <c r="H92" s="1">
        <v>8</v>
      </c>
      <c r="I92" s="1" t="s">
        <v>128</v>
      </c>
    </row>
    <row r="93" spans="1:9" x14ac:dyDescent="0.3">
      <c r="A93" s="16" t="s">
        <v>130</v>
      </c>
      <c r="B93" s="4"/>
      <c r="C93" s="4"/>
      <c r="D93" s="1">
        <v>37</v>
      </c>
      <c r="E93" s="1" t="s">
        <v>61</v>
      </c>
      <c r="F93" s="1">
        <v>196</v>
      </c>
      <c r="G93" s="1">
        <v>22</v>
      </c>
      <c r="H93" s="1" t="s">
        <v>58</v>
      </c>
      <c r="I93" s="1" t="s">
        <v>101</v>
      </c>
    </row>
    <row r="94" spans="1:9" x14ac:dyDescent="0.3">
      <c r="A94" s="16" t="s">
        <v>137</v>
      </c>
      <c r="B94" s="4"/>
      <c r="C94" s="4"/>
      <c r="D94" s="1">
        <v>20</v>
      </c>
      <c r="E94" s="1" t="s">
        <v>61</v>
      </c>
      <c r="F94" s="1">
        <v>200</v>
      </c>
      <c r="G94" s="1">
        <v>23</v>
      </c>
      <c r="H94" s="1">
        <v>2</v>
      </c>
      <c r="I94" s="1" t="s">
        <v>65</v>
      </c>
    </row>
    <row r="95" spans="1:9" x14ac:dyDescent="0.3">
      <c r="A95" s="16" t="s">
        <v>161</v>
      </c>
      <c r="B95" s="4"/>
      <c r="C95" s="4"/>
      <c r="D95" s="1">
        <v>41</v>
      </c>
      <c r="E95" s="1" t="s">
        <v>61</v>
      </c>
      <c r="F95" s="1">
        <v>196</v>
      </c>
      <c r="G95" s="1">
        <v>24</v>
      </c>
      <c r="H95" s="1">
        <v>2</v>
      </c>
      <c r="I95" s="1" t="s">
        <v>59</v>
      </c>
    </row>
    <row r="96" spans="1:9" x14ac:dyDescent="0.3">
      <c r="A96" s="16" t="s">
        <v>167</v>
      </c>
      <c r="B96" s="4"/>
      <c r="C96" s="4"/>
      <c r="D96" s="1">
        <v>24</v>
      </c>
      <c r="E96" s="1" t="s">
        <v>61</v>
      </c>
      <c r="F96" s="1">
        <v>195</v>
      </c>
      <c r="G96" s="1">
        <v>26</v>
      </c>
      <c r="H96" s="1">
        <v>4</v>
      </c>
      <c r="I96" s="1" t="s">
        <v>168</v>
      </c>
    </row>
    <row r="97" spans="1:9" x14ac:dyDescent="0.3">
      <c r="A97" s="16" t="s">
        <v>178</v>
      </c>
      <c r="B97" s="4"/>
      <c r="C97" s="4"/>
      <c r="D97" s="1">
        <v>26</v>
      </c>
      <c r="E97" s="1" t="s">
        <v>61</v>
      </c>
      <c r="F97" s="1">
        <v>188</v>
      </c>
      <c r="G97" s="1">
        <v>25</v>
      </c>
      <c r="H97" s="1">
        <v>2</v>
      </c>
      <c r="I97" s="1" t="s">
        <v>120</v>
      </c>
    </row>
    <row r="98" spans="1:9" x14ac:dyDescent="0.3">
      <c r="A98" s="16" t="s">
        <v>181</v>
      </c>
      <c r="B98" s="4"/>
      <c r="C98" s="4"/>
      <c r="D98" s="1">
        <v>38</v>
      </c>
      <c r="E98" s="1" t="s">
        <v>61</v>
      </c>
      <c r="F98" s="1">
        <v>191</v>
      </c>
      <c r="G98" s="1">
        <v>35</v>
      </c>
      <c r="H98" s="1">
        <v>12</v>
      </c>
      <c r="I98" s="1" t="s">
        <v>97</v>
      </c>
    </row>
    <row r="99" spans="1:9" x14ac:dyDescent="0.3">
      <c r="A99" s="16" t="s">
        <v>82</v>
      </c>
      <c r="D99" s="1">
        <v>90</v>
      </c>
      <c r="E99" s="1" t="s">
        <v>52</v>
      </c>
      <c r="F99" s="1">
        <v>304</v>
      </c>
      <c r="G99" s="1">
        <v>23</v>
      </c>
      <c r="H99" s="1">
        <v>2</v>
      </c>
      <c r="I99" s="1" t="s">
        <v>66</v>
      </c>
    </row>
    <row r="100" spans="1:9" x14ac:dyDescent="0.3">
      <c r="A100" s="16" t="s">
        <v>104</v>
      </c>
      <c r="B100" s="4"/>
      <c r="C100" s="4"/>
      <c r="D100" s="1">
        <v>97</v>
      </c>
      <c r="E100" s="1" t="s">
        <v>52</v>
      </c>
      <c r="F100" s="1">
        <v>314</v>
      </c>
      <c r="G100" s="1">
        <v>22</v>
      </c>
      <c r="H100" s="1">
        <v>3</v>
      </c>
      <c r="I100" s="1" t="s">
        <v>105</v>
      </c>
    </row>
    <row r="101" spans="1:9" x14ac:dyDescent="0.3">
      <c r="A101" s="16" t="s">
        <v>108</v>
      </c>
      <c r="B101" s="4"/>
      <c r="C101" s="4"/>
      <c r="D101" s="1">
        <v>76</v>
      </c>
      <c r="E101" s="1" t="s">
        <v>52</v>
      </c>
      <c r="F101" s="1">
        <v>310</v>
      </c>
      <c r="G101" s="1">
        <v>29</v>
      </c>
      <c r="H101" s="1">
        <v>7</v>
      </c>
      <c r="I101" s="1" t="s">
        <v>101</v>
      </c>
    </row>
    <row r="102" spans="1:9" x14ac:dyDescent="0.3">
      <c r="A102" s="16" t="s">
        <v>139</v>
      </c>
      <c r="B102" s="4"/>
      <c r="C102" s="4"/>
      <c r="D102" s="1">
        <v>95</v>
      </c>
      <c r="E102" s="1" t="s">
        <v>52</v>
      </c>
      <c r="F102" s="1">
        <v>313</v>
      </c>
      <c r="G102" s="1">
        <v>23</v>
      </c>
      <c r="H102" s="1" t="s">
        <v>58</v>
      </c>
      <c r="I102" s="1" t="s">
        <v>140</v>
      </c>
    </row>
    <row r="103" spans="1:9" x14ac:dyDescent="0.3">
      <c r="A103" s="16" t="s">
        <v>144</v>
      </c>
      <c r="B103" s="4"/>
      <c r="C103" s="4"/>
      <c r="D103" s="1">
        <v>99</v>
      </c>
      <c r="E103" s="1" t="s">
        <v>52</v>
      </c>
      <c r="F103" s="1">
        <v>287</v>
      </c>
      <c r="G103" s="1">
        <v>23</v>
      </c>
      <c r="H103" s="1" t="s">
        <v>58</v>
      </c>
      <c r="I103" s="1" t="s">
        <v>72</v>
      </c>
    </row>
    <row r="104" spans="1:9" x14ac:dyDescent="0.3">
      <c r="A104" s="16" t="s">
        <v>145</v>
      </c>
      <c r="B104" s="4"/>
      <c r="C104" s="4"/>
      <c r="D104" s="1">
        <v>94</v>
      </c>
      <c r="E104" s="1" t="s">
        <v>52</v>
      </c>
      <c r="F104" s="1">
        <v>296</v>
      </c>
      <c r="G104" s="1">
        <v>24</v>
      </c>
      <c r="H104" s="1">
        <v>3</v>
      </c>
      <c r="I104" s="1" t="s">
        <v>140</v>
      </c>
    </row>
    <row r="105" spans="1:9" x14ac:dyDescent="0.3">
      <c r="A105" s="16" t="s">
        <v>150</v>
      </c>
      <c r="B105" s="4"/>
      <c r="C105" s="4"/>
      <c r="D105" s="1">
        <v>73</v>
      </c>
      <c r="E105" s="1" t="s">
        <v>52</v>
      </c>
      <c r="F105" s="1">
        <v>313</v>
      </c>
      <c r="G105" s="1">
        <v>25</v>
      </c>
      <c r="H105" s="1">
        <v>2</v>
      </c>
      <c r="I105" s="1" t="s">
        <v>151</v>
      </c>
    </row>
    <row r="106" spans="1:9" x14ac:dyDescent="0.3">
      <c r="A106" s="16" t="s">
        <v>170</v>
      </c>
      <c r="B106" s="4"/>
      <c r="C106" s="4"/>
      <c r="D106" s="1">
        <v>67</v>
      </c>
      <c r="E106" s="1" t="s">
        <v>52</v>
      </c>
      <c r="F106" s="1">
        <v>295</v>
      </c>
      <c r="G106" s="1">
        <v>22</v>
      </c>
      <c r="H106" s="1" t="s">
        <v>58</v>
      </c>
      <c r="I106" s="1" t="s">
        <v>56</v>
      </c>
    </row>
    <row r="107" spans="1:9" x14ac:dyDescent="0.3">
      <c r="A107" s="16" t="s">
        <v>180</v>
      </c>
      <c r="B107" s="4"/>
      <c r="C107" s="4"/>
      <c r="D107" s="1">
        <v>96</v>
      </c>
      <c r="E107" s="1" t="s">
        <v>52</v>
      </c>
      <c r="F107" s="1">
        <v>315</v>
      </c>
      <c r="G107" s="1">
        <v>28</v>
      </c>
      <c r="H107" s="1">
        <v>8</v>
      </c>
      <c r="I107" s="1" t="s">
        <v>131</v>
      </c>
    </row>
    <row r="108" spans="1:9" x14ac:dyDescent="0.3">
      <c r="A108" s="16" t="s">
        <v>136</v>
      </c>
      <c r="B108" s="4"/>
      <c r="C108" s="4"/>
      <c r="D108" s="1">
        <v>40</v>
      </c>
      <c r="E108" s="1" t="s">
        <v>6</v>
      </c>
      <c r="F108" s="1">
        <v>245</v>
      </c>
      <c r="G108" s="1">
        <v>25</v>
      </c>
      <c r="H108" s="1">
        <v>3</v>
      </c>
      <c r="I108" s="1" t="s">
        <v>60</v>
      </c>
    </row>
    <row r="109" spans="1:9" x14ac:dyDescent="0.3">
      <c r="A109" s="16" t="s">
        <v>165</v>
      </c>
      <c r="B109" s="4"/>
      <c r="C109" s="4"/>
      <c r="D109" s="1">
        <v>22</v>
      </c>
      <c r="E109" s="1" t="s">
        <v>6</v>
      </c>
      <c r="F109" s="1">
        <v>246</v>
      </c>
      <c r="G109" s="1">
        <v>25</v>
      </c>
      <c r="H109" s="1">
        <v>4</v>
      </c>
      <c r="I109" s="1" t="s">
        <v>166</v>
      </c>
    </row>
    <row r="110" spans="1:9" x14ac:dyDescent="0.3">
      <c r="A110" s="16" t="s">
        <v>85</v>
      </c>
      <c r="D110" s="1">
        <v>79</v>
      </c>
      <c r="E110" s="1" t="s">
        <v>86</v>
      </c>
      <c r="F110" s="1">
        <v>304</v>
      </c>
      <c r="G110" s="1">
        <v>24</v>
      </c>
      <c r="H110" s="1">
        <v>1</v>
      </c>
      <c r="I110" s="1" t="s">
        <v>87</v>
      </c>
    </row>
    <row r="111" spans="1:9" x14ac:dyDescent="0.3">
      <c r="A111" s="16" t="s">
        <v>152</v>
      </c>
      <c r="B111" s="4"/>
      <c r="C111" s="4"/>
      <c r="D111" s="1">
        <v>64</v>
      </c>
      <c r="E111" s="1" t="s">
        <v>86</v>
      </c>
      <c r="F111" s="1">
        <v>317</v>
      </c>
      <c r="G111" s="1">
        <v>26</v>
      </c>
      <c r="H111" s="1">
        <v>2</v>
      </c>
      <c r="I111" s="1" t="s">
        <v>76</v>
      </c>
    </row>
    <row r="112" spans="1:9" x14ac:dyDescent="0.3">
      <c r="A112" s="16" t="s">
        <v>159</v>
      </c>
      <c r="B112" s="4"/>
      <c r="C112" s="4"/>
      <c r="D112" s="1">
        <v>62</v>
      </c>
      <c r="E112" s="1" t="s">
        <v>86</v>
      </c>
      <c r="F112" s="1">
        <v>313</v>
      </c>
      <c r="G112" s="1">
        <v>25</v>
      </c>
      <c r="H112" s="1">
        <v>2</v>
      </c>
      <c r="I112" s="1" t="s">
        <v>110</v>
      </c>
    </row>
    <row r="113" spans="1:9" x14ac:dyDescent="0.3">
      <c r="A113" s="16" t="s">
        <v>173</v>
      </c>
      <c r="B113" s="4"/>
      <c r="C113" s="4"/>
      <c r="D113" s="1">
        <v>65</v>
      </c>
      <c r="E113" s="1" t="s">
        <v>86</v>
      </c>
      <c r="F113" s="1">
        <v>324</v>
      </c>
      <c r="G113" s="1">
        <v>28</v>
      </c>
      <c r="H113" s="1">
        <v>6</v>
      </c>
      <c r="I113" s="1" t="s">
        <v>59</v>
      </c>
    </row>
    <row r="114" spans="1:9" x14ac:dyDescent="0.3">
      <c r="A114" s="16" t="s">
        <v>156</v>
      </c>
      <c r="B114" s="4"/>
      <c r="C114" s="4"/>
      <c r="D114" s="1">
        <v>77</v>
      </c>
      <c r="E114" s="1" t="s">
        <v>157</v>
      </c>
      <c r="F114" s="1">
        <v>313</v>
      </c>
      <c r="G114" s="1">
        <v>24</v>
      </c>
      <c r="H114" s="1">
        <v>2</v>
      </c>
      <c r="I114" s="1" t="s">
        <v>158</v>
      </c>
    </row>
    <row r="115" spans="1:9" x14ac:dyDescent="0.3">
      <c r="A115" s="16" t="s">
        <v>93</v>
      </c>
      <c r="D115" s="1">
        <v>45</v>
      </c>
      <c r="E115" s="1" t="s">
        <v>5</v>
      </c>
      <c r="F115" s="1">
        <v>246</v>
      </c>
      <c r="G115" s="1">
        <v>25</v>
      </c>
      <c r="H115" s="1">
        <v>2</v>
      </c>
      <c r="I115" s="1" t="s">
        <v>56</v>
      </c>
    </row>
    <row r="116" spans="1:9" x14ac:dyDescent="0.3">
      <c r="A116" s="16" t="s">
        <v>102</v>
      </c>
      <c r="B116" s="4"/>
      <c r="C116" s="4"/>
      <c r="D116" s="1">
        <v>42</v>
      </c>
      <c r="E116" s="1" t="s">
        <v>5</v>
      </c>
      <c r="F116" s="1">
        <v>233</v>
      </c>
      <c r="G116" s="1">
        <v>23</v>
      </c>
      <c r="H116" s="1" t="s">
        <v>58</v>
      </c>
      <c r="I116" s="1" t="s">
        <v>71</v>
      </c>
    </row>
    <row r="117" spans="1:9" x14ac:dyDescent="0.3">
      <c r="A117" s="16" t="s">
        <v>107</v>
      </c>
      <c r="B117" s="4"/>
      <c r="C117" s="4"/>
      <c r="D117" s="1">
        <v>54</v>
      </c>
      <c r="E117" s="1" t="s">
        <v>5</v>
      </c>
      <c r="F117" s="1">
        <v>239</v>
      </c>
      <c r="G117" s="1">
        <v>23</v>
      </c>
      <c r="H117" s="1" t="s">
        <v>58</v>
      </c>
      <c r="I117" s="1" t="s">
        <v>55</v>
      </c>
    </row>
    <row r="118" spans="1:9" x14ac:dyDescent="0.3">
      <c r="A118" s="16" t="s">
        <v>112</v>
      </c>
      <c r="B118" s="4"/>
      <c r="C118" s="4"/>
      <c r="D118" s="1">
        <v>91</v>
      </c>
      <c r="E118" s="1" t="s">
        <v>5</v>
      </c>
      <c r="F118" s="1">
        <v>249</v>
      </c>
      <c r="G118" s="1">
        <v>22</v>
      </c>
      <c r="H118" s="1" t="s">
        <v>58</v>
      </c>
      <c r="I118" s="1" t="s">
        <v>113</v>
      </c>
    </row>
    <row r="119" spans="1:9" x14ac:dyDescent="0.3">
      <c r="A119" s="16" t="s">
        <v>115</v>
      </c>
      <c r="B119" s="4"/>
      <c r="C119" s="4"/>
      <c r="D119" s="1">
        <v>51</v>
      </c>
      <c r="E119" s="1" t="s">
        <v>5</v>
      </c>
      <c r="F119" s="1">
        <v>245</v>
      </c>
      <c r="G119" s="1">
        <v>26</v>
      </c>
      <c r="H119" s="1">
        <v>3</v>
      </c>
      <c r="I119" s="1" t="s">
        <v>74</v>
      </c>
    </row>
    <row r="120" spans="1:9" x14ac:dyDescent="0.3">
      <c r="A120" s="16" t="s">
        <v>116</v>
      </c>
      <c r="B120" s="4"/>
      <c r="C120" s="4"/>
      <c r="D120" s="1">
        <v>93</v>
      </c>
      <c r="E120" s="1" t="s">
        <v>5</v>
      </c>
      <c r="F120" s="1">
        <v>261</v>
      </c>
      <c r="G120" s="1">
        <v>25</v>
      </c>
      <c r="H120" s="1">
        <v>1</v>
      </c>
      <c r="I120" s="1" t="s">
        <v>117</v>
      </c>
    </row>
    <row r="121" spans="1:9" x14ac:dyDescent="0.3">
      <c r="A121" s="16" t="s">
        <v>126</v>
      </c>
      <c r="B121" s="4"/>
      <c r="C121" s="4"/>
      <c r="D121" s="1">
        <v>49</v>
      </c>
      <c r="E121" s="1" t="s">
        <v>5</v>
      </c>
      <c r="F121" s="1">
        <v>255</v>
      </c>
      <c r="G121" s="1">
        <v>24</v>
      </c>
      <c r="H121" s="1" t="s">
        <v>58</v>
      </c>
      <c r="I121" s="1" t="s">
        <v>84</v>
      </c>
    </row>
    <row r="122" spans="1:9" x14ac:dyDescent="0.3">
      <c r="A122" s="16" t="s">
        <v>129</v>
      </c>
      <c r="B122" s="4"/>
      <c r="C122" s="4"/>
      <c r="D122" s="1">
        <v>46</v>
      </c>
      <c r="E122" s="1" t="s">
        <v>5</v>
      </c>
      <c r="F122" s="1">
        <v>259</v>
      </c>
      <c r="G122" s="1">
        <v>23</v>
      </c>
      <c r="H122" s="1" t="s">
        <v>58</v>
      </c>
      <c r="I122" s="1" t="s">
        <v>69</v>
      </c>
    </row>
    <row r="123" spans="1:9" x14ac:dyDescent="0.3">
      <c r="A123" s="16" t="s">
        <v>146</v>
      </c>
      <c r="B123" s="4"/>
      <c r="C123" s="4"/>
      <c r="D123" s="1">
        <v>50</v>
      </c>
      <c r="E123" s="1" t="s">
        <v>5</v>
      </c>
      <c r="F123" s="1">
        <v>237</v>
      </c>
      <c r="G123" s="1">
        <v>24</v>
      </c>
      <c r="H123" s="1">
        <v>3</v>
      </c>
      <c r="I123" s="1" t="s">
        <v>79</v>
      </c>
    </row>
    <row r="124" spans="1:9" x14ac:dyDescent="0.3">
      <c r="A124" s="16" t="s">
        <v>147</v>
      </c>
      <c r="B124" s="4"/>
      <c r="C124" s="4"/>
      <c r="D124" s="1">
        <v>58</v>
      </c>
      <c r="E124" s="1" t="s">
        <v>5</v>
      </c>
      <c r="F124" s="1">
        <v>232</v>
      </c>
      <c r="G124" s="1">
        <v>23</v>
      </c>
      <c r="H124" s="1" t="s">
        <v>58</v>
      </c>
      <c r="I124" s="1" t="s">
        <v>73</v>
      </c>
    </row>
    <row r="125" spans="1:9" x14ac:dyDescent="0.3">
      <c r="A125" s="16" t="s">
        <v>148</v>
      </c>
      <c r="B125" s="4"/>
      <c r="C125" s="4"/>
      <c r="D125" s="1">
        <v>52</v>
      </c>
      <c r="E125" s="1" t="s">
        <v>5</v>
      </c>
      <c r="F125" s="1">
        <v>255</v>
      </c>
      <c r="G125" s="1">
        <v>32</v>
      </c>
      <c r="H125" s="1">
        <v>10</v>
      </c>
      <c r="I125" s="1" t="s">
        <v>149</v>
      </c>
    </row>
    <row r="126" spans="1:9" x14ac:dyDescent="0.3">
      <c r="A126" s="16" t="s">
        <v>154</v>
      </c>
      <c r="B126" s="4"/>
      <c r="C126" s="4"/>
      <c r="D126" s="1">
        <v>98</v>
      </c>
      <c r="E126" s="1" t="s">
        <v>5</v>
      </c>
      <c r="F126" s="1">
        <v>262</v>
      </c>
      <c r="G126" s="1">
        <v>23</v>
      </c>
      <c r="H126" s="1">
        <v>2</v>
      </c>
      <c r="I126" s="1" t="s">
        <v>155</v>
      </c>
    </row>
    <row r="127" spans="1:9" x14ac:dyDescent="0.3">
      <c r="A127" s="16" t="s">
        <v>160</v>
      </c>
      <c r="B127" s="4"/>
      <c r="C127" s="4"/>
      <c r="D127" s="1">
        <v>53</v>
      </c>
      <c r="E127" s="1" t="s">
        <v>5</v>
      </c>
      <c r="F127" s="1">
        <v>265</v>
      </c>
      <c r="G127" s="1">
        <v>28</v>
      </c>
      <c r="H127" s="1">
        <v>7</v>
      </c>
      <c r="I127" s="1" t="s">
        <v>149</v>
      </c>
    </row>
    <row r="128" spans="1:9" x14ac:dyDescent="0.3">
      <c r="A128" s="16" t="s">
        <v>162</v>
      </c>
      <c r="B128" s="4"/>
      <c r="C128" s="4"/>
      <c r="D128" s="1">
        <v>59</v>
      </c>
      <c r="E128" s="1" t="s">
        <v>5</v>
      </c>
      <c r="F128" s="1">
        <v>229</v>
      </c>
      <c r="G128" s="1">
        <v>21</v>
      </c>
      <c r="H128" s="1" t="s">
        <v>58</v>
      </c>
      <c r="I128" s="1" t="s">
        <v>163</v>
      </c>
    </row>
    <row r="129" spans="1:9" x14ac:dyDescent="0.3">
      <c r="A129" s="16" t="s">
        <v>174</v>
      </c>
      <c r="B129" s="4"/>
      <c r="C129" s="4"/>
      <c r="D129" s="1">
        <v>56</v>
      </c>
      <c r="E129" s="1" t="s">
        <v>5</v>
      </c>
      <c r="F129" s="1">
        <v>220</v>
      </c>
      <c r="G129" s="1">
        <v>23</v>
      </c>
      <c r="H129" s="1">
        <v>1</v>
      </c>
      <c r="I129" s="1" t="s">
        <v>166</v>
      </c>
    </row>
    <row r="130" spans="1:9" x14ac:dyDescent="0.3">
      <c r="A130" s="17" t="s">
        <v>182</v>
      </c>
      <c r="B130" s="10"/>
      <c r="C130" s="10"/>
      <c r="D130" s="11">
        <v>47</v>
      </c>
      <c r="E130" s="11" t="s">
        <v>5</v>
      </c>
      <c r="F130" s="11">
        <v>240</v>
      </c>
      <c r="G130" s="11">
        <v>26</v>
      </c>
      <c r="H130" s="11">
        <v>4</v>
      </c>
      <c r="I130" s="1" t="s">
        <v>60</v>
      </c>
    </row>
    <row r="131" spans="1:9" x14ac:dyDescent="0.3">
      <c r="A131" s="16" t="s">
        <v>95</v>
      </c>
      <c r="B131" s="4"/>
      <c r="C131" s="4"/>
      <c r="D131" s="1">
        <v>43</v>
      </c>
      <c r="E131" s="1" t="s">
        <v>4</v>
      </c>
      <c r="F131" s="1">
        <v>241</v>
      </c>
      <c r="G131" s="1">
        <v>24</v>
      </c>
      <c r="H131" s="1" t="s">
        <v>58</v>
      </c>
      <c r="I131" s="1" t="s">
        <v>78</v>
      </c>
    </row>
    <row r="132" spans="1:9" x14ac:dyDescent="0.3">
      <c r="A132" s="16" t="s">
        <v>176</v>
      </c>
      <c r="B132" s="4"/>
      <c r="C132" s="4"/>
      <c r="D132" s="1">
        <v>57</v>
      </c>
      <c r="E132" s="1" t="s">
        <v>4</v>
      </c>
      <c r="F132" s="1">
        <v>247</v>
      </c>
      <c r="G132" s="1">
        <v>27</v>
      </c>
      <c r="H132" s="1">
        <v>1</v>
      </c>
      <c r="I132" s="1" t="s">
        <v>177</v>
      </c>
    </row>
    <row r="133" spans="1:9" x14ac:dyDescent="0.3">
      <c r="A133" s="16" t="s">
        <v>169</v>
      </c>
      <c r="B133" s="4"/>
      <c r="C133" s="4"/>
      <c r="D133" s="1">
        <v>6</v>
      </c>
      <c r="E133" s="1" t="s">
        <v>8</v>
      </c>
      <c r="F133" s="1">
        <v>208</v>
      </c>
      <c r="G133" s="1">
        <v>21</v>
      </c>
      <c r="H133" s="1" t="s">
        <v>58</v>
      </c>
      <c r="I133" s="1" t="s">
        <v>64</v>
      </c>
    </row>
    <row r="134" spans="1:9" x14ac:dyDescent="0.3">
      <c r="A134" s="16" t="s">
        <v>96</v>
      </c>
      <c r="B134" s="4"/>
      <c r="C134" s="4"/>
      <c r="D134" s="1">
        <v>29</v>
      </c>
      <c r="E134" s="1" t="s">
        <v>62</v>
      </c>
      <c r="F134" s="1">
        <v>200</v>
      </c>
      <c r="G134" s="1">
        <v>24</v>
      </c>
      <c r="H134" s="1">
        <v>3</v>
      </c>
      <c r="I134" s="1" t="s">
        <v>97</v>
      </c>
    </row>
    <row r="135" spans="1:9" x14ac:dyDescent="0.3">
      <c r="A135" s="16" t="s">
        <v>114</v>
      </c>
      <c r="B135" s="4"/>
      <c r="C135" s="4"/>
      <c r="D135" s="1">
        <v>25</v>
      </c>
      <c r="E135" s="1" t="s">
        <v>62</v>
      </c>
      <c r="F135" s="1">
        <v>211</v>
      </c>
      <c r="G135" s="1">
        <v>25</v>
      </c>
      <c r="H135" s="1">
        <v>3</v>
      </c>
      <c r="I135" s="1" t="s">
        <v>74</v>
      </c>
    </row>
    <row r="136" spans="1:9" x14ac:dyDescent="0.3">
      <c r="A136" s="16" t="s">
        <v>121</v>
      </c>
      <c r="B136" s="4"/>
      <c r="C136" s="4"/>
      <c r="D136" s="1">
        <v>36</v>
      </c>
      <c r="E136" s="1" t="s">
        <v>62</v>
      </c>
      <c r="F136" s="1">
        <v>197</v>
      </c>
      <c r="G136" s="1">
        <v>23</v>
      </c>
      <c r="H136" s="1" t="s">
        <v>58</v>
      </c>
      <c r="I136" s="1" t="s">
        <v>122</v>
      </c>
    </row>
    <row r="137" spans="1:9" x14ac:dyDescent="0.3">
      <c r="A137" s="16" t="s">
        <v>123</v>
      </c>
      <c r="B137" s="4"/>
      <c r="C137" s="4"/>
      <c r="D137" s="1">
        <v>21</v>
      </c>
      <c r="E137" s="1" t="s">
        <v>62</v>
      </c>
      <c r="F137" s="1">
        <v>208</v>
      </c>
      <c r="G137" s="1">
        <v>25</v>
      </c>
      <c r="H137" s="1">
        <v>5</v>
      </c>
      <c r="I137" s="1" t="s">
        <v>64</v>
      </c>
    </row>
    <row r="138" spans="1:9" x14ac:dyDescent="0.3">
      <c r="A138" s="16" t="s">
        <v>133</v>
      </c>
      <c r="B138" s="4"/>
      <c r="C138" s="4"/>
      <c r="D138" s="1">
        <v>27</v>
      </c>
      <c r="E138" s="1" t="s">
        <v>62</v>
      </c>
      <c r="F138" s="1">
        <v>220</v>
      </c>
      <c r="G138" s="1">
        <v>23</v>
      </c>
      <c r="H138" s="1">
        <v>2</v>
      </c>
      <c r="I138" s="1" t="s">
        <v>134</v>
      </c>
    </row>
    <row r="139" spans="1:9" x14ac:dyDescent="0.3">
      <c r="A139" s="16" t="s">
        <v>179</v>
      </c>
      <c r="B139" s="4"/>
      <c r="C139" s="4"/>
      <c r="D139" s="1">
        <v>35</v>
      </c>
      <c r="E139" s="1" t="s">
        <v>62</v>
      </c>
      <c r="F139" s="1">
        <v>195</v>
      </c>
      <c r="G139" s="1">
        <v>25</v>
      </c>
      <c r="H139" s="1">
        <v>2</v>
      </c>
      <c r="I139" s="1" t="s">
        <v>66</v>
      </c>
    </row>
    <row r="140" spans="1:9" x14ac:dyDescent="0.3">
      <c r="A140" s="16" t="s">
        <v>88</v>
      </c>
      <c r="D140" s="1">
        <v>69</v>
      </c>
      <c r="E140" s="1" t="s">
        <v>89</v>
      </c>
      <c r="F140" s="1">
        <v>310</v>
      </c>
      <c r="G140" s="1">
        <v>26</v>
      </c>
      <c r="H140" s="1">
        <v>6</v>
      </c>
      <c r="I140" s="1" t="s">
        <v>90</v>
      </c>
    </row>
    <row r="141" spans="1:9" x14ac:dyDescent="0.3">
      <c r="A141" s="16" t="s">
        <v>100</v>
      </c>
      <c r="B141" s="4"/>
      <c r="C141" s="4"/>
      <c r="D141" s="1">
        <v>75</v>
      </c>
      <c r="E141" s="1" t="s">
        <v>89</v>
      </c>
      <c r="F141" s="1">
        <v>314</v>
      </c>
      <c r="G141" s="1">
        <v>29</v>
      </c>
      <c r="H141" s="1">
        <v>9</v>
      </c>
      <c r="I141" s="1" t="s">
        <v>101</v>
      </c>
    </row>
    <row r="142" spans="1:9" x14ac:dyDescent="0.3">
      <c r="A142" s="16" t="s">
        <v>153</v>
      </c>
      <c r="B142" s="4"/>
      <c r="C142" s="4"/>
      <c r="D142" s="1">
        <v>68</v>
      </c>
      <c r="E142" s="1" t="s">
        <v>89</v>
      </c>
      <c r="F142" s="1">
        <v>305</v>
      </c>
      <c r="G142" s="1">
        <v>24</v>
      </c>
      <c r="H142" s="1">
        <v>3</v>
      </c>
      <c r="I142" s="1" t="s">
        <v>79</v>
      </c>
    </row>
    <row r="143" spans="1:9" x14ac:dyDescent="0.3">
      <c r="A143" s="16" t="s">
        <v>171</v>
      </c>
      <c r="B143" s="4"/>
      <c r="C143" s="4"/>
      <c r="D143" s="1">
        <v>78</v>
      </c>
      <c r="E143" s="1" t="s">
        <v>89</v>
      </c>
      <c r="F143" s="1">
        <v>301</v>
      </c>
      <c r="G143" s="1">
        <v>24</v>
      </c>
      <c r="H143" s="1">
        <v>3</v>
      </c>
      <c r="I143" s="1" t="s">
        <v>172</v>
      </c>
    </row>
    <row r="144" spans="1:9" x14ac:dyDescent="0.3">
      <c r="A144" s="16" t="s">
        <v>91</v>
      </c>
      <c r="D144" s="1">
        <v>74</v>
      </c>
      <c r="E144" s="1" t="s">
        <v>92</v>
      </c>
      <c r="F144" s="1">
        <v>320</v>
      </c>
      <c r="G144" s="1">
        <v>29</v>
      </c>
      <c r="H144" s="1">
        <v>8</v>
      </c>
      <c r="I144" s="1" t="s">
        <v>77</v>
      </c>
    </row>
    <row r="145" spans="1:9" x14ac:dyDescent="0.3">
      <c r="A145" s="16" t="s">
        <v>142</v>
      </c>
      <c r="B145" s="4"/>
      <c r="C145" s="4"/>
      <c r="D145" s="1">
        <v>70</v>
      </c>
      <c r="E145" s="1" t="s">
        <v>92</v>
      </c>
      <c r="F145" s="1">
        <v>309</v>
      </c>
      <c r="G145" s="1">
        <v>22</v>
      </c>
      <c r="H145" s="1" t="s">
        <v>58</v>
      </c>
      <c r="I145" s="1" t="s">
        <v>68</v>
      </c>
    </row>
    <row r="146" spans="1:9" x14ac:dyDescent="0.3">
      <c r="B146" s="4"/>
      <c r="C146" s="4"/>
      <c r="D146" s="1"/>
      <c r="E146" s="1"/>
    </row>
    <row r="147" spans="1:9" x14ac:dyDescent="0.3">
      <c r="B147" s="4"/>
      <c r="C147" s="4"/>
      <c r="D147" s="1"/>
      <c r="E147" s="1"/>
    </row>
    <row r="148" spans="1:9" x14ac:dyDescent="0.3">
      <c r="B148" s="4"/>
      <c r="C148" s="4"/>
      <c r="D148" s="1"/>
      <c r="E148" s="1"/>
    </row>
    <row r="149" spans="1:9" x14ac:dyDescent="0.3">
      <c r="B149" s="4"/>
      <c r="C149" s="4"/>
      <c r="D149" s="1"/>
      <c r="E149" s="1"/>
    </row>
    <row r="150" spans="1:9" x14ac:dyDescent="0.3">
      <c r="B150" s="4"/>
      <c r="C150" s="4"/>
      <c r="D150" s="1"/>
      <c r="E150" s="1"/>
    </row>
    <row r="151" spans="1:9" x14ac:dyDescent="0.3">
      <c r="B151" s="4"/>
      <c r="C151" s="4"/>
      <c r="D151" s="1"/>
      <c r="E151" s="1"/>
    </row>
    <row r="152" spans="1:9" x14ac:dyDescent="0.3">
      <c r="B152" s="4"/>
      <c r="C152" s="4"/>
      <c r="D152" s="1"/>
      <c r="E152" s="1"/>
    </row>
    <row r="153" spans="1:9" x14ac:dyDescent="0.3">
      <c r="B153" s="4"/>
      <c r="C153" s="4"/>
      <c r="D153" s="1"/>
      <c r="E153" s="1"/>
    </row>
    <row r="154" spans="1:9" x14ac:dyDescent="0.3">
      <c r="B154" s="4"/>
      <c r="C154" s="4"/>
      <c r="D154" s="1"/>
      <c r="E154" s="1"/>
      <c r="F154" s="2"/>
    </row>
  </sheetData>
  <sortState ref="A12:N15">
    <sortCondition ref="B12:B1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58"/>
  <sheetViews>
    <sheetView tabSelected="1" topLeftCell="B4" workbookViewId="0">
      <selection activeCell="C13" sqref="C13:G13"/>
    </sheetView>
  </sheetViews>
  <sheetFormatPr defaultRowHeight="14.4" x14ac:dyDescent="0.3"/>
  <cols>
    <col min="1" max="1" width="8.88671875" style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6384" width="8.88671875" style="1"/>
  </cols>
  <sheetData>
    <row r="4" spans="2:21" x14ac:dyDescent="0.3">
      <c r="B4" s="3" t="s">
        <v>12</v>
      </c>
      <c r="R4" s="3" t="s">
        <v>42</v>
      </c>
    </row>
    <row r="5" spans="2:21" x14ac:dyDescent="0.3">
      <c r="B5" s="1" t="s">
        <v>13</v>
      </c>
      <c r="C5" s="1" t="s">
        <v>14</v>
      </c>
      <c r="D5" s="1" t="s">
        <v>15</v>
      </c>
      <c r="E5" s="3" t="s">
        <v>16</v>
      </c>
      <c r="F5" s="1" t="s">
        <v>17</v>
      </c>
      <c r="G5" s="1" t="s">
        <v>18</v>
      </c>
      <c r="H5" s="3" t="s">
        <v>19</v>
      </c>
      <c r="I5" s="1" t="s">
        <v>20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R5" s="1" t="s">
        <v>16</v>
      </c>
      <c r="S5" s="1" t="s">
        <v>19</v>
      </c>
      <c r="T5" s="1" t="s">
        <v>21</v>
      </c>
      <c r="U5" s="3" t="s">
        <v>33</v>
      </c>
    </row>
    <row r="6" spans="2:21" x14ac:dyDescent="0.3">
      <c r="B6" s="1" t="s">
        <v>183</v>
      </c>
      <c r="C6" s="1">
        <v>316</v>
      </c>
      <c r="D6" s="1">
        <v>192</v>
      </c>
      <c r="E6" s="3">
        <v>1836</v>
      </c>
      <c r="F6" s="1">
        <v>60.8</v>
      </c>
      <c r="G6" s="1">
        <v>5.8</v>
      </c>
      <c r="H6" s="3">
        <v>9</v>
      </c>
      <c r="I6" s="1">
        <v>2.8</v>
      </c>
      <c r="J6" s="3">
        <v>12</v>
      </c>
      <c r="K6" s="1">
        <v>3.8</v>
      </c>
      <c r="L6" s="1">
        <v>55</v>
      </c>
      <c r="M6" s="1">
        <v>29</v>
      </c>
      <c r="N6" s="1">
        <v>197</v>
      </c>
      <c r="O6" s="1">
        <v>70.599999999999994</v>
      </c>
      <c r="P6" s="1" t="s">
        <v>214</v>
      </c>
      <c r="R6" s="1">
        <f>E6/25</f>
        <v>73.44</v>
      </c>
      <c r="S6" s="1">
        <f>H6*4</f>
        <v>36</v>
      </c>
      <c r="T6" s="1">
        <f>J6*-2</f>
        <v>-24</v>
      </c>
      <c r="U6" s="1">
        <f>SUM(R6:T6)</f>
        <v>85.44</v>
      </c>
    </row>
    <row r="7" spans="2:21" x14ac:dyDescent="0.3">
      <c r="B7" s="1" t="s">
        <v>184</v>
      </c>
      <c r="C7" s="1">
        <v>238</v>
      </c>
      <c r="D7" s="1">
        <v>154</v>
      </c>
      <c r="E7" s="1">
        <v>1675</v>
      </c>
      <c r="F7" s="1">
        <v>64.7</v>
      </c>
      <c r="G7" s="1">
        <v>7</v>
      </c>
      <c r="H7" s="1">
        <v>16</v>
      </c>
      <c r="I7" s="1">
        <v>6.7</v>
      </c>
      <c r="J7" s="1">
        <v>6</v>
      </c>
      <c r="K7" s="1">
        <v>2.5</v>
      </c>
      <c r="L7" s="1">
        <v>72</v>
      </c>
      <c r="M7" s="1">
        <v>22</v>
      </c>
      <c r="N7" s="1">
        <v>168</v>
      </c>
      <c r="O7" s="1">
        <v>97.2</v>
      </c>
      <c r="P7" s="1" t="s">
        <v>214</v>
      </c>
      <c r="R7" s="1">
        <f t="shared" ref="R7:R8" si="0">E7/25</f>
        <v>67</v>
      </c>
      <c r="S7" s="1">
        <f t="shared" ref="S7:S8" si="1">H7*4</f>
        <v>64</v>
      </c>
      <c r="T7" s="1">
        <f t="shared" ref="T7:T8" si="2">J7*-2</f>
        <v>-12</v>
      </c>
      <c r="U7" s="1">
        <f t="shared" ref="U7:U8" si="3">SUM(R7:T7)</f>
        <v>119</v>
      </c>
    </row>
    <row r="8" spans="2:21" x14ac:dyDescent="0.3">
      <c r="B8" s="1" t="s">
        <v>185</v>
      </c>
      <c r="C8" s="1">
        <v>7</v>
      </c>
      <c r="D8" s="1">
        <v>5</v>
      </c>
      <c r="E8" s="1">
        <v>11</v>
      </c>
      <c r="F8" s="1">
        <v>71.400000000000006</v>
      </c>
      <c r="G8" s="1">
        <v>1.6</v>
      </c>
      <c r="H8" s="1">
        <v>0</v>
      </c>
      <c r="I8" s="1">
        <v>0</v>
      </c>
      <c r="J8" s="1">
        <v>0</v>
      </c>
      <c r="K8" s="1">
        <v>0</v>
      </c>
      <c r="L8" s="1">
        <v>9</v>
      </c>
      <c r="M8" s="1">
        <v>0</v>
      </c>
      <c r="N8" s="1">
        <v>0</v>
      </c>
      <c r="O8" s="1">
        <v>74.099999999999994</v>
      </c>
      <c r="R8" s="1">
        <f t="shared" si="0"/>
        <v>0.44</v>
      </c>
      <c r="S8" s="1">
        <f t="shared" si="1"/>
        <v>0</v>
      </c>
      <c r="T8" s="1">
        <f t="shared" si="2"/>
        <v>0</v>
      </c>
      <c r="U8" s="1">
        <f t="shared" si="3"/>
        <v>0.44</v>
      </c>
    </row>
    <row r="9" spans="2:21" x14ac:dyDescent="0.3">
      <c r="B9" s="1" t="s">
        <v>186</v>
      </c>
      <c r="C9" s="1">
        <v>1</v>
      </c>
      <c r="D9" s="1">
        <v>1</v>
      </c>
      <c r="E9" s="1">
        <v>10</v>
      </c>
      <c r="F9" s="1">
        <v>100</v>
      </c>
      <c r="G9" s="1">
        <v>10</v>
      </c>
      <c r="H9" s="1">
        <v>0</v>
      </c>
      <c r="I9" s="1">
        <v>0</v>
      </c>
      <c r="J9" s="1">
        <v>0</v>
      </c>
      <c r="K9" s="1">
        <v>0</v>
      </c>
      <c r="L9" s="1">
        <v>10</v>
      </c>
      <c r="M9" s="1">
        <v>0</v>
      </c>
      <c r="N9" s="1">
        <v>0</v>
      </c>
      <c r="O9" s="1">
        <v>108.3</v>
      </c>
    </row>
    <row r="11" spans="2:21" x14ac:dyDescent="0.3">
      <c r="B11" s="3" t="s">
        <v>31</v>
      </c>
      <c r="I11" s="3" t="s">
        <v>42</v>
      </c>
    </row>
    <row r="12" spans="2:21" x14ac:dyDescent="0.3">
      <c r="B12" s="1" t="s">
        <v>13</v>
      </c>
      <c r="C12" s="1" t="s">
        <v>14</v>
      </c>
      <c r="D12" s="3" t="s">
        <v>16</v>
      </c>
      <c r="E12" s="1" t="s">
        <v>18</v>
      </c>
      <c r="F12" s="1" t="s">
        <v>30</v>
      </c>
      <c r="G12" s="3" t="s">
        <v>19</v>
      </c>
      <c r="I12" s="1" t="s">
        <v>16</v>
      </c>
      <c r="J12" s="1" t="s">
        <v>19</v>
      </c>
      <c r="K12" s="3" t="s">
        <v>33</v>
      </c>
      <c r="L12" s="3" t="s">
        <v>53</v>
      </c>
    </row>
    <row r="13" spans="2:21" x14ac:dyDescent="0.3">
      <c r="B13" s="1" t="s">
        <v>187</v>
      </c>
      <c r="C13" s="1">
        <v>153</v>
      </c>
      <c r="D13" s="3">
        <v>556</v>
      </c>
      <c r="E13" s="1">
        <v>3.6</v>
      </c>
      <c r="F13" s="1">
        <v>25</v>
      </c>
      <c r="G13" s="3">
        <v>4</v>
      </c>
      <c r="I13" s="1">
        <f t="shared" ref="I13:I20" si="4">D13/10*1</f>
        <v>55.6</v>
      </c>
      <c r="J13" s="1">
        <f t="shared" ref="J13:J20" si="5">G13*6</f>
        <v>24</v>
      </c>
      <c r="K13" s="1">
        <f t="shared" ref="K13" si="6">SUM(I13:J13)</f>
        <v>79.599999999999994</v>
      </c>
      <c r="L13" s="2" t="s">
        <v>214</v>
      </c>
    </row>
    <row r="14" spans="2:21" x14ac:dyDescent="0.3">
      <c r="B14" s="1" t="s">
        <v>188</v>
      </c>
      <c r="C14" s="1">
        <v>81</v>
      </c>
      <c r="D14" s="3">
        <v>448</v>
      </c>
      <c r="E14" s="1">
        <v>5.5</v>
      </c>
      <c r="F14" s="1">
        <v>46</v>
      </c>
      <c r="G14" s="3">
        <v>4</v>
      </c>
      <c r="I14" s="1">
        <f t="shared" si="4"/>
        <v>44.8</v>
      </c>
      <c r="J14" s="1">
        <f t="shared" si="5"/>
        <v>24</v>
      </c>
      <c r="K14" s="1">
        <f t="shared" ref="K14:K20" si="7">SUM(I14:J14)</f>
        <v>68.8</v>
      </c>
      <c r="L14" s="2" t="s">
        <v>214</v>
      </c>
    </row>
    <row r="15" spans="2:21" x14ac:dyDescent="0.3">
      <c r="B15" s="1" t="s">
        <v>189</v>
      </c>
      <c r="C15" s="1">
        <v>71</v>
      </c>
      <c r="D15" s="3">
        <v>273</v>
      </c>
      <c r="E15" s="1">
        <v>3.8</v>
      </c>
      <c r="F15" s="1">
        <v>37</v>
      </c>
      <c r="G15" s="3">
        <v>3</v>
      </c>
      <c r="I15" s="1">
        <f t="shared" si="4"/>
        <v>27.3</v>
      </c>
      <c r="J15" s="1">
        <f t="shared" si="5"/>
        <v>18</v>
      </c>
      <c r="K15" s="1">
        <f t="shared" si="7"/>
        <v>45.3</v>
      </c>
      <c r="L15" s="2" t="s">
        <v>214</v>
      </c>
    </row>
    <row r="16" spans="2:21" x14ac:dyDescent="0.3">
      <c r="B16" s="1" t="s">
        <v>190</v>
      </c>
      <c r="C16" s="1">
        <v>36</v>
      </c>
      <c r="D16" s="3">
        <v>270</v>
      </c>
      <c r="E16" s="1">
        <v>7.5</v>
      </c>
      <c r="F16" s="1">
        <v>24</v>
      </c>
      <c r="G16" s="3">
        <v>2</v>
      </c>
      <c r="I16" s="1">
        <f t="shared" si="4"/>
        <v>27</v>
      </c>
      <c r="J16" s="1">
        <f t="shared" si="5"/>
        <v>12</v>
      </c>
      <c r="K16" s="1">
        <f t="shared" si="7"/>
        <v>39</v>
      </c>
      <c r="L16" s="1" t="s">
        <v>214</v>
      </c>
    </row>
    <row r="17" spans="2:12" x14ac:dyDescent="0.3">
      <c r="B17" s="1" t="s">
        <v>184</v>
      </c>
      <c r="C17" s="1">
        <v>24</v>
      </c>
      <c r="D17" s="3">
        <v>126</v>
      </c>
      <c r="E17" s="1">
        <v>5.3</v>
      </c>
      <c r="F17" s="1">
        <v>18</v>
      </c>
      <c r="G17" s="3">
        <v>0</v>
      </c>
      <c r="I17" s="1">
        <f t="shared" si="4"/>
        <v>12.6</v>
      </c>
      <c r="J17" s="1">
        <f t="shared" si="5"/>
        <v>0</v>
      </c>
      <c r="K17" s="1">
        <f t="shared" si="7"/>
        <v>12.6</v>
      </c>
      <c r="L17" s="2" t="s">
        <v>214</v>
      </c>
    </row>
    <row r="18" spans="2:12" x14ac:dyDescent="0.3">
      <c r="B18" s="1" t="s">
        <v>186</v>
      </c>
      <c r="C18" s="1">
        <v>9</v>
      </c>
      <c r="D18" s="3">
        <v>17</v>
      </c>
      <c r="E18" s="1">
        <v>1.9</v>
      </c>
      <c r="F18" s="1">
        <v>10</v>
      </c>
      <c r="G18" s="3">
        <v>0</v>
      </c>
      <c r="I18" s="1">
        <f t="shared" si="4"/>
        <v>1.7</v>
      </c>
      <c r="J18" s="1">
        <f t="shared" si="5"/>
        <v>0</v>
      </c>
      <c r="K18" s="1">
        <f t="shared" si="7"/>
        <v>1.7</v>
      </c>
    </row>
    <row r="19" spans="2:12" x14ac:dyDescent="0.3">
      <c r="B19" s="1" t="s">
        <v>191</v>
      </c>
      <c r="C19" s="1">
        <v>5</v>
      </c>
      <c r="D19" s="3">
        <v>13</v>
      </c>
      <c r="E19" s="1">
        <v>2.6</v>
      </c>
      <c r="F19" s="1">
        <v>4</v>
      </c>
      <c r="G19" s="3">
        <v>0</v>
      </c>
      <c r="I19" s="1">
        <f t="shared" si="4"/>
        <v>1.3</v>
      </c>
      <c r="J19" s="1">
        <f t="shared" si="5"/>
        <v>0</v>
      </c>
      <c r="K19" s="1">
        <f t="shared" si="7"/>
        <v>1.3</v>
      </c>
    </row>
    <row r="20" spans="2:12" x14ac:dyDescent="0.3">
      <c r="B20" s="2" t="s">
        <v>192</v>
      </c>
      <c r="C20" s="1">
        <v>4</v>
      </c>
      <c r="D20" s="3">
        <v>1</v>
      </c>
      <c r="E20" s="1">
        <v>0.3</v>
      </c>
      <c r="F20" s="1">
        <v>2</v>
      </c>
      <c r="G20" s="3">
        <v>0</v>
      </c>
      <c r="I20" s="1">
        <f t="shared" si="4"/>
        <v>0.1</v>
      </c>
      <c r="J20" s="1">
        <f t="shared" si="5"/>
        <v>0</v>
      </c>
      <c r="K20" s="1">
        <f t="shared" si="7"/>
        <v>0.1</v>
      </c>
    </row>
    <row r="21" spans="2:12" x14ac:dyDescent="0.3">
      <c r="B21" s="1" t="s">
        <v>193</v>
      </c>
      <c r="C21" s="1">
        <v>2</v>
      </c>
      <c r="D21" s="1">
        <v>13</v>
      </c>
      <c r="E21" s="1">
        <v>6.5</v>
      </c>
      <c r="F21" s="1">
        <v>9</v>
      </c>
      <c r="G21" s="1">
        <v>0</v>
      </c>
      <c r="I21" s="1">
        <f t="shared" ref="I21:I22" si="8">D21/10*1</f>
        <v>1.3</v>
      </c>
      <c r="J21" s="1">
        <f t="shared" ref="J21:J22" si="9">G21*6</f>
        <v>0</v>
      </c>
      <c r="K21" s="1">
        <f t="shared" ref="K21:K22" si="10">SUM(I21:J21)</f>
        <v>1.3</v>
      </c>
    </row>
    <row r="22" spans="2:12" x14ac:dyDescent="0.3">
      <c r="B22" s="1" t="s">
        <v>194</v>
      </c>
      <c r="C22" s="1">
        <v>1</v>
      </c>
      <c r="D22" s="3">
        <v>7</v>
      </c>
      <c r="E22" s="1">
        <v>7</v>
      </c>
      <c r="F22" s="1">
        <v>7</v>
      </c>
      <c r="G22" s="3">
        <v>0</v>
      </c>
      <c r="I22" s="1">
        <f t="shared" si="8"/>
        <v>0.7</v>
      </c>
      <c r="J22" s="1">
        <f t="shared" si="9"/>
        <v>0</v>
      </c>
      <c r="K22" s="1">
        <f t="shared" si="10"/>
        <v>0.7</v>
      </c>
    </row>
    <row r="23" spans="2:12" x14ac:dyDescent="0.3">
      <c r="D23" s="3"/>
      <c r="G23" s="3"/>
    </row>
    <row r="25" spans="2:12" x14ac:dyDescent="0.3">
      <c r="B25" s="3" t="s">
        <v>32</v>
      </c>
      <c r="I25" s="3" t="s">
        <v>42</v>
      </c>
    </row>
    <row r="26" spans="2:12" x14ac:dyDescent="0.3">
      <c r="B26" s="1" t="s">
        <v>13</v>
      </c>
      <c r="C26" s="1" t="s">
        <v>28</v>
      </c>
      <c r="D26" s="3" t="s">
        <v>16</v>
      </c>
      <c r="E26" s="1" t="s">
        <v>29</v>
      </c>
      <c r="F26" s="1" t="s">
        <v>30</v>
      </c>
      <c r="G26" s="3" t="s">
        <v>19</v>
      </c>
      <c r="I26" s="1" t="s">
        <v>16</v>
      </c>
      <c r="J26" s="1" t="s">
        <v>19</v>
      </c>
      <c r="K26" s="3" t="s">
        <v>33</v>
      </c>
      <c r="L26" s="3" t="s">
        <v>53</v>
      </c>
    </row>
    <row r="27" spans="2:12" x14ac:dyDescent="0.3">
      <c r="B27" s="1" t="s">
        <v>81</v>
      </c>
      <c r="C27" s="1">
        <v>74</v>
      </c>
      <c r="D27" s="3">
        <v>885</v>
      </c>
      <c r="E27" s="1">
        <v>12</v>
      </c>
      <c r="F27" s="1">
        <v>55</v>
      </c>
      <c r="G27" s="3">
        <v>10</v>
      </c>
      <c r="I27" s="1">
        <f t="shared" ref="I27:I43" si="11">D27/10</f>
        <v>88.5</v>
      </c>
      <c r="J27" s="1">
        <f t="shared" ref="J27:J43" si="12">G27*6</f>
        <v>60</v>
      </c>
      <c r="K27" s="1">
        <f t="shared" ref="K27:K43" si="13">SUM(I27:J27)</f>
        <v>148.5</v>
      </c>
      <c r="L27" s="2" t="s">
        <v>214</v>
      </c>
    </row>
    <row r="28" spans="2:12" x14ac:dyDescent="0.3">
      <c r="B28" s="1" t="s">
        <v>186</v>
      </c>
      <c r="C28" s="1">
        <v>66</v>
      </c>
      <c r="D28" s="3">
        <v>653</v>
      </c>
      <c r="E28" s="1">
        <v>9.9</v>
      </c>
      <c r="F28" s="1">
        <v>46</v>
      </c>
      <c r="G28" s="3">
        <v>4</v>
      </c>
      <c r="I28" s="1">
        <f t="shared" si="11"/>
        <v>65.3</v>
      </c>
      <c r="J28" s="1">
        <f t="shared" si="12"/>
        <v>24</v>
      </c>
      <c r="K28" s="1">
        <f t="shared" si="13"/>
        <v>89.3</v>
      </c>
      <c r="L28" s="2" t="s">
        <v>214</v>
      </c>
    </row>
    <row r="29" spans="2:12" x14ac:dyDescent="0.3">
      <c r="B29" s="12" t="s">
        <v>195</v>
      </c>
      <c r="C29" s="12">
        <v>53</v>
      </c>
      <c r="D29" s="13">
        <v>482</v>
      </c>
      <c r="E29" s="12">
        <v>9.1</v>
      </c>
      <c r="F29" s="12">
        <v>58</v>
      </c>
      <c r="G29" s="13">
        <v>6</v>
      </c>
      <c r="H29" s="12"/>
      <c r="I29" s="12">
        <f t="shared" si="11"/>
        <v>48.2</v>
      </c>
      <c r="J29" s="12">
        <f t="shared" si="12"/>
        <v>36</v>
      </c>
      <c r="K29" s="12">
        <f t="shared" si="13"/>
        <v>84.2</v>
      </c>
      <c r="L29" s="14" t="s">
        <v>215</v>
      </c>
    </row>
    <row r="30" spans="2:12" x14ac:dyDescent="0.3">
      <c r="B30" s="2" t="s">
        <v>196</v>
      </c>
      <c r="C30" s="1">
        <v>25</v>
      </c>
      <c r="D30" s="3">
        <v>262</v>
      </c>
      <c r="E30" s="1">
        <v>10.5</v>
      </c>
      <c r="F30" s="1">
        <v>54</v>
      </c>
      <c r="G30" s="3">
        <v>2</v>
      </c>
      <c r="I30" s="1">
        <f t="shared" si="11"/>
        <v>26.2</v>
      </c>
      <c r="J30" s="1">
        <f t="shared" si="12"/>
        <v>12</v>
      </c>
      <c r="K30" s="1">
        <f t="shared" si="13"/>
        <v>38.200000000000003</v>
      </c>
      <c r="L30" s="1" t="s">
        <v>214</v>
      </c>
    </row>
    <row r="31" spans="2:12" x14ac:dyDescent="0.3">
      <c r="B31" s="1" t="s">
        <v>198</v>
      </c>
      <c r="C31" s="1">
        <v>18</v>
      </c>
      <c r="D31" s="3">
        <v>203</v>
      </c>
      <c r="E31" s="1">
        <v>11.3</v>
      </c>
      <c r="F31" s="1">
        <v>51</v>
      </c>
      <c r="G31" s="3">
        <v>1</v>
      </c>
      <c r="I31" s="1">
        <f t="shared" si="11"/>
        <v>20.3</v>
      </c>
      <c r="J31" s="1">
        <f t="shared" si="12"/>
        <v>6</v>
      </c>
      <c r="K31" s="1">
        <f t="shared" si="13"/>
        <v>26.3</v>
      </c>
      <c r="L31" s="2"/>
    </row>
    <row r="32" spans="2:12" x14ac:dyDescent="0.3">
      <c r="B32" s="1" t="s">
        <v>197</v>
      </c>
      <c r="C32" s="1">
        <v>23</v>
      </c>
      <c r="D32" s="3">
        <v>253</v>
      </c>
      <c r="E32" s="1">
        <v>11</v>
      </c>
      <c r="F32" s="1">
        <v>72</v>
      </c>
      <c r="G32" s="3">
        <v>0</v>
      </c>
      <c r="I32" s="1">
        <f t="shared" si="11"/>
        <v>25.3</v>
      </c>
      <c r="J32" s="1">
        <f t="shared" si="12"/>
        <v>0</v>
      </c>
      <c r="K32" s="1">
        <f t="shared" si="13"/>
        <v>25.3</v>
      </c>
      <c r="L32" s="2"/>
    </row>
    <row r="33" spans="2:12" x14ac:dyDescent="0.3">
      <c r="B33" s="2" t="s">
        <v>189</v>
      </c>
      <c r="C33" s="2">
        <v>23</v>
      </c>
      <c r="D33" s="3">
        <v>173</v>
      </c>
      <c r="E33" s="2">
        <v>7.5</v>
      </c>
      <c r="F33" s="2">
        <v>23</v>
      </c>
      <c r="G33" s="3">
        <v>1</v>
      </c>
      <c r="H33" s="2"/>
      <c r="I33" s="2">
        <f t="shared" si="11"/>
        <v>17.3</v>
      </c>
      <c r="J33" s="2">
        <f t="shared" si="12"/>
        <v>6</v>
      </c>
      <c r="K33" s="2">
        <f t="shared" si="13"/>
        <v>23.3</v>
      </c>
      <c r="L33" s="2" t="s">
        <v>214</v>
      </c>
    </row>
    <row r="34" spans="2:12" x14ac:dyDescent="0.3">
      <c r="B34" s="1" t="s">
        <v>199</v>
      </c>
      <c r="C34" s="1">
        <v>12</v>
      </c>
      <c r="D34" s="3">
        <v>160</v>
      </c>
      <c r="E34" s="1">
        <v>13.3</v>
      </c>
      <c r="F34" s="1">
        <v>36</v>
      </c>
      <c r="G34" s="3">
        <v>1</v>
      </c>
      <c r="I34" s="1">
        <f t="shared" si="11"/>
        <v>16</v>
      </c>
      <c r="J34" s="1">
        <f t="shared" si="12"/>
        <v>6</v>
      </c>
      <c r="K34" s="1">
        <f t="shared" si="13"/>
        <v>22</v>
      </c>
      <c r="L34" s="2"/>
    </row>
    <row r="35" spans="2:12" x14ac:dyDescent="0.3">
      <c r="B35" s="1" t="s">
        <v>193</v>
      </c>
      <c r="C35" s="1">
        <v>5</v>
      </c>
      <c r="D35" s="3">
        <v>70</v>
      </c>
      <c r="E35" s="1">
        <v>14</v>
      </c>
      <c r="F35" s="1">
        <v>29</v>
      </c>
      <c r="G35" s="3">
        <v>0</v>
      </c>
      <c r="I35" s="1">
        <f t="shared" si="11"/>
        <v>7</v>
      </c>
      <c r="J35" s="1">
        <f t="shared" si="12"/>
        <v>0</v>
      </c>
      <c r="K35" s="1">
        <f t="shared" si="13"/>
        <v>7</v>
      </c>
    </row>
    <row r="36" spans="2:12" x14ac:dyDescent="0.3">
      <c r="B36" s="1" t="s">
        <v>201</v>
      </c>
      <c r="C36" s="1">
        <v>4</v>
      </c>
      <c r="D36" s="3">
        <v>41</v>
      </c>
      <c r="E36" s="1">
        <v>10.3</v>
      </c>
      <c r="F36" s="1">
        <v>19</v>
      </c>
      <c r="G36" s="3">
        <v>0</v>
      </c>
      <c r="I36" s="1">
        <f t="shared" si="11"/>
        <v>4.0999999999999996</v>
      </c>
      <c r="J36" s="1">
        <f t="shared" si="12"/>
        <v>0</v>
      </c>
      <c r="K36" s="1">
        <f t="shared" si="13"/>
        <v>4.0999999999999996</v>
      </c>
    </row>
    <row r="37" spans="2:12" x14ac:dyDescent="0.3">
      <c r="B37" s="1" t="s">
        <v>200</v>
      </c>
      <c r="C37" s="1">
        <v>7</v>
      </c>
      <c r="D37" s="3">
        <v>39</v>
      </c>
      <c r="E37" s="1">
        <v>5.6</v>
      </c>
      <c r="F37" s="1">
        <v>12</v>
      </c>
      <c r="G37" s="3">
        <v>0</v>
      </c>
      <c r="I37" s="1">
        <f t="shared" si="11"/>
        <v>3.9</v>
      </c>
      <c r="J37" s="1">
        <f t="shared" si="12"/>
        <v>0</v>
      </c>
      <c r="K37" s="1">
        <f t="shared" si="13"/>
        <v>3.9</v>
      </c>
    </row>
    <row r="38" spans="2:12" x14ac:dyDescent="0.3">
      <c r="B38" s="1" t="s">
        <v>202</v>
      </c>
      <c r="C38" s="1">
        <v>2</v>
      </c>
      <c r="D38" s="3">
        <v>31</v>
      </c>
      <c r="E38" s="1">
        <v>15.5</v>
      </c>
      <c r="F38" s="1">
        <v>29</v>
      </c>
      <c r="G38" s="3">
        <v>0</v>
      </c>
      <c r="I38" s="1">
        <f t="shared" si="11"/>
        <v>3.1</v>
      </c>
      <c r="J38" s="1">
        <f t="shared" si="12"/>
        <v>0</v>
      </c>
      <c r="K38" s="1">
        <f t="shared" si="13"/>
        <v>3.1</v>
      </c>
    </row>
    <row r="39" spans="2:12" x14ac:dyDescent="0.3">
      <c r="B39" s="1" t="s">
        <v>188</v>
      </c>
      <c r="C39" s="1">
        <v>9</v>
      </c>
      <c r="D39" s="3">
        <v>22</v>
      </c>
      <c r="E39" s="1">
        <v>2.4</v>
      </c>
      <c r="F39" s="1">
        <v>9</v>
      </c>
      <c r="G39" s="3">
        <v>0</v>
      </c>
      <c r="I39" s="1">
        <f t="shared" si="11"/>
        <v>2.2000000000000002</v>
      </c>
      <c r="J39" s="1">
        <f t="shared" si="12"/>
        <v>0</v>
      </c>
      <c r="K39" s="1">
        <f t="shared" si="13"/>
        <v>2.2000000000000002</v>
      </c>
    </row>
    <row r="40" spans="2:12" x14ac:dyDescent="0.3">
      <c r="B40" s="1" t="s">
        <v>203</v>
      </c>
      <c r="C40" s="1">
        <v>2</v>
      </c>
      <c r="D40" s="3">
        <v>12</v>
      </c>
      <c r="E40" s="1">
        <v>6</v>
      </c>
      <c r="F40" s="1">
        <v>12</v>
      </c>
      <c r="G40" s="3">
        <v>0</v>
      </c>
      <c r="I40" s="1">
        <f t="shared" si="11"/>
        <v>1.2</v>
      </c>
      <c r="J40" s="1">
        <f t="shared" si="12"/>
        <v>0</v>
      </c>
      <c r="K40" s="1">
        <f t="shared" si="13"/>
        <v>1.2</v>
      </c>
    </row>
    <row r="41" spans="2:12" x14ac:dyDescent="0.3">
      <c r="B41" s="1" t="s">
        <v>190</v>
      </c>
      <c r="C41" s="1">
        <v>1</v>
      </c>
      <c r="D41" s="1">
        <v>10</v>
      </c>
      <c r="E41" s="1">
        <v>10</v>
      </c>
      <c r="F41" s="1">
        <v>10</v>
      </c>
      <c r="G41" s="1">
        <v>0</v>
      </c>
      <c r="I41" s="1">
        <f t="shared" si="11"/>
        <v>1</v>
      </c>
      <c r="J41" s="1">
        <f t="shared" si="12"/>
        <v>0</v>
      </c>
      <c r="K41" s="1">
        <f t="shared" si="13"/>
        <v>1</v>
      </c>
    </row>
    <row r="42" spans="2:12" x14ac:dyDescent="0.3">
      <c r="B42" s="1" t="s">
        <v>204</v>
      </c>
      <c r="C42" s="1">
        <v>1</v>
      </c>
      <c r="D42" s="3">
        <v>3</v>
      </c>
      <c r="E42" s="1">
        <v>3</v>
      </c>
      <c r="F42" s="1">
        <v>3</v>
      </c>
      <c r="G42" s="3">
        <v>0</v>
      </c>
      <c r="I42" s="1">
        <f t="shared" si="11"/>
        <v>0.3</v>
      </c>
      <c r="J42" s="1">
        <f t="shared" si="12"/>
        <v>0</v>
      </c>
      <c r="K42" s="1">
        <f t="shared" si="13"/>
        <v>0.3</v>
      </c>
    </row>
    <row r="43" spans="2:12" x14ac:dyDescent="0.3">
      <c r="B43" s="1" t="s">
        <v>192</v>
      </c>
      <c r="C43" s="1">
        <v>3</v>
      </c>
      <c r="D43" s="3">
        <v>0</v>
      </c>
      <c r="E43" s="1">
        <v>0</v>
      </c>
      <c r="F43" s="1">
        <v>1</v>
      </c>
      <c r="G43" s="3">
        <v>0</v>
      </c>
      <c r="I43" s="1">
        <f t="shared" si="11"/>
        <v>0</v>
      </c>
      <c r="J43" s="1">
        <f t="shared" si="12"/>
        <v>0</v>
      </c>
      <c r="K43" s="1">
        <f t="shared" si="13"/>
        <v>0</v>
      </c>
    </row>
    <row r="45" spans="2:12" x14ac:dyDescent="0.3">
      <c r="B45" s="3" t="s">
        <v>34</v>
      </c>
    </row>
    <row r="46" spans="2:12" x14ac:dyDescent="0.3">
      <c r="B46" s="1" t="s">
        <v>13</v>
      </c>
      <c r="C46" s="3" t="s">
        <v>21</v>
      </c>
      <c r="D46" s="1" t="s">
        <v>16</v>
      </c>
      <c r="E46" s="1" t="s">
        <v>29</v>
      </c>
      <c r="F46" s="1" t="s">
        <v>30</v>
      </c>
      <c r="G46" s="3" t="s">
        <v>35</v>
      </c>
      <c r="H46" s="3" t="s">
        <v>53</v>
      </c>
    </row>
    <row r="47" spans="2:12" x14ac:dyDescent="0.3">
      <c r="B47" s="1" t="s">
        <v>205</v>
      </c>
      <c r="C47" s="3">
        <v>4</v>
      </c>
      <c r="D47" s="1">
        <v>35</v>
      </c>
      <c r="E47" s="1">
        <v>8.8000000000000007</v>
      </c>
      <c r="F47" s="1">
        <v>21</v>
      </c>
      <c r="G47" s="3">
        <v>1</v>
      </c>
      <c r="H47" s="3"/>
    </row>
    <row r="48" spans="2:12" x14ac:dyDescent="0.3">
      <c r="B48" s="1" t="s">
        <v>206</v>
      </c>
      <c r="C48" s="3">
        <v>3</v>
      </c>
      <c r="D48" s="1">
        <v>5</v>
      </c>
      <c r="E48" s="1">
        <v>1.7</v>
      </c>
      <c r="F48" s="1">
        <v>3</v>
      </c>
      <c r="G48" s="3">
        <v>0</v>
      </c>
      <c r="H48" s="3"/>
    </row>
    <row r="49" spans="2:16" x14ac:dyDescent="0.3">
      <c r="B49" s="1" t="s">
        <v>207</v>
      </c>
      <c r="C49" s="3">
        <v>1</v>
      </c>
      <c r="D49" s="1">
        <v>3</v>
      </c>
      <c r="E49" s="1">
        <v>3</v>
      </c>
      <c r="F49" s="1">
        <v>3</v>
      </c>
      <c r="G49" s="3">
        <v>0</v>
      </c>
    </row>
    <row r="50" spans="2:16" x14ac:dyDescent="0.3">
      <c r="B50" s="1" t="s">
        <v>208</v>
      </c>
      <c r="C50" s="3">
        <v>1</v>
      </c>
      <c r="D50" s="1">
        <v>0</v>
      </c>
      <c r="E50" s="1">
        <v>0</v>
      </c>
      <c r="F50" s="1">
        <v>0</v>
      </c>
      <c r="G50" s="3">
        <v>0</v>
      </c>
    </row>
    <row r="51" spans="2:16" x14ac:dyDescent="0.3">
      <c r="B51" s="1" t="s">
        <v>209</v>
      </c>
      <c r="C51" s="3">
        <v>1</v>
      </c>
      <c r="D51" s="1">
        <v>0</v>
      </c>
      <c r="E51" s="1">
        <v>0</v>
      </c>
      <c r="F51" s="1">
        <v>0</v>
      </c>
      <c r="G51" s="3">
        <v>0</v>
      </c>
    </row>
    <row r="52" spans="2:16" x14ac:dyDescent="0.3">
      <c r="B52" s="1" t="s">
        <v>210</v>
      </c>
      <c r="C52" s="3">
        <v>1</v>
      </c>
      <c r="D52" s="1">
        <v>11</v>
      </c>
      <c r="E52" s="1">
        <v>11</v>
      </c>
      <c r="F52" s="1">
        <v>11</v>
      </c>
      <c r="G52" s="3">
        <v>0</v>
      </c>
    </row>
    <row r="53" spans="2:16" s="2" customFormat="1" x14ac:dyDescent="0.3">
      <c r="C53" s="3"/>
      <c r="G53" s="3"/>
    </row>
    <row r="56" spans="2:16" x14ac:dyDescent="0.3">
      <c r="B56" s="3" t="s">
        <v>36</v>
      </c>
      <c r="J56" s="3" t="s">
        <v>42</v>
      </c>
    </row>
    <row r="57" spans="2:16" x14ac:dyDescent="0.3">
      <c r="B57" s="1" t="s">
        <v>13</v>
      </c>
      <c r="C57" s="5" t="s">
        <v>41</v>
      </c>
      <c r="D57" s="3" t="s">
        <v>37</v>
      </c>
      <c r="E57" s="3" t="s">
        <v>38</v>
      </c>
      <c r="F57" s="3" t="s">
        <v>39</v>
      </c>
      <c r="G57" s="3" t="s">
        <v>40</v>
      </c>
      <c r="H57" s="3" t="s">
        <v>53</v>
      </c>
      <c r="I57" s="3"/>
      <c r="J57" s="5" t="s">
        <v>41</v>
      </c>
      <c r="K57" s="3" t="s">
        <v>37</v>
      </c>
      <c r="L57" s="3" t="s">
        <v>38</v>
      </c>
      <c r="M57" s="3" t="s">
        <v>39</v>
      </c>
      <c r="N57" s="3" t="s">
        <v>40</v>
      </c>
      <c r="O57" s="3" t="s">
        <v>33</v>
      </c>
    </row>
    <row r="58" spans="2:16" x14ac:dyDescent="0.3">
      <c r="B58" s="1" t="s">
        <v>211</v>
      </c>
      <c r="C58" s="6">
        <v>0</v>
      </c>
      <c r="D58" s="6">
        <v>8</v>
      </c>
      <c r="E58" s="7">
        <v>2</v>
      </c>
      <c r="F58" s="7">
        <v>4</v>
      </c>
      <c r="G58" s="6">
        <v>1</v>
      </c>
      <c r="J58" s="1">
        <f>C58*3</f>
        <v>0</v>
      </c>
      <c r="K58" s="1">
        <f>D58*3</f>
        <v>24</v>
      </c>
      <c r="L58" s="1">
        <f>E58*3</f>
        <v>6</v>
      </c>
      <c r="M58" s="1">
        <f>F58*4</f>
        <v>16</v>
      </c>
      <c r="N58" s="1">
        <f>G58*5</f>
        <v>5</v>
      </c>
      <c r="O58" s="1">
        <f>SUM(J58:N58)</f>
        <v>51</v>
      </c>
      <c r="P58" s="3" t="s">
        <v>212</v>
      </c>
    </row>
  </sheetData>
  <sortState ref="A27:U43">
    <sortCondition descending="1" ref="K27:K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 Bay Packers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2018-08-22T22:09:15Z</dcterms:modified>
</cp:coreProperties>
</file>