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33983765-BFD5-4277-87E9-6A915B1C2465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Houston Texans" sheetId="3" r:id="rId1"/>
    <sheet name="Stats" sheetId="5" r:id="rId2"/>
  </sheets>
  <definedNames>
    <definedName name="_xlnm._FilterDatabase" localSheetId="1" hidden="1">Stats!$B$14:$U$25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3" l="1"/>
  <c r="N48" i="3" l="1"/>
  <c r="N15" i="3"/>
  <c r="N13" i="3"/>
  <c r="N14" i="3"/>
  <c r="N42" i="3"/>
  <c r="N6" i="3"/>
  <c r="N3" i="3"/>
  <c r="R9" i="5"/>
  <c r="U9" i="5" s="1"/>
  <c r="S9" i="5"/>
  <c r="T9" i="5"/>
  <c r="I44" i="5" l="1"/>
  <c r="K44" i="5" s="1"/>
  <c r="J44" i="5"/>
  <c r="I20" i="5"/>
  <c r="J20" i="5"/>
  <c r="I23" i="5"/>
  <c r="J23" i="5"/>
  <c r="I24" i="5"/>
  <c r="K24" i="5" s="1"/>
  <c r="J24" i="5"/>
  <c r="I29" i="5"/>
  <c r="J29" i="5"/>
  <c r="K23" i="5" l="1"/>
  <c r="K20" i="5"/>
  <c r="K29" i="5"/>
  <c r="I19" i="5"/>
  <c r="J19" i="5"/>
  <c r="I18" i="5"/>
  <c r="J18" i="5"/>
  <c r="K18" i="5" l="1"/>
  <c r="K19" i="5"/>
  <c r="I45" i="5"/>
  <c r="J45" i="5"/>
  <c r="I43" i="5"/>
  <c r="J43" i="5"/>
  <c r="R6" i="5"/>
  <c r="S6" i="5"/>
  <c r="T6" i="5"/>
  <c r="R8" i="5"/>
  <c r="S8" i="5"/>
  <c r="T8" i="5"/>
  <c r="U6" i="5" l="1"/>
  <c r="K45" i="5"/>
  <c r="U8" i="5"/>
  <c r="K43" i="5"/>
  <c r="I13" i="5"/>
  <c r="J13" i="5"/>
  <c r="I14" i="5"/>
  <c r="J14" i="5"/>
  <c r="I16" i="5"/>
  <c r="J16" i="5"/>
  <c r="I15" i="5"/>
  <c r="J15" i="5"/>
  <c r="I17" i="5"/>
  <c r="J17" i="5"/>
  <c r="K15" i="5" l="1"/>
  <c r="K13" i="5"/>
  <c r="K14" i="5"/>
  <c r="K17" i="5"/>
  <c r="K16" i="5"/>
  <c r="N60" i="5" l="1"/>
  <c r="M60" i="5"/>
  <c r="L60" i="5"/>
  <c r="K60" i="5"/>
  <c r="J60" i="5"/>
  <c r="I38" i="5"/>
  <c r="J38" i="5"/>
  <c r="I40" i="5"/>
  <c r="J40" i="5"/>
  <c r="I41" i="5"/>
  <c r="J41" i="5"/>
  <c r="I22" i="5"/>
  <c r="J22" i="5"/>
  <c r="K22" i="5" l="1"/>
  <c r="K41" i="5"/>
  <c r="K40" i="5"/>
  <c r="K38" i="5"/>
  <c r="O60" i="5"/>
  <c r="I21" i="5" l="1"/>
  <c r="J21" i="5"/>
  <c r="K21" i="5" l="1"/>
  <c r="R7" i="5"/>
  <c r="S7" i="5"/>
  <c r="T7" i="5"/>
  <c r="U7" i="5" l="1"/>
  <c r="I32" i="5"/>
  <c r="I30" i="5"/>
  <c r="I39" i="5"/>
  <c r="I36" i="5"/>
  <c r="I37" i="5"/>
  <c r="I35" i="5"/>
  <c r="I42" i="5"/>
  <c r="I33" i="5"/>
  <c r="I34" i="5"/>
  <c r="I31" i="5"/>
  <c r="J32" i="5"/>
  <c r="J30" i="5"/>
  <c r="J39" i="5"/>
  <c r="J36" i="5"/>
  <c r="J37" i="5"/>
  <c r="J35" i="5"/>
  <c r="J42" i="5"/>
  <c r="J33" i="5"/>
  <c r="J34" i="5"/>
  <c r="J31" i="5"/>
  <c r="K35" i="5" l="1"/>
  <c r="K30" i="5"/>
  <c r="K42" i="5"/>
  <c r="K37" i="5"/>
  <c r="K33" i="5"/>
  <c r="K32" i="5"/>
  <c r="K31" i="5"/>
  <c r="K36" i="5"/>
  <c r="K34" i="5"/>
  <c r="K39" i="5"/>
</calcChain>
</file>

<file path=xl/sharedStrings.xml><?xml version="1.0" encoding="utf-8"?>
<sst xmlns="http://schemas.openxmlformats.org/spreadsheetml/2006/main" count="430" uniqueCount="240">
  <si>
    <t>WR</t>
  </si>
  <si>
    <t>RB</t>
  </si>
  <si>
    <t>TE</t>
  </si>
  <si>
    <t>QB</t>
  </si>
  <si>
    <t>LS</t>
  </si>
  <si>
    <t>FB</t>
  </si>
  <si>
    <t>K</t>
  </si>
  <si>
    <t>Texas A&amp;M</t>
  </si>
  <si>
    <t>P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</si>
  <si>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</si>
  <si>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</si>
  <si>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</si>
  <si>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</si>
  <si>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</si>
  <si>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</si>
  <si>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</si>
  <si>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</si>
  <si>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</si>
  <si>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</si>
  <si>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</si>
  <si>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</si>
  <si>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</si>
  <si>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</si>
  <si>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</si>
  <si>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</si>
  <si>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</si>
  <si>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</si>
  <si>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NOTE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</si>
  <si>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</si>
  <si>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</si>
  <si>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</si>
  <si>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</si>
  <si>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</si>
  <si>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</si>
  <si>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</si>
  <si>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</si>
  <si>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</si>
  <si>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</si>
  <si>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</si>
  <si>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</si>
  <si>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</si>
  <si>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</si>
  <si>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</si>
  <si>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</si>
  <si>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</si>
  <si>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</si>
  <si>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</si>
  <si>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</si>
  <si>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</si>
  <si>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</si>
  <si>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</si>
  <si>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</si>
  <si>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Status</t>
  </si>
  <si>
    <t>Ohio State</t>
  </si>
  <si>
    <t>Illinois</t>
  </si>
  <si>
    <t>Wisconsin</t>
  </si>
  <si>
    <t>R</t>
  </si>
  <si>
    <t>Florida</t>
  </si>
  <si>
    <t>Oklahoma State</t>
  </si>
  <si>
    <t>DE</t>
  </si>
  <si>
    <t>CB</t>
  </si>
  <si>
    <t>S</t>
  </si>
  <si>
    <t>C</t>
  </si>
  <si>
    <t>Alabama</t>
  </si>
  <si>
    <t>Florida State</t>
  </si>
  <si>
    <t>Washington</t>
  </si>
  <si>
    <t>Auburn</t>
  </si>
  <si>
    <t>Tennessee</t>
  </si>
  <si>
    <t>Arizona State</t>
  </si>
  <si>
    <t>Georgia</t>
  </si>
  <si>
    <t>Boston College</t>
  </si>
  <si>
    <t>South Carolina</t>
  </si>
  <si>
    <t>Texas</t>
  </si>
  <si>
    <t>Pittsburgh</t>
  </si>
  <si>
    <t>C/G</t>
  </si>
  <si>
    <t>Texas Tech</t>
  </si>
  <si>
    <t>LSU</t>
  </si>
  <si>
    <t>Vanderbilt</t>
  </si>
  <si>
    <t>California</t>
  </si>
  <si>
    <t>Notre Dame</t>
  </si>
  <si>
    <t>Southern Utah</t>
  </si>
  <si>
    <t>Appalachian State</t>
  </si>
  <si>
    <t>Toledo</t>
  </si>
  <si>
    <t>Central Florida</t>
  </si>
  <si>
    <t>Mississippi State</t>
  </si>
  <si>
    <t>Stanford</t>
  </si>
  <si>
    <t>Rice</t>
  </si>
  <si>
    <t>Louisville</t>
  </si>
  <si>
    <t>G</t>
  </si>
  <si>
    <t>T</t>
  </si>
  <si>
    <t>Eastern Kentucky</t>
  </si>
  <si>
    <t>UCLA</t>
  </si>
  <si>
    <t>Baylor</t>
  </si>
  <si>
    <t>Northwestern</t>
  </si>
  <si>
    <t>Houston</t>
  </si>
  <si>
    <t>G/T</t>
  </si>
  <si>
    <t>Oklahoma</t>
  </si>
  <si>
    <t>OLB</t>
  </si>
  <si>
    <t>San Jose State</t>
  </si>
  <si>
    <t>DE/OLB</t>
  </si>
  <si>
    <t>ILB</t>
  </si>
  <si>
    <t>Missouri State</t>
  </si>
  <si>
    <t>Fordham</t>
  </si>
  <si>
    <t>Bucknell</t>
  </si>
  <si>
    <t>Oregon State</t>
  </si>
  <si>
    <t>Michigan State</t>
  </si>
  <si>
    <t>NT</t>
  </si>
  <si>
    <t>Wake Forest</t>
  </si>
  <si>
    <t>Ka'imi Fairbairn</t>
  </si>
  <si>
    <t>Southern Methodist</t>
  </si>
  <si>
    <t>Connecticut</t>
  </si>
  <si>
    <t>Kansas</t>
  </si>
  <si>
    <t>Miami (Fla.)</t>
  </si>
  <si>
    <t>DeAndre Hopkins</t>
  </si>
  <si>
    <t>Clemson</t>
  </si>
  <si>
    <t>Maryland</t>
  </si>
  <si>
    <t>Lamar Miller</t>
  </si>
  <si>
    <t>Jacksonville State</t>
  </si>
  <si>
    <t>Southern Illinois</t>
  </si>
  <si>
    <t>Barry University</t>
  </si>
  <si>
    <t>Limestone College</t>
  </si>
  <si>
    <t>West Alabama</t>
  </si>
  <si>
    <t>Alabama-Birmingham</t>
  </si>
  <si>
    <t>Bademosi_JohnsonJohnson Bademosi</t>
  </si>
  <si>
    <t>Bellamy_DavinDavin Bellamy</t>
  </si>
  <si>
    <t>Blackson_AngeloAngelo Blackson</t>
  </si>
  <si>
    <t>Campbell_IbraheimIbraheim Campbell</t>
  </si>
  <si>
    <t>Chachere_AndreAndre Chachere</t>
  </si>
  <si>
    <t>Clowney_JadeveonJadeveon Clowney</t>
  </si>
  <si>
    <t>Cole_DylanDylan Cole</t>
  </si>
  <si>
    <t>Colvin_AaronAaron Colvin</t>
  </si>
  <si>
    <t>Covington_ChristianChristian Covington</t>
  </si>
  <si>
    <t>Coyle_AnthonyAnthony Coyle</t>
  </si>
  <si>
    <t>Cunningham_ZachZach Cunningham</t>
  </si>
  <si>
    <t>Daniel_TrevorTrevor Daniel</t>
  </si>
  <si>
    <t>Davenport_JulienJulie'n Davenport</t>
  </si>
  <si>
    <t>Decoud_TrestonTreston Decoud</t>
  </si>
  <si>
    <t>Drummond_KurtisKurtis Drummond</t>
  </si>
  <si>
    <t>Dunn_BrandonBrandon Dunn</t>
  </si>
  <si>
    <t>Ejiofor_DukeDuke Ejiofor</t>
  </si>
  <si>
    <t>Fuller_KyleKyle Fuller</t>
  </si>
  <si>
    <t>Fulton_ZachZach Fulton</t>
  </si>
  <si>
    <t>Gentry_MasonMason Gentry</t>
  </si>
  <si>
    <t>Gilchrist_KennanKennan Gilchrist</t>
  </si>
  <si>
    <t>Hardison_MarcusMarcus Hardison</t>
  </si>
  <si>
    <t>Heath_JoelJoel Heath</t>
  </si>
  <si>
    <t>Heeney_BenBen Heeney</t>
  </si>
  <si>
    <t>Henderson_SeantrelSeantrel Henderson</t>
  </si>
  <si>
    <t>Jackson_KareemKareem Jackson</t>
  </si>
  <si>
    <t>AP_645540182903Roderick Johnson</t>
  </si>
  <si>
    <t>Jones-Smith_JarydJaryd Jones-Smith</t>
  </si>
  <si>
    <t>Joseph_JohnathanJohnathan Joseph</t>
  </si>
  <si>
    <t>Kalambayi_PeterPeter Kalambayi</t>
  </si>
  <si>
    <t>Kamalu_UfombaUfomba Kamalu</t>
  </si>
  <si>
    <t>Kelemete_SenioSenio Kelemete</t>
  </si>
  <si>
    <t>Kelly_Jr_JermaineJermaine Kelly Jr.</t>
  </si>
  <si>
    <t>Keyes_JoshJosh Keyes</t>
  </si>
  <si>
    <t>Kilgo_DariusDarius Kilgo</t>
  </si>
  <si>
    <t>Lamm_KendallKendall Lamm</t>
  </si>
  <si>
    <t>Lechler_ShaneShane Lechler</t>
  </si>
  <si>
    <t>Lewis_LatroyLaTroy Lewis</t>
  </si>
  <si>
    <t>Mancz_GregGreg Mancz</t>
  </si>
  <si>
    <t>Martin_NickNick Martin</t>
  </si>
  <si>
    <t>Mathieu_TyrannTyrann Mathieu</t>
  </si>
  <si>
    <t>McKinney_BenardrickBenardrick McKinney</t>
  </si>
  <si>
    <t>Mercilus_WhitneyWhitney Mercilus</t>
  </si>
  <si>
    <t>Moore_CoreyCorey Moore</t>
  </si>
  <si>
    <t>Opara_KingsleyKingsley Opara</t>
  </si>
  <si>
    <t>Peters_BrianBrian Peters</t>
  </si>
  <si>
    <t>Prosch_JayJay Prosch</t>
  </si>
  <si>
    <t>Quessenberry_DavidDavid Quessenberry</t>
  </si>
  <si>
    <t>Reader_DJD.J. Reader</t>
  </si>
  <si>
    <t>Reid_JustinJustin Reid</t>
  </si>
  <si>
    <t>Scarlett_BrennanBrennan Scarlett</t>
  </si>
  <si>
    <t>Slade_ChadChad Slade</t>
  </si>
  <si>
    <t>Thornton_JoshJosh Thornton</t>
  </si>
  <si>
    <t>Thurman_NickNick Thurman</t>
  </si>
  <si>
    <t>Virgin_DeeDee Virgin</t>
  </si>
  <si>
    <t>Watkins_CarlosCarlos Watkins</t>
  </si>
  <si>
    <t>Watt_JJJ.J. Watt</t>
  </si>
  <si>
    <t>Weeks_JonJon Weeks</t>
  </si>
  <si>
    <t>D'Onta Foreman</t>
  </si>
  <si>
    <t>Rankin_MartinasMartinas Rankin</t>
  </si>
  <si>
    <t>Jordan Akins</t>
  </si>
  <si>
    <t>Tom Savage</t>
  </si>
  <si>
    <t>Deshaun WatsonDeshaun Watson</t>
  </si>
  <si>
    <t>T.J. Yates</t>
  </si>
  <si>
    <t>Taylor Heinicke</t>
  </si>
  <si>
    <t>D'Onta ForemanD'Onta Foreman</t>
  </si>
  <si>
    <t>Alfred BlueAlfred Blue</t>
  </si>
  <si>
    <t>Andre Ellington</t>
  </si>
  <si>
    <t>Tyler ErvinTyler Ervin</t>
  </si>
  <si>
    <t>Bruce EllingtonBruce Ellington</t>
  </si>
  <si>
    <t>Will FullerWill Fuller</t>
  </si>
  <si>
    <t>Braxton MillerBraxton Miller</t>
  </si>
  <si>
    <t>Lamar MillerLamar Miller</t>
  </si>
  <si>
    <t>Stephen AndersonStephen Anderson</t>
  </si>
  <si>
    <t>C.J. Fiedorowicz</t>
  </si>
  <si>
    <t>Ryan GriffinRyan Griffin</t>
  </si>
  <si>
    <t>Chris ThompsonChris Thompson</t>
  </si>
  <si>
    <t>Jay ProschJay Prosch</t>
  </si>
  <si>
    <t>Ryan Malleck</t>
  </si>
  <si>
    <t>DeAndrew WhiteDeAndrew White</t>
  </si>
  <si>
    <t>Cobi Hamilton</t>
  </si>
  <si>
    <t>Andre Hal</t>
  </si>
  <si>
    <t>Johnathan JosephJohnathan Joseph</t>
  </si>
  <si>
    <t>Dylan ColeDylan Cole</t>
  </si>
  <si>
    <t>Marcus Williams</t>
  </si>
  <si>
    <t>Eddie Pleasant</t>
  </si>
  <si>
    <t>Kareem JacksonKareem Jackson</t>
  </si>
  <si>
    <t>Marcus Gilchrist</t>
  </si>
  <si>
    <t>Okay</t>
  </si>
  <si>
    <t>texans</t>
  </si>
  <si>
    <t>saints</t>
  </si>
  <si>
    <t>Curr. String</t>
  </si>
  <si>
    <t>Prev. String</t>
  </si>
  <si>
    <t>Stephen Morris</t>
  </si>
  <si>
    <t>Deshaun Watson</t>
  </si>
  <si>
    <t>Joe Webb III</t>
  </si>
  <si>
    <t>Brandon Weeden</t>
  </si>
  <si>
    <t>Alfred Blue</t>
  </si>
  <si>
    <t>Lavon Coleman</t>
  </si>
  <si>
    <t>Tyler Ervin</t>
  </si>
  <si>
    <t>Troymaine Pope</t>
  </si>
  <si>
    <t>Terry Swanson</t>
  </si>
  <si>
    <t>Stephen Anderson</t>
  </si>
  <si>
    <t>Ryan Griffin</t>
  </si>
  <si>
    <t>Matt Lengel</t>
  </si>
  <si>
    <t>MyCole Pruitt</t>
  </si>
  <si>
    <t>Jevoni Robinson</t>
  </si>
  <si>
    <t>Jordan Thomas</t>
  </si>
  <si>
    <t>Quan Bray</t>
  </si>
  <si>
    <t>Sammie Coates Jr.</t>
  </si>
  <si>
    <t>Keke Coutee</t>
  </si>
  <si>
    <t>Bruce Ellington</t>
  </si>
  <si>
    <t>Will Fuller V</t>
  </si>
  <si>
    <t>Braxton Miller</t>
  </si>
  <si>
    <t>Vyncint Smith</t>
  </si>
  <si>
    <t>Chris Thompson</t>
  </si>
  <si>
    <t>Jester Weah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</si>
</sst>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edmond-robinson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andre-smith/" TargetMode="External"/><Relationship Id="rId47" Type="http://schemas.openxmlformats.org/officeDocument/2006/relationships/hyperlink" Target="https://www.azcardinals.com/team/players-roster/andrew-vollert/" TargetMode="External"/><Relationship Id="rId50" Type="http://schemas.openxmlformats.org/officeDocument/2006/relationships/hyperlink" Target="https://www.azcardinals.com/team/players-roster/chad-williams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haason-reddick/" TargetMode="External"/><Relationship Id="rId46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trent-sherfield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rashad-ross/" TargetMode="External"/><Relationship Id="rId45" Type="http://schemas.openxmlformats.org/officeDocument/2006/relationships/hyperlink" Target="https://www.azcardinals.com/team/players-roster/tavierre-thomas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bryce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jamar-taylor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cquies-smith/" TargetMode="External"/><Relationship Id="rId48" Type="http://schemas.openxmlformats.org/officeDocument/2006/relationships/hyperlink" Target="https://www.azcardinals.com/team/players-roster/brandon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lou-young-ii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122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84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84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84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90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84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90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90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84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95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95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84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84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8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40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85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5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84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50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89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84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85</xdr:row>
      <xdr:rowOff>0</xdr:rowOff>
    </xdr:from>
    <xdr:ext cx="304800" cy="307451"/>
    <xdr:sp macro="" textlink="">
      <xdr:nvSpPr>
        <xdr:cNvPr id="6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98E7D2B5-71BB-47F2-93A7-49CBEB3E6B2E}"/>
            </a:ext>
          </a:extLst>
        </xdr:cNvPr>
        <xdr:cNvSpPr>
          <a:spLocks noChangeAspect="1" noChangeArrowheads="1"/>
        </xdr:cNvSpPr>
      </xdr:nvSpPr>
      <xdr:spPr bwMode="auto">
        <a:xfrm>
          <a:off x="0" y="866029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91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90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96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96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93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95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86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7450"/>
    <xdr:sp macro="" textlink="">
      <xdr:nvSpPr>
        <xdr:cNvPr id="92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77EE9409-E2F7-48C5-8194-884AC3466350}"/>
            </a:ext>
          </a:extLst>
        </xdr:cNvPr>
        <xdr:cNvSpPr>
          <a:spLocks noChangeAspect="1" noChangeArrowheads="1"/>
        </xdr:cNvSpPr>
      </xdr:nvSpPr>
      <xdr:spPr bwMode="auto">
        <a:xfrm>
          <a:off x="0" y="299161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7450"/>
    <xdr:sp macro="" textlink="">
      <xdr:nvSpPr>
        <xdr:cNvPr id="93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C43092B0-A8F9-4443-B739-A07B7DF05D2C}"/>
            </a:ext>
          </a:extLst>
        </xdr:cNvPr>
        <xdr:cNvSpPr>
          <a:spLocks noChangeAspect="1" noChangeArrowheads="1"/>
        </xdr:cNvSpPr>
      </xdr:nvSpPr>
      <xdr:spPr bwMode="auto">
        <a:xfrm>
          <a:off x="0" y="273558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7450"/>
    <xdr:sp macro="" textlink="">
      <xdr:nvSpPr>
        <xdr:cNvPr id="94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C2DDD956-ECC3-47E3-A9A7-8096167D0AD3}"/>
            </a:ext>
          </a:extLst>
        </xdr:cNvPr>
        <xdr:cNvSpPr>
          <a:spLocks noChangeAspect="1" noChangeArrowheads="1"/>
        </xdr:cNvSpPr>
      </xdr:nvSpPr>
      <xdr:spPr bwMode="auto">
        <a:xfrm>
          <a:off x="0" y="290017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0"/>
    <xdr:sp macro="" textlink="">
      <xdr:nvSpPr>
        <xdr:cNvPr id="95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3D61AAD1-1315-4D80-935D-1F243A38D13D}"/>
            </a:ext>
          </a:extLst>
        </xdr:cNvPr>
        <xdr:cNvSpPr>
          <a:spLocks noChangeAspect="1" noChangeArrowheads="1"/>
        </xdr:cNvSpPr>
      </xdr:nvSpPr>
      <xdr:spPr bwMode="auto">
        <a:xfrm>
          <a:off x="0" y="2955036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0</xdr:rowOff>
    </xdr:from>
    <xdr:ext cx="304800" cy="307450"/>
    <xdr:sp macro="" textlink="">
      <xdr:nvSpPr>
        <xdr:cNvPr id="96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2D0A1F5-0A27-4625-B17D-D60DEADCA4F2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307451"/>
    <xdr:sp macro="" textlink="">
      <xdr:nvSpPr>
        <xdr:cNvPr id="97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7BF54BAB-1413-4E45-8641-F70461CBDD45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307451"/>
    <xdr:sp macro="" textlink="">
      <xdr:nvSpPr>
        <xdr:cNvPr id="98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B0C52836-287A-4366-B1F7-BFB8ECB26342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7451"/>
    <xdr:sp macro="" textlink="">
      <xdr:nvSpPr>
        <xdr:cNvPr id="99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7F604BC5-557D-49B4-9763-A69CC487E784}"/>
            </a:ext>
          </a:extLst>
        </xdr:cNvPr>
        <xdr:cNvSpPr>
          <a:spLocks noChangeAspect="1" noChangeArrowheads="1"/>
        </xdr:cNvSpPr>
      </xdr:nvSpPr>
      <xdr:spPr bwMode="auto">
        <a:xfrm>
          <a:off x="0" y="291846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N16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8" sqref="A18:XFD18"/>
    </sheetView>
  </sheetViews>
  <sheetFormatPr defaultRowHeight="14.4" x14ac:dyDescent="0.3"/>
  <cols>
    <col min="1" max="1" width="23.5546875" style="15" customWidth="1"/>
    <col min="2" max="2" width="10.44140625" style="1" bestFit="1" customWidth="1"/>
    <col min="3" max="3" width="10.6640625" style="1" bestFit="1" customWidth="1"/>
    <col min="4" max="4" width="12.44140625" style="4" customWidth="1"/>
    <col min="5" max="5" width="12.33203125" style="4" customWidth="1"/>
    <col min="6" max="6" width="8.88671875" style="1"/>
    <col min="7" max="7" width="12.88671875" style="1" customWidth="1"/>
    <col min="8" max="10" width="19.44140625" style="1" customWidth="1"/>
    <col min="11" max="11" width="11.21875" style="1" customWidth="1"/>
    <col min="12" max="12" width="9.77734375" style="1" customWidth="1"/>
    <col min="13" max="13" width="12.21875" style="1" customWidth="1"/>
    <col min="14" max="16384" width="8.88671875" style="1"/>
  </cols>
  <sheetData>
    <row r="1" spans="1:14" ht="24.6" customHeight="1" x14ac:dyDescent="0.4">
      <c r="A1" s="14" t="s">
        <v>9</v>
      </c>
      <c r="B1" s="8"/>
      <c r="C1" s="8"/>
    </row>
    <row r="2" spans="1:14" x14ac:dyDescent="0.3">
      <c r="A2" s="9" t="s">
        <v>13</v>
      </c>
      <c r="B2" s="3" t="s">
        <v>214</v>
      </c>
      <c r="C2" s="3" t="s">
        <v>215</v>
      </c>
      <c r="D2" s="9" t="s">
        <v>48</v>
      </c>
      <c r="E2" s="9" t="s">
        <v>49</v>
      </c>
      <c r="F2" s="3" t="s">
        <v>50</v>
      </c>
      <c r="G2" s="3" t="s">
        <v>10</v>
      </c>
      <c r="H2" s="3" t="s">
        <v>51</v>
      </c>
      <c r="I2" s="3" t="s">
        <v>11</v>
      </c>
      <c r="J2" s="3" t="s">
        <v>47</v>
      </c>
      <c r="K2" s="3" t="s">
        <v>43</v>
      </c>
      <c r="L2" s="3" t="s">
        <v>44</v>
      </c>
      <c r="M2" s="3" t="s">
        <v>45</v>
      </c>
      <c r="N2" s="3" t="s">
        <v>46</v>
      </c>
    </row>
    <row r="3" spans="1:14" x14ac:dyDescent="0.3">
      <c r="A3" s="15" t="s">
        <v>217</v>
      </c>
      <c r="B3" s="4">
        <v>1</v>
      </c>
      <c r="C3" s="4"/>
      <c r="D3" s="1">
        <v>4</v>
      </c>
      <c r="E3" s="1" t="s">
        <v>3</v>
      </c>
      <c r="F3" s="1">
        <v>220</v>
      </c>
      <c r="G3" s="1">
        <v>22</v>
      </c>
      <c r="H3" s="1">
        <v>2</v>
      </c>
      <c r="I3" s="1" t="s">
        <v>114</v>
      </c>
      <c r="J3" s="1" t="s">
        <v>212</v>
      </c>
      <c r="K3" s="1">
        <v>127.96</v>
      </c>
      <c r="L3" s="1">
        <v>38.9</v>
      </c>
      <c r="N3" s="1">
        <f>SUM(K3:M3)</f>
        <v>166.85999999999999</v>
      </c>
    </row>
    <row r="4" spans="1:14" x14ac:dyDescent="0.3">
      <c r="A4" s="15" t="s">
        <v>219</v>
      </c>
      <c r="B4" s="4">
        <v>2</v>
      </c>
      <c r="C4" s="4"/>
      <c r="D4" s="1">
        <v>3</v>
      </c>
      <c r="E4" s="1" t="s">
        <v>3</v>
      </c>
      <c r="F4" s="1">
        <v>230</v>
      </c>
      <c r="G4" s="1">
        <v>34</v>
      </c>
      <c r="H4" s="1">
        <v>7</v>
      </c>
      <c r="I4" s="1" t="s">
        <v>58</v>
      </c>
    </row>
    <row r="5" spans="1:14" x14ac:dyDescent="0.3">
      <c r="B5" s="4"/>
      <c r="C5" s="4"/>
      <c r="D5" s="1"/>
      <c r="E5" s="1"/>
    </row>
    <row r="6" spans="1:14" x14ac:dyDescent="0.3">
      <c r="A6" s="15" t="s">
        <v>116</v>
      </c>
      <c r="B6" s="4">
        <v>1</v>
      </c>
      <c r="C6" s="4"/>
      <c r="D6" s="1">
        <v>26</v>
      </c>
      <c r="E6" s="1" t="s">
        <v>1</v>
      </c>
      <c r="F6" s="1">
        <v>220</v>
      </c>
      <c r="G6" s="1">
        <v>27</v>
      </c>
      <c r="H6" s="1">
        <v>7</v>
      </c>
      <c r="I6" s="1" t="s">
        <v>112</v>
      </c>
      <c r="J6" s="1" t="s">
        <v>212</v>
      </c>
      <c r="L6" s="1">
        <v>106.8</v>
      </c>
      <c r="M6" s="1">
        <v>50.7</v>
      </c>
      <c r="N6" s="1">
        <f>SUM(K6:M6)</f>
        <v>157.5</v>
      </c>
    </row>
    <row r="7" spans="1:14" x14ac:dyDescent="0.3">
      <c r="A7" s="15" t="s">
        <v>220</v>
      </c>
      <c r="B7" s="4">
        <v>2</v>
      </c>
      <c r="D7" s="1">
        <v>28</v>
      </c>
      <c r="E7" s="1" t="s">
        <v>1</v>
      </c>
      <c r="F7" s="1">
        <v>225</v>
      </c>
      <c r="G7" s="1">
        <v>27</v>
      </c>
      <c r="H7" s="1">
        <v>5</v>
      </c>
      <c r="I7" s="1" t="s">
        <v>76</v>
      </c>
      <c r="J7" s="1" t="s">
        <v>212</v>
      </c>
      <c r="L7" s="1">
        <v>32.200000000000003</v>
      </c>
      <c r="M7" s="1">
        <v>5.4</v>
      </c>
      <c r="N7" s="1">
        <f>SUM(K7:M7)</f>
        <v>37.6</v>
      </c>
    </row>
    <row r="9" spans="1:14" x14ac:dyDescent="0.3">
      <c r="A9" s="15" t="s">
        <v>226</v>
      </c>
      <c r="B9" s="4">
        <v>1</v>
      </c>
      <c r="C9" s="4"/>
      <c r="D9" s="1">
        <v>84</v>
      </c>
      <c r="E9" s="1" t="s">
        <v>2</v>
      </c>
      <c r="F9" s="1">
        <v>255</v>
      </c>
      <c r="G9" s="1">
        <v>28</v>
      </c>
      <c r="H9" s="1">
        <v>6</v>
      </c>
      <c r="I9" s="1" t="s">
        <v>110</v>
      </c>
    </row>
    <row r="10" spans="1:14" x14ac:dyDescent="0.3">
      <c r="A10" s="15" t="s">
        <v>183</v>
      </c>
      <c r="B10" s="4">
        <v>2</v>
      </c>
      <c r="D10" s="1">
        <v>88</v>
      </c>
      <c r="E10" s="1" t="s">
        <v>2</v>
      </c>
      <c r="F10" s="1">
        <v>250</v>
      </c>
      <c r="G10" s="1">
        <v>26</v>
      </c>
      <c r="H10" s="1" t="s">
        <v>56</v>
      </c>
      <c r="I10" s="1" t="s">
        <v>83</v>
      </c>
    </row>
    <row r="11" spans="1:14" x14ac:dyDescent="0.3">
      <c r="A11" s="15" t="s">
        <v>230</v>
      </c>
      <c r="B11" s="4">
        <v>2</v>
      </c>
      <c r="C11" s="4"/>
      <c r="D11" s="1">
        <v>83</v>
      </c>
      <c r="E11" s="1" t="s">
        <v>2</v>
      </c>
      <c r="F11" s="1">
        <v>280</v>
      </c>
      <c r="G11" s="1">
        <v>22</v>
      </c>
      <c r="H11" s="1" t="s">
        <v>56</v>
      </c>
      <c r="I11" s="1" t="s">
        <v>84</v>
      </c>
    </row>
    <row r="12" spans="1:14" x14ac:dyDescent="0.3">
      <c r="B12" s="4"/>
      <c r="C12" s="4"/>
      <c r="D12" s="1"/>
      <c r="E12" s="1"/>
    </row>
    <row r="13" spans="1:14" x14ac:dyDescent="0.3">
      <c r="A13" s="15" t="s">
        <v>235</v>
      </c>
      <c r="B13" s="4">
        <v>1</v>
      </c>
      <c r="C13" s="4"/>
      <c r="D13" s="1">
        <v>15</v>
      </c>
      <c r="E13" s="1" t="s">
        <v>0</v>
      </c>
      <c r="F13" s="1">
        <v>180</v>
      </c>
      <c r="G13" s="1">
        <v>24</v>
      </c>
      <c r="H13" s="1">
        <v>3</v>
      </c>
      <c r="I13" s="1" t="s">
        <v>79</v>
      </c>
      <c r="J13" s="1" t="s">
        <v>212</v>
      </c>
      <c r="M13" s="1">
        <v>84.3</v>
      </c>
      <c r="N13" s="1">
        <f>SUM(K13:M13)</f>
        <v>84.3</v>
      </c>
    </row>
    <row r="14" spans="1:14" x14ac:dyDescent="0.3">
      <c r="A14" s="15" t="s">
        <v>113</v>
      </c>
      <c r="B14" s="4">
        <v>1</v>
      </c>
      <c r="C14" s="4"/>
      <c r="D14" s="1">
        <v>10</v>
      </c>
      <c r="E14" s="1" t="s">
        <v>0</v>
      </c>
      <c r="F14" s="1">
        <v>215</v>
      </c>
      <c r="G14" s="1">
        <v>26</v>
      </c>
      <c r="H14" s="1">
        <v>6</v>
      </c>
      <c r="I14" s="1" t="s">
        <v>114</v>
      </c>
      <c r="J14" s="1" t="s">
        <v>212</v>
      </c>
      <c r="M14" s="1">
        <v>215.8</v>
      </c>
      <c r="N14" s="1">
        <f>SUM(K14:M14)</f>
        <v>215.8</v>
      </c>
    </row>
    <row r="15" spans="1:14" x14ac:dyDescent="0.3">
      <c r="A15" s="15" t="s">
        <v>234</v>
      </c>
      <c r="B15" s="4">
        <v>2</v>
      </c>
      <c r="C15" s="4"/>
      <c r="D15" s="1">
        <v>12</v>
      </c>
      <c r="E15" s="1" t="s">
        <v>0</v>
      </c>
      <c r="F15" s="1">
        <v>200</v>
      </c>
      <c r="G15" s="1">
        <v>27</v>
      </c>
      <c r="H15" s="1">
        <v>5</v>
      </c>
      <c r="I15" s="1" t="s">
        <v>71</v>
      </c>
      <c r="J15" s="1" t="s">
        <v>212</v>
      </c>
      <c r="M15" s="1">
        <v>45</v>
      </c>
      <c r="N15" s="1">
        <f>SUM(K15:M15)</f>
        <v>45</v>
      </c>
    </row>
    <row r="16" spans="1:14" x14ac:dyDescent="0.3">
      <c r="A16" s="15" t="s">
        <v>236</v>
      </c>
      <c r="B16" s="4">
        <v>2</v>
      </c>
      <c r="C16" s="4"/>
      <c r="D16" s="1">
        <v>13</v>
      </c>
      <c r="E16" s="1" t="s">
        <v>0</v>
      </c>
      <c r="F16" s="1">
        <v>205</v>
      </c>
      <c r="G16" s="1">
        <v>25</v>
      </c>
      <c r="H16" s="1">
        <v>3</v>
      </c>
      <c r="I16" s="1" t="s">
        <v>53</v>
      </c>
    </row>
    <row r="18" spans="1:9" x14ac:dyDescent="0.3">
      <c r="A18" s="15" t="s">
        <v>108</v>
      </c>
      <c r="B18" s="4">
        <v>1</v>
      </c>
      <c r="C18" s="4"/>
      <c r="D18" s="1">
        <v>7</v>
      </c>
      <c r="E18" s="1" t="s">
        <v>6</v>
      </c>
      <c r="F18" s="1">
        <v>190</v>
      </c>
      <c r="G18" s="1">
        <v>24</v>
      </c>
      <c r="H18" s="1">
        <v>3</v>
      </c>
      <c r="I18" s="1" t="s">
        <v>91</v>
      </c>
    </row>
    <row r="40" spans="1:14" x14ac:dyDescent="0.3">
      <c r="A40" s="15" t="s">
        <v>218</v>
      </c>
      <c r="B40" s="4">
        <v>3</v>
      </c>
      <c r="C40" s="4"/>
      <c r="D40" s="1">
        <v>5</v>
      </c>
      <c r="E40" s="1" t="s">
        <v>3</v>
      </c>
      <c r="F40" s="1">
        <v>230</v>
      </c>
      <c r="G40" s="1">
        <v>31</v>
      </c>
      <c r="H40" s="1">
        <v>9</v>
      </c>
      <c r="I40" s="1" t="s">
        <v>122</v>
      </c>
    </row>
    <row r="41" spans="1:14" x14ac:dyDescent="0.3">
      <c r="A41" s="15" t="s">
        <v>216</v>
      </c>
      <c r="B41" s="4"/>
      <c r="C41" s="4"/>
      <c r="D41" s="1">
        <v>6</v>
      </c>
      <c r="E41" s="1" t="s">
        <v>3</v>
      </c>
      <c r="F41" s="1">
        <v>220</v>
      </c>
      <c r="G41" s="1">
        <v>25</v>
      </c>
      <c r="H41" s="1">
        <v>1</v>
      </c>
      <c r="I41" s="1" t="s">
        <v>112</v>
      </c>
    </row>
    <row r="42" spans="1:14" x14ac:dyDescent="0.3">
      <c r="A42" s="16" t="s">
        <v>181</v>
      </c>
      <c r="B42" s="10">
        <v>3</v>
      </c>
      <c r="C42" s="10"/>
      <c r="D42" s="11">
        <v>27</v>
      </c>
      <c r="E42" s="11" t="s">
        <v>1</v>
      </c>
      <c r="F42" s="11">
        <v>235</v>
      </c>
      <c r="G42" s="11">
        <v>22</v>
      </c>
      <c r="H42" s="1">
        <v>2</v>
      </c>
      <c r="I42" s="1" t="s">
        <v>72</v>
      </c>
      <c r="J42" s="1" t="s">
        <v>212</v>
      </c>
      <c r="L42" s="1">
        <v>44.7</v>
      </c>
      <c r="M42" s="1">
        <v>8.3000000000000007</v>
      </c>
      <c r="N42" s="1">
        <f>SUM(K42:M42)</f>
        <v>53</v>
      </c>
    </row>
    <row r="43" spans="1:14" x14ac:dyDescent="0.3">
      <c r="A43" s="15" t="s">
        <v>221</v>
      </c>
      <c r="B43" s="4">
        <v>4</v>
      </c>
      <c r="C43" s="4"/>
      <c r="D43" s="1">
        <v>40</v>
      </c>
      <c r="E43" s="1" t="s">
        <v>1</v>
      </c>
      <c r="F43" s="1">
        <v>235</v>
      </c>
      <c r="G43" s="1">
        <v>23</v>
      </c>
      <c r="H43" s="1" t="s">
        <v>56</v>
      </c>
      <c r="I43" s="1" t="s">
        <v>65</v>
      </c>
    </row>
    <row r="44" spans="1:14" x14ac:dyDescent="0.3">
      <c r="A44" s="15" t="s">
        <v>222</v>
      </c>
      <c r="B44" s="4">
        <v>4</v>
      </c>
      <c r="C44" s="4"/>
      <c r="D44" s="1">
        <v>21</v>
      </c>
      <c r="E44" s="1" t="s">
        <v>1</v>
      </c>
      <c r="F44" s="1">
        <v>185</v>
      </c>
      <c r="G44" s="1">
        <v>24</v>
      </c>
      <c r="H44" s="1">
        <v>3</v>
      </c>
      <c r="I44" s="1" t="s">
        <v>98</v>
      </c>
    </row>
    <row r="45" spans="1:14" x14ac:dyDescent="0.3">
      <c r="A45" s="15" t="s">
        <v>223</v>
      </c>
      <c r="B45" s="4">
        <v>4</v>
      </c>
      <c r="C45" s="4"/>
      <c r="D45" s="1">
        <v>33</v>
      </c>
      <c r="E45" s="1" t="s">
        <v>1</v>
      </c>
      <c r="F45" s="1">
        <v>205</v>
      </c>
      <c r="G45" s="1">
        <v>24</v>
      </c>
      <c r="H45" s="1">
        <v>2</v>
      </c>
      <c r="I45" s="1" t="s">
        <v>117</v>
      </c>
    </row>
    <row r="46" spans="1:14" x14ac:dyDescent="0.3">
      <c r="A46" s="15" t="s">
        <v>224</v>
      </c>
      <c r="B46" s="4">
        <v>4</v>
      </c>
      <c r="C46" s="4"/>
      <c r="D46" s="1">
        <v>42</v>
      </c>
      <c r="E46" s="1" t="s">
        <v>1</v>
      </c>
      <c r="F46" s="1">
        <v>205</v>
      </c>
      <c r="G46" s="1">
        <v>22</v>
      </c>
      <c r="H46" s="1" t="s">
        <v>56</v>
      </c>
      <c r="I46" s="1" t="s">
        <v>82</v>
      </c>
    </row>
    <row r="47" spans="1:14" x14ac:dyDescent="0.3">
      <c r="A47" s="15" t="s">
        <v>228</v>
      </c>
      <c r="B47" s="4">
        <v>3</v>
      </c>
      <c r="C47" s="4"/>
      <c r="D47" s="1">
        <v>85</v>
      </c>
      <c r="E47" s="1" t="s">
        <v>2</v>
      </c>
      <c r="F47" s="1">
        <v>245</v>
      </c>
      <c r="G47" s="1">
        <v>26</v>
      </c>
      <c r="H47" s="1">
        <v>2</v>
      </c>
      <c r="I47" s="1" t="s">
        <v>118</v>
      </c>
    </row>
    <row r="48" spans="1:14" x14ac:dyDescent="0.3">
      <c r="A48" s="15" t="s">
        <v>225</v>
      </c>
      <c r="B48" s="4">
        <v>4</v>
      </c>
      <c r="D48" s="1">
        <v>89</v>
      </c>
      <c r="E48" s="1" t="s">
        <v>2</v>
      </c>
      <c r="F48" s="1">
        <v>230</v>
      </c>
      <c r="G48" s="1">
        <v>25</v>
      </c>
      <c r="H48" s="1">
        <v>3</v>
      </c>
      <c r="I48" s="1" t="s">
        <v>78</v>
      </c>
      <c r="J48" s="1" t="s">
        <v>212</v>
      </c>
      <c r="M48" s="1">
        <v>40.200000000000003</v>
      </c>
      <c r="N48" s="1">
        <f>SUM(K48:M48)</f>
        <v>40.200000000000003</v>
      </c>
    </row>
    <row r="49" spans="1:9" x14ac:dyDescent="0.3">
      <c r="A49" s="15" t="s">
        <v>227</v>
      </c>
      <c r="B49" s="4">
        <v>4</v>
      </c>
      <c r="C49" s="4"/>
      <c r="D49" s="1">
        <v>82</v>
      </c>
      <c r="E49" s="1" t="s">
        <v>2</v>
      </c>
      <c r="F49" s="1">
        <v>265</v>
      </c>
      <c r="G49" s="1">
        <v>27</v>
      </c>
      <c r="H49" s="1">
        <v>3</v>
      </c>
      <c r="I49" s="1" t="s">
        <v>90</v>
      </c>
    </row>
    <row r="50" spans="1:9" x14ac:dyDescent="0.3">
      <c r="A50" s="15" t="s">
        <v>229</v>
      </c>
      <c r="B50" s="4">
        <v>4</v>
      </c>
      <c r="C50" s="4"/>
      <c r="D50" s="1">
        <v>81</v>
      </c>
      <c r="E50" s="1" t="s">
        <v>2</v>
      </c>
      <c r="F50" s="1">
        <v>225</v>
      </c>
      <c r="G50" s="1">
        <v>25</v>
      </c>
      <c r="H50" s="1">
        <v>1</v>
      </c>
      <c r="I50" s="1" t="s">
        <v>119</v>
      </c>
    </row>
    <row r="51" spans="1:9" x14ac:dyDescent="0.3">
      <c r="A51" s="15" t="s">
        <v>232</v>
      </c>
      <c r="B51" s="4">
        <v>3</v>
      </c>
      <c r="C51" s="4"/>
      <c r="D51" s="1">
        <v>18</v>
      </c>
      <c r="E51" s="1" t="s">
        <v>0</v>
      </c>
      <c r="F51" s="1">
        <v>210</v>
      </c>
      <c r="G51" s="1">
        <v>25</v>
      </c>
      <c r="H51" s="1">
        <v>4</v>
      </c>
      <c r="I51" s="1" t="s">
        <v>66</v>
      </c>
    </row>
    <row r="52" spans="1:9" x14ac:dyDescent="0.3">
      <c r="A52" s="15" t="s">
        <v>238</v>
      </c>
      <c r="B52" s="4">
        <v>3</v>
      </c>
      <c r="C52" s="4"/>
      <c r="D52" s="1">
        <v>14</v>
      </c>
      <c r="E52" s="1" t="s">
        <v>0</v>
      </c>
      <c r="F52" s="1">
        <v>175</v>
      </c>
      <c r="G52" s="1">
        <v>24</v>
      </c>
      <c r="H52" s="1">
        <v>2</v>
      </c>
      <c r="I52" s="1" t="s">
        <v>57</v>
      </c>
    </row>
    <row r="53" spans="1:9" x14ac:dyDescent="0.3">
      <c r="A53" s="15" t="s">
        <v>231</v>
      </c>
      <c r="B53" s="4">
        <v>4</v>
      </c>
      <c r="D53" s="1">
        <v>11</v>
      </c>
      <c r="E53" s="1" t="s">
        <v>0</v>
      </c>
      <c r="F53" s="1">
        <v>185</v>
      </c>
      <c r="G53" s="1">
        <v>25</v>
      </c>
      <c r="H53" s="1">
        <v>4</v>
      </c>
      <c r="I53" s="1" t="s">
        <v>66</v>
      </c>
    </row>
    <row r="54" spans="1:9" x14ac:dyDescent="0.3">
      <c r="A54" s="15" t="s">
        <v>233</v>
      </c>
      <c r="B54" s="4">
        <v>4</v>
      </c>
      <c r="C54" s="4"/>
      <c r="D54" s="1">
        <v>16</v>
      </c>
      <c r="E54" s="1" t="s">
        <v>0</v>
      </c>
      <c r="F54" s="1">
        <v>180</v>
      </c>
      <c r="G54" s="1">
        <v>21</v>
      </c>
      <c r="H54" s="1" t="s">
        <v>56</v>
      </c>
      <c r="I54" s="1" t="s">
        <v>75</v>
      </c>
    </row>
    <row r="55" spans="1:9" x14ac:dyDescent="0.3">
      <c r="A55" s="15" t="s">
        <v>237</v>
      </c>
      <c r="B55" s="4">
        <v>4</v>
      </c>
      <c r="C55" s="4"/>
      <c r="D55" s="1">
        <v>17</v>
      </c>
      <c r="E55" s="1" t="s">
        <v>0</v>
      </c>
      <c r="F55" s="1">
        <v>195</v>
      </c>
      <c r="G55" s="1">
        <v>22</v>
      </c>
      <c r="H55" s="1" t="s">
        <v>56</v>
      </c>
      <c r="I55" s="1" t="s">
        <v>120</v>
      </c>
    </row>
    <row r="56" spans="1:9" x14ac:dyDescent="0.3">
      <c r="A56" s="15" t="s">
        <v>239</v>
      </c>
      <c r="B56" s="4">
        <v>4</v>
      </c>
      <c r="C56" s="4"/>
      <c r="D56" s="1">
        <v>86</v>
      </c>
      <c r="E56" s="1" t="s">
        <v>0</v>
      </c>
      <c r="F56" s="1">
        <v>210</v>
      </c>
      <c r="G56" s="1">
        <v>23</v>
      </c>
      <c r="H56" s="1" t="s">
        <v>56</v>
      </c>
      <c r="I56" s="1" t="s">
        <v>73</v>
      </c>
    </row>
    <row r="82" spans="1:9" x14ac:dyDescent="0.3">
      <c r="B82" s="4"/>
      <c r="C82" s="4"/>
      <c r="D82" s="1"/>
      <c r="E82" s="1"/>
    </row>
    <row r="83" spans="1:9" x14ac:dyDescent="0.3">
      <c r="B83" s="4"/>
      <c r="C83" s="4"/>
      <c r="D83" s="1"/>
      <c r="E83" s="1"/>
    </row>
    <row r="84" spans="1:9" x14ac:dyDescent="0.3">
      <c r="B84" s="4"/>
      <c r="C84" s="4"/>
      <c r="D84" s="1"/>
      <c r="E84" s="1"/>
    </row>
    <row r="85" spans="1:9" x14ac:dyDescent="0.3">
      <c r="B85" s="4"/>
      <c r="C85" s="4"/>
      <c r="D85" s="1"/>
      <c r="E85" s="1"/>
    </row>
    <row r="86" spans="1:9" x14ac:dyDescent="0.3">
      <c r="B86" s="4"/>
      <c r="C86" s="4"/>
      <c r="D86" s="1"/>
      <c r="E86" s="1"/>
    </row>
    <row r="87" spans="1:9" x14ac:dyDescent="0.3">
      <c r="B87" s="4"/>
      <c r="C87" s="4"/>
      <c r="D87" s="1"/>
      <c r="E87" s="1"/>
    </row>
    <row r="88" spans="1:9" x14ac:dyDescent="0.3">
      <c r="B88" s="4"/>
      <c r="C88" s="4"/>
      <c r="D88" s="1"/>
      <c r="E88" s="1"/>
    </row>
    <row r="89" spans="1:9" ht="13.8" customHeight="1" x14ac:dyDescent="0.3">
      <c r="B89" s="4"/>
      <c r="C89" s="4"/>
      <c r="D89" s="1"/>
      <c r="E89" s="1"/>
    </row>
    <row r="90" spans="1:9" ht="13.8" customHeight="1" x14ac:dyDescent="0.3">
      <c r="B90" s="4"/>
      <c r="C90" s="4"/>
      <c r="D90" s="1"/>
      <c r="E90" s="1"/>
    </row>
    <row r="91" spans="1:9" x14ac:dyDescent="0.3">
      <c r="B91" s="4"/>
      <c r="C91" s="4"/>
      <c r="D91" s="1"/>
      <c r="E91" s="1"/>
    </row>
    <row r="92" spans="1:9" x14ac:dyDescent="0.3">
      <c r="A92" s="15" t="s">
        <v>162</v>
      </c>
      <c r="B92" s="4"/>
      <c r="C92" s="4"/>
      <c r="D92" s="1">
        <v>66</v>
      </c>
      <c r="E92" s="1" t="s">
        <v>62</v>
      </c>
      <c r="F92" s="1">
        <v>300</v>
      </c>
      <c r="G92" s="1">
        <v>25</v>
      </c>
      <c r="H92" s="1">
        <v>3</v>
      </c>
      <c r="I92" s="1" t="s">
        <v>79</v>
      </c>
    </row>
    <row r="93" spans="1:9" x14ac:dyDescent="0.3">
      <c r="A93" s="15" t="s">
        <v>132</v>
      </c>
      <c r="B93" s="4"/>
      <c r="C93" s="4"/>
      <c r="D93" s="1">
        <v>78</v>
      </c>
      <c r="E93" s="1" t="s">
        <v>74</v>
      </c>
      <c r="F93" s="1">
        <v>300</v>
      </c>
      <c r="G93" s="1">
        <v>21</v>
      </c>
      <c r="H93" s="1" t="s">
        <v>56</v>
      </c>
      <c r="I93" s="1" t="s">
        <v>102</v>
      </c>
    </row>
    <row r="94" spans="1:9" x14ac:dyDescent="0.3">
      <c r="A94" s="15" t="s">
        <v>140</v>
      </c>
      <c r="B94" s="4"/>
      <c r="C94" s="4"/>
      <c r="D94" s="1">
        <v>61</v>
      </c>
      <c r="E94" s="1" t="s">
        <v>74</v>
      </c>
      <c r="F94" s="1">
        <v>310</v>
      </c>
      <c r="G94" s="1">
        <v>24</v>
      </c>
      <c r="H94" s="1">
        <v>2</v>
      </c>
      <c r="I94" s="1" t="s">
        <v>92</v>
      </c>
    </row>
    <row r="95" spans="1:9" x14ac:dyDescent="0.3">
      <c r="A95" s="15" t="s">
        <v>141</v>
      </c>
      <c r="B95" s="4"/>
      <c r="C95" s="4"/>
      <c r="D95" s="1">
        <v>73</v>
      </c>
      <c r="E95" s="1" t="s">
        <v>74</v>
      </c>
      <c r="F95" s="1">
        <v>315</v>
      </c>
      <c r="G95" s="1">
        <v>26</v>
      </c>
      <c r="H95" s="1">
        <v>5</v>
      </c>
      <c r="I95" s="1" t="s">
        <v>67</v>
      </c>
    </row>
    <row r="96" spans="1:9" x14ac:dyDescent="0.3">
      <c r="A96" s="15" t="s">
        <v>161</v>
      </c>
      <c r="B96" s="4"/>
      <c r="C96" s="4"/>
      <c r="D96" s="1">
        <v>65</v>
      </c>
      <c r="E96" s="1" t="s">
        <v>74</v>
      </c>
      <c r="F96" s="1">
        <v>310</v>
      </c>
      <c r="G96" s="1">
        <v>26</v>
      </c>
      <c r="H96" s="1">
        <v>4</v>
      </c>
      <c r="I96" s="1" t="s">
        <v>82</v>
      </c>
    </row>
    <row r="97" spans="1:9" ht="18.600000000000001" customHeight="1" x14ac:dyDescent="0.3">
      <c r="A97" s="15" t="s">
        <v>123</v>
      </c>
      <c r="D97" s="1">
        <v>20</v>
      </c>
      <c r="E97" s="1" t="s">
        <v>60</v>
      </c>
      <c r="F97" s="1">
        <v>205</v>
      </c>
      <c r="G97" s="1">
        <v>28</v>
      </c>
      <c r="H97" s="1">
        <v>7</v>
      </c>
      <c r="I97" s="1" t="s">
        <v>85</v>
      </c>
    </row>
    <row r="98" spans="1:9" x14ac:dyDescent="0.3">
      <c r="A98" s="15" t="s">
        <v>127</v>
      </c>
      <c r="D98" s="1">
        <v>37</v>
      </c>
      <c r="E98" s="1" t="s">
        <v>60</v>
      </c>
      <c r="F98" s="1">
        <v>200</v>
      </c>
      <c r="G98" s="1">
        <v>22</v>
      </c>
      <c r="H98" s="1" t="s">
        <v>56</v>
      </c>
      <c r="I98" s="1" t="s">
        <v>98</v>
      </c>
    </row>
    <row r="99" spans="1:9" x14ac:dyDescent="0.3">
      <c r="A99" s="15" t="s">
        <v>130</v>
      </c>
      <c r="B99" s="4"/>
      <c r="C99" s="4"/>
      <c r="D99" s="1">
        <v>22</v>
      </c>
      <c r="E99" s="1" t="s">
        <v>60</v>
      </c>
      <c r="F99" s="1">
        <v>195</v>
      </c>
      <c r="G99" s="1">
        <v>26</v>
      </c>
      <c r="H99" s="1">
        <v>5</v>
      </c>
      <c r="I99" s="1" t="s">
        <v>96</v>
      </c>
    </row>
    <row r="100" spans="1:9" x14ac:dyDescent="0.3">
      <c r="A100" s="15" t="s">
        <v>151</v>
      </c>
      <c r="B100" s="4"/>
      <c r="C100" s="4"/>
      <c r="D100" s="1">
        <v>24</v>
      </c>
      <c r="E100" s="1" t="s">
        <v>60</v>
      </c>
      <c r="F100" s="1">
        <v>185</v>
      </c>
      <c r="G100" s="1">
        <v>34</v>
      </c>
      <c r="H100" s="1">
        <v>13</v>
      </c>
      <c r="I100" s="1" t="s">
        <v>71</v>
      </c>
    </row>
    <row r="101" spans="1:9" x14ac:dyDescent="0.3">
      <c r="A101" s="15" t="s">
        <v>155</v>
      </c>
      <c r="B101" s="4"/>
      <c r="C101" s="4"/>
      <c r="D101" s="1">
        <v>35</v>
      </c>
      <c r="E101" s="1" t="s">
        <v>60</v>
      </c>
      <c r="F101" s="1">
        <v>195</v>
      </c>
      <c r="G101" s="1">
        <v>23</v>
      </c>
      <c r="H101" s="1" t="s">
        <v>56</v>
      </c>
      <c r="I101" s="1" t="s">
        <v>98</v>
      </c>
    </row>
    <row r="102" spans="1:9" x14ac:dyDescent="0.3">
      <c r="A102" s="15" t="s">
        <v>175</v>
      </c>
      <c r="B102" s="4"/>
      <c r="C102" s="4"/>
      <c r="D102" s="1">
        <v>36</v>
      </c>
      <c r="E102" s="1" t="s">
        <v>60</v>
      </c>
      <c r="F102" s="1">
        <v>185</v>
      </c>
      <c r="G102" s="1">
        <v>25</v>
      </c>
      <c r="H102" s="1">
        <v>1</v>
      </c>
      <c r="I102" s="1" t="s">
        <v>80</v>
      </c>
    </row>
    <row r="103" spans="1:9" x14ac:dyDescent="0.3">
      <c r="A103" s="15" t="s">
        <v>177</v>
      </c>
      <c r="B103" s="4"/>
      <c r="C103" s="4"/>
      <c r="D103" s="1">
        <v>34</v>
      </c>
      <c r="E103" s="1" t="s">
        <v>60</v>
      </c>
      <c r="F103" s="1">
        <v>205</v>
      </c>
      <c r="G103" s="1">
        <v>24</v>
      </c>
      <c r="H103" s="1">
        <v>1</v>
      </c>
      <c r="I103" s="1" t="s">
        <v>121</v>
      </c>
    </row>
    <row r="104" spans="1:9" x14ac:dyDescent="0.3">
      <c r="A104" s="15" t="s">
        <v>125</v>
      </c>
      <c r="D104" s="1">
        <v>97</v>
      </c>
      <c r="E104" s="1" t="s">
        <v>59</v>
      </c>
      <c r="F104" s="1">
        <v>320</v>
      </c>
      <c r="G104" s="1">
        <v>25</v>
      </c>
      <c r="H104" s="1">
        <v>4</v>
      </c>
      <c r="I104" s="1" t="s">
        <v>66</v>
      </c>
    </row>
    <row r="105" spans="1:9" x14ac:dyDescent="0.3">
      <c r="A105" s="15" t="s">
        <v>131</v>
      </c>
      <c r="B105" s="4"/>
      <c r="C105" s="4"/>
      <c r="D105" s="1">
        <v>95</v>
      </c>
      <c r="E105" s="1" t="s">
        <v>59</v>
      </c>
      <c r="F105" s="1">
        <v>305</v>
      </c>
      <c r="G105" s="1">
        <v>24</v>
      </c>
      <c r="H105" s="1">
        <v>4</v>
      </c>
      <c r="I105" s="1" t="s">
        <v>86</v>
      </c>
    </row>
    <row r="106" spans="1:9" x14ac:dyDescent="0.3">
      <c r="A106" s="15" t="s">
        <v>145</v>
      </c>
      <c r="B106" s="4"/>
      <c r="C106" s="4"/>
      <c r="D106" s="1">
        <v>93</v>
      </c>
      <c r="E106" s="1" t="s">
        <v>59</v>
      </c>
      <c r="F106" s="1">
        <v>300</v>
      </c>
      <c r="G106" s="1">
        <v>25</v>
      </c>
      <c r="H106" s="1">
        <v>3</v>
      </c>
      <c r="I106" s="1" t="s">
        <v>105</v>
      </c>
    </row>
    <row r="107" spans="1:9" x14ac:dyDescent="0.3">
      <c r="A107" s="15" t="s">
        <v>176</v>
      </c>
      <c r="B107" s="4"/>
      <c r="C107" s="4"/>
      <c r="D107" s="1">
        <v>68</v>
      </c>
      <c r="E107" s="1" t="s">
        <v>59</v>
      </c>
      <c r="F107" s="1">
        <v>295</v>
      </c>
      <c r="G107" s="1">
        <v>23</v>
      </c>
      <c r="H107" s="1" t="s">
        <v>56</v>
      </c>
      <c r="I107" s="1" t="s">
        <v>94</v>
      </c>
    </row>
    <row r="108" spans="1:9" x14ac:dyDescent="0.3">
      <c r="A108" s="15" t="s">
        <v>178</v>
      </c>
      <c r="B108" s="4"/>
      <c r="C108" s="4"/>
      <c r="D108" s="1">
        <v>91</v>
      </c>
      <c r="E108" s="1" t="s">
        <v>59</v>
      </c>
      <c r="F108" s="1">
        <v>310</v>
      </c>
      <c r="G108" s="1">
        <v>24</v>
      </c>
      <c r="H108" s="1">
        <v>2</v>
      </c>
      <c r="I108" s="1" t="s">
        <v>114</v>
      </c>
    </row>
    <row r="109" spans="1:9" x14ac:dyDescent="0.3">
      <c r="A109" s="15" t="s">
        <v>179</v>
      </c>
      <c r="B109" s="4"/>
      <c r="C109" s="4"/>
      <c r="D109" s="1">
        <v>99</v>
      </c>
      <c r="E109" s="1" t="s">
        <v>59</v>
      </c>
      <c r="F109" s="1">
        <v>295</v>
      </c>
      <c r="G109" s="1">
        <v>29</v>
      </c>
      <c r="H109" s="1">
        <v>8</v>
      </c>
      <c r="I109" s="1" t="s">
        <v>55</v>
      </c>
    </row>
    <row r="110" spans="1:9" x14ac:dyDescent="0.3">
      <c r="A110" s="15" t="s">
        <v>128</v>
      </c>
      <c r="B110" s="4"/>
      <c r="C110" s="4"/>
      <c r="D110" s="1">
        <v>90</v>
      </c>
      <c r="E110" s="1" t="s">
        <v>99</v>
      </c>
      <c r="F110" s="1">
        <v>270</v>
      </c>
      <c r="G110" s="1">
        <v>25</v>
      </c>
      <c r="H110" s="1">
        <v>5</v>
      </c>
      <c r="I110" s="1" t="s">
        <v>71</v>
      </c>
    </row>
    <row r="111" spans="1:9" x14ac:dyDescent="0.3">
      <c r="A111" s="15" t="s">
        <v>169</v>
      </c>
      <c r="B111" s="4"/>
      <c r="C111" s="4"/>
      <c r="D111" s="1">
        <v>45</v>
      </c>
      <c r="E111" s="1" t="s">
        <v>5</v>
      </c>
      <c r="F111" s="1">
        <v>255</v>
      </c>
      <c r="G111" s="1">
        <v>26</v>
      </c>
      <c r="H111" s="1">
        <v>5</v>
      </c>
      <c r="I111" s="1" t="s">
        <v>66</v>
      </c>
    </row>
    <row r="112" spans="1:9" x14ac:dyDescent="0.3">
      <c r="A112" s="15" t="s">
        <v>142</v>
      </c>
      <c r="B112" s="4"/>
      <c r="C112" s="4"/>
      <c r="D112" s="1">
        <v>79</v>
      </c>
      <c r="E112" s="1" t="s">
        <v>88</v>
      </c>
      <c r="F112" s="1">
        <v>300</v>
      </c>
      <c r="G112" s="1">
        <v>24</v>
      </c>
      <c r="H112" s="1" t="s">
        <v>56</v>
      </c>
      <c r="I112" s="1" t="s">
        <v>109</v>
      </c>
    </row>
    <row r="113" spans="1:9" x14ac:dyDescent="0.3">
      <c r="A113" s="15" t="s">
        <v>154</v>
      </c>
      <c r="B113" s="4"/>
      <c r="C113" s="4"/>
      <c r="D113" s="1">
        <v>64</v>
      </c>
      <c r="E113" s="1" t="s">
        <v>88</v>
      </c>
      <c r="F113" s="1">
        <v>300</v>
      </c>
      <c r="G113" s="1">
        <v>28</v>
      </c>
      <c r="H113" s="1">
        <v>6</v>
      </c>
      <c r="I113" s="1" t="s">
        <v>65</v>
      </c>
    </row>
    <row r="114" spans="1:9" x14ac:dyDescent="0.3">
      <c r="A114" s="15" t="s">
        <v>170</v>
      </c>
      <c r="B114" s="4"/>
      <c r="C114" s="4"/>
      <c r="D114" s="1">
        <v>77</v>
      </c>
      <c r="E114" s="1" t="s">
        <v>88</v>
      </c>
      <c r="F114" s="1">
        <v>305</v>
      </c>
      <c r="G114" s="1">
        <v>27</v>
      </c>
      <c r="H114" s="1">
        <v>2</v>
      </c>
      <c r="I114" s="1" t="s">
        <v>98</v>
      </c>
    </row>
    <row r="115" spans="1:9" x14ac:dyDescent="0.3">
      <c r="A115" s="15" t="s">
        <v>174</v>
      </c>
      <c r="B115" s="4"/>
      <c r="C115" s="4"/>
      <c r="D115" s="1">
        <v>62</v>
      </c>
      <c r="E115" s="1" t="s">
        <v>95</v>
      </c>
      <c r="F115" s="1">
        <v>315</v>
      </c>
      <c r="G115" s="1">
        <v>26</v>
      </c>
      <c r="H115" s="1">
        <v>2</v>
      </c>
      <c r="I115" s="1" t="s">
        <v>66</v>
      </c>
    </row>
    <row r="116" spans="1:9" x14ac:dyDescent="0.3">
      <c r="A116" s="15" t="s">
        <v>129</v>
      </c>
      <c r="B116" s="4"/>
      <c r="C116" s="4"/>
      <c r="D116" s="1">
        <v>51</v>
      </c>
      <c r="E116" s="1" t="s">
        <v>100</v>
      </c>
      <c r="F116" s="1">
        <v>220</v>
      </c>
      <c r="G116" s="1">
        <v>24</v>
      </c>
      <c r="H116" s="1">
        <v>2</v>
      </c>
      <c r="I116" s="1" t="s">
        <v>101</v>
      </c>
    </row>
    <row r="117" spans="1:9" x14ac:dyDescent="0.3">
      <c r="A117" s="15" t="s">
        <v>133</v>
      </c>
      <c r="B117" s="4"/>
      <c r="C117" s="4"/>
      <c r="D117" s="1">
        <v>41</v>
      </c>
      <c r="E117" s="1" t="s">
        <v>100</v>
      </c>
      <c r="F117" s="1">
        <v>235</v>
      </c>
      <c r="G117" s="1">
        <v>23</v>
      </c>
      <c r="H117" s="1">
        <v>2</v>
      </c>
      <c r="I117" s="1" t="s">
        <v>77</v>
      </c>
    </row>
    <row r="118" spans="1:9" x14ac:dyDescent="0.3">
      <c r="A118" s="15" t="s">
        <v>143</v>
      </c>
      <c r="B118" s="4"/>
      <c r="C118" s="4"/>
      <c r="D118" s="1">
        <v>47</v>
      </c>
      <c r="E118" s="1" t="s">
        <v>100</v>
      </c>
      <c r="F118" s="1">
        <v>225</v>
      </c>
      <c r="G118" s="1">
        <v>23</v>
      </c>
      <c r="H118" s="1">
        <v>1</v>
      </c>
      <c r="I118" s="1" t="s">
        <v>81</v>
      </c>
    </row>
    <row r="119" spans="1:9" x14ac:dyDescent="0.3">
      <c r="A119" s="15" t="s">
        <v>146</v>
      </c>
      <c r="B119" s="4"/>
      <c r="C119" s="4"/>
      <c r="D119" s="1">
        <v>50</v>
      </c>
      <c r="E119" s="1" t="s">
        <v>100</v>
      </c>
      <c r="F119" s="1">
        <v>230</v>
      </c>
      <c r="G119" s="1">
        <v>26</v>
      </c>
      <c r="H119" s="1">
        <v>4</v>
      </c>
      <c r="I119" s="1" t="s">
        <v>111</v>
      </c>
    </row>
    <row r="120" spans="1:9" x14ac:dyDescent="0.3">
      <c r="A120" s="15" t="s">
        <v>156</v>
      </c>
      <c r="B120" s="4"/>
      <c r="C120" s="4"/>
      <c r="D120" s="1">
        <v>49</v>
      </c>
      <c r="E120" s="1" t="s">
        <v>100</v>
      </c>
      <c r="F120" s="1">
        <v>225</v>
      </c>
      <c r="G120" s="1">
        <v>25</v>
      </c>
      <c r="H120" s="1">
        <v>4</v>
      </c>
      <c r="I120" s="1" t="s">
        <v>70</v>
      </c>
    </row>
    <row r="121" spans="1:9" x14ac:dyDescent="0.3">
      <c r="A121" s="15" t="s">
        <v>164</v>
      </c>
      <c r="B121" s="4"/>
      <c r="C121" s="4"/>
      <c r="D121" s="1">
        <v>55</v>
      </c>
      <c r="E121" s="1" t="s">
        <v>100</v>
      </c>
      <c r="F121" s="1">
        <v>260</v>
      </c>
      <c r="G121" s="1">
        <v>25</v>
      </c>
      <c r="H121" s="1">
        <v>4</v>
      </c>
      <c r="I121" s="1" t="s">
        <v>84</v>
      </c>
    </row>
    <row r="122" spans="1:9" x14ac:dyDescent="0.3">
      <c r="A122" s="15" t="s">
        <v>168</v>
      </c>
      <c r="B122" s="4"/>
      <c r="C122" s="4"/>
      <c r="D122" s="1">
        <v>52</v>
      </c>
      <c r="E122" s="1" t="s">
        <v>100</v>
      </c>
      <c r="F122" s="1">
        <v>240</v>
      </c>
      <c r="G122" s="1">
        <v>29</v>
      </c>
      <c r="H122" s="1">
        <v>4</v>
      </c>
      <c r="I122" s="1" t="s">
        <v>93</v>
      </c>
    </row>
    <row r="123" spans="1:9" x14ac:dyDescent="0.3">
      <c r="A123" s="15" t="s">
        <v>180</v>
      </c>
      <c r="B123" s="4"/>
      <c r="C123" s="4"/>
      <c r="D123" s="1">
        <v>46</v>
      </c>
      <c r="E123" s="1" t="s">
        <v>4</v>
      </c>
      <c r="F123" s="1">
        <v>250</v>
      </c>
      <c r="G123" s="1">
        <v>32</v>
      </c>
      <c r="H123" s="1">
        <v>9</v>
      </c>
      <c r="I123" s="1" t="s">
        <v>92</v>
      </c>
    </row>
    <row r="124" spans="1:9" x14ac:dyDescent="0.3">
      <c r="A124" s="15" t="s">
        <v>138</v>
      </c>
      <c r="B124" s="4"/>
      <c r="C124" s="4"/>
      <c r="D124" s="1">
        <v>92</v>
      </c>
      <c r="E124" s="1" t="s">
        <v>106</v>
      </c>
      <c r="F124" s="1">
        <v>310</v>
      </c>
      <c r="G124" s="1">
        <v>25</v>
      </c>
      <c r="H124" s="1">
        <v>3</v>
      </c>
      <c r="I124" s="1" t="s">
        <v>87</v>
      </c>
    </row>
    <row r="125" spans="1:9" x14ac:dyDescent="0.3">
      <c r="A125" s="15" t="s">
        <v>144</v>
      </c>
      <c r="B125" s="4"/>
      <c r="C125" s="4"/>
      <c r="D125" s="1">
        <v>67</v>
      </c>
      <c r="E125" s="1" t="s">
        <v>106</v>
      </c>
      <c r="F125" s="1">
        <v>315</v>
      </c>
      <c r="G125" s="1">
        <v>26</v>
      </c>
      <c r="H125" s="1">
        <v>3</v>
      </c>
      <c r="I125" s="1" t="s">
        <v>68</v>
      </c>
    </row>
    <row r="126" spans="1:9" x14ac:dyDescent="0.3">
      <c r="A126" s="15" t="s">
        <v>157</v>
      </c>
      <c r="B126" s="4"/>
      <c r="C126" s="4"/>
      <c r="D126" s="1">
        <v>96</v>
      </c>
      <c r="E126" s="1" t="s">
        <v>106</v>
      </c>
      <c r="F126" s="1">
        <v>320</v>
      </c>
      <c r="G126" s="1">
        <v>26</v>
      </c>
      <c r="H126" s="1">
        <v>3</v>
      </c>
      <c r="I126" s="1" t="s">
        <v>115</v>
      </c>
    </row>
    <row r="127" spans="1:9" x14ac:dyDescent="0.3">
      <c r="A127" s="15" t="s">
        <v>167</v>
      </c>
      <c r="B127" s="4"/>
      <c r="C127" s="4"/>
      <c r="D127" s="1">
        <v>60</v>
      </c>
      <c r="E127" s="1" t="s">
        <v>106</v>
      </c>
      <c r="F127" s="1">
        <v>300</v>
      </c>
      <c r="G127" s="1">
        <v>23</v>
      </c>
      <c r="H127" s="1" t="s">
        <v>56</v>
      </c>
      <c r="I127" s="1" t="s">
        <v>115</v>
      </c>
    </row>
    <row r="128" spans="1:9" x14ac:dyDescent="0.3">
      <c r="A128" s="15" t="s">
        <v>171</v>
      </c>
      <c r="B128" s="4"/>
      <c r="C128" s="4"/>
      <c r="D128" s="1">
        <v>98</v>
      </c>
      <c r="E128" s="1" t="s">
        <v>106</v>
      </c>
      <c r="F128" s="1">
        <v>335</v>
      </c>
      <c r="G128" s="1">
        <v>24</v>
      </c>
      <c r="H128" s="1">
        <v>3</v>
      </c>
      <c r="I128" s="1" t="s">
        <v>114</v>
      </c>
    </row>
    <row r="129" spans="1:9" x14ac:dyDescent="0.3">
      <c r="A129" s="15" t="s">
        <v>124</v>
      </c>
      <c r="D129" s="1">
        <v>48</v>
      </c>
      <c r="E129" s="1" t="s">
        <v>97</v>
      </c>
      <c r="F129" s="1">
        <v>245</v>
      </c>
      <c r="G129" s="1">
        <v>23</v>
      </c>
      <c r="H129" s="1" t="s">
        <v>56</v>
      </c>
      <c r="I129" s="1" t="s">
        <v>69</v>
      </c>
    </row>
    <row r="130" spans="1:9" x14ac:dyDescent="0.3">
      <c r="A130" s="15" t="s">
        <v>139</v>
      </c>
      <c r="B130" s="4"/>
      <c r="C130" s="4"/>
      <c r="D130" s="1">
        <v>53</v>
      </c>
      <c r="E130" s="1" t="s">
        <v>97</v>
      </c>
      <c r="F130" s="1">
        <v>275</v>
      </c>
      <c r="G130" s="1">
        <v>23</v>
      </c>
      <c r="H130" s="1" t="s">
        <v>56</v>
      </c>
      <c r="I130" s="1" t="s">
        <v>107</v>
      </c>
    </row>
    <row r="131" spans="1:9" x14ac:dyDescent="0.3">
      <c r="A131" s="15" t="s">
        <v>152</v>
      </c>
      <c r="B131" s="4"/>
      <c r="C131" s="4"/>
      <c r="D131" s="1">
        <v>58</v>
      </c>
      <c r="E131" s="1" t="s">
        <v>97</v>
      </c>
      <c r="F131" s="1">
        <v>250</v>
      </c>
      <c r="G131" s="1">
        <v>23</v>
      </c>
      <c r="H131" s="1" t="s">
        <v>56</v>
      </c>
      <c r="I131" s="1" t="s">
        <v>85</v>
      </c>
    </row>
    <row r="132" spans="1:9" x14ac:dyDescent="0.3">
      <c r="A132" s="15" t="s">
        <v>153</v>
      </c>
      <c r="B132" s="4"/>
      <c r="C132" s="4"/>
      <c r="D132" s="1">
        <v>94</v>
      </c>
      <c r="E132" s="1" t="s">
        <v>97</v>
      </c>
      <c r="F132" s="1">
        <v>295</v>
      </c>
      <c r="G132" s="1">
        <v>25</v>
      </c>
      <c r="H132" s="1">
        <v>3</v>
      </c>
      <c r="I132" s="1" t="s">
        <v>112</v>
      </c>
    </row>
    <row r="133" spans="1:9" x14ac:dyDescent="0.3">
      <c r="A133" s="15" t="s">
        <v>160</v>
      </c>
      <c r="B133" s="4"/>
      <c r="C133" s="4"/>
      <c r="D133" s="1">
        <v>54</v>
      </c>
      <c r="E133" s="1" t="s">
        <v>97</v>
      </c>
      <c r="F133" s="1">
        <v>255</v>
      </c>
      <c r="G133" s="1">
        <v>24</v>
      </c>
      <c r="H133" s="1">
        <v>1</v>
      </c>
      <c r="I133" s="1" t="s">
        <v>67</v>
      </c>
    </row>
    <row r="134" spans="1:9" x14ac:dyDescent="0.3">
      <c r="A134" s="15" t="s">
        <v>165</v>
      </c>
      <c r="B134" s="4"/>
      <c r="C134" s="4"/>
      <c r="D134" s="1">
        <v>59</v>
      </c>
      <c r="E134" s="1" t="s">
        <v>97</v>
      </c>
      <c r="F134" s="1">
        <v>265</v>
      </c>
      <c r="G134" s="1">
        <v>28</v>
      </c>
      <c r="H134" s="1">
        <v>7</v>
      </c>
      <c r="I134" s="1" t="s">
        <v>54</v>
      </c>
    </row>
    <row r="135" spans="1:9" x14ac:dyDescent="0.3">
      <c r="A135" s="15" t="s">
        <v>173</v>
      </c>
      <c r="B135" s="4"/>
      <c r="C135" s="4"/>
      <c r="D135" s="1">
        <v>57</v>
      </c>
      <c r="E135" s="1" t="s">
        <v>97</v>
      </c>
      <c r="F135" s="1">
        <v>260</v>
      </c>
      <c r="G135" s="1">
        <v>25</v>
      </c>
      <c r="H135" s="1">
        <v>3</v>
      </c>
      <c r="I135" s="1" t="s">
        <v>85</v>
      </c>
    </row>
    <row r="136" spans="1:9" x14ac:dyDescent="0.3">
      <c r="A136" s="15" t="s">
        <v>134</v>
      </c>
      <c r="B136" s="4"/>
      <c r="C136" s="4"/>
      <c r="D136" s="1">
        <v>8</v>
      </c>
      <c r="E136" s="1" t="s">
        <v>8</v>
      </c>
      <c r="F136" s="1">
        <v>225</v>
      </c>
      <c r="G136" s="1">
        <v>23</v>
      </c>
      <c r="H136" s="1" t="s">
        <v>56</v>
      </c>
      <c r="I136" s="1" t="s">
        <v>67</v>
      </c>
    </row>
    <row r="137" spans="1:9" x14ac:dyDescent="0.3">
      <c r="A137" s="15" t="s">
        <v>159</v>
      </c>
      <c r="B137" s="4"/>
      <c r="C137" s="4"/>
      <c r="D137" s="1">
        <v>9</v>
      </c>
      <c r="E137" s="1" t="s">
        <v>8</v>
      </c>
      <c r="F137" s="1">
        <v>230</v>
      </c>
      <c r="G137" s="1">
        <v>42</v>
      </c>
      <c r="H137" s="1">
        <v>19</v>
      </c>
      <c r="I137" s="1" t="s">
        <v>7</v>
      </c>
    </row>
    <row r="138" spans="1:9" x14ac:dyDescent="0.3">
      <c r="A138" s="15" t="s">
        <v>126</v>
      </c>
      <c r="D138" s="1">
        <v>39</v>
      </c>
      <c r="E138" s="1" t="s">
        <v>61</v>
      </c>
      <c r="F138" s="1">
        <v>210</v>
      </c>
      <c r="G138" s="1">
        <v>26</v>
      </c>
      <c r="H138" s="1">
        <v>4</v>
      </c>
      <c r="I138" s="1" t="s">
        <v>93</v>
      </c>
    </row>
    <row r="139" spans="1:9" x14ac:dyDescent="0.3">
      <c r="A139" s="15" t="s">
        <v>136</v>
      </c>
      <c r="B139" s="4"/>
      <c r="C139" s="4"/>
      <c r="D139" s="1">
        <v>31</v>
      </c>
      <c r="E139" s="1" t="s">
        <v>61</v>
      </c>
      <c r="F139" s="1">
        <v>205</v>
      </c>
      <c r="G139" s="1">
        <v>25</v>
      </c>
      <c r="H139" s="1">
        <v>2</v>
      </c>
      <c r="I139" s="1" t="s">
        <v>104</v>
      </c>
    </row>
    <row r="140" spans="1:9" x14ac:dyDescent="0.3">
      <c r="A140" s="15" t="s">
        <v>137</v>
      </c>
      <c r="B140" s="4"/>
      <c r="C140" s="4"/>
      <c r="D140" s="1">
        <v>23</v>
      </c>
      <c r="E140" s="1" t="s">
        <v>61</v>
      </c>
      <c r="F140" s="1">
        <v>200</v>
      </c>
      <c r="G140" s="1">
        <v>26</v>
      </c>
      <c r="H140" s="1">
        <v>4</v>
      </c>
      <c r="I140" s="1" t="s">
        <v>105</v>
      </c>
    </row>
    <row r="141" spans="1:9" x14ac:dyDescent="0.3">
      <c r="A141" s="15" t="s">
        <v>148</v>
      </c>
      <c r="B141" s="4"/>
      <c r="C141" s="4"/>
      <c r="D141" s="1">
        <v>25</v>
      </c>
      <c r="E141" s="1" t="s">
        <v>61</v>
      </c>
      <c r="F141" s="1">
        <v>185</v>
      </c>
      <c r="G141" s="1">
        <v>30</v>
      </c>
      <c r="H141" s="1">
        <v>9</v>
      </c>
      <c r="I141" s="1" t="s">
        <v>63</v>
      </c>
    </row>
    <row r="142" spans="1:9" x14ac:dyDescent="0.3">
      <c r="A142" s="15" t="s">
        <v>163</v>
      </c>
      <c r="B142" s="4"/>
      <c r="C142" s="4"/>
      <c r="D142" s="1">
        <v>32</v>
      </c>
      <c r="E142" s="1" t="s">
        <v>61</v>
      </c>
      <c r="F142" s="1">
        <v>185</v>
      </c>
      <c r="G142" s="1">
        <v>26</v>
      </c>
      <c r="H142" s="1">
        <v>6</v>
      </c>
      <c r="I142" s="1" t="s">
        <v>76</v>
      </c>
    </row>
    <row r="143" spans="1:9" x14ac:dyDescent="0.3">
      <c r="A143" s="15" t="s">
        <v>166</v>
      </c>
      <c r="B143" s="4"/>
      <c r="C143" s="4"/>
      <c r="D143" s="1">
        <v>43</v>
      </c>
      <c r="E143" s="1" t="s">
        <v>61</v>
      </c>
      <c r="F143" s="1">
        <v>200</v>
      </c>
      <c r="G143" s="1">
        <v>25</v>
      </c>
      <c r="H143" s="1">
        <v>3</v>
      </c>
      <c r="I143" s="1" t="s">
        <v>69</v>
      </c>
    </row>
    <row r="144" spans="1:9" x14ac:dyDescent="0.3">
      <c r="A144" s="15" t="s">
        <v>172</v>
      </c>
      <c r="B144" s="4"/>
      <c r="C144" s="4"/>
      <c r="D144" s="1">
        <v>38</v>
      </c>
      <c r="E144" s="1" t="s">
        <v>61</v>
      </c>
      <c r="F144" s="1">
        <v>205</v>
      </c>
      <c r="G144" s="1">
        <v>21</v>
      </c>
      <c r="H144" s="1" t="s">
        <v>56</v>
      </c>
      <c r="I144" s="1" t="s">
        <v>85</v>
      </c>
    </row>
    <row r="145" spans="1:9" x14ac:dyDescent="0.3">
      <c r="A145" s="15" t="s">
        <v>135</v>
      </c>
      <c r="B145" s="4"/>
      <c r="C145" s="4"/>
      <c r="D145" s="1">
        <v>70</v>
      </c>
      <c r="E145" s="1" t="s">
        <v>89</v>
      </c>
      <c r="F145" s="1">
        <v>320</v>
      </c>
      <c r="G145" s="1">
        <v>23</v>
      </c>
      <c r="H145" s="1">
        <v>2</v>
      </c>
      <c r="I145" s="1" t="s">
        <v>103</v>
      </c>
    </row>
    <row r="146" spans="1:9" x14ac:dyDescent="0.3">
      <c r="A146" s="15" t="s">
        <v>147</v>
      </c>
      <c r="B146" s="4"/>
      <c r="C146" s="4"/>
      <c r="D146" s="1">
        <v>76</v>
      </c>
      <c r="E146" s="1" t="s">
        <v>89</v>
      </c>
      <c r="F146" s="1">
        <v>330</v>
      </c>
      <c r="G146" s="1">
        <v>26</v>
      </c>
      <c r="H146" s="1">
        <v>5</v>
      </c>
      <c r="I146" s="1" t="s">
        <v>112</v>
      </c>
    </row>
    <row r="147" spans="1:9" x14ac:dyDescent="0.3">
      <c r="A147" s="15" t="s">
        <v>149</v>
      </c>
      <c r="B147" s="4"/>
      <c r="C147" s="4"/>
      <c r="D147" s="1">
        <v>63</v>
      </c>
      <c r="E147" s="1" t="s">
        <v>89</v>
      </c>
      <c r="F147" s="1">
        <v>300</v>
      </c>
      <c r="G147" s="1">
        <v>22</v>
      </c>
      <c r="H147" s="1">
        <v>2</v>
      </c>
      <c r="I147" s="1" t="s">
        <v>64</v>
      </c>
    </row>
    <row r="148" spans="1:9" x14ac:dyDescent="0.3">
      <c r="A148" s="15" t="s">
        <v>150</v>
      </c>
      <c r="B148" s="4"/>
      <c r="C148" s="4"/>
      <c r="D148" s="1">
        <v>72</v>
      </c>
      <c r="E148" s="1" t="s">
        <v>89</v>
      </c>
      <c r="F148" s="1">
        <v>320</v>
      </c>
      <c r="G148" s="1">
        <v>22</v>
      </c>
      <c r="H148" s="1" t="s">
        <v>56</v>
      </c>
      <c r="I148" s="1" t="s">
        <v>73</v>
      </c>
    </row>
    <row r="149" spans="1:9" x14ac:dyDescent="0.3">
      <c r="A149" s="15" t="s">
        <v>158</v>
      </c>
      <c r="B149" s="4"/>
      <c r="C149" s="4"/>
      <c r="D149" s="1">
        <v>74</v>
      </c>
      <c r="E149" s="1" t="s">
        <v>89</v>
      </c>
      <c r="F149" s="1">
        <v>310</v>
      </c>
      <c r="G149" s="1">
        <v>26</v>
      </c>
      <c r="H149" s="1">
        <v>4</v>
      </c>
      <c r="I149" s="1" t="s">
        <v>81</v>
      </c>
    </row>
    <row r="150" spans="1:9" x14ac:dyDescent="0.3">
      <c r="A150" s="16" t="s">
        <v>182</v>
      </c>
      <c r="B150" s="10"/>
      <c r="C150" s="10"/>
      <c r="D150" s="11">
        <v>75</v>
      </c>
      <c r="E150" s="11" t="s">
        <v>89</v>
      </c>
      <c r="F150" s="11">
        <v>315</v>
      </c>
      <c r="G150" s="11">
        <v>23</v>
      </c>
      <c r="H150" s="11" t="s">
        <v>56</v>
      </c>
      <c r="I150" s="1" t="s">
        <v>84</v>
      </c>
    </row>
    <row r="151" spans="1:9" x14ac:dyDescent="0.3">
      <c r="B151" s="4"/>
      <c r="C151" s="4"/>
      <c r="D151" s="1"/>
      <c r="E151" s="1"/>
    </row>
    <row r="152" spans="1:9" x14ac:dyDescent="0.3">
      <c r="B152" s="4"/>
      <c r="C152" s="4"/>
      <c r="D152" s="1"/>
      <c r="E152" s="1"/>
    </row>
    <row r="153" spans="1:9" x14ac:dyDescent="0.3">
      <c r="B153" s="4"/>
      <c r="C153" s="4"/>
      <c r="D153" s="1"/>
      <c r="E153" s="1"/>
    </row>
    <row r="154" spans="1:9" x14ac:dyDescent="0.3">
      <c r="B154" s="4"/>
      <c r="C154" s="4"/>
      <c r="D154" s="1"/>
      <c r="E154" s="1"/>
    </row>
    <row r="155" spans="1:9" x14ac:dyDescent="0.3">
      <c r="B155" s="4"/>
      <c r="C155" s="4"/>
      <c r="D155" s="1"/>
      <c r="E155" s="1"/>
    </row>
    <row r="156" spans="1:9" x14ac:dyDescent="0.3">
      <c r="B156" s="4"/>
      <c r="C156" s="4"/>
      <c r="D156" s="1"/>
      <c r="E156" s="1"/>
    </row>
    <row r="157" spans="1:9" x14ac:dyDescent="0.3">
      <c r="B157" s="4"/>
      <c r="C157" s="4"/>
      <c r="D157" s="1"/>
      <c r="E157" s="1"/>
    </row>
    <row r="158" spans="1:9" x14ac:dyDescent="0.3">
      <c r="B158" s="4"/>
      <c r="C158" s="4"/>
      <c r="D158" s="1"/>
      <c r="E158" s="1"/>
    </row>
    <row r="159" spans="1:9" x14ac:dyDescent="0.3">
      <c r="B159" s="4"/>
      <c r="C159" s="4"/>
      <c r="D159" s="1"/>
      <c r="E159" s="1"/>
    </row>
    <row r="160" spans="1:9" x14ac:dyDescent="0.3">
      <c r="B160" s="4"/>
      <c r="C160" s="4"/>
      <c r="D160" s="1"/>
      <c r="E160" s="1"/>
    </row>
    <row r="161" spans="2:6" x14ac:dyDescent="0.3">
      <c r="B161" s="4"/>
      <c r="C161" s="4"/>
      <c r="D161" s="1"/>
      <c r="E161" s="1"/>
      <c r="F161" s="2"/>
    </row>
  </sheetData>
  <sortState ref="A13:N22">
    <sortCondition ref="B13:B2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60"/>
  <sheetViews>
    <sheetView topLeftCell="B1" workbookViewId="0">
      <selection activeCell="P7" sqref="B7:P7"/>
    </sheetView>
  </sheetViews>
  <sheetFormatPr defaultRowHeight="14.4" x14ac:dyDescent="0.3"/>
  <cols>
    <col min="1" max="1" width="8.88671875" style="1"/>
    <col min="2" max="2" width="25.88671875" style="1" customWidth="1"/>
    <col min="3" max="11" width="8.88671875" style="1"/>
    <col min="12" max="12" width="10.77734375" style="1" customWidth="1"/>
    <col min="13" max="13" width="10.44140625" style="1" customWidth="1"/>
    <col min="14" max="15" width="8.88671875" style="1"/>
    <col min="16" max="16" width="13.44140625" style="1" customWidth="1"/>
    <col min="17" max="16384" width="8.88671875" style="1"/>
  </cols>
  <sheetData>
    <row r="4" spans="2:21" x14ac:dyDescent="0.3">
      <c r="B4" s="3" t="s">
        <v>12</v>
      </c>
      <c r="R4" s="3" t="s">
        <v>42</v>
      </c>
    </row>
    <row r="5" spans="2:21" x14ac:dyDescent="0.3">
      <c r="B5" s="1" t="s">
        <v>13</v>
      </c>
      <c r="C5" s="1" t="s">
        <v>14</v>
      </c>
      <c r="D5" s="1" t="s">
        <v>15</v>
      </c>
      <c r="E5" s="3" t="s">
        <v>16</v>
      </c>
      <c r="F5" s="1" t="s">
        <v>17</v>
      </c>
      <c r="G5" s="1" t="s">
        <v>18</v>
      </c>
      <c r="H5" s="3" t="s">
        <v>19</v>
      </c>
      <c r="I5" s="1" t="s">
        <v>20</v>
      </c>
      <c r="J5" s="3" t="s">
        <v>21</v>
      </c>
      <c r="K5" s="1" t="s">
        <v>22</v>
      </c>
      <c r="L5" s="1" t="s">
        <v>23</v>
      </c>
      <c r="M5" s="1" t="s">
        <v>24</v>
      </c>
      <c r="N5" s="1" t="s">
        <v>25</v>
      </c>
      <c r="O5" s="1" t="s">
        <v>26</v>
      </c>
      <c r="P5" s="1" t="s">
        <v>27</v>
      </c>
      <c r="R5" s="1" t="s">
        <v>16</v>
      </c>
      <c r="S5" s="1" t="s">
        <v>19</v>
      </c>
      <c r="T5" s="1" t="s">
        <v>21</v>
      </c>
      <c r="U5" s="3" t="s">
        <v>33</v>
      </c>
    </row>
    <row r="6" spans="2:21" x14ac:dyDescent="0.3">
      <c r="B6" s="1" t="s">
        <v>185</v>
      </c>
      <c r="C6" s="1">
        <v>204</v>
      </c>
      <c r="D6" s="1">
        <v>126</v>
      </c>
      <c r="E6" s="1">
        <v>1699</v>
      </c>
      <c r="F6" s="1">
        <v>61.8</v>
      </c>
      <c r="G6" s="1">
        <v>8.3000000000000007</v>
      </c>
      <c r="H6" s="1">
        <v>19</v>
      </c>
      <c r="I6" s="1">
        <v>9.3000000000000007</v>
      </c>
      <c r="J6" s="1">
        <v>8</v>
      </c>
      <c r="K6" s="1">
        <v>3.9</v>
      </c>
      <c r="L6" s="1">
        <v>72</v>
      </c>
      <c r="M6" s="1">
        <v>19</v>
      </c>
      <c r="N6" s="1">
        <v>116</v>
      </c>
      <c r="O6" s="1">
        <v>103</v>
      </c>
      <c r="P6" s="1" t="s">
        <v>212</v>
      </c>
      <c r="R6" s="1">
        <f>E6/25</f>
        <v>67.959999999999994</v>
      </c>
      <c r="S6" s="1">
        <f>H6*4</f>
        <v>76</v>
      </c>
      <c r="T6" s="1">
        <f>J6*-2</f>
        <v>-16</v>
      </c>
      <c r="U6" s="1">
        <f>SUM(R6:T6)</f>
        <v>127.95999999999998</v>
      </c>
    </row>
    <row r="7" spans="2:21" x14ac:dyDescent="0.3">
      <c r="B7" s="12" t="s">
        <v>184</v>
      </c>
      <c r="C7" s="12">
        <v>223</v>
      </c>
      <c r="D7" s="12">
        <v>125</v>
      </c>
      <c r="E7" s="13">
        <v>1412</v>
      </c>
      <c r="F7" s="12">
        <v>56.1</v>
      </c>
      <c r="G7" s="12">
        <v>6.3</v>
      </c>
      <c r="H7" s="13">
        <v>5</v>
      </c>
      <c r="I7" s="12">
        <v>2.2000000000000002</v>
      </c>
      <c r="J7" s="13">
        <v>6</v>
      </c>
      <c r="K7" s="12">
        <v>2.7</v>
      </c>
      <c r="L7" s="12">
        <v>57</v>
      </c>
      <c r="M7" s="12">
        <v>21</v>
      </c>
      <c r="N7" s="12">
        <v>159</v>
      </c>
      <c r="O7" s="12">
        <v>71.400000000000006</v>
      </c>
      <c r="P7" s="12" t="s">
        <v>213</v>
      </c>
      <c r="R7" s="1">
        <f>E7/25</f>
        <v>56.48</v>
      </c>
      <c r="S7" s="1">
        <f>H7*4</f>
        <v>20</v>
      </c>
      <c r="T7" s="1">
        <f>J7*-2</f>
        <v>-12</v>
      </c>
      <c r="U7" s="1">
        <f>SUM(R7:T7)</f>
        <v>64.47999999999999</v>
      </c>
    </row>
    <row r="8" spans="2:21" x14ac:dyDescent="0.3">
      <c r="B8" s="1" t="s">
        <v>186</v>
      </c>
      <c r="C8" s="1">
        <v>97</v>
      </c>
      <c r="D8" s="1">
        <v>47</v>
      </c>
      <c r="E8" s="1">
        <v>523</v>
      </c>
      <c r="F8" s="1">
        <v>48.5</v>
      </c>
      <c r="G8" s="1">
        <v>5.4</v>
      </c>
      <c r="H8" s="1">
        <v>4</v>
      </c>
      <c r="I8" s="1">
        <v>4.0999999999999996</v>
      </c>
      <c r="J8" s="1">
        <v>3</v>
      </c>
      <c r="K8" s="1">
        <v>3.1</v>
      </c>
      <c r="L8" s="1">
        <v>40</v>
      </c>
      <c r="M8" s="1">
        <v>13</v>
      </c>
      <c r="N8" s="1">
        <v>75</v>
      </c>
      <c r="O8" s="1">
        <v>65.8</v>
      </c>
      <c r="R8" s="1">
        <f>E8/25</f>
        <v>20.92</v>
      </c>
      <c r="S8" s="1">
        <f>H8*4</f>
        <v>16</v>
      </c>
      <c r="T8" s="1">
        <f>J8*-2</f>
        <v>-6</v>
      </c>
      <c r="U8" s="1">
        <f>SUM(R8:T8)</f>
        <v>30.92</v>
      </c>
    </row>
    <row r="9" spans="2:21" x14ac:dyDescent="0.3">
      <c r="B9" s="1" t="s">
        <v>187</v>
      </c>
      <c r="C9" s="1">
        <v>1</v>
      </c>
      <c r="D9" s="1">
        <v>1</v>
      </c>
      <c r="E9" s="1">
        <v>10</v>
      </c>
      <c r="F9" s="1">
        <v>100</v>
      </c>
      <c r="G9" s="1">
        <v>10</v>
      </c>
      <c r="H9" s="1">
        <v>0</v>
      </c>
      <c r="I9" s="1">
        <v>0</v>
      </c>
      <c r="J9" s="1">
        <v>0</v>
      </c>
      <c r="K9" s="1">
        <v>0</v>
      </c>
      <c r="L9" s="1">
        <v>10</v>
      </c>
      <c r="M9" s="1">
        <v>1</v>
      </c>
      <c r="N9" s="1">
        <v>16</v>
      </c>
      <c r="O9" s="1">
        <v>108.3</v>
      </c>
      <c r="R9" s="1">
        <f t="shared" ref="R9" si="0">E9/25</f>
        <v>0.4</v>
      </c>
      <c r="S9" s="1">
        <f t="shared" ref="S9" si="1">H9*4</f>
        <v>0</v>
      </c>
      <c r="T9" s="1">
        <f t="shared" ref="T9" si="2">J9*-2</f>
        <v>0</v>
      </c>
      <c r="U9" s="1">
        <f t="shared" ref="U9" si="3">SUM(R9:T9)</f>
        <v>0.4</v>
      </c>
    </row>
    <row r="11" spans="2:21" x14ac:dyDescent="0.3">
      <c r="B11" s="3" t="s">
        <v>31</v>
      </c>
      <c r="I11" s="3" t="s">
        <v>42</v>
      </c>
    </row>
    <row r="12" spans="2:21" x14ac:dyDescent="0.3">
      <c r="B12" s="1" t="s">
        <v>13</v>
      </c>
      <c r="C12" s="1" t="s">
        <v>14</v>
      </c>
      <c r="D12" s="3" t="s">
        <v>16</v>
      </c>
      <c r="E12" s="1" t="s">
        <v>18</v>
      </c>
      <c r="F12" s="1" t="s">
        <v>30</v>
      </c>
      <c r="G12" s="3" t="s">
        <v>19</v>
      </c>
      <c r="I12" s="1" t="s">
        <v>16</v>
      </c>
      <c r="J12" s="1" t="s">
        <v>19</v>
      </c>
      <c r="K12" s="3" t="s">
        <v>33</v>
      </c>
      <c r="L12" s="3" t="s">
        <v>52</v>
      </c>
    </row>
    <row r="13" spans="2:21" x14ac:dyDescent="0.3">
      <c r="B13" s="1" t="s">
        <v>116</v>
      </c>
      <c r="C13" s="1">
        <v>238</v>
      </c>
      <c r="D13" s="3">
        <v>888</v>
      </c>
      <c r="E13" s="1">
        <v>3.7</v>
      </c>
      <c r="F13" s="1">
        <v>21</v>
      </c>
      <c r="G13" s="3">
        <v>3</v>
      </c>
      <c r="I13" s="1">
        <f t="shared" ref="I13:I24" si="4">D13/10*1</f>
        <v>88.8</v>
      </c>
      <c r="J13" s="1">
        <f t="shared" ref="J13:J24" si="5">G13*6</f>
        <v>18</v>
      </c>
      <c r="K13" s="1">
        <f t="shared" ref="K13:K24" si="6">SUM(I13:J13)</f>
        <v>106.8</v>
      </c>
      <c r="L13" s="2" t="s">
        <v>212</v>
      </c>
    </row>
    <row r="14" spans="2:21" x14ac:dyDescent="0.3">
      <c r="B14" s="1" t="s">
        <v>188</v>
      </c>
      <c r="C14" s="1">
        <v>78</v>
      </c>
      <c r="D14" s="3">
        <v>327</v>
      </c>
      <c r="E14" s="1">
        <v>4.2</v>
      </c>
      <c r="F14" s="1">
        <v>39</v>
      </c>
      <c r="G14" s="3">
        <v>2</v>
      </c>
      <c r="I14" s="1">
        <f t="shared" si="4"/>
        <v>32.700000000000003</v>
      </c>
      <c r="J14" s="1">
        <f t="shared" si="5"/>
        <v>12</v>
      </c>
      <c r="K14" s="1">
        <f t="shared" si="6"/>
        <v>44.7</v>
      </c>
      <c r="L14" s="2" t="s">
        <v>212</v>
      </c>
    </row>
    <row r="15" spans="2:21" x14ac:dyDescent="0.3">
      <c r="B15" s="1" t="s">
        <v>185</v>
      </c>
      <c r="C15" s="1">
        <v>36</v>
      </c>
      <c r="D15" s="3">
        <v>269</v>
      </c>
      <c r="E15" s="1">
        <v>7.5</v>
      </c>
      <c r="F15" s="1">
        <v>49</v>
      </c>
      <c r="G15" s="3">
        <v>2</v>
      </c>
      <c r="I15" s="1">
        <f t="shared" si="4"/>
        <v>26.9</v>
      </c>
      <c r="J15" s="1">
        <f t="shared" si="5"/>
        <v>12</v>
      </c>
      <c r="K15" s="1">
        <f t="shared" si="6"/>
        <v>38.9</v>
      </c>
      <c r="L15" s="2" t="s">
        <v>212</v>
      </c>
    </row>
    <row r="16" spans="2:21" x14ac:dyDescent="0.3">
      <c r="B16" s="1" t="s">
        <v>189</v>
      </c>
      <c r="C16" s="1">
        <v>71</v>
      </c>
      <c r="D16" s="3">
        <v>262</v>
      </c>
      <c r="E16" s="1">
        <v>3.7</v>
      </c>
      <c r="F16" s="1">
        <v>48</v>
      </c>
      <c r="G16" s="3">
        <v>1</v>
      </c>
      <c r="I16" s="1">
        <f t="shared" si="4"/>
        <v>26.2</v>
      </c>
      <c r="J16" s="1">
        <f t="shared" si="5"/>
        <v>6</v>
      </c>
      <c r="K16" s="1">
        <f t="shared" si="6"/>
        <v>32.200000000000003</v>
      </c>
      <c r="L16" s="2" t="s">
        <v>212</v>
      </c>
    </row>
    <row r="17" spans="2:12" x14ac:dyDescent="0.3">
      <c r="B17" s="1" t="s">
        <v>186</v>
      </c>
      <c r="C17" s="1">
        <v>5</v>
      </c>
      <c r="D17" s="3">
        <v>51</v>
      </c>
      <c r="E17" s="1">
        <v>10.199999999999999</v>
      </c>
      <c r="F17" s="1">
        <v>15</v>
      </c>
      <c r="G17" s="3">
        <v>0</v>
      </c>
      <c r="I17" s="1">
        <f t="shared" si="4"/>
        <v>5.0999999999999996</v>
      </c>
      <c r="J17" s="1">
        <f t="shared" si="5"/>
        <v>0</v>
      </c>
      <c r="K17" s="1">
        <f t="shared" si="6"/>
        <v>5.0999999999999996</v>
      </c>
    </row>
    <row r="18" spans="2:12" x14ac:dyDescent="0.3">
      <c r="B18" s="1" t="s">
        <v>192</v>
      </c>
      <c r="C18" s="1">
        <v>3</v>
      </c>
      <c r="D18" s="3">
        <v>17</v>
      </c>
      <c r="E18" s="1">
        <v>5.7</v>
      </c>
      <c r="F18" s="1">
        <v>13</v>
      </c>
      <c r="G18" s="3">
        <v>0</v>
      </c>
      <c r="I18" s="1">
        <f t="shared" si="4"/>
        <v>1.7</v>
      </c>
      <c r="J18" s="1">
        <f t="shared" si="5"/>
        <v>0</v>
      </c>
      <c r="K18" s="1">
        <f t="shared" si="6"/>
        <v>1.7</v>
      </c>
    </row>
    <row r="19" spans="2:12" x14ac:dyDescent="0.3">
      <c r="B19" s="1" t="s">
        <v>191</v>
      </c>
      <c r="C19" s="1">
        <v>4</v>
      </c>
      <c r="D19" s="1">
        <v>12</v>
      </c>
      <c r="E19" s="1">
        <v>3</v>
      </c>
      <c r="F19" s="1">
        <v>6</v>
      </c>
      <c r="G19" s="1">
        <v>0</v>
      </c>
      <c r="I19" s="1">
        <f t="shared" si="4"/>
        <v>1.2</v>
      </c>
      <c r="J19" s="1">
        <f t="shared" si="5"/>
        <v>0</v>
      </c>
      <c r="K19" s="1">
        <f t="shared" si="6"/>
        <v>1.2</v>
      </c>
    </row>
    <row r="20" spans="2:12" x14ac:dyDescent="0.3">
      <c r="B20" s="1" t="s">
        <v>193</v>
      </c>
      <c r="C20" s="1">
        <v>2</v>
      </c>
      <c r="D20" s="3">
        <v>9</v>
      </c>
      <c r="E20" s="1">
        <v>4.5</v>
      </c>
      <c r="F20" s="1">
        <v>5</v>
      </c>
      <c r="G20" s="3">
        <v>0</v>
      </c>
      <c r="I20" s="1">
        <f t="shared" si="4"/>
        <v>0.9</v>
      </c>
      <c r="J20" s="1">
        <f t="shared" si="5"/>
        <v>0</v>
      </c>
      <c r="K20" s="1">
        <f t="shared" si="6"/>
        <v>0.9</v>
      </c>
    </row>
    <row r="21" spans="2:12" x14ac:dyDescent="0.3">
      <c r="B21" s="1" t="s">
        <v>190</v>
      </c>
      <c r="C21" s="1">
        <v>5</v>
      </c>
      <c r="D21" s="3">
        <v>2</v>
      </c>
      <c r="E21" s="1">
        <v>0.4</v>
      </c>
      <c r="F21" s="1">
        <v>7</v>
      </c>
      <c r="G21" s="3">
        <v>0</v>
      </c>
      <c r="I21" s="1">
        <f t="shared" si="4"/>
        <v>0.2</v>
      </c>
      <c r="J21" s="1">
        <f t="shared" si="5"/>
        <v>0</v>
      </c>
      <c r="K21" s="1">
        <f t="shared" si="6"/>
        <v>0.2</v>
      </c>
    </row>
    <row r="22" spans="2:12" x14ac:dyDescent="0.3">
      <c r="B22" s="2" t="s">
        <v>184</v>
      </c>
      <c r="C22" s="1">
        <v>4</v>
      </c>
      <c r="D22" s="3">
        <v>2</v>
      </c>
      <c r="E22" s="1">
        <v>0.5</v>
      </c>
      <c r="F22" s="1">
        <v>3</v>
      </c>
      <c r="G22" s="3">
        <v>0</v>
      </c>
      <c r="I22" s="1">
        <f t="shared" si="4"/>
        <v>0.2</v>
      </c>
      <c r="J22" s="1">
        <f t="shared" si="5"/>
        <v>0</v>
      </c>
      <c r="K22" s="1">
        <f t="shared" si="6"/>
        <v>0.2</v>
      </c>
    </row>
    <row r="23" spans="2:12" ht="15" customHeight="1" x14ac:dyDescent="0.3">
      <c r="B23" s="1" t="s">
        <v>187</v>
      </c>
      <c r="C23" s="1">
        <v>1</v>
      </c>
      <c r="D23" s="3">
        <v>2</v>
      </c>
      <c r="E23" s="1">
        <v>2</v>
      </c>
      <c r="F23" s="1">
        <v>2</v>
      </c>
      <c r="G23" s="3">
        <v>0</v>
      </c>
      <c r="I23" s="1">
        <f t="shared" si="4"/>
        <v>0.2</v>
      </c>
      <c r="J23" s="1">
        <f t="shared" si="5"/>
        <v>0</v>
      </c>
      <c r="K23" s="1">
        <f t="shared" si="6"/>
        <v>0.2</v>
      </c>
    </row>
    <row r="24" spans="2:12" x14ac:dyDescent="0.3">
      <c r="B24" s="1" t="s">
        <v>194</v>
      </c>
      <c r="C24" s="1">
        <v>1</v>
      </c>
      <c r="D24" s="3">
        <v>1</v>
      </c>
      <c r="E24" s="1">
        <v>1</v>
      </c>
      <c r="F24" s="1">
        <v>1</v>
      </c>
      <c r="G24" s="3">
        <v>0</v>
      </c>
      <c r="I24" s="1">
        <f t="shared" si="4"/>
        <v>0.1</v>
      </c>
      <c r="J24" s="1">
        <f t="shared" si="5"/>
        <v>0</v>
      </c>
      <c r="K24" s="1">
        <f t="shared" si="6"/>
        <v>0.1</v>
      </c>
    </row>
    <row r="25" spans="2:12" x14ac:dyDescent="0.3">
      <c r="D25" s="3"/>
      <c r="G25" s="3"/>
    </row>
    <row r="27" spans="2:12" x14ac:dyDescent="0.3">
      <c r="B27" s="3" t="s">
        <v>32</v>
      </c>
      <c r="I27" s="3" t="s">
        <v>42</v>
      </c>
    </row>
    <row r="28" spans="2:12" x14ac:dyDescent="0.3">
      <c r="B28" s="1" t="s">
        <v>13</v>
      </c>
      <c r="C28" s="1" t="s">
        <v>28</v>
      </c>
      <c r="D28" s="3" t="s">
        <v>16</v>
      </c>
      <c r="E28" s="1" t="s">
        <v>29</v>
      </c>
      <c r="F28" s="1" t="s">
        <v>30</v>
      </c>
      <c r="G28" s="3" t="s">
        <v>19</v>
      </c>
      <c r="I28" s="1" t="s">
        <v>16</v>
      </c>
      <c r="J28" s="1" t="s">
        <v>19</v>
      </c>
      <c r="K28" s="3" t="s">
        <v>33</v>
      </c>
      <c r="L28" s="3" t="s">
        <v>52</v>
      </c>
    </row>
    <row r="29" spans="2:12" x14ac:dyDescent="0.3">
      <c r="B29" s="1" t="s">
        <v>113</v>
      </c>
      <c r="C29" s="1">
        <v>96</v>
      </c>
      <c r="D29" s="3">
        <v>1378</v>
      </c>
      <c r="E29" s="1">
        <v>14.4</v>
      </c>
      <c r="F29" s="1">
        <v>72</v>
      </c>
      <c r="G29" s="3">
        <v>13</v>
      </c>
      <c r="I29" s="1">
        <f t="shared" ref="I29:I45" si="7">D29/10</f>
        <v>137.80000000000001</v>
      </c>
      <c r="J29" s="1">
        <f t="shared" ref="J29:J45" si="8">G29*6</f>
        <v>78</v>
      </c>
      <c r="K29" s="1">
        <f t="shared" ref="K29:K45" si="9">SUM(I29:J29)</f>
        <v>215.8</v>
      </c>
      <c r="L29" s="2" t="s">
        <v>212</v>
      </c>
    </row>
    <row r="30" spans="2:12" x14ac:dyDescent="0.3">
      <c r="B30" s="1" t="s">
        <v>193</v>
      </c>
      <c r="C30" s="1">
        <v>28</v>
      </c>
      <c r="D30" s="3">
        <v>423</v>
      </c>
      <c r="E30" s="1">
        <v>15.1</v>
      </c>
      <c r="F30" s="1">
        <v>59</v>
      </c>
      <c r="G30" s="3">
        <v>7</v>
      </c>
      <c r="I30" s="1">
        <f t="shared" si="7"/>
        <v>42.3</v>
      </c>
      <c r="J30" s="1">
        <f t="shared" si="8"/>
        <v>42</v>
      </c>
      <c r="K30" s="1">
        <f t="shared" si="9"/>
        <v>84.3</v>
      </c>
      <c r="L30" s="2" t="s">
        <v>212</v>
      </c>
    </row>
    <row r="31" spans="2:12" x14ac:dyDescent="0.3">
      <c r="B31" s="1" t="s">
        <v>195</v>
      </c>
      <c r="C31" s="1">
        <v>36</v>
      </c>
      <c r="D31" s="3">
        <v>327</v>
      </c>
      <c r="E31" s="1">
        <v>9.1</v>
      </c>
      <c r="F31" s="1">
        <v>32</v>
      </c>
      <c r="G31" s="3">
        <v>3</v>
      </c>
      <c r="I31" s="1">
        <f t="shared" si="7"/>
        <v>32.700000000000003</v>
      </c>
      <c r="J31" s="1">
        <f t="shared" si="8"/>
        <v>18</v>
      </c>
      <c r="K31" s="1">
        <f t="shared" si="9"/>
        <v>50.7</v>
      </c>
      <c r="L31" s="1" t="s">
        <v>212</v>
      </c>
    </row>
    <row r="32" spans="2:12" x14ac:dyDescent="0.3">
      <c r="B32" s="2" t="s">
        <v>192</v>
      </c>
      <c r="C32" s="1">
        <v>29</v>
      </c>
      <c r="D32" s="3">
        <v>330</v>
      </c>
      <c r="E32" s="1">
        <v>11.4</v>
      </c>
      <c r="F32" s="1">
        <v>35</v>
      </c>
      <c r="G32" s="3">
        <v>2</v>
      </c>
      <c r="I32" s="1">
        <f t="shared" si="7"/>
        <v>33</v>
      </c>
      <c r="J32" s="1">
        <f t="shared" si="8"/>
        <v>12</v>
      </c>
      <c r="K32" s="1">
        <f t="shared" si="9"/>
        <v>45</v>
      </c>
      <c r="L32" s="1" t="s">
        <v>212</v>
      </c>
    </row>
    <row r="33" spans="2:12" x14ac:dyDescent="0.3">
      <c r="B33" s="2" t="s">
        <v>196</v>
      </c>
      <c r="C33" s="2">
        <v>25</v>
      </c>
      <c r="D33" s="3">
        <v>342</v>
      </c>
      <c r="E33" s="2">
        <v>13.7</v>
      </c>
      <c r="F33" s="2">
        <v>42</v>
      </c>
      <c r="G33" s="3">
        <v>1</v>
      </c>
      <c r="H33" s="2"/>
      <c r="I33" s="2">
        <f t="shared" si="7"/>
        <v>34.200000000000003</v>
      </c>
      <c r="J33" s="2">
        <f t="shared" si="8"/>
        <v>6</v>
      </c>
      <c r="K33" s="2">
        <f t="shared" si="9"/>
        <v>40.200000000000003</v>
      </c>
      <c r="L33" s="2" t="s">
        <v>212</v>
      </c>
    </row>
    <row r="34" spans="2:12" x14ac:dyDescent="0.3">
      <c r="B34" s="1" t="s">
        <v>194</v>
      </c>
      <c r="C34" s="1">
        <v>19</v>
      </c>
      <c r="D34" s="3">
        <v>162</v>
      </c>
      <c r="E34" s="1">
        <v>8.5</v>
      </c>
      <c r="F34" s="1">
        <v>57</v>
      </c>
      <c r="G34" s="3">
        <v>1</v>
      </c>
      <c r="I34" s="1">
        <f t="shared" si="7"/>
        <v>16.2</v>
      </c>
      <c r="J34" s="1">
        <f t="shared" si="8"/>
        <v>6</v>
      </c>
      <c r="K34" s="1">
        <f t="shared" si="9"/>
        <v>22.2</v>
      </c>
      <c r="L34" s="2"/>
    </row>
    <row r="35" spans="2:12" x14ac:dyDescent="0.3">
      <c r="B35" s="1" t="s">
        <v>198</v>
      </c>
      <c r="C35" s="1">
        <v>13</v>
      </c>
      <c r="D35" s="3">
        <v>158</v>
      </c>
      <c r="E35" s="1">
        <v>12.2</v>
      </c>
      <c r="F35" s="1">
        <v>35</v>
      </c>
      <c r="G35" s="3">
        <v>1</v>
      </c>
      <c r="I35" s="1">
        <f t="shared" si="7"/>
        <v>15.8</v>
      </c>
      <c r="J35" s="1">
        <f t="shared" si="8"/>
        <v>6</v>
      </c>
      <c r="K35" s="1">
        <f t="shared" si="9"/>
        <v>21.8</v>
      </c>
    </row>
    <row r="36" spans="2:12" x14ac:dyDescent="0.3">
      <c r="B36" s="1" t="s">
        <v>197</v>
      </c>
      <c r="C36" s="1">
        <v>14</v>
      </c>
      <c r="D36" s="3">
        <v>127</v>
      </c>
      <c r="E36" s="1">
        <v>9.1</v>
      </c>
      <c r="F36" s="1">
        <v>15</v>
      </c>
      <c r="G36" s="3">
        <v>0</v>
      </c>
      <c r="I36" s="1">
        <f t="shared" si="7"/>
        <v>12.7</v>
      </c>
      <c r="J36" s="1">
        <f t="shared" si="8"/>
        <v>0</v>
      </c>
      <c r="K36" s="1">
        <f t="shared" si="9"/>
        <v>12.7</v>
      </c>
      <c r="L36" s="2"/>
    </row>
    <row r="37" spans="2:12" x14ac:dyDescent="0.3">
      <c r="B37" s="1" t="s">
        <v>199</v>
      </c>
      <c r="C37" s="1">
        <v>5</v>
      </c>
      <c r="D37" s="3">
        <v>84</v>
      </c>
      <c r="E37" s="1">
        <v>16.8</v>
      </c>
      <c r="F37" s="1">
        <v>32</v>
      </c>
      <c r="G37" s="3">
        <v>0</v>
      </c>
      <c r="I37" s="1">
        <f t="shared" si="7"/>
        <v>8.4</v>
      </c>
      <c r="J37" s="1">
        <f t="shared" si="8"/>
        <v>0</v>
      </c>
      <c r="K37" s="1">
        <f t="shared" si="9"/>
        <v>8.4</v>
      </c>
    </row>
    <row r="38" spans="2:12" x14ac:dyDescent="0.3">
      <c r="B38" s="1" t="s">
        <v>188</v>
      </c>
      <c r="C38" s="1">
        <v>6</v>
      </c>
      <c r="D38" s="3">
        <v>83</v>
      </c>
      <c r="E38" s="1">
        <v>13.8</v>
      </c>
      <c r="F38" s="1">
        <v>34</v>
      </c>
      <c r="G38" s="3">
        <v>0</v>
      </c>
      <c r="I38" s="1">
        <f t="shared" si="7"/>
        <v>8.3000000000000007</v>
      </c>
      <c r="J38" s="1">
        <f t="shared" si="8"/>
        <v>0</v>
      </c>
      <c r="K38" s="1">
        <f t="shared" si="9"/>
        <v>8.3000000000000007</v>
      </c>
      <c r="L38" s="1" t="s">
        <v>212</v>
      </c>
    </row>
    <row r="39" spans="2:12" x14ac:dyDescent="0.3">
      <c r="B39" s="1" t="s">
        <v>190</v>
      </c>
      <c r="C39" s="1">
        <v>6</v>
      </c>
      <c r="D39" s="3">
        <v>72</v>
      </c>
      <c r="E39" s="1">
        <v>12</v>
      </c>
      <c r="F39" s="1">
        <v>29</v>
      </c>
      <c r="G39" s="3">
        <v>0</v>
      </c>
      <c r="I39" s="1">
        <f t="shared" si="7"/>
        <v>7.2</v>
      </c>
      <c r="J39" s="1">
        <f t="shared" si="8"/>
        <v>0</v>
      </c>
      <c r="K39" s="1">
        <f t="shared" si="9"/>
        <v>7.2</v>
      </c>
    </row>
    <row r="40" spans="2:12" x14ac:dyDescent="0.3">
      <c r="B40" s="1" t="s">
        <v>189</v>
      </c>
      <c r="C40" s="1">
        <v>7</v>
      </c>
      <c r="D40" s="3">
        <v>54</v>
      </c>
      <c r="E40" s="1">
        <v>7.7</v>
      </c>
      <c r="F40" s="1">
        <v>14</v>
      </c>
      <c r="G40" s="3">
        <v>0</v>
      </c>
      <c r="I40" s="1">
        <f t="shared" si="7"/>
        <v>5.4</v>
      </c>
      <c r="J40" s="1">
        <f t="shared" si="8"/>
        <v>0</v>
      </c>
      <c r="K40" s="1">
        <f t="shared" si="9"/>
        <v>5.4</v>
      </c>
      <c r="L40" s="1" t="s">
        <v>212</v>
      </c>
    </row>
    <row r="41" spans="2:12" x14ac:dyDescent="0.3">
      <c r="B41" s="1" t="s">
        <v>191</v>
      </c>
      <c r="C41" s="1">
        <v>8</v>
      </c>
      <c r="D41" s="3">
        <v>38</v>
      </c>
      <c r="E41" s="1">
        <v>4.8</v>
      </c>
      <c r="F41" s="1">
        <v>7</v>
      </c>
      <c r="G41" s="3">
        <v>0</v>
      </c>
      <c r="I41" s="1">
        <f t="shared" si="7"/>
        <v>3.8</v>
      </c>
      <c r="J41" s="1">
        <f t="shared" si="8"/>
        <v>0</v>
      </c>
      <c r="K41" s="1">
        <f t="shared" si="9"/>
        <v>3.8</v>
      </c>
    </row>
    <row r="42" spans="2:12" x14ac:dyDescent="0.3">
      <c r="B42" s="1" t="s">
        <v>200</v>
      </c>
      <c r="C42" s="1">
        <v>4</v>
      </c>
      <c r="D42" s="3">
        <v>31</v>
      </c>
      <c r="E42" s="1">
        <v>7.8</v>
      </c>
      <c r="F42" s="1">
        <v>18</v>
      </c>
      <c r="G42" s="3">
        <v>0</v>
      </c>
      <c r="I42" s="1">
        <f t="shared" si="7"/>
        <v>3.1</v>
      </c>
      <c r="J42" s="1">
        <f t="shared" si="8"/>
        <v>0</v>
      </c>
      <c r="K42" s="1">
        <f t="shared" si="9"/>
        <v>3.1</v>
      </c>
    </row>
    <row r="43" spans="2:12" x14ac:dyDescent="0.3">
      <c r="B43" s="1" t="s">
        <v>202</v>
      </c>
      <c r="C43" s="1">
        <v>1</v>
      </c>
      <c r="D43" s="1">
        <v>24</v>
      </c>
      <c r="E43" s="1">
        <v>24</v>
      </c>
      <c r="F43" s="1">
        <v>24</v>
      </c>
      <c r="G43" s="1">
        <v>0</v>
      </c>
      <c r="I43" s="1">
        <f t="shared" si="7"/>
        <v>2.4</v>
      </c>
      <c r="J43" s="1">
        <f t="shared" si="8"/>
        <v>0</v>
      </c>
      <c r="K43" s="1">
        <f t="shared" si="9"/>
        <v>2.4</v>
      </c>
    </row>
    <row r="44" spans="2:12" x14ac:dyDescent="0.3">
      <c r="B44" s="1" t="s">
        <v>203</v>
      </c>
      <c r="C44" s="1">
        <v>1</v>
      </c>
      <c r="D44" s="1">
        <v>8</v>
      </c>
      <c r="E44" s="1">
        <v>8</v>
      </c>
      <c r="F44" s="1">
        <v>8</v>
      </c>
      <c r="G44" s="1">
        <v>0</v>
      </c>
      <c r="I44" s="1">
        <f t="shared" si="7"/>
        <v>0.8</v>
      </c>
      <c r="J44" s="1">
        <f t="shared" si="8"/>
        <v>0</v>
      </c>
      <c r="K44" s="1">
        <f t="shared" si="9"/>
        <v>0.8</v>
      </c>
    </row>
    <row r="45" spans="2:12" x14ac:dyDescent="0.3">
      <c r="B45" s="1" t="s">
        <v>201</v>
      </c>
      <c r="C45" s="1">
        <v>1</v>
      </c>
      <c r="D45" s="3">
        <v>3</v>
      </c>
      <c r="E45" s="1">
        <v>3</v>
      </c>
      <c r="F45" s="1">
        <v>3</v>
      </c>
      <c r="G45" s="3">
        <v>0</v>
      </c>
      <c r="I45" s="1">
        <f t="shared" si="7"/>
        <v>0.3</v>
      </c>
      <c r="J45" s="1">
        <f t="shared" si="8"/>
        <v>0</v>
      </c>
      <c r="K45" s="1">
        <f t="shared" si="9"/>
        <v>0.3</v>
      </c>
    </row>
    <row r="47" spans="2:12" x14ac:dyDescent="0.3">
      <c r="B47" s="3" t="s">
        <v>34</v>
      </c>
    </row>
    <row r="48" spans="2:12" x14ac:dyDescent="0.3">
      <c r="B48" s="1" t="s">
        <v>13</v>
      </c>
      <c r="C48" s="3" t="s">
        <v>21</v>
      </c>
      <c r="D48" s="1" t="s">
        <v>16</v>
      </c>
      <c r="E48" s="1" t="s">
        <v>29</v>
      </c>
      <c r="F48" s="1" t="s">
        <v>30</v>
      </c>
      <c r="G48" s="3" t="s">
        <v>35</v>
      </c>
      <c r="H48" s="3" t="s">
        <v>52</v>
      </c>
    </row>
    <row r="49" spans="2:16" x14ac:dyDescent="0.3">
      <c r="C49" s="3">
        <v>3</v>
      </c>
      <c r="D49" s="1">
        <v>10</v>
      </c>
      <c r="E49" s="1">
        <v>3.3</v>
      </c>
      <c r="F49" s="1">
        <v>7</v>
      </c>
      <c r="G49" s="3">
        <v>0</v>
      </c>
      <c r="H49" s="3"/>
    </row>
    <row r="50" spans="2:16" x14ac:dyDescent="0.3">
      <c r="B50" s="1" t="s">
        <v>204</v>
      </c>
      <c r="C50" s="3"/>
      <c r="G50" s="3"/>
      <c r="H50" s="3"/>
    </row>
    <row r="51" spans="2:16" x14ac:dyDescent="0.3">
      <c r="B51" s="1" t="s">
        <v>205</v>
      </c>
      <c r="C51" s="3">
        <v>2</v>
      </c>
      <c r="D51" s="1">
        <v>85</v>
      </c>
      <c r="E51" s="1">
        <v>42.5</v>
      </c>
      <c r="F51" s="1">
        <v>82</v>
      </c>
      <c r="G51" s="3">
        <v>1</v>
      </c>
    </row>
    <row r="52" spans="2:16" x14ac:dyDescent="0.3">
      <c r="B52" s="1" t="s">
        <v>206</v>
      </c>
      <c r="C52" s="3">
        <v>2</v>
      </c>
      <c r="D52" s="1">
        <v>28</v>
      </c>
      <c r="E52" s="1">
        <v>14</v>
      </c>
      <c r="F52" s="1">
        <v>25</v>
      </c>
      <c r="G52" s="3">
        <v>1</v>
      </c>
    </row>
    <row r="53" spans="2:16" x14ac:dyDescent="0.3">
      <c r="B53" s="1" t="s">
        <v>207</v>
      </c>
      <c r="C53" s="3">
        <v>1</v>
      </c>
      <c r="D53" s="1">
        <v>2</v>
      </c>
      <c r="E53" s="1">
        <v>2</v>
      </c>
      <c r="F53" s="1">
        <v>2</v>
      </c>
      <c r="G53" s="3">
        <v>0</v>
      </c>
    </row>
    <row r="54" spans="2:16" x14ac:dyDescent="0.3">
      <c r="B54" s="1" t="s">
        <v>208</v>
      </c>
      <c r="C54" s="3">
        <v>1</v>
      </c>
      <c r="D54" s="1">
        <v>0</v>
      </c>
      <c r="E54" s="1">
        <v>0</v>
      </c>
      <c r="F54" s="1">
        <v>0</v>
      </c>
      <c r="G54" s="3">
        <v>0</v>
      </c>
    </row>
    <row r="55" spans="2:16" s="2" customFormat="1" x14ac:dyDescent="0.3">
      <c r="B55" s="2" t="s">
        <v>209</v>
      </c>
      <c r="C55" s="3">
        <v>1</v>
      </c>
      <c r="D55" s="2">
        <v>2</v>
      </c>
      <c r="E55" s="2">
        <v>2</v>
      </c>
      <c r="F55" s="2">
        <v>2</v>
      </c>
      <c r="G55" s="3">
        <v>0</v>
      </c>
    </row>
    <row r="56" spans="2:16" x14ac:dyDescent="0.3">
      <c r="B56" s="1" t="s">
        <v>210</v>
      </c>
      <c r="C56" s="1">
        <v>1</v>
      </c>
      <c r="D56" s="1">
        <v>17</v>
      </c>
      <c r="E56" s="1">
        <v>17</v>
      </c>
      <c r="F56" s="1">
        <v>17</v>
      </c>
      <c r="G56" s="1">
        <v>0</v>
      </c>
    </row>
    <row r="58" spans="2:16" x14ac:dyDescent="0.3">
      <c r="B58" s="3" t="s">
        <v>36</v>
      </c>
      <c r="J58" s="3" t="s">
        <v>42</v>
      </c>
    </row>
    <row r="59" spans="2:16" x14ac:dyDescent="0.3">
      <c r="B59" s="1" t="s">
        <v>13</v>
      </c>
      <c r="C59" s="5" t="s">
        <v>41</v>
      </c>
      <c r="D59" s="3" t="s">
        <v>37</v>
      </c>
      <c r="E59" s="3" t="s">
        <v>38</v>
      </c>
      <c r="F59" s="3" t="s">
        <v>39</v>
      </c>
      <c r="G59" s="3" t="s">
        <v>40</v>
      </c>
      <c r="H59" s="3" t="s">
        <v>52</v>
      </c>
      <c r="I59" s="3"/>
      <c r="J59" s="5" t="s">
        <v>41</v>
      </c>
      <c r="K59" s="3" t="s">
        <v>37</v>
      </c>
      <c r="L59" s="3" t="s">
        <v>38</v>
      </c>
      <c r="M59" s="3" t="s">
        <v>39</v>
      </c>
      <c r="N59" s="3" t="s">
        <v>40</v>
      </c>
      <c r="O59" s="3" t="s">
        <v>33</v>
      </c>
    </row>
    <row r="60" spans="2:16" x14ac:dyDescent="0.3">
      <c r="B60" s="1" t="s">
        <v>108</v>
      </c>
      <c r="C60" s="6">
        <v>0</v>
      </c>
      <c r="D60" s="6">
        <v>3</v>
      </c>
      <c r="E60" s="7">
        <v>8</v>
      </c>
      <c r="F60" s="7">
        <v>6</v>
      </c>
      <c r="G60" s="6">
        <v>3</v>
      </c>
      <c r="J60" s="1">
        <f>C60*3</f>
        <v>0</v>
      </c>
      <c r="K60" s="1">
        <f>D60*3</f>
        <v>9</v>
      </c>
      <c r="L60" s="1">
        <f>E60*3</f>
        <v>24</v>
      </c>
      <c r="M60" s="1">
        <f>F60*4</f>
        <v>24</v>
      </c>
      <c r="N60" s="1">
        <f>G60*5</f>
        <v>15</v>
      </c>
      <c r="O60" s="1">
        <f>SUM(J60:N60)</f>
        <v>72</v>
      </c>
      <c r="P60" s="3" t="s">
        <v>211</v>
      </c>
    </row>
  </sheetData>
  <sortState ref="A13:U24">
    <sortCondition descending="1" ref="K13:K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Houston Texans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2018-08-22T17:36:38Z</dcterms:modified>
</cp:coreProperties>
</file>