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BAE62B4-A10F-4E85-AFC2-7B53E3AE267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Oakland Raiders" sheetId="3" r:id="rId1"/>
    <sheet name="Stats" sheetId="5" r:id="rId2"/>
  </sheets>
  <definedNames>
    <definedName name="_xlnm._FilterDatabase" localSheetId="1" hidden="1">Stats!$B$16:$U$25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3" l="1"/>
  <c r="N14" i="3" l="1"/>
  <c r="N12" i="3" l="1"/>
  <c r="N9" i="3"/>
  <c r="N3" i="3"/>
  <c r="N15" i="3"/>
  <c r="N63" i="3"/>
  <c r="N55" i="3"/>
  <c r="N53" i="3"/>
  <c r="N6" i="3"/>
  <c r="N13" i="3" l="1"/>
  <c r="I18" i="5" l="1"/>
  <c r="J18" i="5"/>
  <c r="I19" i="5"/>
  <c r="J19" i="5"/>
  <c r="I21" i="5"/>
  <c r="J21" i="5"/>
  <c r="I23" i="5"/>
  <c r="J23" i="5"/>
  <c r="I22" i="5"/>
  <c r="J22" i="5"/>
  <c r="K21" i="5" l="1"/>
  <c r="K23" i="5"/>
  <c r="K19" i="5"/>
  <c r="K22" i="5"/>
  <c r="K18" i="5"/>
  <c r="I32" i="5"/>
  <c r="J32" i="5"/>
  <c r="I30" i="5"/>
  <c r="J30" i="5"/>
  <c r="I33" i="5"/>
  <c r="J33" i="5"/>
  <c r="I37" i="5"/>
  <c r="J37" i="5"/>
  <c r="I36" i="5"/>
  <c r="J36" i="5"/>
  <c r="I35" i="5"/>
  <c r="J35" i="5"/>
  <c r="I38" i="5"/>
  <c r="J38" i="5"/>
  <c r="I39" i="5"/>
  <c r="J39" i="5"/>
  <c r="I34" i="5"/>
  <c r="J34" i="5"/>
  <c r="I40" i="5"/>
  <c r="J40" i="5"/>
  <c r="I41" i="5"/>
  <c r="J41" i="5"/>
  <c r="R7" i="5"/>
  <c r="S7" i="5"/>
  <c r="T7" i="5"/>
  <c r="I31" i="5"/>
  <c r="J31" i="5"/>
  <c r="K41" i="5" l="1"/>
  <c r="K34" i="5"/>
  <c r="K30" i="5"/>
  <c r="K35" i="5"/>
  <c r="K32" i="5"/>
  <c r="K39" i="5"/>
  <c r="K33" i="5"/>
  <c r="K37" i="5"/>
  <c r="K40" i="5"/>
  <c r="K36" i="5"/>
  <c r="K38" i="5"/>
  <c r="U7" i="5"/>
  <c r="K31" i="5"/>
  <c r="I15" i="5" l="1"/>
  <c r="J15" i="5"/>
  <c r="I17" i="5"/>
  <c r="J17" i="5"/>
  <c r="I16" i="5"/>
  <c r="J16" i="5"/>
  <c r="K17" i="5" l="1"/>
  <c r="K15" i="5"/>
  <c r="K16" i="5"/>
  <c r="N63" i="5" l="1"/>
  <c r="M63" i="5"/>
  <c r="L63" i="5"/>
  <c r="K63" i="5"/>
  <c r="J63" i="5"/>
  <c r="O63" i="5" l="1"/>
  <c r="I20" i="5" l="1"/>
  <c r="J20" i="5"/>
  <c r="K20" i="5" l="1"/>
  <c r="R6" i="5"/>
  <c r="S6" i="5"/>
  <c r="T6" i="5"/>
  <c r="U6" i="5" l="1"/>
</calcChain>
</file>

<file path=xl/sharedStrings.xml><?xml version="1.0" encoding="utf-8"?>
<sst xmlns="http://schemas.openxmlformats.org/spreadsheetml/2006/main" count="432" uniqueCount="251">
  <si>
    <t>WR</t>
  </si>
  <si>
    <t>RB</t>
  </si>
  <si>
    <t>TE</t>
  </si>
  <si>
    <t>QB</t>
  </si>
  <si>
    <t>LS</t>
  </si>
  <si>
    <t>LB</t>
  </si>
  <si>
    <t>FB</t>
  </si>
  <si>
    <t>K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</si>
  <si>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</si>
  <si>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</si>
  <si>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</si>
  <si>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</si>
  <si>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</si>
  <si>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</si>
  <si>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</si>
  <si>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</si>
  <si>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</si>
  <si>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</si>
  <si>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</si>
  <si>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</si>
  <si>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</si>
  <si>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</si>
  <si>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</si>
  <si>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</si>
  <si>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</si>
  <si>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</si>
  <si>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</si>
  <si>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</si>
  <si>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</si>
  <si>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</si>
  <si>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</si>
  <si>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</si>
  <si>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</si>
  <si>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</si>
  <si>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</si>
  <si>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</si>
  <si>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</si>
  <si>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</si>
  <si>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</si>
  <si>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</si>
  <si>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</si>
  <si>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</si>
  <si>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</si>
  <si>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</si>
  <si>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</si>
  <si>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</si>
  <si>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</si>
  <si>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</si>
  <si>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</si>
  <si>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</si>
  <si>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</si>
  <si>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</si>
  <si>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Status</t>
  </si>
  <si>
    <t>Ohio State</t>
  </si>
  <si>
    <t>R</t>
  </si>
  <si>
    <t>Florida</t>
  </si>
  <si>
    <t>Michigan</t>
  </si>
  <si>
    <t>DE</t>
  </si>
  <si>
    <t>CB</t>
  </si>
  <si>
    <t>S</t>
  </si>
  <si>
    <t>C</t>
  </si>
  <si>
    <t>Florida State</t>
  </si>
  <si>
    <t>Georgia</t>
  </si>
  <si>
    <t>DT</t>
  </si>
  <si>
    <t>Rutgers</t>
  </si>
  <si>
    <t>LSU</t>
  </si>
  <si>
    <t>California</t>
  </si>
  <si>
    <t>Stanford</t>
  </si>
  <si>
    <t>Iowa</t>
  </si>
  <si>
    <t>UCLA</t>
  </si>
  <si>
    <t>Mississippi</t>
  </si>
  <si>
    <t>Clemson</t>
  </si>
  <si>
    <t>OL</t>
  </si>
  <si>
    <t>Oregon</t>
  </si>
  <si>
    <t>Arkansas</t>
  </si>
  <si>
    <t>South Carolina</t>
  </si>
  <si>
    <t>Alabama</t>
  </si>
  <si>
    <t>Tennessee</t>
  </si>
  <si>
    <t>Iowa State</t>
  </si>
  <si>
    <t>T</t>
  </si>
  <si>
    <t>Fresno State</t>
  </si>
  <si>
    <t>Toledo</t>
  </si>
  <si>
    <t>Temple</t>
  </si>
  <si>
    <t>G</t>
  </si>
  <si>
    <t>Boston College</t>
  </si>
  <si>
    <t>Louisville</t>
  </si>
  <si>
    <t>Cincinnati</t>
  </si>
  <si>
    <t>Penn State</t>
  </si>
  <si>
    <t>North Carolina</t>
  </si>
  <si>
    <t>Connecticut</t>
  </si>
  <si>
    <t>Wake Forest</t>
  </si>
  <si>
    <t>Boise State</t>
  </si>
  <si>
    <t>USC</t>
  </si>
  <si>
    <t>Utah State</t>
  </si>
  <si>
    <t>South Carolina State</t>
  </si>
  <si>
    <t>San Jose State</t>
  </si>
  <si>
    <t>Buffalo</t>
  </si>
  <si>
    <t>Not good</t>
  </si>
  <si>
    <t>DL</t>
  </si>
  <si>
    <t>Mississippi State</t>
  </si>
  <si>
    <t>Washington State</t>
  </si>
  <si>
    <t>Alabama State</t>
  </si>
  <si>
    <t>Sam Houston State</t>
  </si>
  <si>
    <t>Miami (Fla.)</t>
  </si>
  <si>
    <t>Marshall</t>
  </si>
  <si>
    <t>Auburn</t>
  </si>
  <si>
    <t>Washington</t>
  </si>
  <si>
    <t>Michigan State</t>
  </si>
  <si>
    <t>Texas Tech</t>
  </si>
  <si>
    <t>California (PA)</t>
  </si>
  <si>
    <t>Oday Aboushi</t>
  </si>
  <si>
    <t>Virginia</t>
  </si>
  <si>
    <t>Ateman_Marcell_headshotMarcell Ateman</t>
  </si>
  <si>
    <t>Oklahoma St.</t>
  </si>
  <si>
    <t>baugh_marcus_headshotMarcus Baugh</t>
  </si>
  <si>
    <t>blacknall_saeed_headshotSaeed Blacknall</t>
  </si>
  <si>
    <t>brown-fadol-headshot-2018Fadol Brown</t>
  </si>
  <si>
    <t>brown-pharaoh-headshot-2018-v2Pharaoh Brown</t>
  </si>
  <si>
    <t>butler-hs-2018James Butler</t>
  </si>
  <si>
    <t>butler-paul-headshot-2018Paul Butler</t>
  </si>
  <si>
    <t>cabinda_jason_headshotJason Cabinda</t>
  </si>
  <si>
    <t>Calhoun_Shalique_headshotShilique Calhoun</t>
  </si>
  <si>
    <t>carradine-tank-headshot-2018Tank Carradine</t>
  </si>
  <si>
    <t>carrier-derek-headshot-2018Derek Carrier</t>
  </si>
  <si>
    <t>Beloit</t>
  </si>
  <si>
    <t>conley_gareon_headshotGareon Conley</t>
  </si>
  <si>
    <t>Cowser_James_headshotJames Cowser</t>
  </si>
  <si>
    <t>LB/DE</t>
  </si>
  <si>
    <t>Southern Utah</t>
  </si>
  <si>
    <t>depaola-andrew-headshot-2018Andrew DePaola</t>
  </si>
  <si>
    <t>Edwards-Jr._Mario_headshotMario Edwards Jr.</t>
  </si>
  <si>
    <t>Ellis_Justin_headshotJustin Ellis</t>
  </si>
  <si>
    <t>Louisiana Tech</t>
  </si>
  <si>
    <t>Feliciano_Jon_headshotJon Feliciano</t>
  </si>
  <si>
    <t>G/C</t>
  </si>
  <si>
    <t>giacomini-breno-headshot-2018Breno Giacomini</t>
  </si>
  <si>
    <t>gilchrist-marcus-headshot-2018Marcus Gilchrist</t>
  </si>
  <si>
    <t>hall-leon-headshot-2018Leon Hall</t>
  </si>
  <si>
    <t>hall_p.j._headshotP.J. Hall</t>
  </si>
  <si>
    <t>Hamilton_Antonio_headshotAntonio Hamilton</t>
  </si>
  <si>
    <t>harris-dwayne-headshot-2018Dwayne Harris</t>
  </si>
  <si>
    <t>WR/RS</t>
  </si>
  <si>
    <t>East Carolina</t>
  </si>
  <si>
    <t>harris-erik-headshot-2018Erik Harris</t>
  </si>
  <si>
    <t>Hatcher_Keon_headshotKeon Hatcher</t>
  </si>
  <si>
    <t>Hester_Treyvon_headshotTreyvon Hester</t>
  </si>
  <si>
    <t>Holton_Johnny_headshotJohnny Holton</t>
  </si>
  <si>
    <t>Hudson_Rodney_headshotRodney Hudson</t>
  </si>
  <si>
    <t>hunt-cameron-headshot-2018Cameron Hunt</t>
  </si>
  <si>
    <t>hurst_maurice_headshotMaurice Hurst</t>
  </si>
  <si>
    <t>Irvin_Bruce_headshotBruce Irvin</t>
  </si>
  <si>
    <t>West Virginia</t>
  </si>
  <si>
    <t>Jackson_Gabe_headshotGabe Jackson</t>
  </si>
  <si>
    <t>johnson-derrick-headshot-2018Derrick Johnson</t>
  </si>
  <si>
    <t>Texas</t>
  </si>
  <si>
    <t>Joseph_Karl_headshotKarl Joseph</t>
  </si>
  <si>
    <t>key_arden_headshotArden Key</t>
  </si>
  <si>
    <t>kirkland-denver-headshot-2018Denver Kirkland</t>
  </si>
  <si>
    <t>G/T</t>
  </si>
  <si>
    <t>lamur-emmanuel-headshot-2018Emmanuel Lamur</t>
  </si>
  <si>
    <t>Kansas State</t>
  </si>
  <si>
    <t>Leavitt_dallin_headshotDallin Leavitt</t>
  </si>
  <si>
    <t>lee-marquel-headshot-2018Marquel Lee</t>
  </si>
  <si>
    <t>Luani_Shalom_headshotShalom Luani</t>
  </si>
  <si>
    <t>manuel-ej-headshot-2018EJ Manuel</t>
  </si>
  <si>
    <t>mauger-quincy-headshotQuincy Mauger</t>
  </si>
  <si>
    <t>McDonald_Dexter_headshotDexter McDonald</t>
  </si>
  <si>
    <t>Kansas</t>
  </si>
  <si>
    <t>Melifonwu_Obi_headshotObi Melifonwu</t>
  </si>
  <si>
    <t>melvin-raashan-headshot-2018Rashaan Melvin</t>
  </si>
  <si>
    <t>Northern Illinois</t>
  </si>
  <si>
    <t>miller_kolton_headshotKolton Miller</t>
  </si>
  <si>
    <t>mitchel-tevin-headshot-2018Tevin Mitchel</t>
  </si>
  <si>
    <t>Morrow_Nick_headshotNicholas Morrow</t>
  </si>
  <si>
    <t>Greenville College</t>
  </si>
  <si>
    <t>nelson_nick_headshotNick Nelson</t>
  </si>
  <si>
    <t>Wisconsin</t>
  </si>
  <si>
    <t>Nelson_Reggie_headshotReggie Nelson</t>
  </si>
  <si>
    <t>Osemele_Kelechi_headshotKelechi Osemele</t>
  </si>
  <si>
    <t>parker_brandon_headshotBrandon Parker</t>
  </si>
  <si>
    <t>North Carolina A&amp;T</t>
  </si>
  <si>
    <t>penn-donald-headshot-2018Donald Penn</t>
  </si>
  <si>
    <t>pringle-raysean-headshot-2018Raysean Pringle</t>
  </si>
  <si>
    <t>Richard_Jalen_headshotJalen Richard</t>
  </si>
  <si>
    <t>Southern Mississippi</t>
  </si>
  <si>
    <t>West Alabama</t>
  </si>
  <si>
    <t>rucker-frostee-headshot-2018Frostee Rucker</t>
  </si>
  <si>
    <t>Sharpe_David_headshotDavid Sharpe</t>
  </si>
  <si>
    <t>Silberman_Ian_headshotIan Silberman</t>
  </si>
  <si>
    <t>simmons-jordan-headshot-2018Jordan Simmons</t>
  </si>
  <si>
    <t>smith-keith-headshot-2018Keith Smith</t>
  </si>
  <si>
    <t>soto-shakir-headshot-2018Shakir Soto</t>
  </si>
  <si>
    <t>Pittsburgh</t>
  </si>
  <si>
    <t>stone-james-headshot-2018James Stone</t>
  </si>
  <si>
    <t>switzer-ryan-headshot-2018Ryan Switzer</t>
  </si>
  <si>
    <t>townsend_johnny_headshotJohnny Townsend</t>
  </si>
  <si>
    <t>victor_azeem_headshotAzeem Victor</t>
  </si>
  <si>
    <t>Ware_Jylan_headshotJylan Ware</t>
  </si>
  <si>
    <t>Warren_Chris_headshotChris Warren III</t>
  </si>
  <si>
    <t>Washington_DeAndre_headshotDeAndré Washington</t>
  </si>
  <si>
    <t>whalen-griff-headshot-2018Griff Whalen</t>
  </si>
  <si>
    <t>whitehead-tahir-headshot-2018Tahir Whitehead</t>
  </si>
  <si>
    <t>Whitney_Isaac_headshotIsaac Whitney</t>
  </si>
  <si>
    <t>wilber-kyle-headshot-2018Kyle Wilber</t>
  </si>
  <si>
    <t>worley-daryl-headshotDaryl Worley</t>
  </si>
  <si>
    <t>wright-gabe-headshot-081518Gabe Wright</t>
  </si>
  <si>
    <t>wright-shareece-headshot-2018Shareece Wright</t>
  </si>
  <si>
    <t>yurachek-ryan-headshotRyan Yurachek</t>
  </si>
  <si>
    <t>Ahtyba Rubin</t>
  </si>
  <si>
    <t>Khalil Mack</t>
  </si>
  <si>
    <t>Eddie Vanderdoes</t>
  </si>
  <si>
    <t>Derek Carr</t>
  </si>
  <si>
    <t>EJ ManuelEJ Manuel</t>
  </si>
  <si>
    <t>Marshawn Lynch</t>
  </si>
  <si>
    <t>DeAndre WashingtonDeAndre Washington</t>
  </si>
  <si>
    <t>Jalen RichardJalen Richard</t>
  </si>
  <si>
    <t>Derek CarrDerek Carr</t>
  </si>
  <si>
    <t>Cordarrelle Patterson</t>
  </si>
  <si>
    <t>Jamize Olawale</t>
  </si>
  <si>
    <t>Marquette King</t>
  </si>
  <si>
    <t>Amari CooperAmari Cooper</t>
  </si>
  <si>
    <t>Michael Crabtree</t>
  </si>
  <si>
    <t>Jared CookJared Cook</t>
  </si>
  <si>
    <t>Seth RobertsSeth Roberts</t>
  </si>
  <si>
    <t>Marshawn LynchMarshawn Lynch</t>
  </si>
  <si>
    <t>Clive Walford</t>
  </si>
  <si>
    <t>Johnny HoltonJohnny Holton</t>
  </si>
  <si>
    <t>Lee SmithLee Smith</t>
  </si>
  <si>
    <t>Sean Smith</t>
  </si>
  <si>
    <t>NaVorro Bowman</t>
  </si>
  <si>
    <t>Reggie NelsonReggie Nelson</t>
  </si>
  <si>
    <t>Karl JosephKarl Joseph</t>
  </si>
  <si>
    <t>Giorgio Tavecchio</t>
  </si>
  <si>
    <t>packers</t>
  </si>
  <si>
    <t>raiders</t>
  </si>
  <si>
    <t>ravens</t>
  </si>
  <si>
    <t>patriots</t>
  </si>
  <si>
    <t>steelers</t>
  </si>
  <si>
    <t>buccaneers</t>
  </si>
  <si>
    <t>Curr. String</t>
  </si>
  <si>
    <t>Prev. String</t>
  </si>
  <si>
    <t>Mike Nugent</t>
  </si>
  <si>
    <t>Eddy Piñeiro</t>
  </si>
  <si>
    <t>Connor Cook</t>
  </si>
  <si>
    <t>Doug Martin</t>
  </si>
  <si>
    <t>Jared Cook</t>
  </si>
  <si>
    <t>Lee Smith</t>
  </si>
  <si>
    <t>Amari Cooper</t>
  </si>
  <si>
    <t>Jordy Nelson</t>
  </si>
  <si>
    <t>Martavis Bryant</t>
  </si>
  <si>
    <t>Seth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</si>
</sst>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17" fontId="0" fillId="0" borderId="0" xfId="0" applyNumberFormat="1" applyFill="1"/>
    <xf numFmtId="0" fontId="0" fillId="0" borderId="0" xfId="0" applyNumberFormat="1" applyFill="1"/>
    <xf numFmtId="16" fontId="0" fillId="0" borderId="0" xfId="0" applyNumberFormat="1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133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8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7" sqref="A17"/>
    </sheetView>
  </sheetViews>
  <sheetFormatPr defaultRowHeight="14.4" x14ac:dyDescent="0.3"/>
  <cols>
    <col min="1" max="1" width="23.5546875" style="22" customWidth="1"/>
    <col min="2" max="2" width="10.44140625" style="4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21" t="s">
        <v>9</v>
      </c>
      <c r="B1" s="18"/>
      <c r="C1" s="8"/>
    </row>
    <row r="2" spans="1:14" x14ac:dyDescent="0.3">
      <c r="A2" s="9" t="s">
        <v>13</v>
      </c>
      <c r="B2" s="19" t="s">
        <v>239</v>
      </c>
      <c r="C2" s="3" t="s">
        <v>240</v>
      </c>
      <c r="D2" s="9" t="s">
        <v>48</v>
      </c>
      <c r="E2" s="9" t="s">
        <v>49</v>
      </c>
      <c r="F2" s="3" t="s">
        <v>50</v>
      </c>
      <c r="G2" s="3" t="s">
        <v>10</v>
      </c>
      <c r="H2" s="3" t="s">
        <v>51</v>
      </c>
      <c r="I2" s="3" t="s">
        <v>11</v>
      </c>
      <c r="J2" s="3" t="s">
        <v>47</v>
      </c>
      <c r="K2" s="3" t="s">
        <v>43</v>
      </c>
      <c r="L2" s="3" t="s">
        <v>44</v>
      </c>
      <c r="M2" s="3" t="s">
        <v>45</v>
      </c>
      <c r="N2" s="3" t="s">
        <v>46</v>
      </c>
    </row>
    <row r="3" spans="1:14" x14ac:dyDescent="0.3">
      <c r="A3" s="22" t="s">
        <v>211</v>
      </c>
      <c r="B3" s="4">
        <v>1</v>
      </c>
      <c r="C3" s="4"/>
      <c r="D3" s="1">
        <v>4</v>
      </c>
      <c r="E3" s="1" t="s">
        <v>3</v>
      </c>
      <c r="F3" s="1">
        <v>215</v>
      </c>
      <c r="G3" s="1">
        <v>27</v>
      </c>
      <c r="H3" s="1">
        <v>5</v>
      </c>
      <c r="I3" s="1" t="s">
        <v>80</v>
      </c>
      <c r="J3" s="1" t="s">
        <v>234</v>
      </c>
      <c r="K3" s="1">
        <v>201.84</v>
      </c>
      <c r="L3" s="1">
        <v>6.6</v>
      </c>
      <c r="N3" s="1">
        <f>SUM(K3:M3)</f>
        <v>208.44</v>
      </c>
    </row>
    <row r="4" spans="1:14" x14ac:dyDescent="0.3">
      <c r="A4" s="22" t="s">
        <v>243</v>
      </c>
      <c r="B4" s="4">
        <v>2</v>
      </c>
      <c r="C4" s="4"/>
      <c r="D4" s="1">
        <v>18</v>
      </c>
      <c r="E4" s="1" t="s">
        <v>3</v>
      </c>
      <c r="F4" s="1">
        <v>217</v>
      </c>
      <c r="G4" s="1">
        <v>25</v>
      </c>
      <c r="H4" s="1">
        <v>3</v>
      </c>
      <c r="I4" s="1" t="s">
        <v>107</v>
      </c>
    </row>
    <row r="6" spans="1:14" x14ac:dyDescent="0.3">
      <c r="A6" s="22" t="s">
        <v>213</v>
      </c>
      <c r="B6" s="4">
        <v>1</v>
      </c>
      <c r="C6" s="4"/>
      <c r="D6" s="1">
        <v>24</v>
      </c>
      <c r="E6" s="1" t="s">
        <v>1</v>
      </c>
      <c r="F6" s="1">
        <v>215</v>
      </c>
      <c r="G6" s="1">
        <v>32</v>
      </c>
      <c r="H6" s="1">
        <v>11</v>
      </c>
      <c r="I6" s="1" t="s">
        <v>66</v>
      </c>
      <c r="J6" s="1" t="s">
        <v>234</v>
      </c>
      <c r="L6" s="1">
        <v>131.1</v>
      </c>
      <c r="M6" s="1">
        <v>15.1</v>
      </c>
      <c r="N6" s="1">
        <f>SUM(K6:M6)</f>
        <v>146.19999999999999</v>
      </c>
    </row>
    <row r="7" spans="1:14" x14ac:dyDescent="0.3">
      <c r="A7" s="22" t="s">
        <v>244</v>
      </c>
      <c r="B7" s="4">
        <v>2</v>
      </c>
      <c r="C7" s="4"/>
      <c r="D7" s="1">
        <v>28</v>
      </c>
      <c r="E7" s="1" t="s">
        <v>1</v>
      </c>
      <c r="F7" s="1">
        <v>223</v>
      </c>
      <c r="G7" s="1">
        <v>29</v>
      </c>
      <c r="H7" s="1">
        <v>7</v>
      </c>
      <c r="I7" s="1" t="s">
        <v>91</v>
      </c>
      <c r="J7" s="1" t="s">
        <v>238</v>
      </c>
      <c r="L7" s="1">
        <v>58.6</v>
      </c>
      <c r="M7" s="1">
        <v>8.4</v>
      </c>
      <c r="N7" s="1">
        <f>SUM(K7:M7)</f>
        <v>67</v>
      </c>
    </row>
    <row r="9" spans="1:14" x14ac:dyDescent="0.3">
      <c r="A9" s="22" t="s">
        <v>245</v>
      </c>
      <c r="B9" s="4">
        <v>1</v>
      </c>
      <c r="C9" s="4"/>
      <c r="D9" s="1">
        <v>87</v>
      </c>
      <c r="E9" s="1" t="s">
        <v>2</v>
      </c>
      <c r="F9" s="1">
        <v>254</v>
      </c>
      <c r="G9" s="1">
        <v>31</v>
      </c>
      <c r="H9" s="1">
        <v>10</v>
      </c>
      <c r="I9" s="1" t="s">
        <v>75</v>
      </c>
      <c r="J9" s="1" t="s">
        <v>234</v>
      </c>
      <c r="M9" s="1">
        <v>80.8</v>
      </c>
      <c r="N9" s="1">
        <f>SUM(K9:M9)</f>
        <v>80.8</v>
      </c>
    </row>
    <row r="10" spans="1:14" x14ac:dyDescent="0.3">
      <c r="A10" s="22" t="s">
        <v>246</v>
      </c>
      <c r="B10" s="4">
        <v>2</v>
      </c>
      <c r="C10" s="4"/>
      <c r="D10" s="1">
        <v>86</v>
      </c>
      <c r="E10" s="1" t="s">
        <v>2</v>
      </c>
      <c r="F10" s="1">
        <v>265</v>
      </c>
      <c r="G10" s="1">
        <v>30</v>
      </c>
      <c r="H10" s="1">
        <v>8</v>
      </c>
      <c r="I10" s="1" t="s">
        <v>104</v>
      </c>
    </row>
    <row r="12" spans="1:14" x14ac:dyDescent="0.3">
      <c r="A12" s="22" t="s">
        <v>247</v>
      </c>
      <c r="B12" s="4">
        <v>1</v>
      </c>
      <c r="C12" s="4"/>
      <c r="D12" s="1">
        <v>89</v>
      </c>
      <c r="E12" s="1" t="s">
        <v>0</v>
      </c>
      <c r="F12" s="1">
        <v>211</v>
      </c>
      <c r="G12" s="1">
        <v>24</v>
      </c>
      <c r="H12" s="1">
        <v>4</v>
      </c>
      <c r="I12" s="1" t="s">
        <v>76</v>
      </c>
      <c r="J12" s="1" t="s">
        <v>234</v>
      </c>
      <c r="M12" s="1">
        <v>110</v>
      </c>
      <c r="N12" s="1">
        <f>SUM(K12:M12)</f>
        <v>110</v>
      </c>
    </row>
    <row r="13" spans="1:14" x14ac:dyDescent="0.3">
      <c r="A13" s="22" t="s">
        <v>248</v>
      </c>
      <c r="B13" s="4">
        <v>1</v>
      </c>
      <c r="C13" s="4"/>
      <c r="D13" s="1">
        <v>82</v>
      </c>
      <c r="E13" s="1" t="s">
        <v>0</v>
      </c>
      <c r="F13" s="1">
        <v>217</v>
      </c>
      <c r="G13" s="1">
        <v>33</v>
      </c>
      <c r="H13" s="1">
        <v>11</v>
      </c>
      <c r="I13" s="1" t="s">
        <v>160</v>
      </c>
      <c r="J13" s="1" t="s">
        <v>233</v>
      </c>
      <c r="M13" s="1">
        <v>84.2</v>
      </c>
      <c r="N13" s="1">
        <f>SUM(K13:M13)</f>
        <v>84.2</v>
      </c>
    </row>
    <row r="14" spans="1:14" x14ac:dyDescent="0.3">
      <c r="A14" s="22" t="s">
        <v>249</v>
      </c>
      <c r="B14" s="4">
        <v>2</v>
      </c>
      <c r="D14" s="1">
        <v>12</v>
      </c>
      <c r="E14" s="1" t="s">
        <v>0</v>
      </c>
      <c r="F14" s="1">
        <v>210</v>
      </c>
      <c r="G14" s="1">
        <v>26</v>
      </c>
      <c r="H14" s="1">
        <v>4</v>
      </c>
      <c r="I14" s="1" t="s">
        <v>71</v>
      </c>
      <c r="J14" s="1" t="s">
        <v>237</v>
      </c>
      <c r="M14" s="1">
        <v>78.3</v>
      </c>
      <c r="N14" s="1">
        <f>SUM(K14:M14)</f>
        <v>78.3</v>
      </c>
    </row>
    <row r="15" spans="1:14" x14ac:dyDescent="0.3">
      <c r="A15" s="22" t="s">
        <v>250</v>
      </c>
      <c r="B15" s="4">
        <v>2</v>
      </c>
      <c r="C15" s="4"/>
      <c r="D15" s="1">
        <v>10</v>
      </c>
      <c r="E15" s="1" t="s">
        <v>0</v>
      </c>
      <c r="F15" s="1">
        <v>195</v>
      </c>
      <c r="G15" s="1">
        <v>27</v>
      </c>
      <c r="H15" s="1">
        <v>4</v>
      </c>
      <c r="I15" s="1" t="s">
        <v>185</v>
      </c>
      <c r="J15" s="1" t="s">
        <v>234</v>
      </c>
      <c r="M15" s="1">
        <v>51.5</v>
      </c>
      <c r="N15" s="1">
        <f>SUM(K15:M15)</f>
        <v>51.5</v>
      </c>
    </row>
    <row r="17" spans="1:9" x14ac:dyDescent="0.3">
      <c r="A17" s="22" t="s">
        <v>242</v>
      </c>
      <c r="B17" s="4">
        <v>1</v>
      </c>
      <c r="C17" s="4"/>
      <c r="D17" s="1">
        <v>9</v>
      </c>
      <c r="E17" s="1" t="s">
        <v>7</v>
      </c>
      <c r="F17" s="1">
        <v>185</v>
      </c>
      <c r="G17" s="1">
        <v>22</v>
      </c>
      <c r="H17" s="1" t="s">
        <v>54</v>
      </c>
      <c r="I17" s="1" t="s">
        <v>55</v>
      </c>
    </row>
    <row r="18" spans="1:9" x14ac:dyDescent="0.3">
      <c r="A18" s="22" t="s">
        <v>241</v>
      </c>
      <c r="B18" s="4">
        <v>2</v>
      </c>
      <c r="C18" s="4"/>
      <c r="D18" s="1">
        <v>6</v>
      </c>
      <c r="E18" s="1" t="s">
        <v>7</v>
      </c>
      <c r="F18" s="1">
        <v>190</v>
      </c>
      <c r="G18" s="1">
        <v>36</v>
      </c>
      <c r="H18" s="1">
        <v>14</v>
      </c>
      <c r="I18" s="1" t="s">
        <v>53</v>
      </c>
    </row>
    <row r="20" spans="1:9" x14ac:dyDescent="0.3">
      <c r="C20" s="4"/>
      <c r="D20" s="1"/>
      <c r="E20" s="1"/>
    </row>
    <row r="51" spans="1:14" x14ac:dyDescent="0.3">
      <c r="A51" s="22" t="s">
        <v>164</v>
      </c>
      <c r="C51" s="4"/>
      <c r="D51" s="1">
        <v>3</v>
      </c>
      <c r="E51" s="1" t="s">
        <v>3</v>
      </c>
      <c r="F51" s="1">
        <v>237</v>
      </c>
      <c r="G51" s="1">
        <v>28</v>
      </c>
      <c r="H51" s="1">
        <v>6</v>
      </c>
      <c r="I51" s="1" t="s">
        <v>61</v>
      </c>
    </row>
    <row r="52" spans="1:14" x14ac:dyDescent="0.3">
      <c r="A52" s="22" t="s">
        <v>118</v>
      </c>
      <c r="D52" s="1">
        <v>40</v>
      </c>
      <c r="E52" s="1" t="s">
        <v>1</v>
      </c>
      <c r="F52" s="1">
        <v>210</v>
      </c>
      <c r="G52" s="1">
        <v>23</v>
      </c>
      <c r="H52" s="1" t="s">
        <v>54</v>
      </c>
      <c r="I52" s="1" t="s">
        <v>68</v>
      </c>
    </row>
    <row r="53" spans="1:14" x14ac:dyDescent="0.3">
      <c r="A53" s="22" t="s">
        <v>183</v>
      </c>
      <c r="C53" s="4"/>
      <c r="D53" s="1">
        <v>30</v>
      </c>
      <c r="E53" s="1" t="s">
        <v>1</v>
      </c>
      <c r="F53" s="1">
        <v>205</v>
      </c>
      <c r="G53" s="1">
        <v>24</v>
      </c>
      <c r="H53" s="1">
        <v>3</v>
      </c>
      <c r="I53" s="1" t="s">
        <v>184</v>
      </c>
      <c r="J53" s="1" t="s">
        <v>234</v>
      </c>
      <c r="L53" s="1">
        <v>33.5</v>
      </c>
      <c r="M53" s="1">
        <v>31.6</v>
      </c>
      <c r="N53" s="1">
        <f>SUM(K53:M53)</f>
        <v>65.099999999999994</v>
      </c>
    </row>
    <row r="54" spans="1:14" x14ac:dyDescent="0.3">
      <c r="A54" s="22" t="s">
        <v>198</v>
      </c>
      <c r="C54" s="4"/>
      <c r="D54" s="1">
        <v>34</v>
      </c>
      <c r="E54" s="1" t="s">
        <v>1</v>
      </c>
      <c r="F54" s="1">
        <v>246</v>
      </c>
      <c r="G54" s="1">
        <v>22</v>
      </c>
      <c r="H54" s="1" t="s">
        <v>54</v>
      </c>
      <c r="I54" s="1" t="s">
        <v>154</v>
      </c>
    </row>
    <row r="55" spans="1:14" x14ac:dyDescent="0.3">
      <c r="A55" s="22" t="s">
        <v>199</v>
      </c>
      <c r="C55" s="4"/>
      <c r="D55" s="1">
        <v>33</v>
      </c>
      <c r="E55" s="1" t="s">
        <v>1</v>
      </c>
      <c r="F55" s="1">
        <v>205</v>
      </c>
      <c r="G55" s="1">
        <v>25</v>
      </c>
      <c r="H55" s="1">
        <v>3</v>
      </c>
      <c r="I55" s="1" t="s">
        <v>108</v>
      </c>
      <c r="J55" s="1" t="s">
        <v>234</v>
      </c>
      <c r="L55" s="1">
        <v>27.3</v>
      </c>
      <c r="M55" s="1">
        <v>25.7</v>
      </c>
      <c r="N55" s="1">
        <f>SUM(K55:M55)</f>
        <v>53</v>
      </c>
    </row>
    <row r="56" spans="1:14" x14ac:dyDescent="0.3">
      <c r="A56" s="22" t="s">
        <v>114</v>
      </c>
      <c r="D56" s="1">
        <v>83</v>
      </c>
      <c r="E56" s="1" t="s">
        <v>2</v>
      </c>
      <c r="F56" s="1">
        <v>247</v>
      </c>
      <c r="G56" s="1">
        <v>23</v>
      </c>
      <c r="H56" s="1" t="s">
        <v>54</v>
      </c>
      <c r="I56" s="1" t="s">
        <v>53</v>
      </c>
    </row>
    <row r="57" spans="1:14" x14ac:dyDescent="0.3">
      <c r="A57" s="22" t="s">
        <v>117</v>
      </c>
      <c r="D57" s="1">
        <v>81</v>
      </c>
      <c r="E57" s="1" t="s">
        <v>2</v>
      </c>
      <c r="F57" s="1">
        <v>246</v>
      </c>
      <c r="G57" s="1">
        <v>24</v>
      </c>
      <c r="H57" s="1">
        <v>1</v>
      </c>
      <c r="I57" s="1" t="s">
        <v>73</v>
      </c>
    </row>
    <row r="58" spans="1:14" x14ac:dyDescent="0.3">
      <c r="A58" s="22" t="s">
        <v>119</v>
      </c>
      <c r="D58" s="1">
        <v>84</v>
      </c>
      <c r="E58" s="1" t="s">
        <v>2</v>
      </c>
      <c r="F58" s="1">
        <v>252</v>
      </c>
      <c r="G58" s="1">
        <v>25</v>
      </c>
      <c r="H58" s="1" t="s">
        <v>54</v>
      </c>
      <c r="I58" s="1" t="s">
        <v>109</v>
      </c>
    </row>
    <row r="59" spans="1:14" x14ac:dyDescent="0.3">
      <c r="A59" s="22" t="s">
        <v>123</v>
      </c>
      <c r="C59" s="4"/>
      <c r="D59" s="1">
        <v>85</v>
      </c>
      <c r="E59" s="1" t="s">
        <v>2</v>
      </c>
      <c r="F59" s="1">
        <v>244</v>
      </c>
      <c r="G59" s="1">
        <v>28</v>
      </c>
      <c r="H59" s="1">
        <v>6</v>
      </c>
      <c r="I59" s="1" t="s">
        <v>124</v>
      </c>
    </row>
    <row r="60" spans="1:14" x14ac:dyDescent="0.3">
      <c r="A60" s="22" t="s">
        <v>112</v>
      </c>
      <c r="D60" s="1">
        <v>88</v>
      </c>
      <c r="E60" s="1" t="s">
        <v>0</v>
      </c>
      <c r="F60" s="1">
        <v>216</v>
      </c>
      <c r="G60" s="1">
        <v>23</v>
      </c>
      <c r="H60" s="1" t="s">
        <v>54</v>
      </c>
      <c r="I60" s="1" t="s">
        <v>113</v>
      </c>
    </row>
    <row r="61" spans="1:14" x14ac:dyDescent="0.3">
      <c r="A61" s="22" t="s">
        <v>115</v>
      </c>
      <c r="D61" s="1">
        <v>80</v>
      </c>
      <c r="E61" s="1" t="s">
        <v>0</v>
      </c>
      <c r="F61" s="1">
        <v>208</v>
      </c>
      <c r="G61" s="1">
        <v>22</v>
      </c>
      <c r="H61" s="1" t="s">
        <v>54</v>
      </c>
      <c r="I61" s="1" t="s">
        <v>87</v>
      </c>
    </row>
    <row r="62" spans="1:14" x14ac:dyDescent="0.3">
      <c r="A62" s="22" t="s">
        <v>144</v>
      </c>
      <c r="C62" s="4"/>
      <c r="D62" s="1">
        <v>14</v>
      </c>
      <c r="E62" s="1" t="s">
        <v>0</v>
      </c>
      <c r="F62" s="1">
        <v>212</v>
      </c>
      <c r="G62" s="1">
        <v>23</v>
      </c>
      <c r="H62" s="1">
        <v>1</v>
      </c>
      <c r="I62" s="1" t="s">
        <v>74</v>
      </c>
    </row>
    <row r="63" spans="1:14" x14ac:dyDescent="0.3">
      <c r="A63" s="22" t="s">
        <v>146</v>
      </c>
      <c r="C63" s="4"/>
      <c r="D63" s="1">
        <v>16</v>
      </c>
      <c r="E63" s="1" t="s">
        <v>0</v>
      </c>
      <c r="F63" s="1">
        <v>190</v>
      </c>
      <c r="G63" s="1">
        <v>27</v>
      </c>
      <c r="H63" s="1">
        <v>3</v>
      </c>
      <c r="I63" s="1" t="s">
        <v>86</v>
      </c>
      <c r="J63" s="1" t="s">
        <v>234</v>
      </c>
      <c r="M63" s="1">
        <v>39.799999999999997</v>
      </c>
      <c r="N63" s="1">
        <f>SUM(K63:M63)</f>
        <v>39.799999999999997</v>
      </c>
    </row>
    <row r="64" spans="1:14" x14ac:dyDescent="0.3">
      <c r="A64" s="22" t="s">
        <v>194</v>
      </c>
      <c r="C64" s="4"/>
      <c r="D64" s="1">
        <v>15</v>
      </c>
      <c r="E64" s="1" t="s">
        <v>0</v>
      </c>
      <c r="F64" s="1">
        <v>185</v>
      </c>
      <c r="G64" s="1">
        <v>23</v>
      </c>
      <c r="H64" s="1">
        <v>2</v>
      </c>
      <c r="I64" s="1" t="s">
        <v>88</v>
      </c>
    </row>
    <row r="65" spans="1:9" x14ac:dyDescent="0.3">
      <c r="A65" s="22" t="s">
        <v>200</v>
      </c>
      <c r="C65" s="4"/>
      <c r="D65" s="1">
        <v>13</v>
      </c>
      <c r="E65" s="1" t="s">
        <v>0</v>
      </c>
      <c r="F65" s="1">
        <v>190</v>
      </c>
      <c r="G65" s="1">
        <v>28</v>
      </c>
      <c r="H65" s="1">
        <v>6</v>
      </c>
      <c r="I65" s="1" t="s">
        <v>67</v>
      </c>
    </row>
    <row r="66" spans="1:9" x14ac:dyDescent="0.3">
      <c r="A66" s="22" t="s">
        <v>202</v>
      </c>
      <c r="C66" s="4"/>
      <c r="D66" s="1">
        <v>19</v>
      </c>
      <c r="E66" s="1" t="s">
        <v>0</v>
      </c>
      <c r="F66" s="1">
        <v>204</v>
      </c>
      <c r="G66" s="1">
        <v>24</v>
      </c>
      <c r="H66" s="1">
        <v>1</v>
      </c>
      <c r="I66" s="1" t="s">
        <v>92</v>
      </c>
    </row>
    <row r="67" spans="1:9" x14ac:dyDescent="0.3">
      <c r="A67" s="22" t="s">
        <v>140</v>
      </c>
      <c r="C67" s="4"/>
      <c r="D67" s="1">
        <v>17</v>
      </c>
      <c r="E67" s="1" t="s">
        <v>141</v>
      </c>
      <c r="F67" s="1">
        <v>206</v>
      </c>
      <c r="G67" s="1">
        <v>30</v>
      </c>
      <c r="H67" s="1">
        <v>8</v>
      </c>
      <c r="I67" s="1" t="s">
        <v>142</v>
      </c>
    </row>
    <row r="97" spans="1:9" x14ac:dyDescent="0.3">
      <c r="D97" s="1"/>
      <c r="E97" s="1"/>
    </row>
    <row r="98" spans="1:9" x14ac:dyDescent="0.3">
      <c r="D98" s="1"/>
      <c r="E98" s="1"/>
      <c r="F98" s="11"/>
    </row>
    <row r="99" spans="1:9" x14ac:dyDescent="0.3">
      <c r="D99" s="1"/>
      <c r="E99" s="1"/>
      <c r="F99" s="10"/>
    </row>
    <row r="100" spans="1:9" ht="13.8" customHeight="1" x14ac:dyDescent="0.3">
      <c r="D100" s="1"/>
      <c r="E100" s="1"/>
      <c r="F100" s="10"/>
    </row>
    <row r="101" spans="1:9" ht="13.8" customHeight="1" x14ac:dyDescent="0.3">
      <c r="D101" s="1"/>
      <c r="E101" s="1"/>
      <c r="F101" s="10"/>
    </row>
    <row r="102" spans="1:9" x14ac:dyDescent="0.3">
      <c r="D102" s="1"/>
      <c r="E102" s="1"/>
      <c r="F102" s="10"/>
    </row>
    <row r="103" spans="1:9" x14ac:dyDescent="0.3">
      <c r="A103" s="22" t="s">
        <v>147</v>
      </c>
      <c r="C103" s="4"/>
      <c r="D103" s="1">
        <v>61</v>
      </c>
      <c r="E103" s="1" t="s">
        <v>60</v>
      </c>
      <c r="F103" s="1">
        <v>300</v>
      </c>
      <c r="G103" s="1">
        <v>29</v>
      </c>
      <c r="H103" s="1">
        <v>8</v>
      </c>
      <c r="I103" s="1" t="s">
        <v>61</v>
      </c>
    </row>
    <row r="104" spans="1:9" x14ac:dyDescent="0.3">
      <c r="A104" s="22" t="s">
        <v>193</v>
      </c>
      <c r="C104" s="4"/>
      <c r="D104" s="1">
        <v>62</v>
      </c>
      <c r="E104" s="1" t="s">
        <v>60</v>
      </c>
      <c r="F104" s="1">
        <v>290</v>
      </c>
      <c r="G104" s="1">
        <v>26</v>
      </c>
      <c r="H104" s="1">
        <v>3</v>
      </c>
      <c r="I104" s="1" t="s">
        <v>77</v>
      </c>
    </row>
    <row r="105" spans="1:9" x14ac:dyDescent="0.3">
      <c r="A105" s="22" t="s">
        <v>125</v>
      </c>
      <c r="C105" s="4"/>
      <c r="D105" s="1">
        <v>21</v>
      </c>
      <c r="E105" s="1" t="s">
        <v>58</v>
      </c>
      <c r="F105" s="1">
        <v>195</v>
      </c>
      <c r="G105" s="1">
        <v>23</v>
      </c>
      <c r="H105" s="1">
        <v>2</v>
      </c>
      <c r="I105" s="1" t="s">
        <v>53</v>
      </c>
    </row>
    <row r="106" spans="1:9" x14ac:dyDescent="0.3">
      <c r="A106" s="22" t="s">
        <v>137</v>
      </c>
      <c r="C106" s="4"/>
      <c r="D106" s="1">
        <v>29</v>
      </c>
      <c r="E106" s="1" t="s">
        <v>58</v>
      </c>
      <c r="F106" s="1">
        <v>195</v>
      </c>
      <c r="G106" s="1">
        <v>33</v>
      </c>
      <c r="H106" s="1">
        <v>11</v>
      </c>
      <c r="I106" s="1" t="s">
        <v>56</v>
      </c>
    </row>
    <row r="107" spans="1:9" x14ac:dyDescent="0.3">
      <c r="A107" s="22" t="s">
        <v>139</v>
      </c>
      <c r="C107" s="4"/>
      <c r="D107" s="1">
        <v>32</v>
      </c>
      <c r="E107" s="1" t="s">
        <v>58</v>
      </c>
      <c r="F107" s="1">
        <v>190</v>
      </c>
      <c r="G107" s="1">
        <v>25</v>
      </c>
      <c r="H107" s="1">
        <v>3</v>
      </c>
      <c r="I107" s="1" t="s">
        <v>94</v>
      </c>
    </row>
    <row r="108" spans="1:9" ht="18.600000000000001" customHeight="1" x14ac:dyDescent="0.3">
      <c r="A108" s="22" t="s">
        <v>166</v>
      </c>
      <c r="C108" s="4"/>
      <c r="D108" s="1">
        <v>23</v>
      </c>
      <c r="E108" s="1" t="s">
        <v>58</v>
      </c>
      <c r="F108" s="1">
        <v>200</v>
      </c>
      <c r="G108" s="1">
        <v>26</v>
      </c>
      <c r="H108" s="1">
        <v>4</v>
      </c>
      <c r="I108" s="1" t="s">
        <v>167</v>
      </c>
    </row>
    <row r="109" spans="1:9" x14ac:dyDescent="0.3">
      <c r="A109" s="22" t="s">
        <v>169</v>
      </c>
      <c r="C109" s="4"/>
      <c r="D109" s="1">
        <v>22</v>
      </c>
      <c r="E109" s="1" t="s">
        <v>58</v>
      </c>
      <c r="F109" s="1">
        <v>196</v>
      </c>
      <c r="G109" s="1">
        <v>28</v>
      </c>
      <c r="H109" s="1">
        <v>6</v>
      </c>
      <c r="I109" s="1" t="s">
        <v>170</v>
      </c>
    </row>
    <row r="110" spans="1:9" x14ac:dyDescent="0.3">
      <c r="A110" s="22" t="s">
        <v>175</v>
      </c>
      <c r="C110" s="4"/>
      <c r="D110" s="1">
        <v>38</v>
      </c>
      <c r="E110" s="1" t="s">
        <v>58</v>
      </c>
      <c r="F110" s="1">
        <v>200</v>
      </c>
      <c r="G110" s="1">
        <v>21</v>
      </c>
      <c r="H110" s="1" t="s">
        <v>54</v>
      </c>
      <c r="I110" s="1" t="s">
        <v>176</v>
      </c>
    </row>
    <row r="111" spans="1:9" x14ac:dyDescent="0.3">
      <c r="A111" s="22" t="s">
        <v>182</v>
      </c>
      <c r="C111" s="4"/>
      <c r="D111" s="1">
        <v>43</v>
      </c>
      <c r="E111" s="1" t="s">
        <v>58</v>
      </c>
      <c r="F111" s="1">
        <v>191</v>
      </c>
      <c r="G111" s="1">
        <v>24</v>
      </c>
      <c r="H111" s="1">
        <v>1</v>
      </c>
      <c r="I111" s="1" t="s">
        <v>128</v>
      </c>
    </row>
    <row r="112" spans="1:9" x14ac:dyDescent="0.3">
      <c r="A112" s="22" t="s">
        <v>204</v>
      </c>
      <c r="C112" s="4"/>
      <c r="D112" s="1">
        <v>36</v>
      </c>
      <c r="E112" s="1" t="s">
        <v>58</v>
      </c>
      <c r="F112" s="1">
        <v>205</v>
      </c>
      <c r="G112" s="1">
        <v>23</v>
      </c>
      <c r="H112" s="1">
        <v>3</v>
      </c>
      <c r="I112" s="1" t="s">
        <v>151</v>
      </c>
    </row>
    <row r="113" spans="1:9" x14ac:dyDescent="0.3">
      <c r="A113" s="22" t="s">
        <v>206</v>
      </c>
      <c r="C113" s="4"/>
      <c r="D113" s="1">
        <v>35</v>
      </c>
      <c r="E113" s="1" t="s">
        <v>58</v>
      </c>
      <c r="F113" s="1">
        <v>184</v>
      </c>
      <c r="G113" s="1">
        <v>31</v>
      </c>
      <c r="H113" s="1">
        <v>8</v>
      </c>
      <c r="I113" s="1" t="s">
        <v>92</v>
      </c>
    </row>
    <row r="114" spans="1:9" x14ac:dyDescent="0.3">
      <c r="A114" s="22" t="s">
        <v>116</v>
      </c>
      <c r="D114" s="1">
        <v>95</v>
      </c>
      <c r="E114" s="1" t="s">
        <v>57</v>
      </c>
      <c r="F114" s="1">
        <v>282</v>
      </c>
      <c r="G114" s="1">
        <v>25</v>
      </c>
      <c r="H114" s="1">
        <v>1</v>
      </c>
      <c r="I114" s="1" t="s">
        <v>70</v>
      </c>
    </row>
    <row r="115" spans="1:9" x14ac:dyDescent="0.3">
      <c r="A115" s="22" t="s">
        <v>150</v>
      </c>
      <c r="C115" s="4"/>
      <c r="D115" s="1">
        <v>51</v>
      </c>
      <c r="E115" s="1" t="s">
        <v>57</v>
      </c>
      <c r="F115" s="1">
        <v>250</v>
      </c>
      <c r="G115" s="1">
        <v>30</v>
      </c>
      <c r="H115" s="1">
        <v>7</v>
      </c>
      <c r="I115" s="1" t="s">
        <v>151</v>
      </c>
    </row>
    <row r="116" spans="1:9" x14ac:dyDescent="0.3">
      <c r="A116" s="22" t="s">
        <v>156</v>
      </c>
      <c r="C116" s="4"/>
      <c r="D116" s="1">
        <v>99</v>
      </c>
      <c r="E116" s="1" t="s">
        <v>57</v>
      </c>
      <c r="F116" s="1">
        <v>238</v>
      </c>
      <c r="G116" s="1">
        <v>22</v>
      </c>
      <c r="H116" s="1" t="s">
        <v>54</v>
      </c>
      <c r="I116" s="1" t="s">
        <v>65</v>
      </c>
    </row>
    <row r="117" spans="1:9" x14ac:dyDescent="0.3">
      <c r="A117" s="23" t="s">
        <v>209</v>
      </c>
      <c r="B117" s="20"/>
      <c r="C117" s="14"/>
      <c r="D117" s="14">
        <v>52</v>
      </c>
      <c r="E117" s="14" t="s">
        <v>57</v>
      </c>
      <c r="F117" s="14">
        <v>252</v>
      </c>
      <c r="G117" s="14">
        <v>27</v>
      </c>
      <c r="H117" s="14">
        <v>5</v>
      </c>
      <c r="I117" s="14" t="s">
        <v>96</v>
      </c>
    </row>
    <row r="118" spans="1:9" x14ac:dyDescent="0.3">
      <c r="A118" s="22" t="s">
        <v>122</v>
      </c>
      <c r="C118" s="4"/>
      <c r="D118" s="1">
        <v>96</v>
      </c>
      <c r="E118" s="1" t="s">
        <v>98</v>
      </c>
      <c r="F118" s="1">
        <v>270</v>
      </c>
      <c r="G118" s="1">
        <v>28</v>
      </c>
      <c r="H118" s="1">
        <v>6</v>
      </c>
      <c r="I118" s="1" t="s">
        <v>61</v>
      </c>
    </row>
    <row r="119" spans="1:9" x14ac:dyDescent="0.3">
      <c r="A119" s="22" t="s">
        <v>130</v>
      </c>
      <c r="C119" s="4"/>
      <c r="D119" s="1">
        <v>97</v>
      </c>
      <c r="E119" s="1" t="s">
        <v>98</v>
      </c>
      <c r="F119" s="1">
        <v>280</v>
      </c>
      <c r="G119" s="1">
        <v>24</v>
      </c>
      <c r="H119" s="1">
        <v>4</v>
      </c>
      <c r="I119" s="1" t="s">
        <v>61</v>
      </c>
    </row>
    <row r="120" spans="1:9" x14ac:dyDescent="0.3">
      <c r="A120" s="22" t="s">
        <v>191</v>
      </c>
      <c r="C120" s="4"/>
      <c r="D120" s="1">
        <v>64</v>
      </c>
      <c r="E120" s="1" t="s">
        <v>98</v>
      </c>
      <c r="F120" s="1">
        <v>290</v>
      </c>
      <c r="G120" s="1">
        <v>26</v>
      </c>
      <c r="H120" s="1">
        <v>1</v>
      </c>
      <c r="I120" s="1" t="s">
        <v>192</v>
      </c>
    </row>
    <row r="121" spans="1:9" x14ac:dyDescent="0.3">
      <c r="A121" s="22" t="s">
        <v>131</v>
      </c>
      <c r="C121" s="4"/>
      <c r="D121" s="1">
        <v>78</v>
      </c>
      <c r="E121" s="1" t="s">
        <v>63</v>
      </c>
      <c r="F121" s="1">
        <v>334</v>
      </c>
      <c r="G121" s="1">
        <v>27</v>
      </c>
      <c r="H121" s="1">
        <v>5</v>
      </c>
      <c r="I121" s="1" t="s">
        <v>132</v>
      </c>
    </row>
    <row r="122" spans="1:9" x14ac:dyDescent="0.3">
      <c r="A122" s="22" t="s">
        <v>138</v>
      </c>
      <c r="C122" s="4"/>
      <c r="D122" s="1">
        <v>92</v>
      </c>
      <c r="E122" s="1" t="s">
        <v>63</v>
      </c>
      <c r="F122" s="1">
        <v>308</v>
      </c>
      <c r="G122" s="1">
        <v>23</v>
      </c>
      <c r="H122" s="1" t="s">
        <v>54</v>
      </c>
      <c r="I122" s="1" t="s">
        <v>102</v>
      </c>
    </row>
    <row r="123" spans="1:9" x14ac:dyDescent="0.3">
      <c r="A123" s="22" t="s">
        <v>145</v>
      </c>
      <c r="C123" s="4"/>
      <c r="D123" s="1">
        <v>90</v>
      </c>
      <c r="E123" s="1" t="s">
        <v>63</v>
      </c>
      <c r="F123" s="1">
        <v>304</v>
      </c>
      <c r="G123" s="1">
        <v>25</v>
      </c>
      <c r="H123" s="1">
        <v>2</v>
      </c>
      <c r="I123" s="1" t="s">
        <v>81</v>
      </c>
    </row>
    <row r="124" spans="1:9" x14ac:dyDescent="0.3">
      <c r="A124" s="22" t="s">
        <v>149</v>
      </c>
      <c r="C124" s="4"/>
      <c r="D124" s="1">
        <v>73</v>
      </c>
      <c r="E124" s="1" t="s">
        <v>63</v>
      </c>
      <c r="F124" s="1">
        <v>291</v>
      </c>
      <c r="G124" s="1">
        <v>23</v>
      </c>
      <c r="H124" s="1" t="s">
        <v>54</v>
      </c>
      <c r="I124" s="1" t="s">
        <v>56</v>
      </c>
    </row>
    <row r="125" spans="1:9" x14ac:dyDescent="0.3">
      <c r="A125" s="22" t="s">
        <v>186</v>
      </c>
      <c r="C125" s="4"/>
      <c r="D125" s="1">
        <v>98</v>
      </c>
      <c r="E125" s="1" t="s">
        <v>63</v>
      </c>
      <c r="F125" s="1">
        <v>261</v>
      </c>
      <c r="G125" s="1">
        <v>34</v>
      </c>
      <c r="H125" s="1">
        <v>13</v>
      </c>
      <c r="I125" s="1" t="s">
        <v>92</v>
      </c>
    </row>
    <row r="126" spans="1:9" x14ac:dyDescent="0.3">
      <c r="A126" s="22" t="s">
        <v>205</v>
      </c>
      <c r="C126" s="4"/>
      <c r="D126" s="1"/>
      <c r="E126" s="1" t="s">
        <v>63</v>
      </c>
      <c r="F126" s="1">
        <v>309</v>
      </c>
      <c r="G126" s="1">
        <v>26</v>
      </c>
      <c r="H126" s="1">
        <v>3</v>
      </c>
      <c r="I126" s="1" t="s">
        <v>105</v>
      </c>
    </row>
    <row r="127" spans="1:9" x14ac:dyDescent="0.3">
      <c r="A127" s="23" t="s">
        <v>210</v>
      </c>
      <c r="B127" s="20"/>
      <c r="C127" s="14"/>
      <c r="D127" s="14">
        <v>94</v>
      </c>
      <c r="E127" s="14" t="s">
        <v>63</v>
      </c>
      <c r="F127" s="14">
        <v>305</v>
      </c>
      <c r="G127" s="14">
        <v>23</v>
      </c>
      <c r="H127" s="14">
        <v>2</v>
      </c>
      <c r="I127" s="14" t="s">
        <v>69</v>
      </c>
    </row>
    <row r="128" spans="1:9" x14ac:dyDescent="0.3">
      <c r="A128" s="23" t="s">
        <v>208</v>
      </c>
      <c r="B128" s="20"/>
      <c r="C128" s="14"/>
      <c r="D128" s="14">
        <v>93</v>
      </c>
      <c r="E128" s="14" t="s">
        <v>63</v>
      </c>
      <c r="F128" s="14">
        <v>315</v>
      </c>
      <c r="G128" s="14">
        <v>32</v>
      </c>
      <c r="H128" s="14">
        <v>11</v>
      </c>
      <c r="I128" s="14" t="s">
        <v>78</v>
      </c>
    </row>
    <row r="129" spans="1:9" x14ac:dyDescent="0.3">
      <c r="A129" s="22" t="s">
        <v>190</v>
      </c>
      <c r="C129" s="4"/>
      <c r="D129" s="1">
        <v>41</v>
      </c>
      <c r="E129" s="1" t="s">
        <v>6</v>
      </c>
      <c r="F129" s="1">
        <v>240</v>
      </c>
      <c r="G129" s="1">
        <v>26</v>
      </c>
      <c r="H129" s="1">
        <v>5</v>
      </c>
      <c r="I129" s="1" t="s">
        <v>95</v>
      </c>
    </row>
    <row r="130" spans="1:9" x14ac:dyDescent="0.3">
      <c r="A130" s="22" t="s">
        <v>207</v>
      </c>
      <c r="C130" s="4"/>
      <c r="D130" s="1">
        <v>44</v>
      </c>
      <c r="E130" s="1" t="s">
        <v>6</v>
      </c>
      <c r="F130" s="1">
        <v>240</v>
      </c>
      <c r="G130" s="1">
        <v>21</v>
      </c>
      <c r="H130" s="1" t="s">
        <v>54</v>
      </c>
      <c r="I130" s="1" t="s">
        <v>104</v>
      </c>
    </row>
    <row r="131" spans="1:9" x14ac:dyDescent="0.3">
      <c r="A131" s="22" t="s">
        <v>148</v>
      </c>
      <c r="C131" s="4"/>
      <c r="D131" s="1">
        <v>63</v>
      </c>
      <c r="E131" s="1" t="s">
        <v>83</v>
      </c>
      <c r="F131" s="1">
        <v>265</v>
      </c>
      <c r="G131" s="1">
        <v>23</v>
      </c>
      <c r="H131" s="1">
        <v>1</v>
      </c>
      <c r="I131" s="1" t="s">
        <v>73</v>
      </c>
    </row>
    <row r="132" spans="1:9" x14ac:dyDescent="0.3">
      <c r="A132" s="22" t="s">
        <v>152</v>
      </c>
      <c r="C132" s="4"/>
      <c r="D132" s="1">
        <v>66</v>
      </c>
      <c r="E132" s="1" t="s">
        <v>83</v>
      </c>
      <c r="F132" s="1">
        <v>335</v>
      </c>
      <c r="G132" s="1">
        <v>27</v>
      </c>
      <c r="H132" s="1">
        <v>5</v>
      </c>
      <c r="I132" s="1" t="s">
        <v>99</v>
      </c>
    </row>
    <row r="133" spans="1:9" x14ac:dyDescent="0.3">
      <c r="A133" s="22" t="s">
        <v>189</v>
      </c>
      <c r="C133" s="4"/>
      <c r="D133" s="1">
        <v>65</v>
      </c>
      <c r="E133" s="1" t="s">
        <v>83</v>
      </c>
      <c r="F133" s="1">
        <v>339</v>
      </c>
      <c r="G133" s="1">
        <v>24</v>
      </c>
      <c r="H133" s="1">
        <v>1</v>
      </c>
      <c r="I133" s="1" t="s">
        <v>92</v>
      </c>
    </row>
    <row r="134" spans="1:9" x14ac:dyDescent="0.3">
      <c r="A134" s="22" t="s">
        <v>133</v>
      </c>
      <c r="C134" s="4"/>
      <c r="D134" s="1">
        <v>76</v>
      </c>
      <c r="E134" s="1" t="s">
        <v>134</v>
      </c>
      <c r="F134" s="1">
        <v>325</v>
      </c>
      <c r="G134" s="1">
        <v>26</v>
      </c>
      <c r="H134" s="1">
        <v>4</v>
      </c>
      <c r="I134" s="1" t="s">
        <v>103</v>
      </c>
    </row>
    <row r="135" spans="1:9" x14ac:dyDescent="0.3">
      <c r="A135" s="22" t="s">
        <v>157</v>
      </c>
      <c r="C135" s="4"/>
      <c r="D135" s="1">
        <v>79</v>
      </c>
      <c r="E135" s="1" t="s">
        <v>158</v>
      </c>
      <c r="F135" s="1">
        <v>335</v>
      </c>
      <c r="G135" s="1">
        <v>24</v>
      </c>
      <c r="H135" s="1">
        <v>3</v>
      </c>
      <c r="I135" s="1" t="s">
        <v>74</v>
      </c>
    </row>
    <row r="136" spans="1:9" x14ac:dyDescent="0.3">
      <c r="A136" s="22" t="s">
        <v>178</v>
      </c>
      <c r="C136" s="4"/>
      <c r="D136" s="1">
        <v>70</v>
      </c>
      <c r="E136" s="1" t="s">
        <v>158</v>
      </c>
      <c r="F136" s="1">
        <v>330</v>
      </c>
      <c r="G136" s="1">
        <v>29</v>
      </c>
      <c r="H136" s="1">
        <v>7</v>
      </c>
      <c r="I136" s="1" t="s">
        <v>78</v>
      </c>
    </row>
    <row r="137" spans="1:9" x14ac:dyDescent="0.3">
      <c r="A137" s="22" t="s">
        <v>120</v>
      </c>
      <c r="C137" s="4"/>
      <c r="D137" s="1">
        <v>46</v>
      </c>
      <c r="E137" s="1" t="s">
        <v>5</v>
      </c>
      <c r="F137" s="1">
        <v>243</v>
      </c>
      <c r="G137" s="1">
        <v>22</v>
      </c>
      <c r="H137" s="1" t="s">
        <v>54</v>
      </c>
      <c r="I137" s="1" t="s">
        <v>87</v>
      </c>
    </row>
    <row r="138" spans="1:9" x14ac:dyDescent="0.3">
      <c r="A138" s="22" t="s">
        <v>121</v>
      </c>
      <c r="C138" s="4"/>
      <c r="D138" s="1">
        <v>91</v>
      </c>
      <c r="E138" s="1" t="s">
        <v>5</v>
      </c>
      <c r="F138" s="1">
        <v>250</v>
      </c>
      <c r="G138" s="1">
        <v>26</v>
      </c>
      <c r="H138" s="1">
        <v>3</v>
      </c>
      <c r="I138" s="1" t="s">
        <v>107</v>
      </c>
    </row>
    <row r="139" spans="1:9" x14ac:dyDescent="0.3">
      <c r="A139" s="22" t="s">
        <v>153</v>
      </c>
      <c r="C139" s="4"/>
      <c r="D139" s="1">
        <v>56</v>
      </c>
      <c r="E139" s="1" t="s">
        <v>5</v>
      </c>
      <c r="F139" s="1">
        <v>242</v>
      </c>
      <c r="G139" s="1">
        <v>35</v>
      </c>
      <c r="H139" s="1">
        <v>14</v>
      </c>
      <c r="I139" s="1" t="s">
        <v>154</v>
      </c>
    </row>
    <row r="140" spans="1:9" x14ac:dyDescent="0.3">
      <c r="A140" s="22" t="s">
        <v>159</v>
      </c>
      <c r="C140" s="4"/>
      <c r="D140" s="1">
        <v>54</v>
      </c>
      <c r="E140" s="1" t="s">
        <v>5</v>
      </c>
      <c r="F140" s="1">
        <v>245</v>
      </c>
      <c r="G140" s="1">
        <v>29</v>
      </c>
      <c r="H140" s="1">
        <v>7</v>
      </c>
      <c r="I140" s="1" t="s">
        <v>160</v>
      </c>
    </row>
    <row r="141" spans="1:9" x14ac:dyDescent="0.3">
      <c r="A141" s="22" t="s">
        <v>162</v>
      </c>
      <c r="C141" s="4"/>
      <c r="D141" s="1">
        <v>55</v>
      </c>
      <c r="E141" s="1" t="s">
        <v>5</v>
      </c>
      <c r="F141" s="1">
        <v>235</v>
      </c>
      <c r="G141" s="1">
        <v>22</v>
      </c>
      <c r="H141" s="1">
        <v>2</v>
      </c>
      <c r="I141" s="1" t="s">
        <v>90</v>
      </c>
    </row>
    <row r="142" spans="1:9" x14ac:dyDescent="0.3">
      <c r="A142" s="22" t="s">
        <v>173</v>
      </c>
      <c r="C142" s="4"/>
      <c r="D142" s="1">
        <v>50</v>
      </c>
      <c r="E142" s="1" t="s">
        <v>5</v>
      </c>
      <c r="F142" s="1">
        <v>224</v>
      </c>
      <c r="G142" s="1">
        <v>23</v>
      </c>
      <c r="H142" s="1">
        <v>2</v>
      </c>
      <c r="I142" s="1" t="s">
        <v>174</v>
      </c>
    </row>
    <row r="143" spans="1:9" x14ac:dyDescent="0.3">
      <c r="A143" s="22" t="s">
        <v>196</v>
      </c>
      <c r="C143" s="4"/>
      <c r="D143" s="1">
        <v>57</v>
      </c>
      <c r="E143" s="1" t="s">
        <v>5</v>
      </c>
      <c r="F143" s="1">
        <v>240</v>
      </c>
      <c r="G143" s="1">
        <v>22</v>
      </c>
      <c r="H143" s="1" t="s">
        <v>54</v>
      </c>
      <c r="I143" s="1" t="s">
        <v>106</v>
      </c>
    </row>
    <row r="144" spans="1:9" x14ac:dyDescent="0.3">
      <c r="A144" s="22" t="s">
        <v>201</v>
      </c>
      <c r="C144" s="4"/>
      <c r="D144" s="1">
        <v>59</v>
      </c>
      <c r="E144" s="1" t="s">
        <v>5</v>
      </c>
      <c r="F144" s="1">
        <v>241</v>
      </c>
      <c r="G144" s="1">
        <v>28</v>
      </c>
      <c r="H144" s="1">
        <v>7</v>
      </c>
      <c r="I144" s="1" t="s">
        <v>82</v>
      </c>
    </row>
    <row r="145" spans="1:9" x14ac:dyDescent="0.3">
      <c r="A145" s="22" t="s">
        <v>203</v>
      </c>
      <c r="C145" s="4"/>
      <c r="D145" s="1">
        <v>58</v>
      </c>
      <c r="E145" s="1" t="s">
        <v>5</v>
      </c>
      <c r="F145" s="1">
        <v>245</v>
      </c>
      <c r="G145" s="1">
        <v>29</v>
      </c>
      <c r="H145" s="1">
        <v>7</v>
      </c>
      <c r="I145" s="1" t="s">
        <v>90</v>
      </c>
    </row>
    <row r="146" spans="1:9" x14ac:dyDescent="0.3">
      <c r="A146" s="22" t="s">
        <v>126</v>
      </c>
      <c r="C146" s="4"/>
      <c r="D146" s="1">
        <v>47</v>
      </c>
      <c r="E146" s="1" t="s">
        <v>127</v>
      </c>
      <c r="F146" s="1">
        <v>245</v>
      </c>
      <c r="G146" s="1">
        <v>27</v>
      </c>
      <c r="H146" s="1">
        <v>3</v>
      </c>
      <c r="I146" s="1" t="s">
        <v>128</v>
      </c>
    </row>
    <row r="147" spans="1:9" x14ac:dyDescent="0.3">
      <c r="A147" s="22" t="s">
        <v>129</v>
      </c>
      <c r="C147" s="4"/>
      <c r="D147" s="1">
        <v>48</v>
      </c>
      <c r="E147" s="1" t="s">
        <v>4</v>
      </c>
      <c r="F147" s="1">
        <v>230</v>
      </c>
      <c r="G147" s="1">
        <v>31</v>
      </c>
      <c r="H147" s="1">
        <v>5</v>
      </c>
      <c r="I147" s="1" t="s">
        <v>64</v>
      </c>
    </row>
    <row r="148" spans="1:9" x14ac:dyDescent="0.3">
      <c r="A148" s="22" t="s">
        <v>110</v>
      </c>
      <c r="D148" s="1">
        <v>60</v>
      </c>
      <c r="E148" s="1" t="s">
        <v>72</v>
      </c>
      <c r="F148" s="1">
        <v>315</v>
      </c>
      <c r="G148" s="1">
        <v>27</v>
      </c>
      <c r="H148" s="1">
        <v>6</v>
      </c>
      <c r="I148" s="1" t="s">
        <v>111</v>
      </c>
    </row>
    <row r="149" spans="1:9" x14ac:dyDescent="0.3">
      <c r="A149" s="22" t="s">
        <v>188</v>
      </c>
      <c r="C149" s="4"/>
      <c r="D149" s="1">
        <v>67</v>
      </c>
      <c r="E149" s="1" t="s">
        <v>72</v>
      </c>
      <c r="F149" s="1">
        <v>305</v>
      </c>
      <c r="G149" s="1">
        <v>25</v>
      </c>
      <c r="H149" s="1">
        <v>2</v>
      </c>
      <c r="I149" s="1" t="s">
        <v>84</v>
      </c>
    </row>
    <row r="150" spans="1:9" x14ac:dyDescent="0.3">
      <c r="A150" s="22" t="s">
        <v>195</v>
      </c>
      <c r="C150" s="4"/>
      <c r="D150" s="1">
        <v>5</v>
      </c>
      <c r="E150" s="1" t="s">
        <v>8</v>
      </c>
      <c r="F150" s="1">
        <v>210</v>
      </c>
      <c r="G150" s="1">
        <v>23</v>
      </c>
      <c r="H150" s="1" t="s">
        <v>54</v>
      </c>
      <c r="I150" s="1" t="s">
        <v>55</v>
      </c>
    </row>
    <row r="151" spans="1:9" x14ac:dyDescent="0.3">
      <c r="A151" s="22" t="s">
        <v>136</v>
      </c>
      <c r="C151" s="4"/>
      <c r="D151" s="1">
        <v>31</v>
      </c>
      <c r="E151" s="1" t="s">
        <v>59</v>
      </c>
      <c r="F151" s="1">
        <v>200</v>
      </c>
      <c r="G151" s="1">
        <v>29</v>
      </c>
      <c r="H151" s="1">
        <v>8</v>
      </c>
      <c r="I151" s="1" t="s">
        <v>71</v>
      </c>
    </row>
    <row r="152" spans="1:9" x14ac:dyDescent="0.3">
      <c r="A152" s="22" t="s">
        <v>143</v>
      </c>
      <c r="C152" s="4"/>
      <c r="D152" s="1">
        <v>25</v>
      </c>
      <c r="E152" s="1" t="s">
        <v>59</v>
      </c>
      <c r="F152" s="1">
        <v>225</v>
      </c>
      <c r="G152" s="1">
        <v>28</v>
      </c>
      <c r="H152" s="1">
        <v>3</v>
      </c>
      <c r="I152" s="1" t="s">
        <v>109</v>
      </c>
    </row>
    <row r="153" spans="1:9" x14ac:dyDescent="0.3">
      <c r="A153" s="22" t="s">
        <v>155</v>
      </c>
      <c r="C153" s="4"/>
      <c r="D153" s="1">
        <v>42</v>
      </c>
      <c r="E153" s="1" t="s">
        <v>59</v>
      </c>
      <c r="F153" s="1">
        <v>205</v>
      </c>
      <c r="G153" s="1">
        <v>24</v>
      </c>
      <c r="H153" s="1">
        <v>3</v>
      </c>
      <c r="I153" s="1" t="s">
        <v>151</v>
      </c>
    </row>
    <row r="154" spans="1:9" x14ac:dyDescent="0.3">
      <c r="A154" s="22" t="s">
        <v>161</v>
      </c>
      <c r="C154" s="4"/>
      <c r="D154" s="1">
        <v>45</v>
      </c>
      <c r="E154" s="1" t="s">
        <v>59</v>
      </c>
      <c r="F154" s="1">
        <v>203</v>
      </c>
      <c r="G154" s="1">
        <v>24</v>
      </c>
      <c r="H154" s="1" t="s">
        <v>54</v>
      </c>
      <c r="I154" s="1" t="s">
        <v>93</v>
      </c>
    </row>
    <row r="155" spans="1:9" x14ac:dyDescent="0.3">
      <c r="A155" s="22" t="s">
        <v>163</v>
      </c>
      <c r="C155" s="4"/>
      <c r="D155" s="1">
        <v>26</v>
      </c>
      <c r="E155" s="1" t="s">
        <v>59</v>
      </c>
      <c r="F155" s="1">
        <v>202</v>
      </c>
      <c r="G155" s="1">
        <v>24</v>
      </c>
      <c r="H155" s="1">
        <v>2</v>
      </c>
      <c r="I155" s="1" t="s">
        <v>100</v>
      </c>
    </row>
    <row r="156" spans="1:9" x14ac:dyDescent="0.3">
      <c r="A156" s="22" t="s">
        <v>165</v>
      </c>
      <c r="C156" s="4"/>
      <c r="D156" s="1">
        <v>39</v>
      </c>
      <c r="E156" s="1" t="s">
        <v>59</v>
      </c>
      <c r="F156" s="1">
        <v>206</v>
      </c>
      <c r="G156" s="1">
        <v>23</v>
      </c>
      <c r="H156" s="1">
        <v>2</v>
      </c>
      <c r="I156" s="1" t="s">
        <v>62</v>
      </c>
    </row>
    <row r="157" spans="1:9" x14ac:dyDescent="0.3">
      <c r="A157" s="22" t="s">
        <v>168</v>
      </c>
      <c r="C157" s="4"/>
      <c r="D157" s="1">
        <v>20</v>
      </c>
      <c r="E157" s="1" t="s">
        <v>59</v>
      </c>
      <c r="F157" s="1">
        <v>224</v>
      </c>
      <c r="G157" s="1">
        <v>24</v>
      </c>
      <c r="H157" s="1">
        <v>2</v>
      </c>
      <c r="I157" s="1" t="s">
        <v>89</v>
      </c>
    </row>
    <row r="158" spans="1:9" x14ac:dyDescent="0.3">
      <c r="A158" s="22" t="s">
        <v>172</v>
      </c>
      <c r="C158" s="4"/>
      <c r="D158" s="1">
        <v>37</v>
      </c>
      <c r="E158" s="1" t="s">
        <v>59</v>
      </c>
      <c r="F158" s="1">
        <v>192</v>
      </c>
      <c r="G158" s="1">
        <v>26</v>
      </c>
      <c r="H158" s="1">
        <v>2</v>
      </c>
      <c r="I158" s="1" t="s">
        <v>74</v>
      </c>
    </row>
    <row r="159" spans="1:9" x14ac:dyDescent="0.3">
      <c r="A159" s="22" t="s">
        <v>177</v>
      </c>
      <c r="C159" s="4"/>
      <c r="D159" s="1">
        <v>27</v>
      </c>
      <c r="E159" s="1" t="s">
        <v>59</v>
      </c>
      <c r="F159" s="1">
        <v>210</v>
      </c>
      <c r="G159" s="1">
        <v>34</v>
      </c>
      <c r="H159" s="1">
        <v>12</v>
      </c>
      <c r="I159" s="1" t="s">
        <v>55</v>
      </c>
    </row>
    <row r="160" spans="1:9" x14ac:dyDescent="0.3">
      <c r="A160" s="22" t="s">
        <v>135</v>
      </c>
      <c r="C160" s="4"/>
      <c r="D160" s="1">
        <v>68</v>
      </c>
      <c r="E160" s="1" t="s">
        <v>79</v>
      </c>
      <c r="F160" s="1">
        <v>320</v>
      </c>
      <c r="G160" s="1">
        <v>32</v>
      </c>
      <c r="H160" s="1">
        <v>11</v>
      </c>
      <c r="I160" s="1" t="s">
        <v>85</v>
      </c>
    </row>
    <row r="161" spans="1:9" x14ac:dyDescent="0.3">
      <c r="A161" s="22" t="s">
        <v>171</v>
      </c>
      <c r="C161" s="4"/>
      <c r="D161" s="1">
        <v>77</v>
      </c>
      <c r="E161" s="1" t="s">
        <v>79</v>
      </c>
      <c r="F161" s="1">
        <v>309</v>
      </c>
      <c r="G161" s="1">
        <v>22</v>
      </c>
      <c r="H161" s="1" t="s">
        <v>54</v>
      </c>
      <c r="I161" s="1" t="s">
        <v>69</v>
      </c>
    </row>
    <row r="162" spans="1:9" x14ac:dyDescent="0.3">
      <c r="A162" s="22" t="s">
        <v>179</v>
      </c>
      <c r="C162" s="4"/>
      <c r="D162" s="1">
        <v>75</v>
      </c>
      <c r="E162" s="1" t="s">
        <v>79</v>
      </c>
      <c r="F162" s="1">
        <v>305</v>
      </c>
      <c r="G162" s="1">
        <v>22</v>
      </c>
      <c r="H162" s="1" t="s">
        <v>54</v>
      </c>
      <c r="I162" s="1" t="s">
        <v>180</v>
      </c>
    </row>
    <row r="163" spans="1:9" x14ac:dyDescent="0.3">
      <c r="A163" s="22" t="s">
        <v>181</v>
      </c>
      <c r="C163" s="4"/>
      <c r="D163" s="1">
        <v>72</v>
      </c>
      <c r="E163" s="1" t="s">
        <v>79</v>
      </c>
      <c r="F163" s="1">
        <v>315</v>
      </c>
      <c r="G163" s="1">
        <v>35</v>
      </c>
      <c r="H163" s="1">
        <v>13</v>
      </c>
      <c r="I163" s="1" t="s">
        <v>93</v>
      </c>
    </row>
    <row r="164" spans="1:9" x14ac:dyDescent="0.3">
      <c r="A164" s="22" t="s">
        <v>187</v>
      </c>
      <c r="C164" s="4"/>
      <c r="D164" s="1">
        <v>71</v>
      </c>
      <c r="E164" s="1" t="s">
        <v>79</v>
      </c>
      <c r="F164" s="1">
        <v>343</v>
      </c>
      <c r="G164" s="1">
        <v>22</v>
      </c>
      <c r="H164" s="1">
        <v>2</v>
      </c>
      <c r="I164" s="1" t="s">
        <v>55</v>
      </c>
    </row>
    <row r="165" spans="1:9" x14ac:dyDescent="0.3">
      <c r="A165" s="22" t="s">
        <v>197</v>
      </c>
      <c r="C165" s="4"/>
      <c r="D165" s="1">
        <v>69</v>
      </c>
      <c r="E165" s="1" t="s">
        <v>79</v>
      </c>
      <c r="F165" s="1">
        <v>317</v>
      </c>
      <c r="G165" s="1">
        <v>24</v>
      </c>
      <c r="H165" s="1">
        <v>2</v>
      </c>
      <c r="I165" s="1" t="s">
        <v>101</v>
      </c>
    </row>
    <row r="166" spans="1:9" x14ac:dyDescent="0.3">
      <c r="C166" s="4"/>
      <c r="D166" s="1"/>
      <c r="E166" s="1"/>
      <c r="F166" s="10"/>
    </row>
    <row r="167" spans="1:9" x14ac:dyDescent="0.3">
      <c r="C167" s="4"/>
      <c r="D167" s="1"/>
      <c r="E167" s="1"/>
      <c r="F167" s="10"/>
    </row>
    <row r="168" spans="1:9" x14ac:dyDescent="0.3">
      <c r="C168" s="4"/>
      <c r="D168" s="1"/>
      <c r="E168" s="1"/>
      <c r="F168" s="11"/>
    </row>
    <row r="169" spans="1:9" x14ac:dyDescent="0.3">
      <c r="C169" s="4"/>
      <c r="D169" s="1"/>
      <c r="E169" s="1"/>
      <c r="F169" s="10"/>
    </row>
    <row r="170" spans="1:9" x14ac:dyDescent="0.3">
      <c r="C170" s="4"/>
      <c r="D170" s="1"/>
      <c r="E170" s="1"/>
      <c r="F170" s="10"/>
    </row>
    <row r="171" spans="1:9" x14ac:dyDescent="0.3">
      <c r="C171" s="4"/>
      <c r="D171" s="1"/>
      <c r="E171" s="1"/>
      <c r="F171" s="10"/>
    </row>
    <row r="172" spans="1:9" x14ac:dyDescent="0.3">
      <c r="C172" s="4"/>
      <c r="D172" s="1"/>
      <c r="E172" s="1"/>
      <c r="F172" s="13"/>
    </row>
    <row r="173" spans="1:9" x14ac:dyDescent="0.3">
      <c r="F173" s="10"/>
    </row>
    <row r="174" spans="1:9" x14ac:dyDescent="0.3">
      <c r="F174" s="10"/>
    </row>
    <row r="175" spans="1:9" x14ac:dyDescent="0.3">
      <c r="F175" s="10"/>
    </row>
    <row r="176" spans="1:9" x14ac:dyDescent="0.3">
      <c r="F176" s="10"/>
    </row>
    <row r="177" spans="6:6" x14ac:dyDescent="0.3">
      <c r="F177" s="10"/>
    </row>
    <row r="178" spans="6:6" x14ac:dyDescent="0.3">
      <c r="F178" s="10"/>
    </row>
    <row r="179" spans="6:6" x14ac:dyDescent="0.3">
      <c r="F179" s="10"/>
    </row>
    <row r="180" spans="6:6" x14ac:dyDescent="0.3">
      <c r="F180" s="10"/>
    </row>
    <row r="181" spans="6:6" x14ac:dyDescent="0.3">
      <c r="F181" s="10"/>
    </row>
  </sheetData>
  <sortState ref="A21:N32">
    <sortCondition ref="B21:B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67"/>
  <sheetViews>
    <sheetView workbookViewId="0">
      <selection activeCell="L36" sqref="B36:L36"/>
    </sheetView>
  </sheetViews>
  <sheetFormatPr defaultRowHeight="14.4" x14ac:dyDescent="0.3"/>
  <cols>
    <col min="1" max="1" width="4.109375" style="1" customWidth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7" width="3" style="1" customWidth="1"/>
    <col min="18" max="16384" width="8.88671875" style="1"/>
  </cols>
  <sheetData>
    <row r="4" spans="2:21" x14ac:dyDescent="0.3">
      <c r="B4" s="3" t="s">
        <v>12</v>
      </c>
      <c r="R4" s="3" t="s">
        <v>42</v>
      </c>
    </row>
    <row r="5" spans="2:21" x14ac:dyDescent="0.3">
      <c r="B5" s="1" t="s">
        <v>13</v>
      </c>
      <c r="C5" s="1" t="s">
        <v>14</v>
      </c>
      <c r="D5" s="1" t="s">
        <v>15</v>
      </c>
      <c r="E5" s="3" t="s">
        <v>16</v>
      </c>
      <c r="F5" s="1" t="s">
        <v>17</v>
      </c>
      <c r="G5" s="1" t="s">
        <v>18</v>
      </c>
      <c r="H5" s="3" t="s">
        <v>19</v>
      </c>
      <c r="I5" s="1" t="s">
        <v>20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R5" s="1" t="s">
        <v>16</v>
      </c>
      <c r="S5" s="1" t="s">
        <v>19</v>
      </c>
      <c r="T5" s="1" t="s">
        <v>21</v>
      </c>
      <c r="U5" s="3" t="s">
        <v>33</v>
      </c>
    </row>
    <row r="6" spans="2:21" x14ac:dyDescent="0.3">
      <c r="B6" s="1" t="s">
        <v>211</v>
      </c>
      <c r="C6" s="1">
        <v>515</v>
      </c>
      <c r="D6" s="1">
        <v>323</v>
      </c>
      <c r="E6" s="3">
        <v>3496</v>
      </c>
      <c r="F6" s="1">
        <v>62.7</v>
      </c>
      <c r="G6" s="1">
        <v>6.8</v>
      </c>
      <c r="H6" s="3">
        <v>22</v>
      </c>
      <c r="I6" s="1">
        <v>4.3</v>
      </c>
      <c r="J6" s="3">
        <v>13</v>
      </c>
      <c r="K6" s="1">
        <v>2.5</v>
      </c>
      <c r="L6" s="1">
        <v>87</v>
      </c>
      <c r="M6" s="1">
        <v>20</v>
      </c>
      <c r="N6" s="1">
        <v>101</v>
      </c>
      <c r="O6" s="1">
        <v>86.4</v>
      </c>
      <c r="P6" s="1" t="s">
        <v>234</v>
      </c>
      <c r="R6" s="1">
        <f>E6/25</f>
        <v>139.84</v>
      </c>
      <c r="S6" s="1">
        <f>H6*4</f>
        <v>88</v>
      </c>
      <c r="T6" s="1">
        <f>J6*-2</f>
        <v>-26</v>
      </c>
      <c r="U6" s="1">
        <f>SUM(R6:T6)</f>
        <v>201.84</v>
      </c>
    </row>
    <row r="7" spans="2:21" x14ac:dyDescent="0.3">
      <c r="B7" s="1" t="s">
        <v>212</v>
      </c>
      <c r="C7" s="1">
        <v>43</v>
      </c>
      <c r="D7" s="1">
        <v>24</v>
      </c>
      <c r="E7" s="1">
        <v>265</v>
      </c>
      <c r="F7" s="1">
        <v>55.8</v>
      </c>
      <c r="G7" s="1">
        <v>6.2</v>
      </c>
      <c r="H7" s="1">
        <v>1</v>
      </c>
      <c r="I7" s="1">
        <v>2.2999999999999998</v>
      </c>
      <c r="J7" s="1">
        <v>1</v>
      </c>
      <c r="K7" s="1">
        <v>2.2999999999999998</v>
      </c>
      <c r="L7" s="1">
        <v>41</v>
      </c>
      <c r="M7" s="1">
        <v>4</v>
      </c>
      <c r="N7" s="1">
        <v>29</v>
      </c>
      <c r="O7" s="1">
        <v>72.3</v>
      </c>
      <c r="R7" s="1">
        <f t="shared" ref="R7" si="0">E7/25</f>
        <v>10.6</v>
      </c>
      <c r="S7" s="1">
        <f t="shared" ref="S7" si="1">H7*4</f>
        <v>4</v>
      </c>
      <c r="T7" s="1">
        <f t="shared" ref="T7" si="2">J7*-2</f>
        <v>-2</v>
      </c>
      <c r="U7" s="1">
        <f t="shared" ref="U7" si="3">SUM(R7:T7)</f>
        <v>12.6</v>
      </c>
    </row>
    <row r="13" spans="2:21" x14ac:dyDescent="0.3">
      <c r="B13" s="3" t="s">
        <v>31</v>
      </c>
      <c r="I13" s="3" t="s">
        <v>42</v>
      </c>
    </row>
    <row r="14" spans="2:21" x14ac:dyDescent="0.3">
      <c r="B14" s="1" t="s">
        <v>13</v>
      </c>
      <c r="C14" s="1" t="s">
        <v>14</v>
      </c>
      <c r="D14" s="3" t="s">
        <v>16</v>
      </c>
      <c r="E14" s="1" t="s">
        <v>18</v>
      </c>
      <c r="F14" s="1" t="s">
        <v>30</v>
      </c>
      <c r="G14" s="3" t="s">
        <v>19</v>
      </c>
      <c r="I14" s="1" t="s">
        <v>16</v>
      </c>
      <c r="J14" s="1" t="s">
        <v>19</v>
      </c>
      <c r="K14" s="3" t="s">
        <v>33</v>
      </c>
      <c r="L14" s="3" t="s">
        <v>52</v>
      </c>
    </row>
    <row r="15" spans="2:21" x14ac:dyDescent="0.3">
      <c r="B15" s="1" t="s">
        <v>213</v>
      </c>
      <c r="C15" s="1">
        <v>207</v>
      </c>
      <c r="D15" s="3">
        <v>891</v>
      </c>
      <c r="E15" s="1">
        <v>4.3</v>
      </c>
      <c r="F15" s="1">
        <v>51</v>
      </c>
      <c r="G15" s="3">
        <v>7</v>
      </c>
      <c r="I15" s="1">
        <f t="shared" ref="I15:I23" si="4">D15/10*1</f>
        <v>89.1</v>
      </c>
      <c r="J15" s="1">
        <f t="shared" ref="J15:J23" si="5">G15*6</f>
        <v>42</v>
      </c>
      <c r="K15" s="1">
        <f t="shared" ref="K15:K23" si="6">SUM(I15:J15)</f>
        <v>131.1</v>
      </c>
      <c r="L15" s="2" t="s">
        <v>234</v>
      </c>
    </row>
    <row r="16" spans="2:21" x14ac:dyDescent="0.3">
      <c r="B16" s="1" t="s">
        <v>215</v>
      </c>
      <c r="C16" s="1">
        <v>56</v>
      </c>
      <c r="D16" s="3">
        <v>275</v>
      </c>
      <c r="E16" s="1">
        <v>4.9000000000000004</v>
      </c>
      <c r="F16" s="1">
        <v>52</v>
      </c>
      <c r="G16" s="3">
        <v>1</v>
      </c>
      <c r="I16" s="1">
        <f t="shared" si="4"/>
        <v>27.5</v>
      </c>
      <c r="J16" s="1">
        <f t="shared" si="5"/>
        <v>6</v>
      </c>
      <c r="K16" s="1">
        <f t="shared" si="6"/>
        <v>33.5</v>
      </c>
      <c r="L16" s="1" t="s">
        <v>234</v>
      </c>
    </row>
    <row r="17" spans="2:12" x14ac:dyDescent="0.3">
      <c r="B17" s="1" t="s">
        <v>214</v>
      </c>
      <c r="C17" s="1">
        <v>57</v>
      </c>
      <c r="D17" s="3">
        <v>153</v>
      </c>
      <c r="E17" s="1">
        <v>2.7</v>
      </c>
      <c r="F17" s="1">
        <v>11</v>
      </c>
      <c r="G17" s="3">
        <v>2</v>
      </c>
      <c r="I17" s="1">
        <f t="shared" si="4"/>
        <v>15.3</v>
      </c>
      <c r="J17" s="1">
        <f t="shared" si="5"/>
        <v>12</v>
      </c>
      <c r="K17" s="1">
        <f t="shared" si="6"/>
        <v>27.3</v>
      </c>
      <c r="L17" s="2" t="s">
        <v>234</v>
      </c>
    </row>
    <row r="18" spans="2:12" x14ac:dyDescent="0.3">
      <c r="B18" s="15" t="s">
        <v>217</v>
      </c>
      <c r="C18" s="16">
        <v>13</v>
      </c>
      <c r="D18" s="17">
        <v>121</v>
      </c>
      <c r="E18" s="16">
        <v>9.3000000000000007</v>
      </c>
      <c r="F18" s="16">
        <v>47</v>
      </c>
      <c r="G18" s="17">
        <v>2</v>
      </c>
      <c r="H18" s="16"/>
      <c r="I18" s="16">
        <f t="shared" si="4"/>
        <v>12.1</v>
      </c>
      <c r="J18" s="16">
        <f t="shared" si="5"/>
        <v>12</v>
      </c>
      <c r="K18" s="16">
        <f t="shared" si="6"/>
        <v>24.1</v>
      </c>
      <c r="L18" s="15" t="s">
        <v>236</v>
      </c>
    </row>
    <row r="19" spans="2:12" x14ac:dyDescent="0.3">
      <c r="B19" s="1" t="s">
        <v>218</v>
      </c>
      <c r="C19" s="1">
        <v>9</v>
      </c>
      <c r="D19" s="1">
        <v>43</v>
      </c>
      <c r="E19" s="1">
        <v>4.8</v>
      </c>
      <c r="F19" s="1">
        <v>11</v>
      </c>
      <c r="G19" s="1">
        <v>1</v>
      </c>
      <c r="I19" s="1">
        <f t="shared" si="4"/>
        <v>4.3</v>
      </c>
      <c r="J19" s="1">
        <f t="shared" si="5"/>
        <v>6</v>
      </c>
      <c r="K19" s="1">
        <f t="shared" si="6"/>
        <v>10.3</v>
      </c>
    </row>
    <row r="20" spans="2:12" x14ac:dyDescent="0.3">
      <c r="B20" s="1" t="s">
        <v>216</v>
      </c>
      <c r="C20" s="1">
        <v>23</v>
      </c>
      <c r="D20" s="3">
        <v>66</v>
      </c>
      <c r="E20" s="1">
        <v>2.9</v>
      </c>
      <c r="F20" s="1">
        <v>32</v>
      </c>
      <c r="G20" s="3">
        <v>0</v>
      </c>
      <c r="I20" s="1">
        <f t="shared" si="4"/>
        <v>6.6</v>
      </c>
      <c r="J20" s="1">
        <f t="shared" si="5"/>
        <v>0</v>
      </c>
      <c r="K20" s="1">
        <f t="shared" si="6"/>
        <v>6.6</v>
      </c>
      <c r="L20" s="1" t="s">
        <v>234</v>
      </c>
    </row>
    <row r="21" spans="2:12" x14ac:dyDescent="0.3">
      <c r="B21" s="1" t="s">
        <v>212</v>
      </c>
      <c r="C21" s="1">
        <v>2</v>
      </c>
      <c r="D21" s="3">
        <v>15</v>
      </c>
      <c r="E21" s="1">
        <v>7.5</v>
      </c>
      <c r="F21" s="1">
        <v>10</v>
      </c>
      <c r="G21" s="3">
        <v>0</v>
      </c>
      <c r="I21" s="1">
        <f t="shared" si="4"/>
        <v>1.5</v>
      </c>
      <c r="J21" s="1">
        <f t="shared" si="5"/>
        <v>0</v>
      </c>
      <c r="K21" s="1">
        <f t="shared" si="6"/>
        <v>1.5</v>
      </c>
    </row>
    <row r="22" spans="2:12" x14ac:dyDescent="0.3">
      <c r="B22" s="1" t="s">
        <v>220</v>
      </c>
      <c r="C22" s="1">
        <v>1</v>
      </c>
      <c r="D22" s="3">
        <v>4</v>
      </c>
      <c r="E22" s="1">
        <v>4</v>
      </c>
      <c r="F22" s="1">
        <v>4</v>
      </c>
      <c r="G22" s="3">
        <v>0</v>
      </c>
      <c r="I22" s="1">
        <f t="shared" si="4"/>
        <v>0.4</v>
      </c>
      <c r="J22" s="1">
        <f t="shared" si="5"/>
        <v>0</v>
      </c>
      <c r="K22" s="1">
        <f t="shared" si="6"/>
        <v>0.4</v>
      </c>
    </row>
    <row r="23" spans="2:12" x14ac:dyDescent="0.3">
      <c r="B23" s="1" t="s">
        <v>219</v>
      </c>
      <c r="C23" s="1">
        <v>2</v>
      </c>
      <c r="D23" s="3">
        <v>-14</v>
      </c>
      <c r="E23" s="1">
        <v>-7</v>
      </c>
      <c r="F23" s="1">
        <v>-3</v>
      </c>
      <c r="G23" s="3">
        <v>0</v>
      </c>
      <c r="I23" s="1">
        <f t="shared" si="4"/>
        <v>-1.4</v>
      </c>
      <c r="J23" s="1">
        <f t="shared" si="5"/>
        <v>0</v>
      </c>
      <c r="K23" s="1">
        <f t="shared" si="6"/>
        <v>-1.4</v>
      </c>
    </row>
    <row r="24" spans="2:12" x14ac:dyDescent="0.3">
      <c r="D24" s="3"/>
      <c r="G24" s="3"/>
    </row>
    <row r="25" spans="2:12" x14ac:dyDescent="0.3">
      <c r="D25" s="3"/>
      <c r="G25" s="3"/>
    </row>
    <row r="28" spans="2:12" x14ac:dyDescent="0.3">
      <c r="B28" s="3" t="s">
        <v>32</v>
      </c>
      <c r="I28" s="3" t="s">
        <v>42</v>
      </c>
    </row>
    <row r="29" spans="2:12" x14ac:dyDescent="0.3">
      <c r="B29" s="1" t="s">
        <v>13</v>
      </c>
      <c r="C29" s="1" t="s">
        <v>28</v>
      </c>
      <c r="D29" s="3" t="s">
        <v>16</v>
      </c>
      <c r="E29" s="1" t="s">
        <v>29</v>
      </c>
      <c r="F29" s="1" t="s">
        <v>30</v>
      </c>
      <c r="G29" s="3" t="s">
        <v>19</v>
      </c>
      <c r="I29" s="1" t="s">
        <v>16</v>
      </c>
      <c r="J29" s="1" t="s">
        <v>19</v>
      </c>
      <c r="K29" s="3" t="s">
        <v>33</v>
      </c>
      <c r="L29" s="3" t="s">
        <v>52</v>
      </c>
    </row>
    <row r="30" spans="2:12" x14ac:dyDescent="0.3">
      <c r="B30" s="1" t="s">
        <v>220</v>
      </c>
      <c r="C30" s="1">
        <v>48</v>
      </c>
      <c r="D30" s="3">
        <v>680</v>
      </c>
      <c r="E30" s="1">
        <v>14.2</v>
      </c>
      <c r="F30" s="1">
        <v>87</v>
      </c>
      <c r="G30" s="3">
        <v>7</v>
      </c>
      <c r="I30" s="1">
        <f t="shared" ref="I30:I41" si="7">D30/10</f>
        <v>68</v>
      </c>
      <c r="J30" s="1">
        <f t="shared" ref="J30:J41" si="8">G30*6</f>
        <v>42</v>
      </c>
      <c r="K30" s="1">
        <f t="shared" ref="K30:K41" si="9">SUM(I30:J30)</f>
        <v>110</v>
      </c>
      <c r="L30" s="2" t="s">
        <v>234</v>
      </c>
    </row>
    <row r="31" spans="2:12" x14ac:dyDescent="0.3">
      <c r="B31" s="1" t="s">
        <v>221</v>
      </c>
      <c r="C31" s="1">
        <v>58</v>
      </c>
      <c r="D31" s="3">
        <v>618</v>
      </c>
      <c r="E31" s="1">
        <v>10.7</v>
      </c>
      <c r="F31" s="1">
        <v>41</v>
      </c>
      <c r="G31" s="3">
        <v>8</v>
      </c>
      <c r="I31" s="1">
        <f t="shared" si="7"/>
        <v>61.8</v>
      </c>
      <c r="J31" s="1">
        <f t="shared" si="8"/>
        <v>48</v>
      </c>
      <c r="K31" s="1">
        <f t="shared" si="9"/>
        <v>109.8</v>
      </c>
      <c r="L31" s="2" t="s">
        <v>235</v>
      </c>
    </row>
    <row r="32" spans="2:12" x14ac:dyDescent="0.3">
      <c r="B32" s="2" t="s">
        <v>222</v>
      </c>
      <c r="C32" s="1">
        <v>54</v>
      </c>
      <c r="D32" s="3">
        <v>688</v>
      </c>
      <c r="E32" s="1">
        <v>12.7</v>
      </c>
      <c r="F32" s="1">
        <v>35</v>
      </c>
      <c r="G32" s="3">
        <v>2</v>
      </c>
      <c r="I32" s="1">
        <f t="shared" si="7"/>
        <v>68.8</v>
      </c>
      <c r="J32" s="1">
        <f t="shared" si="8"/>
        <v>12</v>
      </c>
      <c r="K32" s="1">
        <f t="shared" si="9"/>
        <v>80.8</v>
      </c>
      <c r="L32" s="2" t="s">
        <v>234</v>
      </c>
    </row>
    <row r="33" spans="2:12" x14ac:dyDescent="0.3">
      <c r="B33" s="2" t="s">
        <v>223</v>
      </c>
      <c r="C33" s="2">
        <v>43</v>
      </c>
      <c r="D33" s="3">
        <v>455</v>
      </c>
      <c r="E33" s="2">
        <v>10.6</v>
      </c>
      <c r="F33" s="2">
        <v>29</v>
      </c>
      <c r="G33" s="3">
        <v>1</v>
      </c>
      <c r="H33" s="2"/>
      <c r="I33" s="1">
        <f t="shared" si="7"/>
        <v>45.5</v>
      </c>
      <c r="J33" s="1">
        <f t="shared" si="8"/>
        <v>6</v>
      </c>
      <c r="K33" s="1">
        <f t="shared" si="9"/>
        <v>51.5</v>
      </c>
      <c r="L33" s="2" t="s">
        <v>234</v>
      </c>
    </row>
    <row r="34" spans="2:12" x14ac:dyDescent="0.3">
      <c r="B34" s="1" t="s">
        <v>226</v>
      </c>
      <c r="C34" s="1">
        <v>9</v>
      </c>
      <c r="D34" s="3">
        <v>218</v>
      </c>
      <c r="E34" s="1">
        <v>24.2</v>
      </c>
      <c r="F34" s="1">
        <v>64</v>
      </c>
      <c r="G34" s="3">
        <v>3</v>
      </c>
      <c r="I34" s="1">
        <f t="shared" si="7"/>
        <v>21.8</v>
      </c>
      <c r="J34" s="1">
        <f t="shared" si="8"/>
        <v>18</v>
      </c>
      <c r="K34" s="1">
        <f t="shared" si="9"/>
        <v>39.799999999999997</v>
      </c>
      <c r="L34" s="2" t="s">
        <v>234</v>
      </c>
    </row>
    <row r="35" spans="2:12" x14ac:dyDescent="0.3">
      <c r="B35" s="1" t="s">
        <v>215</v>
      </c>
      <c r="C35" s="1">
        <v>27</v>
      </c>
      <c r="D35" s="3">
        <v>256</v>
      </c>
      <c r="E35" s="1">
        <v>9.5</v>
      </c>
      <c r="F35" s="1">
        <v>39</v>
      </c>
      <c r="G35" s="3">
        <v>1</v>
      </c>
      <c r="I35" s="1">
        <f t="shared" si="7"/>
        <v>25.6</v>
      </c>
      <c r="J35" s="1">
        <f t="shared" si="8"/>
        <v>6</v>
      </c>
      <c r="K35" s="1">
        <f t="shared" si="9"/>
        <v>31.6</v>
      </c>
      <c r="L35" s="1" t="s">
        <v>234</v>
      </c>
    </row>
    <row r="36" spans="2:12" x14ac:dyDescent="0.3">
      <c r="B36" s="16" t="s">
        <v>217</v>
      </c>
      <c r="C36" s="16">
        <v>31</v>
      </c>
      <c r="D36" s="17">
        <v>309</v>
      </c>
      <c r="E36" s="16">
        <v>10</v>
      </c>
      <c r="F36" s="16">
        <v>59</v>
      </c>
      <c r="G36" s="17">
        <v>0</v>
      </c>
      <c r="H36" s="16"/>
      <c r="I36" s="16">
        <f t="shared" si="7"/>
        <v>30.9</v>
      </c>
      <c r="J36" s="16">
        <f t="shared" si="8"/>
        <v>0</v>
      </c>
      <c r="K36" s="16">
        <f t="shared" si="9"/>
        <v>30.9</v>
      </c>
      <c r="L36" s="15" t="s">
        <v>236</v>
      </c>
    </row>
    <row r="37" spans="2:12" x14ac:dyDescent="0.3">
      <c r="B37" s="1" t="s">
        <v>214</v>
      </c>
      <c r="C37" s="1">
        <v>34</v>
      </c>
      <c r="D37" s="3">
        <v>197</v>
      </c>
      <c r="E37" s="1">
        <v>5.8</v>
      </c>
      <c r="F37" s="1">
        <v>15</v>
      </c>
      <c r="G37" s="3">
        <v>1</v>
      </c>
      <c r="I37" s="1">
        <f t="shared" si="7"/>
        <v>19.7</v>
      </c>
      <c r="J37" s="1">
        <f t="shared" si="8"/>
        <v>6</v>
      </c>
      <c r="K37" s="1">
        <f t="shared" si="9"/>
        <v>25.7</v>
      </c>
      <c r="L37" s="2" t="s">
        <v>234</v>
      </c>
    </row>
    <row r="38" spans="2:12" x14ac:dyDescent="0.3">
      <c r="B38" s="1" t="s">
        <v>224</v>
      </c>
      <c r="C38" s="1">
        <v>20</v>
      </c>
      <c r="D38" s="3">
        <v>151</v>
      </c>
      <c r="E38" s="1">
        <v>7.6</v>
      </c>
      <c r="F38" s="1">
        <v>25</v>
      </c>
      <c r="G38" s="3">
        <v>0</v>
      </c>
      <c r="I38" s="1">
        <f t="shared" si="7"/>
        <v>15.1</v>
      </c>
      <c r="J38" s="1">
        <f t="shared" si="8"/>
        <v>0</v>
      </c>
      <c r="K38" s="1">
        <f t="shared" si="9"/>
        <v>15.1</v>
      </c>
      <c r="L38" s="1" t="s">
        <v>234</v>
      </c>
    </row>
    <row r="39" spans="2:12" x14ac:dyDescent="0.3">
      <c r="B39" s="1" t="s">
        <v>225</v>
      </c>
      <c r="C39" s="1">
        <v>9</v>
      </c>
      <c r="D39" s="3">
        <v>80</v>
      </c>
      <c r="E39" s="1">
        <v>8.9</v>
      </c>
      <c r="F39" s="1">
        <v>26</v>
      </c>
      <c r="G39" s="3">
        <v>0</v>
      </c>
      <c r="I39" s="1">
        <f t="shared" si="7"/>
        <v>8</v>
      </c>
      <c r="J39" s="1">
        <f t="shared" si="8"/>
        <v>0</v>
      </c>
      <c r="K39" s="1">
        <f t="shared" si="9"/>
        <v>8</v>
      </c>
    </row>
    <row r="40" spans="2:12" x14ac:dyDescent="0.3">
      <c r="B40" s="1" t="s">
        <v>227</v>
      </c>
      <c r="C40" s="1">
        <v>8</v>
      </c>
      <c r="D40" s="3">
        <v>76</v>
      </c>
      <c r="E40" s="1">
        <v>9.5</v>
      </c>
      <c r="F40" s="1">
        <v>21</v>
      </c>
      <c r="G40" s="3">
        <v>0</v>
      </c>
      <c r="I40" s="1">
        <f t="shared" si="7"/>
        <v>7.6</v>
      </c>
      <c r="J40" s="1">
        <f t="shared" si="8"/>
        <v>0</v>
      </c>
      <c r="K40" s="1">
        <f t="shared" si="9"/>
        <v>7.6</v>
      </c>
    </row>
    <row r="41" spans="2:12" x14ac:dyDescent="0.3">
      <c r="B41" s="1" t="s">
        <v>218</v>
      </c>
      <c r="C41" s="1">
        <v>6</v>
      </c>
      <c r="D41" s="3">
        <v>33</v>
      </c>
      <c r="E41" s="1">
        <v>5.5</v>
      </c>
      <c r="F41" s="1">
        <v>9</v>
      </c>
      <c r="G41" s="3">
        <v>0</v>
      </c>
      <c r="I41" s="1">
        <f t="shared" si="7"/>
        <v>3.3</v>
      </c>
      <c r="J41" s="1">
        <f t="shared" si="8"/>
        <v>0</v>
      </c>
      <c r="K41" s="1">
        <f t="shared" si="9"/>
        <v>3.3</v>
      </c>
    </row>
    <row r="42" spans="2:12" x14ac:dyDescent="0.3">
      <c r="D42" s="3"/>
      <c r="G42" s="3"/>
    </row>
    <row r="43" spans="2:12" x14ac:dyDescent="0.3">
      <c r="D43" s="3"/>
      <c r="G43" s="3"/>
    </row>
    <row r="48" spans="2:12" x14ac:dyDescent="0.3">
      <c r="B48" s="3" t="s">
        <v>34</v>
      </c>
    </row>
    <row r="49" spans="2:16" x14ac:dyDescent="0.3">
      <c r="B49" s="1" t="s">
        <v>13</v>
      </c>
      <c r="C49" s="3" t="s">
        <v>21</v>
      </c>
      <c r="D49" s="1" t="s">
        <v>16</v>
      </c>
      <c r="E49" s="1" t="s">
        <v>29</v>
      </c>
      <c r="F49" s="1" t="s">
        <v>30</v>
      </c>
      <c r="G49" s="3" t="s">
        <v>35</v>
      </c>
      <c r="H49" s="3" t="s">
        <v>52</v>
      </c>
    </row>
    <row r="50" spans="2:16" x14ac:dyDescent="0.3">
      <c r="B50" s="2" t="s">
        <v>228</v>
      </c>
      <c r="C50" s="3">
        <v>2</v>
      </c>
      <c r="D50" s="1">
        <v>8</v>
      </c>
      <c r="E50" s="1">
        <v>4</v>
      </c>
      <c r="F50" s="1">
        <v>8</v>
      </c>
      <c r="G50" s="3">
        <v>0</v>
      </c>
      <c r="H50" s="3"/>
    </row>
    <row r="51" spans="2:16" s="2" customFormat="1" x14ac:dyDescent="0.3">
      <c r="B51" s="1" t="s">
        <v>229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</row>
    <row r="52" spans="2:16" x14ac:dyDescent="0.3">
      <c r="B52" s="1" t="s">
        <v>230</v>
      </c>
      <c r="C52" s="1">
        <v>1</v>
      </c>
      <c r="D52" s="1">
        <v>3</v>
      </c>
      <c r="E52" s="1">
        <v>3</v>
      </c>
      <c r="F52" s="1">
        <v>3</v>
      </c>
      <c r="G52" s="1">
        <v>0</v>
      </c>
    </row>
    <row r="53" spans="2:16" x14ac:dyDescent="0.3">
      <c r="B53" s="1" t="s">
        <v>231</v>
      </c>
      <c r="C53" s="1">
        <v>1</v>
      </c>
      <c r="D53" s="1">
        <v>-1</v>
      </c>
      <c r="E53" s="1">
        <v>-1</v>
      </c>
      <c r="F53" s="1">
        <v>-1</v>
      </c>
      <c r="G53" s="1">
        <v>0</v>
      </c>
    </row>
    <row r="61" spans="2:16" x14ac:dyDescent="0.3">
      <c r="B61" s="3" t="s">
        <v>36</v>
      </c>
      <c r="J61" s="3" t="s">
        <v>42</v>
      </c>
    </row>
    <row r="62" spans="2:16" x14ac:dyDescent="0.3">
      <c r="B62" s="1" t="s">
        <v>13</v>
      </c>
      <c r="C62" s="5" t="s">
        <v>41</v>
      </c>
      <c r="D62" s="3" t="s">
        <v>37</v>
      </c>
      <c r="E62" s="3" t="s">
        <v>38</v>
      </c>
      <c r="F62" s="3" t="s">
        <v>39</v>
      </c>
      <c r="G62" s="3" t="s">
        <v>40</v>
      </c>
      <c r="H62" s="3" t="s">
        <v>52</v>
      </c>
      <c r="I62" s="3"/>
      <c r="J62" s="5" t="s">
        <v>41</v>
      </c>
      <c r="K62" s="3" t="s">
        <v>37</v>
      </c>
      <c r="L62" s="3" t="s">
        <v>38</v>
      </c>
      <c r="M62" s="3" t="s">
        <v>39</v>
      </c>
      <c r="N62" s="3" t="s">
        <v>40</v>
      </c>
      <c r="O62" s="3" t="s">
        <v>33</v>
      </c>
    </row>
    <row r="63" spans="2:16" x14ac:dyDescent="0.3">
      <c r="B63" s="1" t="s">
        <v>232</v>
      </c>
      <c r="C63" s="6">
        <v>0</v>
      </c>
      <c r="D63" s="6">
        <v>5</v>
      </c>
      <c r="E63" s="7">
        <v>5</v>
      </c>
      <c r="F63" s="7">
        <v>3</v>
      </c>
      <c r="G63" s="6">
        <v>3</v>
      </c>
      <c r="J63" s="1">
        <f>C63*3</f>
        <v>0</v>
      </c>
      <c r="K63" s="1">
        <f>D63*3</f>
        <v>15</v>
      </c>
      <c r="L63" s="1">
        <f>E63*3</f>
        <v>15</v>
      </c>
      <c r="M63" s="1">
        <f>F63*4</f>
        <v>12</v>
      </c>
      <c r="N63" s="1">
        <f>G63*5</f>
        <v>15</v>
      </c>
      <c r="O63" s="1">
        <f>SUM(J63:N63)</f>
        <v>57</v>
      </c>
      <c r="P63" s="2" t="s">
        <v>97</v>
      </c>
    </row>
    <row r="64" spans="2:16" x14ac:dyDescent="0.3">
      <c r="C64" s="12"/>
      <c r="D64" s="12"/>
      <c r="E64" s="12"/>
      <c r="F64" s="12"/>
      <c r="G64" s="12"/>
      <c r="P64" s="2"/>
    </row>
    <row r="65" spans="3:7" x14ac:dyDescent="0.3">
      <c r="C65" s="12"/>
      <c r="D65" s="12"/>
      <c r="E65" s="12"/>
      <c r="F65" s="12"/>
      <c r="G65" s="12"/>
    </row>
    <row r="66" spans="3:7" x14ac:dyDescent="0.3">
      <c r="C66" s="12"/>
      <c r="D66" s="12"/>
      <c r="E66" s="12"/>
      <c r="F66" s="12"/>
      <c r="G66" s="12"/>
    </row>
    <row r="67" spans="3:7" x14ac:dyDescent="0.3">
      <c r="D67" s="10"/>
      <c r="F67" s="10"/>
    </row>
  </sheetData>
  <sortState ref="A30:U41">
    <sortCondition descending="1" ref="K30:K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Oakland Raiders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2018-08-22T16:48:47Z</dcterms:modified>
</cp:coreProperties>
</file>