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/>
  <mc:AlternateContent xmlns:mc="http://schemas.openxmlformats.org/markup-compatibility/2006">
    <mc:Choice Requires="x15">
      <x15ac:absPath xmlns:x15ac="http://schemas.microsoft.com/office/spreadsheetml/2010/11/ac" url="https://indiana-my.sharepoint.com/personal/alderjc_iu_edu/Documents/f609-revtheory/revenue-theory/5_fiscal-disparity/data/raw/"/>
    </mc:Choice>
  </mc:AlternateContent>
  <xr:revisionPtr revIDLastSave="1" documentId="11_BA8192E94C2DE691CFB9B0A122290C023844651C" xr6:coauthVersionLast="47" xr6:coauthVersionMax="47" xr10:uidLastSave="{C30FB35F-8F51-A94D-A81C-86CEEA6F38C0}"/>
  <bookViews>
    <workbookView xWindow="0" yWindow="0" windowWidth="28800" windowHeight="18000" xr2:uid="{00000000-000D-0000-FFFF-FFFF00000000}"/>
  </bookViews>
  <sheets>
    <sheet name="Original dat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5" i="1" l="1"/>
  <c r="W18" i="1" s="1"/>
  <c r="O54" i="1"/>
  <c r="I54" i="1"/>
  <c r="J54" i="1"/>
  <c r="S4" i="1" s="1"/>
  <c r="K54" i="1"/>
  <c r="L54" i="1"/>
  <c r="M54" i="1"/>
  <c r="N54" i="1"/>
  <c r="S8" i="1" s="1"/>
  <c r="C54" i="1"/>
  <c r="D54" i="1"/>
  <c r="E54" i="1"/>
  <c r="S6" i="1" s="1"/>
  <c r="F54" i="1"/>
  <c r="S7" i="1" s="1"/>
  <c r="G54" i="1"/>
  <c r="B54" i="1"/>
  <c r="S3" i="1" s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54" i="1" s="1"/>
  <c r="V4" i="1" l="1"/>
  <c r="V8" i="1"/>
  <c r="V12" i="1"/>
  <c r="V16" i="1"/>
  <c r="V20" i="1"/>
  <c r="V24" i="1"/>
  <c r="V28" i="1"/>
  <c r="V32" i="1"/>
  <c r="V36" i="1"/>
  <c r="V5" i="1"/>
  <c r="V9" i="1"/>
  <c r="V13" i="1"/>
  <c r="V17" i="1"/>
  <c r="V21" i="1"/>
  <c r="V25" i="1"/>
  <c r="V29" i="1"/>
  <c r="V33" i="1"/>
  <c r="V37" i="1"/>
  <c r="V41" i="1"/>
  <c r="V6" i="1"/>
  <c r="V10" i="1"/>
  <c r="V14" i="1"/>
  <c r="V18" i="1"/>
  <c r="V22" i="1"/>
  <c r="V26" i="1"/>
  <c r="V30" i="1"/>
  <c r="V34" i="1"/>
  <c r="V38" i="1"/>
  <c r="V19" i="1"/>
  <c r="V35" i="1"/>
  <c r="V45" i="1"/>
  <c r="V49" i="1"/>
  <c r="V3" i="1"/>
  <c r="V7" i="1"/>
  <c r="V23" i="1"/>
  <c r="V39" i="1"/>
  <c r="V42" i="1"/>
  <c r="V46" i="1"/>
  <c r="V50" i="1"/>
  <c r="V11" i="1"/>
  <c r="V27" i="1"/>
  <c r="V43" i="1"/>
  <c r="V47" i="1"/>
  <c r="V51" i="1"/>
  <c r="V15" i="1"/>
  <c r="V31" i="1"/>
  <c r="V40" i="1"/>
  <c r="V44" i="1"/>
  <c r="V48" i="1"/>
  <c r="V52" i="1"/>
  <c r="X6" i="1"/>
  <c r="X10" i="1"/>
  <c r="X14" i="1"/>
  <c r="X18" i="1"/>
  <c r="X22" i="1"/>
  <c r="X26" i="1"/>
  <c r="X30" i="1"/>
  <c r="X34" i="1"/>
  <c r="X38" i="1"/>
  <c r="X7" i="1"/>
  <c r="X11" i="1"/>
  <c r="X15" i="1"/>
  <c r="X19" i="1"/>
  <c r="X23" i="1"/>
  <c r="X27" i="1"/>
  <c r="X31" i="1"/>
  <c r="X35" i="1"/>
  <c r="X39" i="1"/>
  <c r="X4" i="1"/>
  <c r="X8" i="1"/>
  <c r="X12" i="1"/>
  <c r="X16" i="1"/>
  <c r="X20" i="1"/>
  <c r="X24" i="1"/>
  <c r="X28" i="1"/>
  <c r="X32" i="1"/>
  <c r="X36" i="1"/>
  <c r="X40" i="1"/>
  <c r="X9" i="1"/>
  <c r="X25" i="1"/>
  <c r="X43" i="1"/>
  <c r="X47" i="1"/>
  <c r="X51" i="1"/>
  <c r="X13" i="1"/>
  <c r="X29" i="1"/>
  <c r="X44" i="1"/>
  <c r="X48" i="1"/>
  <c r="X52" i="1"/>
  <c r="X17" i="1"/>
  <c r="X33" i="1"/>
  <c r="X41" i="1"/>
  <c r="X45" i="1"/>
  <c r="X49" i="1"/>
  <c r="X3" i="1"/>
  <c r="X5" i="1"/>
  <c r="X21" i="1"/>
  <c r="X37" i="1"/>
  <c r="X42" i="1"/>
  <c r="X46" i="1"/>
  <c r="X50" i="1"/>
  <c r="Y5" i="1"/>
  <c r="Y9" i="1"/>
  <c r="Y13" i="1"/>
  <c r="Y17" i="1"/>
  <c r="Y21" i="1"/>
  <c r="Y25" i="1"/>
  <c r="Y29" i="1"/>
  <c r="Y33" i="1"/>
  <c r="Y37" i="1"/>
  <c r="Y6" i="1"/>
  <c r="Y10" i="1"/>
  <c r="Y14" i="1"/>
  <c r="Y18" i="1"/>
  <c r="Y22" i="1"/>
  <c r="Y26" i="1"/>
  <c r="Y30" i="1"/>
  <c r="Y34" i="1"/>
  <c r="Y38" i="1"/>
  <c r="Y7" i="1"/>
  <c r="Y11" i="1"/>
  <c r="Y15" i="1"/>
  <c r="Y19" i="1"/>
  <c r="Y23" i="1"/>
  <c r="Y27" i="1"/>
  <c r="Y31" i="1"/>
  <c r="Y35" i="1"/>
  <c r="Y39" i="1"/>
  <c r="Y12" i="1"/>
  <c r="Y28" i="1"/>
  <c r="Y40" i="1"/>
  <c r="Y42" i="1"/>
  <c r="Y46" i="1"/>
  <c r="Y50" i="1"/>
  <c r="Y16" i="1"/>
  <c r="Y32" i="1"/>
  <c r="Y43" i="1"/>
  <c r="Y47" i="1"/>
  <c r="Y51" i="1"/>
  <c r="Y3" i="1"/>
  <c r="Y4" i="1"/>
  <c r="Y20" i="1"/>
  <c r="Y36" i="1"/>
  <c r="Y44" i="1"/>
  <c r="Y48" i="1"/>
  <c r="Y52" i="1"/>
  <c r="Y8" i="1"/>
  <c r="Y24" i="1"/>
  <c r="Y41" i="1"/>
  <c r="Y45" i="1"/>
  <c r="Y49" i="1"/>
  <c r="Z4" i="1"/>
  <c r="Z8" i="1"/>
  <c r="Z12" i="1"/>
  <c r="Z16" i="1"/>
  <c r="Z20" i="1"/>
  <c r="Z24" i="1"/>
  <c r="Z28" i="1"/>
  <c r="Z32" i="1"/>
  <c r="Z36" i="1"/>
  <c r="Z5" i="1"/>
  <c r="Z9" i="1"/>
  <c r="Z13" i="1"/>
  <c r="Z17" i="1"/>
  <c r="Z21" i="1"/>
  <c r="Z25" i="1"/>
  <c r="Z29" i="1"/>
  <c r="Z33" i="1"/>
  <c r="Z37" i="1"/>
  <c r="Z6" i="1"/>
  <c r="Z10" i="1"/>
  <c r="Z14" i="1"/>
  <c r="Z18" i="1"/>
  <c r="Z22" i="1"/>
  <c r="Z26" i="1"/>
  <c r="Z30" i="1"/>
  <c r="Z34" i="1"/>
  <c r="Z38" i="1"/>
  <c r="Z15" i="1"/>
  <c r="Z31" i="1"/>
  <c r="Z41" i="1"/>
  <c r="Z45" i="1"/>
  <c r="Z49" i="1"/>
  <c r="Z3" i="1"/>
  <c r="Z19" i="1"/>
  <c r="Z35" i="1"/>
  <c r="Z40" i="1"/>
  <c r="Z42" i="1"/>
  <c r="Z46" i="1"/>
  <c r="Z50" i="1"/>
  <c r="Z7" i="1"/>
  <c r="Z23" i="1"/>
  <c r="Z39" i="1"/>
  <c r="Z43" i="1"/>
  <c r="Z47" i="1"/>
  <c r="Z51" i="1"/>
  <c r="Z11" i="1"/>
  <c r="Z27" i="1"/>
  <c r="Z44" i="1"/>
  <c r="Z48" i="1"/>
  <c r="Z52" i="1"/>
  <c r="U6" i="1"/>
  <c r="U10" i="1"/>
  <c r="U14" i="1"/>
  <c r="U18" i="1"/>
  <c r="AA18" i="1" s="1"/>
  <c r="AB18" i="1" s="1"/>
  <c r="U22" i="1"/>
  <c r="U26" i="1"/>
  <c r="U30" i="1"/>
  <c r="U34" i="1"/>
  <c r="AA34" i="1" s="1"/>
  <c r="AB34" i="1" s="1"/>
  <c r="U38" i="1"/>
  <c r="U42" i="1"/>
  <c r="U46" i="1"/>
  <c r="U50" i="1"/>
  <c r="AA50" i="1" s="1"/>
  <c r="AB50" i="1" s="1"/>
  <c r="U3" i="1"/>
  <c r="U7" i="1"/>
  <c r="U11" i="1"/>
  <c r="U15" i="1"/>
  <c r="AA15" i="1" s="1"/>
  <c r="AB15" i="1" s="1"/>
  <c r="U19" i="1"/>
  <c r="U23" i="1"/>
  <c r="U27" i="1"/>
  <c r="U31" i="1"/>
  <c r="AA31" i="1" s="1"/>
  <c r="AB31" i="1" s="1"/>
  <c r="U35" i="1"/>
  <c r="U39" i="1"/>
  <c r="U43" i="1"/>
  <c r="U47" i="1"/>
  <c r="AA47" i="1" s="1"/>
  <c r="AB47" i="1" s="1"/>
  <c r="U51" i="1"/>
  <c r="U4" i="1"/>
  <c r="U8" i="1"/>
  <c r="U12" i="1"/>
  <c r="AA12" i="1" s="1"/>
  <c r="AB12" i="1" s="1"/>
  <c r="U16" i="1"/>
  <c r="U20" i="1"/>
  <c r="U24" i="1"/>
  <c r="U28" i="1"/>
  <c r="AA28" i="1" s="1"/>
  <c r="AB28" i="1" s="1"/>
  <c r="U32" i="1"/>
  <c r="U36" i="1"/>
  <c r="U40" i="1"/>
  <c r="AA40" i="1" s="1"/>
  <c r="AB40" i="1" s="1"/>
  <c r="U44" i="1"/>
  <c r="U48" i="1"/>
  <c r="U52" i="1"/>
  <c r="U5" i="1"/>
  <c r="U9" i="1"/>
  <c r="U13" i="1"/>
  <c r="U17" i="1"/>
  <c r="U21" i="1"/>
  <c r="U25" i="1"/>
  <c r="U29" i="1"/>
  <c r="U33" i="1"/>
  <c r="U37" i="1"/>
  <c r="U41" i="1"/>
  <c r="U45" i="1"/>
  <c r="U49" i="1"/>
  <c r="W3" i="1"/>
  <c r="W51" i="1"/>
  <c r="W47" i="1"/>
  <c r="W43" i="1"/>
  <c r="W34" i="1"/>
  <c r="W7" i="1"/>
  <c r="W11" i="1"/>
  <c r="W15" i="1"/>
  <c r="W19" i="1"/>
  <c r="W23" i="1"/>
  <c r="W27" i="1"/>
  <c r="W31" i="1"/>
  <c r="W35" i="1"/>
  <c r="W39" i="1"/>
  <c r="W4" i="1"/>
  <c r="W8" i="1"/>
  <c r="W12" i="1"/>
  <c r="W16" i="1"/>
  <c r="W20" i="1"/>
  <c r="W24" i="1"/>
  <c r="W28" i="1"/>
  <c r="W32" i="1"/>
  <c r="W36" i="1"/>
  <c r="W40" i="1"/>
  <c r="W5" i="1"/>
  <c r="W9" i="1"/>
  <c r="W13" i="1"/>
  <c r="W17" i="1"/>
  <c r="W21" i="1"/>
  <c r="W25" i="1"/>
  <c r="W29" i="1"/>
  <c r="W33" i="1"/>
  <c r="W37" i="1"/>
  <c r="W41" i="1"/>
  <c r="W50" i="1"/>
  <c r="W46" i="1"/>
  <c r="W42" i="1"/>
  <c r="W30" i="1"/>
  <c r="W14" i="1"/>
  <c r="W49" i="1"/>
  <c r="W45" i="1"/>
  <c r="W26" i="1"/>
  <c r="W10" i="1"/>
  <c r="W52" i="1"/>
  <c r="W48" i="1"/>
  <c r="W44" i="1"/>
  <c r="W38" i="1"/>
  <c r="W22" i="1"/>
  <c r="W6" i="1"/>
  <c r="AA43" i="1" l="1"/>
  <c r="AB43" i="1" s="1"/>
  <c r="AA30" i="1"/>
  <c r="AB30" i="1" s="1"/>
  <c r="AA41" i="1"/>
  <c r="AB41" i="1" s="1"/>
  <c r="AA9" i="1"/>
  <c r="AB9" i="1" s="1"/>
  <c r="AA37" i="1"/>
  <c r="AB37" i="1" s="1"/>
  <c r="AA21" i="1"/>
  <c r="AB21" i="1" s="1"/>
  <c r="AA5" i="1"/>
  <c r="AB5" i="1" s="1"/>
  <c r="AA24" i="1"/>
  <c r="AB24" i="1" s="1"/>
  <c r="AA8" i="1"/>
  <c r="AB8" i="1" s="1"/>
  <c r="AA27" i="1"/>
  <c r="AB27" i="1" s="1"/>
  <c r="AA11" i="1"/>
  <c r="AB11" i="1" s="1"/>
  <c r="AA46" i="1"/>
  <c r="AB46" i="1" s="1"/>
  <c r="AA14" i="1"/>
  <c r="AB14" i="1" s="1"/>
  <c r="AA49" i="1"/>
  <c r="AB49" i="1" s="1"/>
  <c r="AA33" i="1"/>
  <c r="AB33" i="1" s="1"/>
  <c r="AA17" i="1"/>
  <c r="AB17" i="1" s="1"/>
  <c r="AA52" i="1"/>
  <c r="AB52" i="1" s="1"/>
  <c r="AA36" i="1"/>
  <c r="AB36" i="1" s="1"/>
  <c r="AA20" i="1"/>
  <c r="AB20" i="1" s="1"/>
  <c r="AA4" i="1"/>
  <c r="AB4" i="1" s="1"/>
  <c r="AA39" i="1"/>
  <c r="AB39" i="1" s="1"/>
  <c r="AA23" i="1"/>
  <c r="AB23" i="1" s="1"/>
  <c r="AA7" i="1"/>
  <c r="AB7" i="1" s="1"/>
  <c r="AA42" i="1"/>
  <c r="AB42" i="1" s="1"/>
  <c r="AA26" i="1"/>
  <c r="AB26" i="1" s="1"/>
  <c r="AA10" i="1"/>
  <c r="AB10" i="1" s="1"/>
  <c r="AA25" i="1"/>
  <c r="AB25" i="1" s="1"/>
  <c r="AA44" i="1"/>
  <c r="AB44" i="1" s="1"/>
  <c r="AA45" i="1"/>
  <c r="AB45" i="1" s="1"/>
  <c r="AA29" i="1"/>
  <c r="AB29" i="1" s="1"/>
  <c r="AA13" i="1"/>
  <c r="AB13" i="1" s="1"/>
  <c r="AA48" i="1"/>
  <c r="AB48" i="1" s="1"/>
  <c r="AA32" i="1"/>
  <c r="AB32" i="1" s="1"/>
  <c r="AA16" i="1"/>
  <c r="AB16" i="1" s="1"/>
  <c r="AA51" i="1"/>
  <c r="AB51" i="1" s="1"/>
  <c r="AA35" i="1"/>
  <c r="AB35" i="1" s="1"/>
  <c r="AA19" i="1"/>
  <c r="AB19" i="1" s="1"/>
  <c r="AA3" i="1"/>
  <c r="AB3" i="1" s="1"/>
  <c r="AA38" i="1"/>
  <c r="AB38" i="1" s="1"/>
  <c r="AA22" i="1"/>
  <c r="AB22" i="1" s="1"/>
  <c r="AA6" i="1"/>
  <c r="AB6" i="1" s="1"/>
  <c r="AB54" i="1" l="1"/>
  <c r="AB55" i="1" s="1"/>
  <c r="AC33" i="1" s="1"/>
  <c r="AC46" i="1" l="1"/>
  <c r="AC20" i="1"/>
  <c r="AC26" i="1"/>
  <c r="AC21" i="1"/>
  <c r="AC48" i="1"/>
  <c r="AC45" i="1"/>
  <c r="AC10" i="1"/>
  <c r="AC3" i="1"/>
  <c r="AC40" i="1"/>
  <c r="AC18" i="1"/>
  <c r="AC34" i="1"/>
  <c r="AC50" i="1"/>
  <c r="AC28" i="1"/>
  <c r="AC12" i="1"/>
  <c r="AC47" i="1"/>
  <c r="AC31" i="1"/>
  <c r="AC15" i="1"/>
  <c r="AC17" i="1"/>
  <c r="AC38" i="1"/>
  <c r="AC7" i="1"/>
  <c r="AC52" i="1"/>
  <c r="AC44" i="1"/>
  <c r="AC8" i="1"/>
  <c r="AC6" i="1"/>
  <c r="AC23" i="1"/>
  <c r="AC11" i="1"/>
  <c r="AC14" i="1"/>
  <c r="AC27" i="1"/>
  <c r="AC9" i="1"/>
  <c r="AC4" i="1"/>
  <c r="AC35" i="1"/>
  <c r="AC43" i="1"/>
  <c r="AC32" i="1"/>
  <c r="AC13" i="1"/>
  <c r="AC49" i="1"/>
  <c r="AC29" i="1"/>
  <c r="AC41" i="1"/>
  <c r="AC25" i="1"/>
  <c r="AC24" i="1"/>
  <c r="AC42" i="1"/>
  <c r="AC22" i="1"/>
  <c r="AC37" i="1"/>
  <c r="AC39" i="1"/>
  <c r="AC19" i="1"/>
  <c r="AC30" i="1"/>
  <c r="AC36" i="1"/>
  <c r="AC16" i="1"/>
  <c r="AC5" i="1"/>
  <c r="AC51" i="1"/>
</calcChain>
</file>

<file path=xl/sharedStrings.xml><?xml version="1.0" encoding="utf-8"?>
<sst xmlns="http://schemas.openxmlformats.org/spreadsheetml/2006/main" count="151" uniqueCount="79">
  <si>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</si>
  <si>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</si>
  <si>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</si>
  <si>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</si>
  <si>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</si>
  <si>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</si>
  <si>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</si>
  <si>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</si>
  <si>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</si>
  <si>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</si>
  <si>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</si>
  <si>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</si>
  <si>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</si>
  <si>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</si>
  <si>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</si>
  <si>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</si>
  <si>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</si>
  <si>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</si>
  <si>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</si>
  <si>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</si>
  <si>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</si>
  <si>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</si>
  <si>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</si>
  <si>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</si>
  <si>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</si>
  <si>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</si>
  <si>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</si>
  <si>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</si>
  <si>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</si>
  <si>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</si>
  <si>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</si>
  <si>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</si>
  <si>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</si>
  <si>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</si>
  <si>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</si>
  <si>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</si>
  <si>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</si>
  <si>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</si>
  <si>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</si>
  <si>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</si>
  <si>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</si>
  <si>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Utah</t>
  </si>
  <si>
    <t>Vermont</t>
  </si>
  <si>
    <t>Virginia</t>
  </si>
  <si>
    <t>Washington</t>
  </si>
  <si>
    <t>West Virginia</t>
  </si>
  <si>
    <t>Wisconsin</t>
  </si>
  <si>
    <t>Wyoming</t>
  </si>
  <si>
    <t>State Taxes 2012</t>
  </si>
  <si>
    <t>Motor Fuel K gallons</t>
  </si>
  <si>
    <t>Pers Inc, $K</t>
  </si>
  <si>
    <t>GDP $M</t>
  </si>
  <si>
    <t>GDP from Utilties, $M</t>
  </si>
  <si>
    <t>Cigarette Sales, M Packs</t>
  </si>
  <si>
    <t>Population</t>
  </si>
  <si>
    <t>Actual Tax collections</t>
  </si>
  <si>
    <t>Potential base</t>
  </si>
  <si>
    <t>.</t>
  </si>
  <si>
    <t>New Me.ico</t>
  </si>
  <si>
    <t>Te.as</t>
  </si>
  <si>
    <t>Personal Consumption Expenditure $M</t>
  </si>
  <si>
    <t xml:space="preserve">  General Sales and Gross Receipts Taxes $K</t>
  </si>
  <si>
    <t xml:space="preserve">    Motor Fuels Sales Tax $K</t>
  </si>
  <si>
    <t xml:space="preserve">    Public Utilities Sales Tax $K</t>
  </si>
  <si>
    <t xml:space="preserve">    Tobacco Products Sales Tax $K</t>
  </si>
  <si>
    <t xml:space="preserve">  Individual Income Taxes $K</t>
  </si>
  <si>
    <t xml:space="preserve">  Corporation Net Income Taxes $K</t>
  </si>
  <si>
    <t>Total actual collections $K</t>
  </si>
  <si>
    <t>sales</t>
  </si>
  <si>
    <t>fuels</t>
  </si>
  <si>
    <t>utilities</t>
  </si>
  <si>
    <t>tobacco</t>
  </si>
  <si>
    <t>income</t>
  </si>
  <si>
    <t>corporation</t>
  </si>
  <si>
    <t>Total</t>
  </si>
  <si>
    <t>Total/pop</t>
  </si>
  <si>
    <t>national total</t>
  </si>
  <si>
    <t>national total/nationalpop</t>
  </si>
  <si>
    <t>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</si>
</sst>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>
    <font>
      <sz val="11"/>
      <color theme="1"/>
      <name val="Calibri"/>
      <family val="2"/>
      <scheme val="minor"/>
    </font>
    <font>
      <sz val="10"/>
      <color indexed="8"/>
      <name val="SansSerif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/>
    <xf numFmtId="0" fontId="1" fillId="0" borderId="0" xfId="0" applyFont="1" applyFill="1" applyBorder="1" applyAlignment="1">
      <alignment horizontal="left" vertical="top" wrapText="1"/>
    </xf>
    <xf numFmtId="164" fontId="0" fillId="0" borderId="0" xfId="1" applyNumberFormat="1" applyFont="1" applyFill="1"/>
    <xf numFmtId="0" fontId="0" fillId="0" borderId="0" xfId="0" applyNumberFormat="1"/>
    <xf numFmtId="3" fontId="0" fillId="0" borderId="0" xfId="0" applyNumberFormat="1"/>
    <xf numFmtId="3" fontId="0" fillId="0" borderId="0" xfId="0" applyNumberFormat="1" applyFill="1" applyAlignment="1">
      <alignment horizontal="right"/>
    </xf>
    <xf numFmtId="0" fontId="0" fillId="2" borderId="0" xfId="0" applyFill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77"/>
  <sheetViews>
    <sheetView tabSelected="1" topLeftCell="V1" workbookViewId="0">
      <selection activeCell="AG3" sqref="AG3"/>
    </sheetView>
  </sheetViews>
  <sheetFormatPr baseColWidth="10" defaultColWidth="8.83203125" defaultRowHeight="15"/>
  <cols>
    <col min="1" max="1" width="14.33203125" style="2" customWidth="1"/>
    <col min="2" max="2" width="12.83203125" bestFit="1" customWidth="1"/>
    <col min="3" max="5" width="10.1640625" bestFit="1" customWidth="1"/>
    <col min="6" max="8" width="11.1640625" bestFit="1" customWidth="1"/>
    <col min="9" max="9" width="13.1640625" bestFit="1" customWidth="1"/>
    <col min="10" max="10" width="11.1640625" bestFit="1" customWidth="1"/>
    <col min="11" max="11" width="8.5" bestFit="1" customWidth="1"/>
    <col min="12" max="12" width="8" bestFit="1" customWidth="1"/>
    <col min="13" max="13" width="13.6640625" bestFit="1" customWidth="1"/>
    <col min="14" max="14" width="10.1640625" bestFit="1" customWidth="1"/>
    <col min="15" max="15" width="11.1640625" bestFit="1" customWidth="1"/>
    <col min="21" max="21" width="12.6640625" bestFit="1" customWidth="1"/>
    <col min="22" max="22" width="13.6640625" bestFit="1" customWidth="1"/>
    <col min="23" max="23" width="11.1640625" bestFit="1" customWidth="1"/>
    <col min="24" max="24" width="9.1640625" bestFit="1" customWidth="1"/>
    <col min="25" max="25" width="16.33203125" bestFit="1" customWidth="1"/>
    <col min="26" max="27" width="12.6640625" bestFit="1" customWidth="1"/>
    <col min="29" max="29" width="12.1640625" bestFit="1" customWidth="1"/>
  </cols>
  <sheetData>
    <row r="1" spans="1:33" ht="62.25" customHeight="1">
      <c r="A1" s="3" t="s">
        <v>48</v>
      </c>
      <c r="B1" s="13" t="s">
        <v>61</v>
      </c>
      <c r="C1" s="13" t="s">
        <v>62</v>
      </c>
      <c r="D1" s="13" t="s">
        <v>63</v>
      </c>
      <c r="E1" s="13" t="s">
        <v>64</v>
      </c>
      <c r="F1" s="13" t="s">
        <v>65</v>
      </c>
      <c r="G1" s="13" t="s">
        <v>66</v>
      </c>
      <c r="H1" s="13" t="s">
        <v>67</v>
      </c>
      <c r="I1" s="11" t="s">
        <v>60</v>
      </c>
      <c r="J1" s="11" t="s">
        <v>49</v>
      </c>
      <c r="K1" s="12" t="s">
        <v>52</v>
      </c>
      <c r="L1" s="12" t="s">
        <v>53</v>
      </c>
      <c r="M1" s="11" t="s">
        <v>50</v>
      </c>
      <c r="N1" s="12" t="s">
        <v>51</v>
      </c>
      <c r="O1" s="4" t="s">
        <v>54</v>
      </c>
    </row>
    <row r="2" spans="1:33" ht="21" customHeight="1">
      <c r="A2" s="3"/>
      <c r="B2" s="14" t="s">
        <v>55</v>
      </c>
      <c r="C2" s="14"/>
      <c r="D2" s="14"/>
      <c r="E2" s="14"/>
      <c r="F2" s="14"/>
      <c r="G2" s="14"/>
      <c r="H2" s="3"/>
      <c r="I2" s="15" t="s">
        <v>56</v>
      </c>
      <c r="J2" s="15"/>
      <c r="K2" s="15"/>
      <c r="L2" s="15"/>
      <c r="M2" s="15"/>
      <c r="N2" s="15"/>
      <c r="O2" s="5"/>
      <c r="U2" t="s">
        <v>68</v>
      </c>
      <c r="V2" t="s">
        <v>69</v>
      </c>
      <c r="W2" t="s">
        <v>70</v>
      </c>
      <c r="X2" t="s">
        <v>71</v>
      </c>
      <c r="Y2" t="s">
        <v>72</v>
      </c>
      <c r="Z2" t="s">
        <v>73</v>
      </c>
      <c r="AA2" t="s">
        <v>74</v>
      </c>
      <c r="AB2" t="s">
        <v>75</v>
      </c>
      <c r="AC2" t="s">
        <v>78</v>
      </c>
      <c r="AG2" t="s">
        <v>78</v>
      </c>
    </row>
    <row r="3" spans="1:33">
      <c r="A3" s="6" t="s">
        <v>0</v>
      </c>
      <c r="B3" s="9">
        <v>2274658</v>
      </c>
      <c r="C3" s="9">
        <v>541499</v>
      </c>
      <c r="D3" s="9">
        <v>736533</v>
      </c>
      <c r="E3" s="9">
        <v>126151</v>
      </c>
      <c r="F3" s="9">
        <v>3017437</v>
      </c>
      <c r="G3" s="9">
        <v>413253</v>
      </c>
      <c r="H3" s="9">
        <f>SUM(B3:G3)</f>
        <v>7109531</v>
      </c>
      <c r="I3" s="7">
        <v>142429</v>
      </c>
      <c r="J3" s="7">
        <v>3265365</v>
      </c>
      <c r="K3" s="7">
        <v>5189</v>
      </c>
      <c r="L3" s="7">
        <v>322.8</v>
      </c>
      <c r="M3" s="7">
        <v>173149657</v>
      </c>
      <c r="N3" s="7">
        <v>186960</v>
      </c>
      <c r="O3" s="10">
        <v>4817484</v>
      </c>
      <c r="R3" t="s">
        <v>68</v>
      </c>
      <c r="S3">
        <f>B$54/I$54</f>
        <v>22.434728030873234</v>
      </c>
      <c r="U3" s="16">
        <f>I3*$S$3</f>
        <v>3195355.8787092441</v>
      </c>
      <c r="V3" s="16">
        <f>J3*$S$4</f>
        <v>767998.26402754162</v>
      </c>
      <c r="W3" s="16">
        <f>K3*$S$5</f>
        <v>289410.8601195896</v>
      </c>
      <c r="X3" s="16">
        <f>L3*$S$6</f>
        <v>395765.73980377626</v>
      </c>
      <c r="Y3" s="16">
        <f>M3*$S$7</f>
        <v>3514204.3918981249</v>
      </c>
      <c r="Z3" s="16">
        <f>N3*$S$8</f>
        <v>488958.23337076942</v>
      </c>
      <c r="AA3" s="16">
        <f>SUM(U3:Z3)</f>
        <v>8651693.367929047</v>
      </c>
      <c r="AB3" s="16">
        <f>AA3/O3</f>
        <v>1.7958945723388073</v>
      </c>
      <c r="AC3">
        <f>(AB3/$AB$55)*100</f>
        <v>548134328.39123178</v>
      </c>
      <c r="AF3" t="s">
        <v>41</v>
      </c>
      <c r="AG3">
        <v>516677415.06706208</v>
      </c>
    </row>
    <row r="4" spans="1:33">
      <c r="A4" s="6" t="s">
        <v>1</v>
      </c>
      <c r="B4" t="s">
        <v>57</v>
      </c>
      <c r="C4" s="9">
        <v>40980</v>
      </c>
      <c r="D4" s="9">
        <v>4114</v>
      </c>
      <c r="E4" s="9">
        <v>67382</v>
      </c>
      <c r="F4" t="s">
        <v>57</v>
      </c>
      <c r="G4" s="9">
        <v>663144</v>
      </c>
      <c r="H4" s="9">
        <f t="shared" ref="H4:H52" si="0">SUM(B4:G4)</f>
        <v>775620</v>
      </c>
      <c r="I4" s="7">
        <v>30509</v>
      </c>
      <c r="J4" s="7">
        <v>397163</v>
      </c>
      <c r="K4" s="7">
        <v>690</v>
      </c>
      <c r="L4" s="7">
        <v>29.8</v>
      </c>
      <c r="M4" s="7">
        <v>36446848</v>
      </c>
      <c r="N4" s="7">
        <v>57941</v>
      </c>
      <c r="O4" s="10">
        <v>731081</v>
      </c>
      <c r="R4" t="s">
        <v>69</v>
      </c>
      <c r="S4">
        <f>C$54/J$54</f>
        <v>0.23519522749448885</v>
      </c>
      <c r="U4" s="16">
        <f t="shared" ref="U4:U52" si="1">I4*$S$3</f>
        <v>684461.11749391153</v>
      </c>
      <c r="V4" s="16">
        <f t="shared" ref="V4:V52" si="2">J4*$S$4</f>
        <v>93410.842137393673</v>
      </c>
      <c r="W4" s="16">
        <f t="shared" ref="W4:W52" si="3">K4*$S$5</f>
        <v>38484.003369149519</v>
      </c>
      <c r="X4" s="16">
        <f t="shared" ref="X4:X52" si="4">L4*$S$6</f>
        <v>36535.994566767447</v>
      </c>
      <c r="Y4" s="16">
        <f t="shared" ref="Y4:Y52" si="5">M4*$S$7</f>
        <v>739716.58697795402</v>
      </c>
      <c r="Z4" s="16">
        <f t="shared" ref="Z4:Z52" si="6">N4*$S$8</f>
        <v>151533.63820996872</v>
      </c>
      <c r="AA4" s="16">
        <f t="shared" ref="AA4:AA52" si="7">SUM(U4:Z4)</f>
        <v>1744142.182755145</v>
      </c>
      <c r="AB4" s="16">
        <f t="shared" ref="AB4:AB52" si="8">AA4/O4</f>
        <v>2.3857030653992446</v>
      </c>
      <c r="AC4">
        <f t="shared" ref="AC4:AC52" si="9">(AB4/$AB$55)*100</f>
        <v>728152847.96507215</v>
      </c>
      <c r="AF4" t="s">
        <v>23</v>
      </c>
      <c r="AG4">
        <v>517176574.4674961</v>
      </c>
    </row>
    <row r="5" spans="1:33">
      <c r="A5" s="6" t="s">
        <v>2</v>
      </c>
      <c r="B5" s="9">
        <v>6210756</v>
      </c>
      <c r="C5" s="9">
        <v>896983</v>
      </c>
      <c r="D5" s="9">
        <v>21339</v>
      </c>
      <c r="E5" s="9">
        <v>319467</v>
      </c>
      <c r="F5" s="9">
        <v>3093904</v>
      </c>
      <c r="G5" s="9">
        <v>647809</v>
      </c>
      <c r="H5" s="9">
        <f t="shared" si="0"/>
        <v>11190258</v>
      </c>
      <c r="I5" s="7">
        <v>212983</v>
      </c>
      <c r="J5" s="7">
        <v>3333348</v>
      </c>
      <c r="K5" s="7">
        <v>5216</v>
      </c>
      <c r="L5" s="7">
        <v>162.1</v>
      </c>
      <c r="M5" s="7">
        <v>239929270</v>
      </c>
      <c r="N5" s="7">
        <v>267493</v>
      </c>
      <c r="O5" s="10">
        <v>6556236</v>
      </c>
      <c r="R5" t="s">
        <v>70</v>
      </c>
      <c r="S5">
        <f>D$54/K$54</f>
        <v>55.773917926303646</v>
      </c>
      <c r="U5" s="16">
        <f t="shared" si="1"/>
        <v>4778215.6801994741</v>
      </c>
      <c r="V5" s="16">
        <f t="shared" si="2"/>
        <v>783987.54117829935</v>
      </c>
      <c r="W5" s="16">
        <f t="shared" si="3"/>
        <v>290916.75590359984</v>
      </c>
      <c r="X5" s="16">
        <f t="shared" si="4"/>
        <v>198741.09796218132</v>
      </c>
      <c r="Y5" s="16">
        <f t="shared" si="5"/>
        <v>4869547.5866805278</v>
      </c>
      <c r="Z5" s="16">
        <f t="shared" si="6"/>
        <v>699576.94008904172</v>
      </c>
      <c r="AA5" s="16">
        <f t="shared" si="7"/>
        <v>11620985.602013124</v>
      </c>
      <c r="AB5" s="16">
        <f t="shared" si="8"/>
        <v>1.7725087385525971</v>
      </c>
      <c r="AC5">
        <f t="shared" si="9"/>
        <v>540996616.35974002</v>
      </c>
      <c r="AF5" t="s">
        <v>11</v>
      </c>
      <c r="AG5">
        <v>521652966.04599458</v>
      </c>
    </row>
    <row r="6" spans="1:33">
      <c r="A6" s="6" t="s">
        <v>3</v>
      </c>
      <c r="B6" s="9">
        <v>2809416</v>
      </c>
      <c r="C6" s="9">
        <v>467055</v>
      </c>
      <c r="D6" s="8">
        <v>0</v>
      </c>
      <c r="E6" s="9">
        <v>246976</v>
      </c>
      <c r="F6" s="9">
        <v>2401902</v>
      </c>
      <c r="G6" s="9">
        <v>404083</v>
      </c>
      <c r="H6" s="9">
        <f t="shared" si="0"/>
        <v>6329432</v>
      </c>
      <c r="I6" s="7">
        <v>83656</v>
      </c>
      <c r="J6" s="7">
        <v>2014149</v>
      </c>
      <c r="K6" s="7">
        <v>2773</v>
      </c>
      <c r="L6" s="7">
        <v>177.7</v>
      </c>
      <c r="M6" s="7">
        <v>107443010</v>
      </c>
      <c r="N6" s="7">
        <v>114090</v>
      </c>
      <c r="O6" s="10">
        <v>2949300</v>
      </c>
      <c r="R6" t="s">
        <v>71</v>
      </c>
      <c r="S6">
        <f>E$54/L$54</f>
        <v>1226.0400861331359</v>
      </c>
      <c r="U6" s="16">
        <f t="shared" si="1"/>
        <v>1876799.6081507313</v>
      </c>
      <c r="V6" s="16">
        <f t="shared" si="2"/>
        <v>473718.23226279719</v>
      </c>
      <c r="W6" s="16">
        <f t="shared" si="3"/>
        <v>154661.07440964002</v>
      </c>
      <c r="X6" s="16">
        <f t="shared" si="4"/>
        <v>217867.32330585824</v>
      </c>
      <c r="Y6" s="16">
        <f t="shared" si="5"/>
        <v>2180637.8606961616</v>
      </c>
      <c r="Z6" s="16">
        <f t="shared" si="6"/>
        <v>298380.64209066692</v>
      </c>
      <c r="AA6" s="16">
        <f t="shared" si="7"/>
        <v>5202064.7409158554</v>
      </c>
      <c r="AB6" s="16">
        <f t="shared" si="8"/>
        <v>1.7638303125880228</v>
      </c>
      <c r="AC6">
        <f t="shared" si="9"/>
        <v>538347828.80792415</v>
      </c>
      <c r="AF6" t="s">
        <v>3</v>
      </c>
      <c r="AG6">
        <v>538347828.80792415</v>
      </c>
    </row>
    <row r="7" spans="1:33">
      <c r="A7" s="6" t="s">
        <v>4</v>
      </c>
      <c r="B7" s="9">
        <v>31253629</v>
      </c>
      <c r="C7" s="9">
        <v>5544530</v>
      </c>
      <c r="D7" s="9">
        <v>766361</v>
      </c>
      <c r="E7" s="9">
        <v>895677</v>
      </c>
      <c r="F7" s="9">
        <v>55024435</v>
      </c>
      <c r="G7" s="9">
        <v>7949000</v>
      </c>
      <c r="H7" s="9">
        <f t="shared" si="0"/>
        <v>101433632</v>
      </c>
      <c r="I7" s="7">
        <v>1412648</v>
      </c>
      <c r="J7" s="7">
        <v>17272178</v>
      </c>
      <c r="K7" s="7">
        <v>25810</v>
      </c>
      <c r="L7" s="7">
        <v>951</v>
      </c>
      <c r="M7" s="7">
        <v>1805193769</v>
      </c>
      <c r="N7" s="7">
        <v>2125135</v>
      </c>
      <c r="O7" s="10">
        <v>38062780</v>
      </c>
      <c r="R7" t="s">
        <v>72</v>
      </c>
      <c r="S7">
        <f>F$54/M$54</f>
        <v>2.0295762941639123E-2</v>
      </c>
      <c r="U7" s="16">
        <f t="shared" si="1"/>
        <v>31692373.683357012</v>
      </c>
      <c r="V7" s="16">
        <f t="shared" si="2"/>
        <v>4062333.8340353053</v>
      </c>
      <c r="W7" s="16">
        <f t="shared" si="3"/>
        <v>1439524.8216778971</v>
      </c>
      <c r="X7" s="16">
        <f t="shared" si="4"/>
        <v>1165964.1219126123</v>
      </c>
      <c r="Y7" s="16">
        <f t="shared" si="5"/>
        <v>36637784.799348056</v>
      </c>
      <c r="Z7" s="16">
        <f t="shared" si="6"/>
        <v>5557885.4047624627</v>
      </c>
      <c r="AA7" s="16">
        <f t="shared" si="7"/>
        <v>80555866.665093347</v>
      </c>
      <c r="AB7" s="16">
        <f t="shared" si="8"/>
        <v>2.1163947211710061</v>
      </c>
      <c r="AC7">
        <f t="shared" si="9"/>
        <v>645955846.72270119</v>
      </c>
      <c r="AF7" t="s">
        <v>2</v>
      </c>
      <c r="AG7">
        <v>540996616.35974002</v>
      </c>
    </row>
    <row r="8" spans="1:33">
      <c r="A8" s="6" t="s">
        <v>5</v>
      </c>
      <c r="B8" s="9">
        <v>2302333</v>
      </c>
      <c r="C8" s="9">
        <v>630573</v>
      </c>
      <c r="D8" s="9">
        <v>11974</v>
      </c>
      <c r="E8" s="9">
        <v>203399</v>
      </c>
      <c r="F8" s="9">
        <v>4875627</v>
      </c>
      <c r="G8" s="9">
        <v>492224</v>
      </c>
      <c r="H8" s="9">
        <f t="shared" si="0"/>
        <v>8516130</v>
      </c>
      <c r="I8" s="7">
        <v>194865</v>
      </c>
      <c r="J8" s="7">
        <v>2623124</v>
      </c>
      <c r="K8" s="7">
        <v>4076</v>
      </c>
      <c r="L8" s="7">
        <v>207.7</v>
      </c>
      <c r="M8" s="7">
        <v>240349703</v>
      </c>
      <c r="N8" s="7">
        <v>276816</v>
      </c>
      <c r="O8" s="10">
        <v>5191709</v>
      </c>
      <c r="R8" t="s">
        <v>73</v>
      </c>
      <c r="S8">
        <f>G$54/N$54</f>
        <v>2.6153093355304313</v>
      </c>
      <c r="U8" s="16">
        <f t="shared" si="1"/>
        <v>4371743.2777361125</v>
      </c>
      <c r="V8" s="16">
        <f t="shared" si="2"/>
        <v>616946.24592625361</v>
      </c>
      <c r="W8" s="16">
        <f t="shared" si="3"/>
        <v>227334.48946761366</v>
      </c>
      <c r="X8" s="16">
        <f t="shared" si="4"/>
        <v>254648.52588985232</v>
      </c>
      <c r="Y8" s="16">
        <f t="shared" si="5"/>
        <v>4878080.5951813692</v>
      </c>
      <c r="Z8" s="16">
        <f t="shared" si="6"/>
        <v>723959.46902419184</v>
      </c>
      <c r="AA8" s="16">
        <f t="shared" si="7"/>
        <v>11072712.603225393</v>
      </c>
      <c r="AB8" s="16">
        <f t="shared" si="8"/>
        <v>2.1327683433769868</v>
      </c>
      <c r="AC8">
        <f t="shared" si="9"/>
        <v>650953325.16572523</v>
      </c>
      <c r="AF8" t="s">
        <v>27</v>
      </c>
      <c r="AG8">
        <v>544351211.73031271</v>
      </c>
    </row>
    <row r="9" spans="1:33">
      <c r="A9" s="6" t="s">
        <v>6</v>
      </c>
      <c r="B9" s="9">
        <v>3758881</v>
      </c>
      <c r="C9" s="9">
        <v>487104</v>
      </c>
      <c r="D9" s="9">
        <v>331015</v>
      </c>
      <c r="E9" s="9">
        <v>418231</v>
      </c>
      <c r="F9" s="9">
        <v>7371189</v>
      </c>
      <c r="G9" s="9">
        <v>625320</v>
      </c>
      <c r="H9" s="9">
        <f t="shared" si="0"/>
        <v>12991740</v>
      </c>
      <c r="I9" s="7">
        <v>164437</v>
      </c>
      <c r="J9" s="7">
        <v>1701637</v>
      </c>
      <c r="K9" s="7">
        <v>3484</v>
      </c>
      <c r="L9" s="7">
        <v>120.1</v>
      </c>
      <c r="M9" s="7">
        <v>216308449</v>
      </c>
      <c r="N9" s="7">
        <v>239878</v>
      </c>
      <c r="O9" s="10">
        <v>3594362</v>
      </c>
      <c r="U9" s="16">
        <f t="shared" si="1"/>
        <v>3689099.3732127021</v>
      </c>
      <c r="V9" s="16">
        <f t="shared" si="2"/>
        <v>400216.90132803953</v>
      </c>
      <c r="W9" s="16">
        <f t="shared" si="3"/>
        <v>194316.33005524191</v>
      </c>
      <c r="X9" s="16">
        <f t="shared" si="4"/>
        <v>147247.4143445896</v>
      </c>
      <c r="Y9" s="16">
        <f t="shared" si="5"/>
        <v>4390145.0031776363</v>
      </c>
      <c r="Z9" s="16">
        <f t="shared" si="6"/>
        <v>627355.17278836877</v>
      </c>
      <c r="AA9" s="16">
        <f t="shared" si="7"/>
        <v>9448380.1949065775</v>
      </c>
      <c r="AB9" s="16">
        <f t="shared" si="8"/>
        <v>2.6286668384838747</v>
      </c>
      <c r="AC9">
        <f t="shared" si="9"/>
        <v>802309085.54961264</v>
      </c>
      <c r="AF9" t="s">
        <v>58</v>
      </c>
      <c r="AG9">
        <v>545405711.59190679</v>
      </c>
    </row>
    <row r="10" spans="1:33">
      <c r="A10" s="6" t="s">
        <v>7</v>
      </c>
      <c r="B10" t="s">
        <v>57</v>
      </c>
      <c r="C10" s="9">
        <v>112908</v>
      </c>
      <c r="D10" s="9">
        <v>59694</v>
      </c>
      <c r="E10" s="9">
        <v>120850</v>
      </c>
      <c r="F10" s="9">
        <v>1126014</v>
      </c>
      <c r="G10" s="9">
        <v>262378</v>
      </c>
      <c r="H10" s="9">
        <f t="shared" si="0"/>
        <v>1681844</v>
      </c>
      <c r="I10" s="7">
        <v>35671</v>
      </c>
      <c r="J10" s="7">
        <v>484033</v>
      </c>
      <c r="K10" s="7">
        <v>743</v>
      </c>
      <c r="L10" s="7">
        <v>77</v>
      </c>
      <c r="M10" s="7">
        <v>40378899</v>
      </c>
      <c r="N10" s="7">
        <v>59104</v>
      </c>
      <c r="O10" s="10">
        <v>916881</v>
      </c>
      <c r="U10" s="16">
        <f t="shared" si="1"/>
        <v>800269.18358927919</v>
      </c>
      <c r="V10" s="16">
        <f t="shared" si="2"/>
        <v>113842.25154983992</v>
      </c>
      <c r="W10" s="16">
        <f t="shared" si="3"/>
        <v>41440.021019243606</v>
      </c>
      <c r="X10" s="16">
        <f t="shared" si="4"/>
        <v>94405.086632251463</v>
      </c>
      <c r="Y10" s="16">
        <f t="shared" si="5"/>
        <v>819520.56194838905</v>
      </c>
      <c r="Z10" s="16">
        <f t="shared" si="6"/>
        <v>154575.2429671906</v>
      </c>
      <c r="AA10" s="16">
        <f t="shared" si="7"/>
        <v>2024052.347706194</v>
      </c>
      <c r="AB10" s="16">
        <f t="shared" si="8"/>
        <v>2.2075409433789051</v>
      </c>
      <c r="AC10">
        <f t="shared" si="9"/>
        <v>673775059.53443158</v>
      </c>
      <c r="AF10" t="s">
        <v>38</v>
      </c>
      <c r="AG10">
        <v>547310461.38413489</v>
      </c>
    </row>
    <row r="11" spans="1:33">
      <c r="A11" s="6" t="s">
        <v>8</v>
      </c>
      <c r="B11" s="9">
        <v>19403788</v>
      </c>
      <c r="C11" s="9">
        <v>2273685</v>
      </c>
      <c r="D11" s="9">
        <v>3162560</v>
      </c>
      <c r="E11" s="9">
        <v>381485</v>
      </c>
      <c r="F11" t="s">
        <v>57</v>
      </c>
      <c r="G11" s="9">
        <v>2003490</v>
      </c>
      <c r="H11" s="9">
        <f t="shared" si="0"/>
        <v>27225008</v>
      </c>
      <c r="I11" s="7">
        <v>652058</v>
      </c>
      <c r="J11" s="7">
        <v>9496853</v>
      </c>
      <c r="K11" s="7">
        <v>13986</v>
      </c>
      <c r="L11" s="7">
        <v>875</v>
      </c>
      <c r="M11" s="7">
        <v>792950493</v>
      </c>
      <c r="N11" s="7">
        <v>766259</v>
      </c>
      <c r="O11" s="10">
        <v>19355257</v>
      </c>
      <c r="U11" s="16">
        <f t="shared" si="1"/>
        <v>14628743.89035514</v>
      </c>
      <c r="V11" s="16">
        <f t="shared" si="2"/>
        <v>2233614.5018167188</v>
      </c>
      <c r="W11" s="16">
        <f t="shared" si="3"/>
        <v>780054.01611728279</v>
      </c>
      <c r="X11" s="16">
        <f t="shared" si="4"/>
        <v>1072785.075366494</v>
      </c>
      <c r="Y11" s="16">
        <f t="shared" si="5"/>
        <v>16093535.230383873</v>
      </c>
      <c r="Z11" s="16">
        <f t="shared" si="6"/>
        <v>2004004.3161342128</v>
      </c>
      <c r="AA11" s="16">
        <f t="shared" si="7"/>
        <v>36812737.030173719</v>
      </c>
      <c r="AB11" s="16">
        <f t="shared" si="8"/>
        <v>1.9019503089095495</v>
      </c>
      <c r="AC11">
        <f t="shared" si="9"/>
        <v>580504151.671857</v>
      </c>
      <c r="AF11" t="s">
        <v>0</v>
      </c>
      <c r="AG11">
        <v>548134328.39123178</v>
      </c>
    </row>
    <row r="12" spans="1:33">
      <c r="A12" s="6" t="s">
        <v>9</v>
      </c>
      <c r="B12" s="9">
        <v>5303524</v>
      </c>
      <c r="C12" s="9">
        <v>1019300</v>
      </c>
      <c r="D12" s="8">
        <v>0</v>
      </c>
      <c r="E12" s="9">
        <v>227146</v>
      </c>
      <c r="F12" s="9">
        <v>8142371</v>
      </c>
      <c r="G12" s="9">
        <v>590676</v>
      </c>
      <c r="H12" s="9">
        <f t="shared" si="0"/>
        <v>15283017</v>
      </c>
      <c r="I12" s="7">
        <v>309690</v>
      </c>
      <c r="J12" s="7">
        <v>5821667</v>
      </c>
      <c r="K12" s="7">
        <v>8647</v>
      </c>
      <c r="L12" s="7">
        <v>520.79999999999995</v>
      </c>
      <c r="M12" s="7">
        <v>369149416</v>
      </c>
      <c r="N12" s="7">
        <v>438801</v>
      </c>
      <c r="O12" s="10">
        <v>9919000</v>
      </c>
      <c r="U12" s="16">
        <f t="shared" si="1"/>
        <v>6947810.9238811322</v>
      </c>
      <c r="V12" s="16">
        <f t="shared" si="2"/>
        <v>1369228.2944621583</v>
      </c>
      <c r="W12" s="16">
        <f t="shared" si="3"/>
        <v>482277.06830874761</v>
      </c>
      <c r="X12" s="16">
        <f t="shared" si="4"/>
        <v>638521.67685813713</v>
      </c>
      <c r="Y12" s="16">
        <f t="shared" si="5"/>
        <v>7492169.0371805243</v>
      </c>
      <c r="Z12" s="16">
        <f t="shared" si="6"/>
        <v>1147600.3517400888</v>
      </c>
      <c r="AA12" s="16">
        <f t="shared" si="7"/>
        <v>18077607.352430787</v>
      </c>
      <c r="AB12" s="16">
        <f t="shared" si="8"/>
        <v>1.8225231729439244</v>
      </c>
      <c r="AC12">
        <f t="shared" si="9"/>
        <v>556261782.15911961</v>
      </c>
      <c r="AF12" t="s">
        <v>45</v>
      </c>
      <c r="AG12">
        <v>548626896.16578925</v>
      </c>
    </row>
    <row r="13" spans="1:33">
      <c r="A13" s="6" t="s">
        <v>10</v>
      </c>
      <c r="B13" s="9">
        <v>2697951</v>
      </c>
      <c r="C13" s="9">
        <v>93349</v>
      </c>
      <c r="D13" s="9">
        <v>150528</v>
      </c>
      <c r="E13" s="9">
        <v>121971</v>
      </c>
      <c r="F13" s="9">
        <v>1540746</v>
      </c>
      <c r="G13" s="9">
        <v>80256</v>
      </c>
      <c r="H13" s="9">
        <f t="shared" si="0"/>
        <v>4684801</v>
      </c>
      <c r="I13" s="7">
        <v>41992</v>
      </c>
      <c r="J13" s="7">
        <v>495725</v>
      </c>
      <c r="K13" s="7">
        <v>1614</v>
      </c>
      <c r="L13" s="7">
        <v>40.9</v>
      </c>
      <c r="M13" s="7">
        <v>61967663</v>
      </c>
      <c r="N13" s="7">
        <v>72653</v>
      </c>
      <c r="O13" s="10">
        <v>1392766</v>
      </c>
      <c r="U13" s="16">
        <f t="shared" si="1"/>
        <v>942079.0994724289</v>
      </c>
      <c r="V13" s="16">
        <f t="shared" si="2"/>
        <v>116592.15414970549</v>
      </c>
      <c r="W13" s="16">
        <f t="shared" si="3"/>
        <v>90019.103533054091</v>
      </c>
      <c r="X13" s="16">
        <f t="shared" si="4"/>
        <v>50145.039522845254</v>
      </c>
      <c r="Y13" s="16">
        <f t="shared" si="5"/>
        <v>1257680.9982953819</v>
      </c>
      <c r="Z13" s="16">
        <f t="shared" si="6"/>
        <v>190010.06915429243</v>
      </c>
      <c r="AA13" s="16">
        <f t="shared" si="7"/>
        <v>2646526.4641277082</v>
      </c>
      <c r="AB13" s="16">
        <f t="shared" si="8"/>
        <v>1.9001946228782927</v>
      </c>
      <c r="AC13">
        <f t="shared" si="9"/>
        <v>579968289.60153759</v>
      </c>
      <c r="AF13" t="s">
        <v>9</v>
      </c>
      <c r="AG13">
        <v>556261782.15911961</v>
      </c>
    </row>
    <row r="14" spans="1:33">
      <c r="A14" s="6" t="s">
        <v>11</v>
      </c>
      <c r="B14" s="9">
        <v>1224656</v>
      </c>
      <c r="C14" s="9">
        <v>236769</v>
      </c>
      <c r="D14" s="9">
        <v>2983</v>
      </c>
      <c r="E14" s="9">
        <v>48461</v>
      </c>
      <c r="F14" s="9">
        <v>1213335</v>
      </c>
      <c r="G14" s="9">
        <v>188589</v>
      </c>
      <c r="H14" s="9">
        <f t="shared" si="0"/>
        <v>2914793</v>
      </c>
      <c r="I14" s="7">
        <v>48175</v>
      </c>
      <c r="J14" s="7">
        <v>949455</v>
      </c>
      <c r="K14" s="7">
        <v>856</v>
      </c>
      <c r="L14" s="7">
        <v>69</v>
      </c>
      <c r="M14" s="7">
        <v>56071934</v>
      </c>
      <c r="N14" s="7">
        <v>58353</v>
      </c>
      <c r="O14" s="10">
        <v>1595590</v>
      </c>
      <c r="U14" s="16">
        <f t="shared" si="1"/>
        <v>1080793.0228873182</v>
      </c>
      <c r="V14" s="16">
        <f t="shared" si="2"/>
        <v>223307.28472077992</v>
      </c>
      <c r="W14" s="16">
        <f t="shared" si="3"/>
        <v>47742.473744915922</v>
      </c>
      <c r="X14" s="16">
        <f t="shared" si="4"/>
        <v>84596.765943186372</v>
      </c>
      <c r="Y14" s="16">
        <f t="shared" si="5"/>
        <v>1138022.6801432348</v>
      </c>
      <c r="Z14" s="16">
        <f t="shared" si="6"/>
        <v>152611.14565620726</v>
      </c>
      <c r="AA14" s="16">
        <f t="shared" si="7"/>
        <v>2727073.3730956423</v>
      </c>
      <c r="AB14" s="16">
        <f t="shared" si="8"/>
        <v>1.7091316523014322</v>
      </c>
      <c r="AC14">
        <f t="shared" si="9"/>
        <v>521652966.04599458</v>
      </c>
      <c r="AF14" t="s">
        <v>16</v>
      </c>
      <c r="AG14">
        <v>559755148.88426077</v>
      </c>
    </row>
    <row r="15" spans="1:33">
      <c r="A15" s="6" t="s">
        <v>12</v>
      </c>
      <c r="B15" s="9">
        <v>8034466</v>
      </c>
      <c r="C15" s="9">
        <v>1290266</v>
      </c>
      <c r="D15" s="9">
        <v>1750459</v>
      </c>
      <c r="E15" s="9">
        <v>606422</v>
      </c>
      <c r="F15" s="9">
        <v>15512310</v>
      </c>
      <c r="G15" s="9">
        <v>3494539</v>
      </c>
      <c r="H15" s="9">
        <f t="shared" si="0"/>
        <v>30688462</v>
      </c>
      <c r="I15" s="7">
        <v>467266</v>
      </c>
      <c r="J15" s="7">
        <v>6033886</v>
      </c>
      <c r="K15" s="7">
        <v>9451</v>
      </c>
      <c r="L15" s="7">
        <v>598.20000000000005</v>
      </c>
      <c r="M15" s="7">
        <v>592056538</v>
      </c>
      <c r="N15" s="7">
        <v>710348</v>
      </c>
      <c r="O15" s="10">
        <v>12873763</v>
      </c>
      <c r="U15" s="16">
        <f t="shared" si="1"/>
        <v>10482985.628074013</v>
      </c>
      <c r="V15" s="16">
        <f t="shared" si="2"/>
        <v>1419141.1904458113</v>
      </c>
      <c r="W15" s="16">
        <f t="shared" si="3"/>
        <v>527119.29832149576</v>
      </c>
      <c r="X15" s="16">
        <f t="shared" si="4"/>
        <v>733417.17952484195</v>
      </c>
      <c r="Y15" s="16">
        <f t="shared" si="5"/>
        <v>12016239.143295554</v>
      </c>
      <c r="Z15" s="16">
        <f t="shared" si="6"/>
        <v>1857779.7558753709</v>
      </c>
      <c r="AA15" s="16">
        <f t="shared" si="7"/>
        <v>27036682.19553709</v>
      </c>
      <c r="AB15" s="16">
        <f t="shared" si="8"/>
        <v>2.100138257597028</v>
      </c>
      <c r="AC15">
        <f t="shared" si="9"/>
        <v>640994126.87545288</v>
      </c>
      <c r="AF15" t="s">
        <v>21</v>
      </c>
      <c r="AG15">
        <v>564336064.74773741</v>
      </c>
    </row>
    <row r="16" spans="1:33">
      <c r="A16" s="6" t="s">
        <v>13</v>
      </c>
      <c r="B16" s="9">
        <v>6631954</v>
      </c>
      <c r="C16" s="9">
        <v>814818</v>
      </c>
      <c r="D16" s="9">
        <v>224659</v>
      </c>
      <c r="E16" s="9">
        <v>465200</v>
      </c>
      <c r="F16" s="9">
        <v>4765467</v>
      </c>
      <c r="G16" s="9">
        <v>794508</v>
      </c>
      <c r="H16" s="9">
        <f t="shared" si="0"/>
        <v>13696606</v>
      </c>
      <c r="I16" s="7">
        <v>211930</v>
      </c>
      <c r="J16" s="7">
        <v>4237412</v>
      </c>
      <c r="K16" s="7">
        <v>5115</v>
      </c>
      <c r="L16" s="7">
        <v>430.2</v>
      </c>
      <c r="M16" s="7">
        <v>249326268</v>
      </c>
      <c r="N16" s="7">
        <v>300304</v>
      </c>
      <c r="O16" s="10">
        <v>6537632</v>
      </c>
      <c r="U16" s="16">
        <f t="shared" si="1"/>
        <v>4754591.9115829645</v>
      </c>
      <c r="V16" s="16">
        <f t="shared" si="2"/>
        <v>996619.07932787691</v>
      </c>
      <c r="W16" s="16">
        <f t="shared" si="3"/>
        <v>285283.59019304317</v>
      </c>
      <c r="X16" s="16">
        <f t="shared" si="4"/>
        <v>527442.4450544751</v>
      </c>
      <c r="Y16" s="16">
        <f t="shared" si="5"/>
        <v>5060266.8304515844</v>
      </c>
      <c r="Z16" s="16">
        <f t="shared" si="6"/>
        <v>785387.85469713062</v>
      </c>
      <c r="AA16" s="16">
        <f t="shared" si="7"/>
        <v>12409591.711307075</v>
      </c>
      <c r="AB16" s="16">
        <f t="shared" si="8"/>
        <v>1.8981783788544653</v>
      </c>
      <c r="AC16">
        <f t="shared" si="9"/>
        <v>579352901.27034271</v>
      </c>
      <c r="AF16" t="s">
        <v>40</v>
      </c>
      <c r="AG16">
        <v>565075066.84007823</v>
      </c>
    </row>
    <row r="17" spans="1:33">
      <c r="A17" s="6" t="s">
        <v>14</v>
      </c>
      <c r="B17" s="9">
        <v>2523266</v>
      </c>
      <c r="C17" s="9">
        <v>440161</v>
      </c>
      <c r="D17" s="8">
        <v>0</v>
      </c>
      <c r="E17" s="9">
        <v>225499</v>
      </c>
      <c r="F17" s="9">
        <v>3029709</v>
      </c>
      <c r="G17" s="9">
        <v>425776</v>
      </c>
      <c r="H17" s="9">
        <f t="shared" si="0"/>
        <v>6644411</v>
      </c>
      <c r="I17" s="7">
        <v>103246</v>
      </c>
      <c r="J17" s="7">
        <v>2295130</v>
      </c>
      <c r="K17" s="7">
        <v>2699</v>
      </c>
      <c r="L17" s="7">
        <v>148.9</v>
      </c>
      <c r="M17" s="7">
        <v>135345650</v>
      </c>
      <c r="N17" s="7">
        <v>159660</v>
      </c>
      <c r="O17" s="10">
        <v>3075935</v>
      </c>
      <c r="U17" s="16">
        <f t="shared" si="1"/>
        <v>2316295.930275538</v>
      </c>
      <c r="V17" s="16">
        <f t="shared" si="2"/>
        <v>539803.62247942621</v>
      </c>
      <c r="W17" s="16">
        <f t="shared" si="3"/>
        <v>150533.80448309355</v>
      </c>
      <c r="X17" s="16">
        <f t="shared" si="4"/>
        <v>182557.36882522394</v>
      </c>
      <c r="Y17" s="16">
        <f t="shared" si="5"/>
        <v>2746943.2275820593</v>
      </c>
      <c r="Z17" s="16">
        <f t="shared" si="6"/>
        <v>417560.28851078864</v>
      </c>
      <c r="AA17" s="16">
        <f t="shared" si="7"/>
        <v>6353694.2421561293</v>
      </c>
      <c r="AB17" s="16">
        <f t="shared" si="8"/>
        <v>2.0656139489801082</v>
      </c>
      <c r="AC17">
        <f t="shared" si="9"/>
        <v>630456782.97543645</v>
      </c>
      <c r="AF17" t="s">
        <v>31</v>
      </c>
      <c r="AG17">
        <v>566345988.33428192</v>
      </c>
    </row>
    <row r="18" spans="1:33">
      <c r="A18" s="6" t="s">
        <v>15</v>
      </c>
      <c r="B18" s="9">
        <v>2825880</v>
      </c>
      <c r="C18" s="9">
        <v>435049</v>
      </c>
      <c r="D18" s="8">
        <v>317</v>
      </c>
      <c r="E18" s="9">
        <v>103639</v>
      </c>
      <c r="F18" s="9">
        <v>2891743</v>
      </c>
      <c r="G18" s="9">
        <v>317578</v>
      </c>
      <c r="H18" s="9">
        <f t="shared" si="0"/>
        <v>6574206</v>
      </c>
      <c r="I18" s="7">
        <v>93858</v>
      </c>
      <c r="J18" s="7">
        <v>1731916</v>
      </c>
      <c r="K18" s="7">
        <v>2689</v>
      </c>
      <c r="L18" s="7">
        <v>123.4</v>
      </c>
      <c r="M18" s="7">
        <v>125167639</v>
      </c>
      <c r="N18" s="7">
        <v>140441</v>
      </c>
      <c r="O18" s="10">
        <v>2885966</v>
      </c>
      <c r="U18" s="16">
        <f t="shared" si="1"/>
        <v>2105678.7035217001</v>
      </c>
      <c r="V18" s="16">
        <f t="shared" si="2"/>
        <v>407338.37762134516</v>
      </c>
      <c r="W18" s="16">
        <f t="shared" si="3"/>
        <v>149976.06530383052</v>
      </c>
      <c r="X18" s="16">
        <f t="shared" si="4"/>
        <v>151293.34662882896</v>
      </c>
      <c r="Y18" s="16">
        <f t="shared" si="5"/>
        <v>2540372.7291086637</v>
      </c>
      <c r="Z18" s="16">
        <f t="shared" si="6"/>
        <v>367296.65839122928</v>
      </c>
      <c r="AA18" s="16">
        <f t="shared" si="7"/>
        <v>5721955.8805755973</v>
      </c>
      <c r="AB18" s="16">
        <f t="shared" si="8"/>
        <v>1.9826830532915485</v>
      </c>
      <c r="AC18">
        <f t="shared" si="9"/>
        <v>605145012.72383833</v>
      </c>
      <c r="AF18" t="s">
        <v>13</v>
      </c>
      <c r="AG18">
        <v>579352901.27034271</v>
      </c>
    </row>
    <row r="19" spans="1:33">
      <c r="A19" s="6" t="s">
        <v>16</v>
      </c>
      <c r="B19" s="9">
        <v>3052236</v>
      </c>
      <c r="C19" s="9">
        <v>790229</v>
      </c>
      <c r="D19" s="9">
        <v>64919</v>
      </c>
      <c r="E19" s="9">
        <v>276544</v>
      </c>
      <c r="F19" s="9">
        <v>3512075</v>
      </c>
      <c r="G19" s="9">
        <v>575164</v>
      </c>
      <c r="H19" s="9">
        <f t="shared" si="0"/>
        <v>8271167</v>
      </c>
      <c r="I19" s="7">
        <v>134131</v>
      </c>
      <c r="J19" s="7">
        <v>2914227</v>
      </c>
      <c r="K19" s="7">
        <v>2757</v>
      </c>
      <c r="L19" s="7">
        <v>437.3</v>
      </c>
      <c r="M19" s="7">
        <v>157043042</v>
      </c>
      <c r="N19" s="7">
        <v>178682</v>
      </c>
      <c r="O19" s="10">
        <v>4383465</v>
      </c>
      <c r="U19" s="16">
        <f t="shared" si="1"/>
        <v>3009192.505509058</v>
      </c>
      <c r="V19" s="16">
        <f t="shared" si="2"/>
        <v>685412.28223558178</v>
      </c>
      <c r="W19" s="16">
        <f t="shared" si="3"/>
        <v>153768.69172281915</v>
      </c>
      <c r="X19" s="16">
        <f t="shared" si="4"/>
        <v>536147.32966602035</v>
      </c>
      <c r="Y19" s="16">
        <f t="shared" si="5"/>
        <v>3187308.3520658761</v>
      </c>
      <c r="Z19" s="16">
        <f t="shared" si="6"/>
        <v>467308.7026912485</v>
      </c>
      <c r="AA19" s="16">
        <f t="shared" si="7"/>
        <v>8039137.8638906041</v>
      </c>
      <c r="AB19" s="16">
        <f t="shared" si="8"/>
        <v>1.8339687584800162</v>
      </c>
      <c r="AC19">
        <f t="shared" si="9"/>
        <v>559755148.88426077</v>
      </c>
      <c r="AF19" t="s">
        <v>10</v>
      </c>
      <c r="AG19">
        <v>579968289.60153759</v>
      </c>
    </row>
    <row r="20" spans="1:33">
      <c r="A20" s="6" t="s">
        <v>17</v>
      </c>
      <c r="B20" s="9">
        <v>2815919</v>
      </c>
      <c r="C20" s="9">
        <v>575063</v>
      </c>
      <c r="D20" s="9">
        <v>12796</v>
      </c>
      <c r="E20" s="9">
        <v>133194</v>
      </c>
      <c r="F20" s="9">
        <v>2474606</v>
      </c>
      <c r="G20" s="9">
        <v>290389</v>
      </c>
      <c r="H20" s="9">
        <f t="shared" si="0"/>
        <v>6301967</v>
      </c>
      <c r="I20" s="7">
        <v>147238</v>
      </c>
      <c r="J20" s="7">
        <v>2888821</v>
      </c>
      <c r="K20" s="7">
        <v>3544</v>
      </c>
      <c r="L20" s="7">
        <v>329.4</v>
      </c>
      <c r="M20" s="7">
        <v>186923116</v>
      </c>
      <c r="N20" s="7">
        <v>250689</v>
      </c>
      <c r="O20" s="10">
        <v>4604744</v>
      </c>
      <c r="U20" s="16">
        <f t="shared" si="1"/>
        <v>3303244.4858097131</v>
      </c>
      <c r="V20" s="16">
        <f t="shared" si="2"/>
        <v>679436.91228585679</v>
      </c>
      <c r="W20" s="16">
        <f t="shared" si="3"/>
        <v>197662.76513082013</v>
      </c>
      <c r="X20" s="16">
        <f t="shared" si="4"/>
        <v>403857.60437225492</v>
      </c>
      <c r="Y20" s="16">
        <f t="shared" si="5"/>
        <v>3793747.2506485111</v>
      </c>
      <c r="Z20" s="16">
        <f t="shared" si="6"/>
        <v>655629.28201478824</v>
      </c>
      <c r="AA20" s="16">
        <f t="shared" si="7"/>
        <v>9033578.3002619445</v>
      </c>
      <c r="AB20" s="16">
        <f t="shared" si="8"/>
        <v>1.9617981586515874</v>
      </c>
      <c r="AC20">
        <f t="shared" si="9"/>
        <v>598770625.34424496</v>
      </c>
      <c r="AF20" t="s">
        <v>8</v>
      </c>
      <c r="AG20">
        <v>580504151.671857</v>
      </c>
    </row>
    <row r="21" spans="1:33">
      <c r="A21" s="6" t="s">
        <v>18</v>
      </c>
      <c r="B21" s="9">
        <v>1064342</v>
      </c>
      <c r="C21" s="9">
        <v>242124</v>
      </c>
      <c r="D21" s="9">
        <v>28548</v>
      </c>
      <c r="E21" s="9">
        <v>139729</v>
      </c>
      <c r="F21" s="9">
        <v>1441926</v>
      </c>
      <c r="G21" s="9">
        <v>232118</v>
      </c>
      <c r="H21" s="9">
        <f t="shared" si="0"/>
        <v>3148787</v>
      </c>
      <c r="I21" s="7">
        <v>51409</v>
      </c>
      <c r="J21" s="7">
        <v>834046</v>
      </c>
      <c r="K21" s="7">
        <v>879</v>
      </c>
      <c r="L21" s="7">
        <v>64.900000000000006</v>
      </c>
      <c r="M21" s="7">
        <v>52957962</v>
      </c>
      <c r="N21" s="7">
        <v>53180</v>
      </c>
      <c r="O21" s="10">
        <v>1328592</v>
      </c>
      <c r="U21" s="16">
        <f t="shared" si="1"/>
        <v>1153346.933339162</v>
      </c>
      <c r="V21" s="16">
        <f t="shared" si="2"/>
        <v>196163.63871086846</v>
      </c>
      <c r="W21" s="16">
        <f t="shared" si="3"/>
        <v>49025.273857220905</v>
      </c>
      <c r="X21" s="16">
        <f t="shared" si="4"/>
        <v>79570.001590040527</v>
      </c>
      <c r="Y21" s="16">
        <f t="shared" si="5"/>
        <v>1074822.2426243329</v>
      </c>
      <c r="Z21" s="16">
        <f t="shared" si="6"/>
        <v>139082.15046350833</v>
      </c>
      <c r="AA21" s="16">
        <f t="shared" si="7"/>
        <v>2692010.2405851334</v>
      </c>
      <c r="AB21" s="16">
        <f t="shared" si="8"/>
        <v>2.0262128934880939</v>
      </c>
      <c r="AC21">
        <f t="shared" si="9"/>
        <v>618430981.78272223</v>
      </c>
      <c r="AF21" t="s">
        <v>33</v>
      </c>
      <c r="AG21">
        <v>592825705.15400445</v>
      </c>
    </row>
    <row r="22" spans="1:33">
      <c r="A22" s="6" t="s">
        <v>19</v>
      </c>
      <c r="B22" s="9">
        <v>4076578</v>
      </c>
      <c r="C22" s="9">
        <v>733410</v>
      </c>
      <c r="D22" s="9">
        <v>127106</v>
      </c>
      <c r="E22" s="9">
        <v>411427</v>
      </c>
      <c r="F22" s="9">
        <v>7116605</v>
      </c>
      <c r="G22" s="9">
        <v>880356</v>
      </c>
      <c r="H22" s="9">
        <f t="shared" si="0"/>
        <v>13345482</v>
      </c>
      <c r="I22" s="7">
        <v>241150</v>
      </c>
      <c r="J22" s="7">
        <v>3223927</v>
      </c>
      <c r="K22" s="7">
        <v>6176</v>
      </c>
      <c r="L22" s="7">
        <v>200.8</v>
      </c>
      <c r="M22" s="7">
        <v>315775620</v>
      </c>
      <c r="N22" s="7">
        <v>330518</v>
      </c>
      <c r="O22" s="10">
        <v>5891819</v>
      </c>
      <c r="U22" s="16">
        <f t="shared" si="1"/>
        <v>5410134.6646450805</v>
      </c>
      <c r="V22" s="16">
        <f t="shared" si="2"/>
        <v>758252.24419062492</v>
      </c>
      <c r="W22" s="16">
        <f t="shared" si="3"/>
        <v>344459.71711285133</v>
      </c>
      <c r="X22" s="16">
        <f t="shared" si="4"/>
        <v>246188.8492955337</v>
      </c>
      <c r="Y22" s="16">
        <f t="shared" si="5"/>
        <v>6408907.1262691179</v>
      </c>
      <c r="Z22" s="16">
        <f t="shared" si="6"/>
        <v>864406.81096084707</v>
      </c>
      <c r="AA22" s="16">
        <f t="shared" si="7"/>
        <v>14032349.412474055</v>
      </c>
      <c r="AB22" s="16">
        <f t="shared" si="8"/>
        <v>2.3816667505356248</v>
      </c>
      <c r="AC22">
        <f t="shared" si="9"/>
        <v>726920903.30026674</v>
      </c>
      <c r="AF22" t="s">
        <v>35</v>
      </c>
      <c r="AG22">
        <v>597599192.46042323</v>
      </c>
    </row>
    <row r="23" spans="1:33">
      <c r="A23" s="6" t="s">
        <v>20</v>
      </c>
      <c r="B23" s="9">
        <v>5079105</v>
      </c>
      <c r="C23" s="9">
        <v>661974</v>
      </c>
      <c r="D23" s="9">
        <v>23925</v>
      </c>
      <c r="E23" s="9">
        <v>573759</v>
      </c>
      <c r="F23" s="9">
        <v>11954838</v>
      </c>
      <c r="G23" s="9">
        <v>2001780</v>
      </c>
      <c r="H23" s="9">
        <f t="shared" si="0"/>
        <v>20295381</v>
      </c>
      <c r="I23" s="7">
        <v>314415</v>
      </c>
      <c r="J23" s="7">
        <v>3187893</v>
      </c>
      <c r="K23" s="7">
        <v>5126</v>
      </c>
      <c r="L23" s="7">
        <v>220.5</v>
      </c>
      <c r="M23" s="7">
        <v>376874198</v>
      </c>
      <c r="N23" s="7">
        <v>428350</v>
      </c>
      <c r="O23" s="10">
        <v>6655829</v>
      </c>
      <c r="U23" s="16">
        <f t="shared" si="1"/>
        <v>7053815.0138270082</v>
      </c>
      <c r="V23" s="16">
        <f t="shared" si="2"/>
        <v>749777.21936308849</v>
      </c>
      <c r="W23" s="16">
        <f t="shared" si="3"/>
        <v>285897.10329023248</v>
      </c>
      <c r="X23" s="16">
        <f t="shared" si="4"/>
        <v>270341.83899235644</v>
      </c>
      <c r="Y23" s="16">
        <f t="shared" si="5"/>
        <v>7648949.3814283656</v>
      </c>
      <c r="Z23" s="16">
        <f t="shared" si="6"/>
        <v>1120267.7538744602</v>
      </c>
      <c r="AA23" s="16">
        <f t="shared" si="7"/>
        <v>17129048.310775511</v>
      </c>
      <c r="AB23" s="16">
        <f t="shared" si="8"/>
        <v>2.5735409234184821</v>
      </c>
      <c r="AC23">
        <f t="shared" si="9"/>
        <v>785483818.13317955</v>
      </c>
      <c r="AF23" t="s">
        <v>17</v>
      </c>
      <c r="AG23">
        <v>598770625.34424496</v>
      </c>
    </row>
    <row r="24" spans="1:33">
      <c r="A24" s="6" t="s">
        <v>21</v>
      </c>
      <c r="B24" s="9">
        <v>8933937</v>
      </c>
      <c r="C24" s="9">
        <v>951176</v>
      </c>
      <c r="D24" s="9">
        <v>27865</v>
      </c>
      <c r="E24" s="9">
        <v>964748</v>
      </c>
      <c r="F24" s="9">
        <v>6921033</v>
      </c>
      <c r="G24" s="9">
        <v>804037</v>
      </c>
      <c r="H24" s="9">
        <f t="shared" si="0"/>
        <v>18602796</v>
      </c>
      <c r="I24" s="7">
        <v>321166</v>
      </c>
      <c r="J24" s="7">
        <v>5294240</v>
      </c>
      <c r="K24" s="7">
        <v>7818</v>
      </c>
      <c r="L24" s="7">
        <v>461.2</v>
      </c>
      <c r="M24" s="7">
        <v>381314253</v>
      </c>
      <c r="N24" s="7">
        <v>415145</v>
      </c>
      <c r="O24" s="10">
        <v>9884781</v>
      </c>
      <c r="U24" s="16">
        <f t="shared" si="1"/>
        <v>7205271.8627634328</v>
      </c>
      <c r="V24" s="16">
        <f t="shared" si="2"/>
        <v>1245179.9812104227</v>
      </c>
      <c r="W24" s="16">
        <f t="shared" si="3"/>
        <v>436040.49034784193</v>
      </c>
      <c r="X24" s="16">
        <f t="shared" si="4"/>
        <v>565449.68772460229</v>
      </c>
      <c r="Y24" s="16">
        <f t="shared" si="5"/>
        <v>7739063.6851562047</v>
      </c>
      <c r="Z24" s="16">
        <f t="shared" si="6"/>
        <v>1085732.594098781</v>
      </c>
      <c r="AA24" s="16">
        <f t="shared" si="7"/>
        <v>18276738.301301286</v>
      </c>
      <c r="AB24" s="16">
        <f t="shared" si="8"/>
        <v>1.8489775647332283</v>
      </c>
      <c r="AC24">
        <f t="shared" si="9"/>
        <v>564336064.74773741</v>
      </c>
      <c r="AF24" t="s">
        <v>34</v>
      </c>
      <c r="AG24">
        <v>602552794.40283835</v>
      </c>
    </row>
    <row r="25" spans="1:33">
      <c r="A25" s="6" t="s">
        <v>22</v>
      </c>
      <c r="B25" s="9">
        <v>4942140</v>
      </c>
      <c r="C25" s="9">
        <v>849218</v>
      </c>
      <c r="D25" s="8">
        <v>49</v>
      </c>
      <c r="E25" s="9">
        <v>421545</v>
      </c>
      <c r="F25" s="9">
        <v>7988084</v>
      </c>
      <c r="G25" s="9">
        <v>1066022</v>
      </c>
      <c r="H25" s="9">
        <f t="shared" si="0"/>
        <v>15267058</v>
      </c>
      <c r="I25" s="7">
        <v>203893</v>
      </c>
      <c r="J25" s="7">
        <v>3184045</v>
      </c>
      <c r="K25" s="7">
        <v>5128</v>
      </c>
      <c r="L25" s="7">
        <v>202.4</v>
      </c>
      <c r="M25" s="7">
        <v>254870154</v>
      </c>
      <c r="N25" s="7">
        <v>295716</v>
      </c>
      <c r="O25" s="10">
        <v>5380615</v>
      </c>
      <c r="U25" s="16">
        <f t="shared" si="1"/>
        <v>4574284.0023988364</v>
      </c>
      <c r="V25" s="16">
        <f t="shared" si="2"/>
        <v>748872.18812768976</v>
      </c>
      <c r="W25" s="16">
        <f t="shared" si="3"/>
        <v>286008.65112608508</v>
      </c>
      <c r="X25" s="16">
        <f t="shared" si="4"/>
        <v>248150.5134333467</v>
      </c>
      <c r="Y25" s="16">
        <f t="shared" si="5"/>
        <v>5172784.2264830563</v>
      </c>
      <c r="Z25" s="16">
        <f t="shared" si="6"/>
        <v>773388.81546571699</v>
      </c>
      <c r="AA25" s="16">
        <f t="shared" si="7"/>
        <v>11803488.397034731</v>
      </c>
      <c r="AB25" s="16">
        <f t="shared" si="8"/>
        <v>2.1937061835932754</v>
      </c>
      <c r="AC25">
        <f t="shared" si="9"/>
        <v>669552480.50314999</v>
      </c>
      <c r="AF25" t="s">
        <v>15</v>
      </c>
      <c r="AG25">
        <v>605145012.72383833</v>
      </c>
    </row>
    <row r="26" spans="1:33">
      <c r="A26" s="6" t="s">
        <v>23</v>
      </c>
      <c r="B26" s="9">
        <v>3072243</v>
      </c>
      <c r="C26" s="9">
        <v>417048</v>
      </c>
      <c r="D26" s="9">
        <v>1894</v>
      </c>
      <c r="E26" s="9">
        <v>157433</v>
      </c>
      <c r="F26" s="9">
        <v>1501267</v>
      </c>
      <c r="G26" s="9">
        <v>395679</v>
      </c>
      <c r="H26" s="9">
        <f t="shared" si="0"/>
        <v>5545564</v>
      </c>
      <c r="I26" s="7">
        <v>81805</v>
      </c>
      <c r="J26" s="7">
        <v>2202361</v>
      </c>
      <c r="K26" s="7">
        <v>2975</v>
      </c>
      <c r="L26" s="7">
        <v>198.2</v>
      </c>
      <c r="M26" s="7">
        <v>99885857</v>
      </c>
      <c r="N26" s="7">
        <v>103414</v>
      </c>
      <c r="O26" s="10">
        <v>2986137</v>
      </c>
      <c r="U26" s="16">
        <f t="shared" si="1"/>
        <v>1835272.926565585</v>
      </c>
      <c r="V26" s="16">
        <f t="shared" si="2"/>
        <v>517984.79641998996</v>
      </c>
      <c r="W26" s="16">
        <f t="shared" si="3"/>
        <v>165927.40583075336</v>
      </c>
      <c r="X26" s="16">
        <f t="shared" si="4"/>
        <v>243001.14507158753</v>
      </c>
      <c r="Y26" s="16">
        <f t="shared" si="5"/>
        <v>2027259.6748944647</v>
      </c>
      <c r="Z26" s="16">
        <f t="shared" si="6"/>
        <v>270459.59962454403</v>
      </c>
      <c r="AA26" s="16">
        <f t="shared" si="7"/>
        <v>5059905.5484069251</v>
      </c>
      <c r="AB26" s="16">
        <f t="shared" si="8"/>
        <v>1.6944653069858902</v>
      </c>
      <c r="AC26">
        <f t="shared" si="9"/>
        <v>517176574.4674961</v>
      </c>
      <c r="AF26" t="s">
        <v>46</v>
      </c>
      <c r="AG26">
        <v>609245138.33605027</v>
      </c>
    </row>
    <row r="27" spans="1:33">
      <c r="A27" s="6" t="s">
        <v>24</v>
      </c>
      <c r="B27" s="9">
        <v>3103410</v>
      </c>
      <c r="C27" s="9">
        <v>708997</v>
      </c>
      <c r="D27" s="8">
        <v>0</v>
      </c>
      <c r="E27" s="9">
        <v>104918</v>
      </c>
      <c r="F27" s="9">
        <v>5131686</v>
      </c>
      <c r="G27" s="9">
        <v>301681</v>
      </c>
      <c r="H27" s="9">
        <f t="shared" si="0"/>
        <v>9350692</v>
      </c>
      <c r="I27" s="7">
        <v>205601</v>
      </c>
      <c r="J27" s="7">
        <v>4045731</v>
      </c>
      <c r="K27" s="7">
        <v>5128</v>
      </c>
      <c r="L27" s="7">
        <v>537.4</v>
      </c>
      <c r="M27" s="7">
        <v>240578337</v>
      </c>
      <c r="N27" s="7">
        <v>266672</v>
      </c>
      <c r="O27" s="10">
        <v>6025281</v>
      </c>
      <c r="U27" s="16">
        <f t="shared" si="1"/>
        <v>4612602.517875568</v>
      </c>
      <c r="V27" s="16">
        <f t="shared" si="2"/>
        <v>951536.62292650586</v>
      </c>
      <c r="W27" s="16">
        <f t="shared" si="3"/>
        <v>286008.65112608508</v>
      </c>
      <c r="X27" s="16">
        <f t="shared" si="4"/>
        <v>658873.94228794717</v>
      </c>
      <c r="Y27" s="16">
        <f t="shared" si="5"/>
        <v>4882720.8966457685</v>
      </c>
      <c r="Z27" s="16">
        <f t="shared" si="6"/>
        <v>697429.77112457121</v>
      </c>
      <c r="AA27" s="16">
        <f t="shared" si="7"/>
        <v>12089172.401986446</v>
      </c>
      <c r="AB27" s="16">
        <f t="shared" si="8"/>
        <v>2.0064080666090836</v>
      </c>
      <c r="AC27">
        <f t="shared" si="9"/>
        <v>612386247.50520098</v>
      </c>
      <c r="AF27" t="s">
        <v>24</v>
      </c>
      <c r="AG27">
        <v>612386247.50520098</v>
      </c>
    </row>
    <row r="28" spans="1:33">
      <c r="A28" s="6" t="s">
        <v>25</v>
      </c>
      <c r="B28" t="s">
        <v>57</v>
      </c>
      <c r="C28" s="9">
        <v>211992</v>
      </c>
      <c r="D28" s="9">
        <v>49740</v>
      </c>
      <c r="E28" s="9">
        <v>87148</v>
      </c>
      <c r="F28" s="9">
        <v>900180</v>
      </c>
      <c r="G28" s="9">
        <v>132361</v>
      </c>
      <c r="H28" s="9">
        <f t="shared" si="0"/>
        <v>1381421</v>
      </c>
      <c r="I28" s="7">
        <v>37289</v>
      </c>
      <c r="J28" s="7">
        <v>768461</v>
      </c>
      <c r="K28" s="7">
        <v>921</v>
      </c>
      <c r="L28" s="7">
        <v>45.5</v>
      </c>
      <c r="M28" s="7">
        <v>39357161</v>
      </c>
      <c r="N28" s="7">
        <v>41941</v>
      </c>
      <c r="O28" s="10">
        <v>1005163</v>
      </c>
      <c r="U28" s="16">
        <f t="shared" si="1"/>
        <v>836568.57354323205</v>
      </c>
      <c r="V28" s="16">
        <f t="shared" si="2"/>
        <v>180738.35971564238</v>
      </c>
      <c r="W28" s="16">
        <f t="shared" si="3"/>
        <v>51367.778410125655</v>
      </c>
      <c r="X28" s="16">
        <f t="shared" si="4"/>
        <v>55784.823919057686</v>
      </c>
      <c r="Y28" s="16">
        <f t="shared" si="5"/>
        <v>798783.60971192457</v>
      </c>
      <c r="Z28" s="16">
        <f t="shared" si="6"/>
        <v>109688.68884148182</v>
      </c>
      <c r="AA28" s="16">
        <f t="shared" si="7"/>
        <v>2032931.8341414642</v>
      </c>
      <c r="AB28" s="16">
        <f t="shared" si="8"/>
        <v>2.0224897197185574</v>
      </c>
      <c r="AC28">
        <f t="shared" si="9"/>
        <v>617294612.54085135</v>
      </c>
      <c r="AF28" t="s">
        <v>59</v>
      </c>
      <c r="AG28">
        <v>614160040.21360409</v>
      </c>
    </row>
    <row r="29" spans="1:33">
      <c r="A29" s="6" t="s">
        <v>26</v>
      </c>
      <c r="B29" s="9">
        <v>1570450</v>
      </c>
      <c r="C29" s="9">
        <v>299764</v>
      </c>
      <c r="D29" s="9">
        <v>55658</v>
      </c>
      <c r="E29" s="9">
        <v>67585</v>
      </c>
      <c r="F29" s="9">
        <v>1838344</v>
      </c>
      <c r="G29" s="9">
        <v>234296</v>
      </c>
      <c r="H29" s="9">
        <f t="shared" si="0"/>
        <v>4066097</v>
      </c>
      <c r="I29" s="7">
        <v>65269</v>
      </c>
      <c r="J29" s="7">
        <v>1261349</v>
      </c>
      <c r="K29" s="7">
        <v>2010</v>
      </c>
      <c r="L29" s="7">
        <v>96.8</v>
      </c>
      <c r="M29" s="7">
        <v>85187389</v>
      </c>
      <c r="N29" s="7">
        <v>102823</v>
      </c>
      <c r="O29" s="10">
        <v>1855487</v>
      </c>
      <c r="U29" s="16">
        <f t="shared" si="1"/>
        <v>1464292.2638470652</v>
      </c>
      <c r="V29" s="16">
        <f t="shared" si="2"/>
        <v>296663.26500494604</v>
      </c>
      <c r="W29" s="16">
        <f t="shared" si="3"/>
        <v>112105.57503187034</v>
      </c>
      <c r="X29" s="16">
        <f t="shared" si="4"/>
        <v>118680.68033768755</v>
      </c>
      <c r="Y29" s="16">
        <f t="shared" si="5"/>
        <v>1728943.0527611962</v>
      </c>
      <c r="Z29" s="16">
        <f t="shared" si="6"/>
        <v>268913.95180724555</v>
      </c>
      <c r="AA29" s="16">
        <f t="shared" si="7"/>
        <v>3989598.7887900108</v>
      </c>
      <c r="AB29" s="16">
        <f t="shared" si="8"/>
        <v>2.1501626197273334</v>
      </c>
      <c r="AC29">
        <f t="shared" si="9"/>
        <v>656262322.77171052</v>
      </c>
      <c r="AF29" t="s">
        <v>25</v>
      </c>
      <c r="AG29">
        <v>617294612.54085135</v>
      </c>
    </row>
    <row r="30" spans="1:33">
      <c r="A30" s="6" t="s">
        <v>27</v>
      </c>
      <c r="B30" s="9">
        <v>3433958</v>
      </c>
      <c r="C30" s="9">
        <v>291400</v>
      </c>
      <c r="D30" s="9">
        <v>22717</v>
      </c>
      <c r="E30" s="9">
        <v>102644</v>
      </c>
      <c r="F30" t="s">
        <v>57</v>
      </c>
      <c r="G30" t="s">
        <v>57</v>
      </c>
      <c r="H30" s="9">
        <f t="shared" si="0"/>
        <v>3850719</v>
      </c>
      <c r="I30" s="7">
        <v>81427</v>
      </c>
      <c r="J30" s="7">
        <v>1376074</v>
      </c>
      <c r="K30" s="7">
        <v>1789</v>
      </c>
      <c r="L30" s="7">
        <v>117.5</v>
      </c>
      <c r="M30" s="7">
        <v>108049602</v>
      </c>
      <c r="N30" s="7">
        <v>124938</v>
      </c>
      <c r="O30" s="10">
        <v>2755245</v>
      </c>
      <c r="U30" s="16">
        <f t="shared" si="1"/>
        <v>1826792.599369915</v>
      </c>
      <c r="V30" s="16">
        <f t="shared" si="2"/>
        <v>323646.03747925122</v>
      </c>
      <c r="W30" s="16">
        <f t="shared" si="3"/>
        <v>99779.539170157223</v>
      </c>
      <c r="X30" s="16">
        <f t="shared" si="4"/>
        <v>144059.71012064346</v>
      </c>
      <c r="Y30" s="16">
        <f t="shared" si="5"/>
        <v>2192949.1081304564</v>
      </c>
      <c r="Z30" s="16">
        <f t="shared" si="6"/>
        <v>326751.51776250103</v>
      </c>
      <c r="AA30" s="16">
        <f t="shared" si="7"/>
        <v>4913978.5120329242</v>
      </c>
      <c r="AB30" s="16">
        <f t="shared" si="8"/>
        <v>1.7834996568482746</v>
      </c>
      <c r="AC30">
        <f t="shared" si="9"/>
        <v>544351211.73031271</v>
      </c>
      <c r="AF30" t="s">
        <v>18</v>
      </c>
      <c r="AG30">
        <v>618430981.78272223</v>
      </c>
    </row>
    <row r="31" spans="1:33">
      <c r="A31" s="6" t="s">
        <v>28</v>
      </c>
      <c r="B31" t="s">
        <v>57</v>
      </c>
      <c r="C31" s="9">
        <v>143794</v>
      </c>
      <c r="D31" s="9">
        <v>83884</v>
      </c>
      <c r="E31" s="9">
        <v>215161</v>
      </c>
      <c r="F31" s="9">
        <v>81557</v>
      </c>
      <c r="G31" s="9">
        <v>521309</v>
      </c>
      <c r="H31" s="9">
        <f t="shared" si="0"/>
        <v>1045705</v>
      </c>
      <c r="I31" s="7">
        <v>54970</v>
      </c>
      <c r="J31" s="7">
        <v>786723</v>
      </c>
      <c r="K31" s="7">
        <v>1007</v>
      </c>
      <c r="L31" s="7">
        <v>123.8</v>
      </c>
      <c r="M31" s="7">
        <v>66155442</v>
      </c>
      <c r="N31" s="7">
        <v>66490</v>
      </c>
      <c r="O31" s="10">
        <v>1321297</v>
      </c>
      <c r="U31" s="16">
        <f t="shared" si="1"/>
        <v>1233236.9998571016</v>
      </c>
      <c r="V31" s="16">
        <f t="shared" si="2"/>
        <v>185033.49496014675</v>
      </c>
      <c r="W31" s="16">
        <f t="shared" si="3"/>
        <v>56164.335351787769</v>
      </c>
      <c r="X31" s="16">
        <f t="shared" si="4"/>
        <v>151783.76266328222</v>
      </c>
      <c r="Y31" s="16">
        <f t="shared" si="5"/>
        <v>1342675.1681313564</v>
      </c>
      <c r="Z31" s="16">
        <f t="shared" si="6"/>
        <v>173891.91771941839</v>
      </c>
      <c r="AA31" s="16">
        <f t="shared" si="7"/>
        <v>3142785.6786830928</v>
      </c>
      <c r="AB31" s="16">
        <f t="shared" si="8"/>
        <v>2.37856112492732</v>
      </c>
      <c r="AC31">
        <f t="shared" si="9"/>
        <v>725973019.14645147</v>
      </c>
      <c r="AF31" t="s">
        <v>37</v>
      </c>
      <c r="AG31">
        <v>628542011.67338634</v>
      </c>
    </row>
    <row r="32" spans="1:33">
      <c r="A32" s="6" t="s">
        <v>29</v>
      </c>
      <c r="B32" s="9">
        <v>8099549</v>
      </c>
      <c r="C32" s="9">
        <v>539714</v>
      </c>
      <c r="D32" s="9">
        <v>958425</v>
      </c>
      <c r="E32" s="9">
        <v>792066</v>
      </c>
      <c r="F32" s="9">
        <v>11128418</v>
      </c>
      <c r="G32" s="9">
        <v>1929133</v>
      </c>
      <c r="H32" s="9">
        <f t="shared" si="0"/>
        <v>23447305</v>
      </c>
      <c r="I32" s="7">
        <v>378108</v>
      </c>
      <c r="J32" s="7">
        <v>4848202</v>
      </c>
      <c r="K32" s="7">
        <v>8632</v>
      </c>
      <c r="L32" s="7">
        <v>279</v>
      </c>
      <c r="M32" s="7">
        <v>487127416</v>
      </c>
      <c r="N32" s="7">
        <v>523275</v>
      </c>
      <c r="O32" s="10">
        <v>8876000</v>
      </c>
      <c r="U32" s="16">
        <f t="shared" si="1"/>
        <v>8482750.1462974176</v>
      </c>
      <c r="V32" s="16">
        <f t="shared" si="2"/>
        <v>1140273.9723292359</v>
      </c>
      <c r="W32" s="16">
        <f t="shared" si="3"/>
        <v>481440.45953985309</v>
      </c>
      <c r="X32" s="16">
        <f t="shared" si="4"/>
        <v>342065.18403114489</v>
      </c>
      <c r="Y32" s="16">
        <f t="shared" si="5"/>
        <v>9886622.5575092249</v>
      </c>
      <c r="Z32" s="16">
        <f t="shared" si="6"/>
        <v>1368525.9925496865</v>
      </c>
      <c r="AA32" s="16">
        <f t="shared" si="7"/>
        <v>21701678.312256567</v>
      </c>
      <c r="AB32" s="16">
        <f t="shared" si="8"/>
        <v>2.4449840369824885</v>
      </c>
      <c r="AC32">
        <f t="shared" si="9"/>
        <v>746246301.80453897</v>
      </c>
      <c r="AF32" t="s">
        <v>14</v>
      </c>
      <c r="AG32">
        <v>630456782.97543645</v>
      </c>
    </row>
    <row r="33" spans="1:33">
      <c r="A33" s="6" t="s">
        <v>58</v>
      </c>
      <c r="B33" s="9">
        <v>2032518</v>
      </c>
      <c r="C33" s="9">
        <v>234986</v>
      </c>
      <c r="D33" s="9">
        <v>30342</v>
      </c>
      <c r="E33" s="9">
        <v>85493</v>
      </c>
      <c r="F33" s="9">
        <v>1126460</v>
      </c>
      <c r="G33" s="9">
        <v>276707</v>
      </c>
      <c r="H33" s="9">
        <f t="shared" si="0"/>
        <v>3786506</v>
      </c>
      <c r="I33" s="7">
        <v>67668</v>
      </c>
      <c r="J33" s="7">
        <v>1395124</v>
      </c>
      <c r="K33" s="7">
        <v>1181</v>
      </c>
      <c r="L33" s="7">
        <v>55.6</v>
      </c>
      <c r="M33" s="7">
        <v>74601613</v>
      </c>
      <c r="N33" s="7">
        <v>88212</v>
      </c>
      <c r="O33" s="10">
        <v>2084594</v>
      </c>
      <c r="U33" s="16">
        <f t="shared" si="1"/>
        <v>1518113.1763931301</v>
      </c>
      <c r="V33" s="16">
        <f t="shared" si="2"/>
        <v>328126.50656302128</v>
      </c>
      <c r="W33" s="16">
        <f t="shared" si="3"/>
        <v>65868.9970709646</v>
      </c>
      <c r="X33" s="16">
        <f t="shared" si="4"/>
        <v>68167.828789002364</v>
      </c>
      <c r="Y33" s="16">
        <f t="shared" si="5"/>
        <v>1514096.6525119033</v>
      </c>
      <c r="Z33" s="16">
        <f t="shared" si="6"/>
        <v>230701.6671058104</v>
      </c>
      <c r="AA33" s="16">
        <f t="shared" si="7"/>
        <v>3725074.8284338317</v>
      </c>
      <c r="AB33" s="16">
        <f t="shared" si="8"/>
        <v>1.7869545956832993</v>
      </c>
      <c r="AC33">
        <f t="shared" si="9"/>
        <v>545405711.59190679</v>
      </c>
      <c r="AF33" t="s">
        <v>12</v>
      </c>
      <c r="AG33">
        <v>640994126.87545288</v>
      </c>
    </row>
    <row r="34" spans="1:33">
      <c r="A34" s="6" t="s">
        <v>30</v>
      </c>
      <c r="B34" s="9">
        <v>11904357</v>
      </c>
      <c r="C34" s="9">
        <v>1604727</v>
      </c>
      <c r="D34" s="9">
        <v>942585</v>
      </c>
      <c r="E34" s="9">
        <v>1631995</v>
      </c>
      <c r="F34" s="9">
        <v>38771968</v>
      </c>
      <c r="G34" s="9">
        <v>4567889</v>
      </c>
      <c r="H34" s="9">
        <f t="shared" si="0"/>
        <v>59423521</v>
      </c>
      <c r="I34" s="7">
        <v>822789</v>
      </c>
      <c r="J34" s="7">
        <v>6475148</v>
      </c>
      <c r="K34" s="7">
        <v>18335</v>
      </c>
      <c r="L34" s="7">
        <v>351.1</v>
      </c>
      <c r="M34" s="7">
        <v>1059053137</v>
      </c>
      <c r="N34" s="7">
        <v>1302527</v>
      </c>
      <c r="O34" s="10">
        <v>19607140</v>
      </c>
      <c r="U34" s="16">
        <f t="shared" si="1"/>
        <v>18459047.441794157</v>
      </c>
      <c r="V34" s="16">
        <f t="shared" si="2"/>
        <v>1522923.9069204845</v>
      </c>
      <c r="W34" s="16">
        <f t="shared" si="3"/>
        <v>1022614.7851787773</v>
      </c>
      <c r="X34" s="16">
        <f t="shared" si="4"/>
        <v>430462.67424134404</v>
      </c>
      <c r="Y34" s="16">
        <f t="shared" si="5"/>
        <v>21494291.41115126</v>
      </c>
      <c r="Z34" s="16">
        <f t="shared" si="6"/>
        <v>3406511.0228804462</v>
      </c>
      <c r="AA34" s="16">
        <f t="shared" si="7"/>
        <v>46335851.242166474</v>
      </c>
      <c r="AB34" s="16">
        <f t="shared" si="8"/>
        <v>2.3632131581743425</v>
      </c>
      <c r="AC34">
        <f t="shared" si="9"/>
        <v>721288586.34182513</v>
      </c>
      <c r="AF34" t="s">
        <v>4</v>
      </c>
      <c r="AG34">
        <v>645955846.72270119</v>
      </c>
    </row>
    <row r="35" spans="1:33">
      <c r="A35" s="6" t="s">
        <v>31</v>
      </c>
      <c r="B35" s="9">
        <v>5573658</v>
      </c>
      <c r="C35" s="9">
        <v>1861838</v>
      </c>
      <c r="D35" s="9">
        <v>381934</v>
      </c>
      <c r="E35" s="9">
        <v>294754</v>
      </c>
      <c r="F35" s="9">
        <v>10383796</v>
      </c>
      <c r="G35" s="9">
        <v>1220072</v>
      </c>
      <c r="H35" s="9">
        <f t="shared" si="0"/>
        <v>19716052</v>
      </c>
      <c r="I35" s="7">
        <v>310999</v>
      </c>
      <c r="J35" s="7">
        <v>5186927</v>
      </c>
      <c r="K35" s="7">
        <v>6859</v>
      </c>
      <c r="L35" s="7">
        <v>585.79999999999995</v>
      </c>
      <c r="M35" s="7">
        <v>375683370</v>
      </c>
      <c r="N35" s="7">
        <v>445720</v>
      </c>
      <c r="O35" s="10">
        <v>9748181</v>
      </c>
      <c r="U35" s="16">
        <f t="shared" si="1"/>
        <v>6977177.982873545</v>
      </c>
      <c r="V35" s="16">
        <f t="shared" si="2"/>
        <v>1219940.4757623065</v>
      </c>
      <c r="W35" s="16">
        <f t="shared" si="3"/>
        <v>382553.30305651668</v>
      </c>
      <c r="X35" s="16">
        <f t="shared" si="4"/>
        <v>718214.28245679091</v>
      </c>
      <c r="Y35" s="16">
        <f t="shared" si="5"/>
        <v>7624780.6186360987</v>
      </c>
      <c r="Z35" s="16">
        <f t="shared" si="6"/>
        <v>1165695.6770326239</v>
      </c>
      <c r="AA35" s="16">
        <f t="shared" si="7"/>
        <v>18088362.339817882</v>
      </c>
      <c r="AB35" s="16">
        <f t="shared" si="8"/>
        <v>1.85556283165217</v>
      </c>
      <c r="AC35">
        <f t="shared" si="9"/>
        <v>566345988.33428192</v>
      </c>
      <c r="AF35" t="s">
        <v>36</v>
      </c>
      <c r="AG35">
        <v>649151906.06988907</v>
      </c>
    </row>
    <row r="36" spans="1:33">
      <c r="A36" s="6" t="s">
        <v>32</v>
      </c>
      <c r="B36" s="9">
        <v>1122783</v>
      </c>
      <c r="C36" s="9">
        <v>204573</v>
      </c>
      <c r="D36" s="9">
        <v>40289</v>
      </c>
      <c r="E36" s="9">
        <v>28240</v>
      </c>
      <c r="F36" s="9">
        <v>432527</v>
      </c>
      <c r="G36" s="9">
        <v>215622</v>
      </c>
      <c r="H36" s="9">
        <f t="shared" si="0"/>
        <v>2044034</v>
      </c>
      <c r="I36" s="7">
        <v>30804</v>
      </c>
      <c r="J36" s="7">
        <v>814303</v>
      </c>
      <c r="K36" s="7">
        <v>1154</v>
      </c>
      <c r="L36" s="7">
        <v>51</v>
      </c>
      <c r="M36" s="7">
        <v>39493019</v>
      </c>
      <c r="N36" s="7">
        <v>49308</v>
      </c>
      <c r="O36" s="10">
        <v>701705</v>
      </c>
      <c r="U36" s="16">
        <f t="shared" si="1"/>
        <v>691079.36226301908</v>
      </c>
      <c r="V36" s="16">
        <f t="shared" si="2"/>
        <v>191520.17933444475</v>
      </c>
      <c r="W36" s="16">
        <f t="shared" si="3"/>
        <v>64363.101286954407</v>
      </c>
      <c r="X36" s="16">
        <f t="shared" si="4"/>
        <v>62528.044392789932</v>
      </c>
      <c r="Y36" s="16">
        <f t="shared" si="5"/>
        <v>801540.95147364982</v>
      </c>
      <c r="Z36" s="16">
        <f t="shared" si="6"/>
        <v>128955.67271633451</v>
      </c>
      <c r="AA36" s="16">
        <f t="shared" si="7"/>
        <v>1939987.3114671926</v>
      </c>
      <c r="AB36" s="16">
        <f t="shared" si="8"/>
        <v>2.7646764829482371</v>
      </c>
      <c r="AC36">
        <f t="shared" si="9"/>
        <v>843821296.94079387</v>
      </c>
      <c r="AF36" t="s">
        <v>5</v>
      </c>
      <c r="AG36">
        <v>650953325.16572523</v>
      </c>
    </row>
    <row r="37" spans="1:33">
      <c r="A37" s="6" t="s">
        <v>33</v>
      </c>
      <c r="B37" s="9">
        <v>8277130</v>
      </c>
      <c r="C37" s="9">
        <v>1684209</v>
      </c>
      <c r="D37" s="9">
        <v>1051730</v>
      </c>
      <c r="E37" s="9">
        <v>843180</v>
      </c>
      <c r="F37" s="9">
        <v>9029349</v>
      </c>
      <c r="G37" s="9">
        <v>117446</v>
      </c>
      <c r="H37" s="9">
        <f t="shared" si="0"/>
        <v>21003044</v>
      </c>
      <c r="I37" s="7">
        <v>382555</v>
      </c>
      <c r="J37" s="7">
        <v>6385403</v>
      </c>
      <c r="K37" s="7">
        <v>12758</v>
      </c>
      <c r="L37" s="7">
        <v>643.4</v>
      </c>
      <c r="M37" s="7">
        <v>464780129</v>
      </c>
      <c r="N37" s="7">
        <v>542097</v>
      </c>
      <c r="O37" s="10">
        <v>11550901</v>
      </c>
      <c r="U37" s="16">
        <f t="shared" si="1"/>
        <v>8582517.3818507101</v>
      </c>
      <c r="V37" s="16">
        <f t="shared" si="2"/>
        <v>1501816.3112289915</v>
      </c>
      <c r="W37" s="16">
        <f t="shared" si="3"/>
        <v>711563.64490378194</v>
      </c>
      <c r="X37" s="16">
        <f t="shared" si="4"/>
        <v>788834.19141805964</v>
      </c>
      <c r="Y37" s="16">
        <f t="shared" si="5"/>
        <v>9433067.3181684501</v>
      </c>
      <c r="Z37" s="16">
        <f t="shared" si="6"/>
        <v>1417751.3448630401</v>
      </c>
      <c r="AA37" s="16">
        <f t="shared" si="7"/>
        <v>22435550.192433033</v>
      </c>
      <c r="AB37" s="16">
        <f t="shared" si="8"/>
        <v>1.9423203603279982</v>
      </c>
      <c r="AC37">
        <f t="shared" si="9"/>
        <v>592825705.15400445</v>
      </c>
      <c r="AF37" t="s">
        <v>44</v>
      </c>
      <c r="AG37">
        <v>654668569.47275555</v>
      </c>
    </row>
    <row r="38" spans="1:33">
      <c r="A38" s="6" t="s">
        <v>34</v>
      </c>
      <c r="B38" s="9">
        <v>2415964</v>
      </c>
      <c r="C38" s="9">
        <v>444636</v>
      </c>
      <c r="D38" s="9">
        <v>39353</v>
      </c>
      <c r="E38" s="9">
        <v>292973</v>
      </c>
      <c r="F38" s="9">
        <v>2774376</v>
      </c>
      <c r="G38" s="9">
        <v>446009</v>
      </c>
      <c r="H38" s="9">
        <f t="shared" si="0"/>
        <v>6413311</v>
      </c>
      <c r="I38" s="7">
        <v>119750</v>
      </c>
      <c r="J38" s="7">
        <v>2679833</v>
      </c>
      <c r="K38" s="7">
        <v>4271</v>
      </c>
      <c r="L38" s="7">
        <v>270.39999999999998</v>
      </c>
      <c r="M38" s="7">
        <v>157970566</v>
      </c>
      <c r="N38" s="7">
        <v>169346</v>
      </c>
      <c r="O38" s="10">
        <v>3817059</v>
      </c>
      <c r="U38" s="16">
        <f t="shared" si="1"/>
        <v>2686558.6816970697</v>
      </c>
      <c r="V38" s="16">
        <f t="shared" si="2"/>
        <v>630283.93208223849</v>
      </c>
      <c r="W38" s="16">
        <f t="shared" si="3"/>
        <v>238210.40346324287</v>
      </c>
      <c r="X38" s="16">
        <f t="shared" si="4"/>
        <v>331521.23929039994</v>
      </c>
      <c r="Y38" s="16">
        <f t="shared" si="5"/>
        <v>3206133.1592925573</v>
      </c>
      <c r="Z38" s="16">
        <f t="shared" si="6"/>
        <v>442892.17473473644</v>
      </c>
      <c r="AA38" s="16">
        <f t="shared" si="7"/>
        <v>7535599.5905602453</v>
      </c>
      <c r="AB38" s="16">
        <f t="shared" si="8"/>
        <v>1.974189969439887</v>
      </c>
      <c r="AC38">
        <f t="shared" si="9"/>
        <v>602552794.40283835</v>
      </c>
      <c r="AF38" t="s">
        <v>26</v>
      </c>
      <c r="AG38">
        <v>656262322.77171052</v>
      </c>
    </row>
    <row r="39" spans="1:33">
      <c r="A39" s="6" t="s">
        <v>35</v>
      </c>
      <c r="B39" t="s">
        <v>57</v>
      </c>
      <c r="C39" s="9">
        <v>533420</v>
      </c>
      <c r="D39" s="9">
        <v>94132</v>
      </c>
      <c r="E39" s="9">
        <v>255652</v>
      </c>
      <c r="F39" s="9">
        <v>5825797</v>
      </c>
      <c r="G39" s="9">
        <v>433126</v>
      </c>
      <c r="H39" s="9">
        <f t="shared" si="0"/>
        <v>7142127</v>
      </c>
      <c r="I39" s="7">
        <v>139448</v>
      </c>
      <c r="J39" s="7">
        <v>1982194</v>
      </c>
      <c r="K39" s="7">
        <v>3364</v>
      </c>
      <c r="L39" s="7">
        <v>173</v>
      </c>
      <c r="M39" s="7">
        <v>153097493</v>
      </c>
      <c r="N39" s="7">
        <v>203352</v>
      </c>
      <c r="O39" s="10">
        <v>3898684</v>
      </c>
      <c r="U39" s="16">
        <f t="shared" si="1"/>
        <v>3128477.9544492108</v>
      </c>
      <c r="V39" s="16">
        <f t="shared" si="2"/>
        <v>466202.56876821083</v>
      </c>
      <c r="W39" s="16">
        <f t="shared" si="3"/>
        <v>187623.45990408547</v>
      </c>
      <c r="X39" s="16">
        <f t="shared" si="4"/>
        <v>212104.93490103251</v>
      </c>
      <c r="Y39" s="16">
        <f t="shared" si="5"/>
        <v>3107230.4248872548</v>
      </c>
      <c r="Z39" s="16">
        <f t="shared" si="6"/>
        <v>531828.38399878424</v>
      </c>
      <c r="AA39" s="16">
        <f t="shared" si="7"/>
        <v>7633467.7269085785</v>
      </c>
      <c r="AB39" s="16">
        <f t="shared" si="8"/>
        <v>1.9579601031806062</v>
      </c>
      <c r="AC39">
        <f t="shared" si="9"/>
        <v>597599192.46042323</v>
      </c>
      <c r="AF39" t="s">
        <v>42</v>
      </c>
      <c r="AG39">
        <v>658939423.47546685</v>
      </c>
    </row>
    <row r="40" spans="1:33">
      <c r="A40" s="6" t="s">
        <v>36</v>
      </c>
      <c r="B40" s="9">
        <v>9166842</v>
      </c>
      <c r="C40" s="9">
        <v>2073677</v>
      </c>
      <c r="D40" s="9">
        <v>1336501</v>
      </c>
      <c r="E40" s="9">
        <v>1118961</v>
      </c>
      <c r="F40" s="9">
        <v>10102113</v>
      </c>
      <c r="G40" s="9">
        <v>1837374</v>
      </c>
      <c r="H40" s="9">
        <f t="shared" si="0"/>
        <v>25635468</v>
      </c>
      <c r="I40" s="7">
        <v>480144</v>
      </c>
      <c r="J40" s="7">
        <v>6401951</v>
      </c>
      <c r="K40" s="7">
        <v>10673</v>
      </c>
      <c r="L40" s="7">
        <v>701.3</v>
      </c>
      <c r="M40" s="7">
        <v>581771707</v>
      </c>
      <c r="N40" s="7">
        <v>619417</v>
      </c>
      <c r="O40" s="10">
        <v>12770043</v>
      </c>
      <c r="U40" s="16">
        <f t="shared" si="1"/>
        <v>10771900.055655599</v>
      </c>
      <c r="V40" s="16">
        <f t="shared" si="2"/>
        <v>1505708.3218535704</v>
      </c>
      <c r="W40" s="16">
        <f t="shared" si="3"/>
        <v>595275.02602743881</v>
      </c>
      <c r="X40" s="16">
        <f t="shared" si="4"/>
        <v>859821.91240516817</v>
      </c>
      <c r="Y40" s="16">
        <f t="shared" si="5"/>
        <v>11807500.651424734</v>
      </c>
      <c r="Z40" s="16">
        <f t="shared" si="6"/>
        <v>1619967.0626862531</v>
      </c>
      <c r="AA40" s="16">
        <f t="shared" si="7"/>
        <v>27160173.030052762</v>
      </c>
      <c r="AB40" s="16">
        <f t="shared" si="8"/>
        <v>2.1268662157247835</v>
      </c>
      <c r="AC40">
        <f t="shared" si="9"/>
        <v>649151906.06988907</v>
      </c>
      <c r="AF40" t="s">
        <v>39</v>
      </c>
      <c r="AG40">
        <v>665535006.14177632</v>
      </c>
    </row>
    <row r="41" spans="1:33">
      <c r="A41" s="6" t="s">
        <v>37</v>
      </c>
      <c r="B41" s="9">
        <v>848547</v>
      </c>
      <c r="C41" s="9">
        <v>80911</v>
      </c>
      <c r="D41" s="9">
        <v>101408</v>
      </c>
      <c r="E41" s="9">
        <v>132132</v>
      </c>
      <c r="F41" s="9">
        <v>1068466</v>
      </c>
      <c r="G41" s="9">
        <v>136362</v>
      </c>
      <c r="H41" s="9">
        <f t="shared" si="0"/>
        <v>2367826</v>
      </c>
      <c r="I41" s="7">
        <v>38834</v>
      </c>
      <c r="J41" s="7">
        <v>419759</v>
      </c>
      <c r="K41" s="7">
        <v>562</v>
      </c>
      <c r="L41" s="7">
        <v>37.6</v>
      </c>
      <c r="M41" s="7">
        <v>48584164</v>
      </c>
      <c r="N41" s="7">
        <v>51346</v>
      </c>
      <c r="O41" s="10">
        <v>1052637</v>
      </c>
      <c r="U41" s="16">
        <f t="shared" si="1"/>
        <v>871230.2283509312</v>
      </c>
      <c r="V41" s="16">
        <f t="shared" si="2"/>
        <v>98725.313497859141</v>
      </c>
      <c r="W41" s="16">
        <f t="shared" si="3"/>
        <v>31344.941874582648</v>
      </c>
      <c r="X41" s="16">
        <f t="shared" si="4"/>
        <v>46099.10723860591</v>
      </c>
      <c r="Y41" s="16">
        <f t="shared" si="5"/>
        <v>986052.67526171752</v>
      </c>
      <c r="Z41" s="16">
        <f t="shared" si="6"/>
        <v>134285.67314214553</v>
      </c>
      <c r="AA41" s="16">
        <f t="shared" si="7"/>
        <v>2167737.9393658419</v>
      </c>
      <c r="AB41" s="16">
        <f t="shared" si="8"/>
        <v>2.0593404367943005</v>
      </c>
      <c r="AC41">
        <f t="shared" si="9"/>
        <v>628542011.67338634</v>
      </c>
      <c r="AF41" t="s">
        <v>22</v>
      </c>
      <c r="AG41">
        <v>669552480.50314999</v>
      </c>
    </row>
    <row r="42" spans="1:33">
      <c r="A42" s="6" t="s">
        <v>38</v>
      </c>
      <c r="B42" s="9">
        <v>2926177</v>
      </c>
      <c r="C42" s="9">
        <v>531615</v>
      </c>
      <c r="D42" s="9">
        <v>22045</v>
      </c>
      <c r="E42" s="9">
        <v>26247</v>
      </c>
      <c r="F42" s="9">
        <v>3096834</v>
      </c>
      <c r="G42" s="9">
        <v>252904</v>
      </c>
      <c r="H42" s="9">
        <f t="shared" si="0"/>
        <v>6855822</v>
      </c>
      <c r="I42" s="7">
        <v>145152</v>
      </c>
      <c r="J42" s="7">
        <v>3281959</v>
      </c>
      <c r="K42" s="7">
        <v>4220</v>
      </c>
      <c r="L42" s="7">
        <v>289.7</v>
      </c>
      <c r="M42" s="7">
        <v>166958682</v>
      </c>
      <c r="N42" s="7">
        <v>176320</v>
      </c>
      <c r="O42" s="10">
        <v>4722621</v>
      </c>
      <c r="U42" s="16">
        <f t="shared" si="1"/>
        <v>3256445.6431373116</v>
      </c>
      <c r="V42" s="16">
        <f t="shared" si="2"/>
        <v>771901.09363258514</v>
      </c>
      <c r="W42" s="16">
        <f t="shared" si="3"/>
        <v>235365.93364900138</v>
      </c>
      <c r="X42" s="16">
        <f t="shared" si="4"/>
        <v>355183.81295276945</v>
      </c>
      <c r="Y42" s="16">
        <f t="shared" si="5"/>
        <v>3388553.8309205109</v>
      </c>
      <c r="Z42" s="16">
        <f t="shared" si="6"/>
        <v>461131.34204072563</v>
      </c>
      <c r="AA42" s="16">
        <f t="shared" si="7"/>
        <v>8468581.6563329045</v>
      </c>
      <c r="AB42" s="16">
        <f t="shared" si="8"/>
        <v>1.7931952736272727</v>
      </c>
      <c r="AC42">
        <f t="shared" si="9"/>
        <v>547310461.38413489</v>
      </c>
      <c r="AF42" t="s">
        <v>7</v>
      </c>
      <c r="AG42">
        <v>673775059.53443158</v>
      </c>
    </row>
    <row r="43" spans="1:33">
      <c r="A43" s="6" t="s">
        <v>39</v>
      </c>
      <c r="B43" s="9">
        <v>838240</v>
      </c>
      <c r="C43" s="9">
        <v>136431</v>
      </c>
      <c r="D43" s="9">
        <v>3676</v>
      </c>
      <c r="E43" s="9">
        <v>60372</v>
      </c>
      <c r="F43" t="s">
        <v>57</v>
      </c>
      <c r="G43" s="9">
        <v>59837</v>
      </c>
      <c r="H43" s="9">
        <f t="shared" si="0"/>
        <v>1098556</v>
      </c>
      <c r="I43" s="7">
        <v>30864</v>
      </c>
      <c r="J43" s="7">
        <v>682623</v>
      </c>
      <c r="K43" s="7">
        <v>669</v>
      </c>
      <c r="L43" s="7">
        <v>35.299999999999997</v>
      </c>
      <c r="M43" s="7">
        <v>38095829</v>
      </c>
      <c r="N43" s="7">
        <v>43177</v>
      </c>
      <c r="O43" s="10">
        <v>834504</v>
      </c>
      <c r="U43" s="16">
        <f t="shared" si="1"/>
        <v>692425.44594487152</v>
      </c>
      <c r="V43" s="16">
        <f t="shared" si="2"/>
        <v>160549.67177797045</v>
      </c>
      <c r="W43" s="16">
        <f t="shared" si="3"/>
        <v>37312.751092697137</v>
      </c>
      <c r="X43" s="16">
        <f t="shared" si="4"/>
        <v>43279.215040499694</v>
      </c>
      <c r="Y43" s="16">
        <f t="shared" si="5"/>
        <v>773183.91444922099</v>
      </c>
      <c r="Z43" s="16">
        <f t="shared" si="6"/>
        <v>112921.21118019744</v>
      </c>
      <c r="AA43" s="16">
        <f t="shared" si="7"/>
        <v>1819672.2094854573</v>
      </c>
      <c r="AB43" s="16">
        <f t="shared" si="8"/>
        <v>2.180543423980541</v>
      </c>
      <c r="AC43">
        <f t="shared" si="9"/>
        <v>665535006.14177632</v>
      </c>
      <c r="AF43" t="s">
        <v>43</v>
      </c>
      <c r="AG43">
        <v>687936730.08081472</v>
      </c>
    </row>
    <row r="44" spans="1:33">
      <c r="A44" s="6" t="s">
        <v>40</v>
      </c>
      <c r="B44" s="9">
        <v>5933356</v>
      </c>
      <c r="C44" s="9">
        <v>837787</v>
      </c>
      <c r="D44" s="9">
        <v>9318</v>
      </c>
      <c r="E44" s="9">
        <v>279017</v>
      </c>
      <c r="F44" s="9">
        <v>182251</v>
      </c>
      <c r="G44" s="9">
        <v>1115383</v>
      </c>
      <c r="H44" s="9">
        <f t="shared" si="0"/>
        <v>8357112</v>
      </c>
      <c r="I44" s="7">
        <v>202835</v>
      </c>
      <c r="J44" s="7">
        <v>3997767</v>
      </c>
      <c r="K44" s="7">
        <v>1471</v>
      </c>
      <c r="L44" s="7">
        <v>437.2</v>
      </c>
      <c r="M44" s="7">
        <v>251752374</v>
      </c>
      <c r="N44" s="7">
        <v>280169</v>
      </c>
      <c r="O44" s="10">
        <v>6455177</v>
      </c>
      <c r="U44" s="16">
        <f t="shared" si="1"/>
        <v>4550548.0601421725</v>
      </c>
      <c r="V44" s="16">
        <f t="shared" si="2"/>
        <v>940255.71903496014</v>
      </c>
      <c r="W44" s="16">
        <f t="shared" si="3"/>
        <v>82043.433269592657</v>
      </c>
      <c r="X44" s="16">
        <f t="shared" si="4"/>
        <v>536024.72565740696</v>
      </c>
      <c r="Y44" s="16">
        <f t="shared" si="5"/>
        <v>5109506.5026988722</v>
      </c>
      <c r="Z44" s="16">
        <f t="shared" si="6"/>
        <v>732728.60122622538</v>
      </c>
      <c r="AA44" s="16">
        <f t="shared" si="7"/>
        <v>11951107.042029232</v>
      </c>
      <c r="AB44" s="16">
        <f t="shared" si="8"/>
        <v>1.8513988140107129</v>
      </c>
      <c r="AC44">
        <f t="shared" si="9"/>
        <v>565075066.84007823</v>
      </c>
      <c r="AF44" t="s">
        <v>30</v>
      </c>
      <c r="AG44">
        <v>721288586.34182513</v>
      </c>
    </row>
    <row r="45" spans="1:33">
      <c r="A45" s="6" t="s">
        <v>59</v>
      </c>
      <c r="B45" s="9">
        <v>29002557</v>
      </c>
      <c r="C45" s="9">
        <v>3178419</v>
      </c>
      <c r="D45" s="9">
        <v>768762</v>
      </c>
      <c r="E45" s="9">
        <v>1463793</v>
      </c>
      <c r="F45" t="s">
        <v>57</v>
      </c>
      <c r="G45" t="s">
        <v>57</v>
      </c>
      <c r="H45" s="9">
        <f t="shared" si="0"/>
        <v>34413531</v>
      </c>
      <c r="I45" s="7">
        <v>840967</v>
      </c>
      <c r="J45" s="7">
        <v>16780616</v>
      </c>
      <c r="K45" s="7">
        <v>33347</v>
      </c>
      <c r="L45" s="7">
        <v>943.5</v>
      </c>
      <c r="M45" s="7">
        <v>1127674524</v>
      </c>
      <c r="N45" s="7">
        <v>1449330</v>
      </c>
      <c r="O45" s="10">
        <v>26094422</v>
      </c>
      <c r="U45" s="16">
        <f t="shared" si="1"/>
        <v>18866865.92793937</v>
      </c>
      <c r="V45" s="16">
        <f t="shared" si="2"/>
        <v>3946720.7976176594</v>
      </c>
      <c r="W45" s="16">
        <f t="shared" si="3"/>
        <v>1859892.8410884477</v>
      </c>
      <c r="X45" s="16">
        <f t="shared" si="4"/>
        <v>1156768.8212666137</v>
      </c>
      <c r="Y45" s="16">
        <f t="shared" si="5"/>
        <v>22887014.814429738</v>
      </c>
      <c r="Z45" s="16">
        <f t="shared" si="6"/>
        <v>3790446.2792643202</v>
      </c>
      <c r="AA45" s="16">
        <f t="shared" si="7"/>
        <v>52507709.481606148</v>
      </c>
      <c r="AB45" s="16">
        <f t="shared" si="8"/>
        <v>2.0122196798076675</v>
      </c>
      <c r="AC45">
        <f t="shared" si="9"/>
        <v>614160040.21360409</v>
      </c>
      <c r="AF45" t="s">
        <v>28</v>
      </c>
      <c r="AG45">
        <v>725973019.14645147</v>
      </c>
    </row>
    <row r="46" spans="1:33">
      <c r="A46" s="6" t="s">
        <v>41</v>
      </c>
      <c r="B46" s="9">
        <v>1857035</v>
      </c>
      <c r="C46" s="9">
        <v>372212</v>
      </c>
      <c r="D46" s="9">
        <v>25824</v>
      </c>
      <c r="E46" s="9">
        <v>123988</v>
      </c>
      <c r="F46" s="9">
        <v>2466495</v>
      </c>
      <c r="G46" s="9">
        <v>258578</v>
      </c>
      <c r="H46" s="9">
        <f t="shared" si="0"/>
        <v>5104132</v>
      </c>
      <c r="I46" s="7">
        <v>86175</v>
      </c>
      <c r="J46" s="7">
        <v>1473460</v>
      </c>
      <c r="K46" s="7">
        <v>1068</v>
      </c>
      <c r="L46" s="7">
        <v>64.8</v>
      </c>
      <c r="M46" s="7">
        <v>102464241</v>
      </c>
      <c r="N46" s="7">
        <v>128050</v>
      </c>
      <c r="O46" s="10">
        <v>2855194</v>
      </c>
      <c r="U46" s="16">
        <f t="shared" si="1"/>
        <v>1933312.6880605009</v>
      </c>
      <c r="V46" s="16">
        <f t="shared" si="2"/>
        <v>346550.75990402955</v>
      </c>
      <c r="W46" s="16">
        <f t="shared" si="3"/>
        <v>59566.544345292292</v>
      </c>
      <c r="X46" s="16">
        <f t="shared" si="4"/>
        <v>79447.397581427198</v>
      </c>
      <c r="Y46" s="16">
        <f t="shared" si="5"/>
        <v>2079589.94533098</v>
      </c>
      <c r="Z46" s="16">
        <f t="shared" si="6"/>
        <v>334890.36041467171</v>
      </c>
      <c r="AA46" s="16">
        <f t="shared" si="7"/>
        <v>4833357.695636902</v>
      </c>
      <c r="AB46" s="16">
        <f t="shared" si="8"/>
        <v>1.6928298727291042</v>
      </c>
      <c r="AC46">
        <f t="shared" si="9"/>
        <v>516677415.06706208</v>
      </c>
      <c r="AF46" t="s">
        <v>19</v>
      </c>
      <c r="AG46">
        <v>726920903.30026674</v>
      </c>
    </row>
    <row r="47" spans="1:33">
      <c r="A47" s="6" t="s">
        <v>42</v>
      </c>
      <c r="B47" s="9">
        <v>342085</v>
      </c>
      <c r="C47" s="9">
        <v>108177</v>
      </c>
      <c r="D47" s="9">
        <v>13267</v>
      </c>
      <c r="E47" s="9">
        <v>80230</v>
      </c>
      <c r="F47" s="9">
        <v>598450</v>
      </c>
      <c r="G47" s="9">
        <v>96579</v>
      </c>
      <c r="H47" s="9">
        <f t="shared" si="0"/>
        <v>1238788</v>
      </c>
      <c r="I47" s="7">
        <v>24692</v>
      </c>
      <c r="J47" s="7">
        <v>375533</v>
      </c>
      <c r="K47" s="7">
        <v>684</v>
      </c>
      <c r="L47" s="7">
        <v>26.6</v>
      </c>
      <c r="M47" s="7">
        <v>27818999</v>
      </c>
      <c r="N47" s="7">
        <v>28348</v>
      </c>
      <c r="O47" s="10">
        <v>626138</v>
      </c>
      <c r="U47" s="16">
        <f t="shared" si="1"/>
        <v>553958.30453832191</v>
      </c>
      <c r="V47" s="16">
        <f t="shared" si="2"/>
        <v>88323.56936668788</v>
      </c>
      <c r="W47" s="16">
        <f t="shared" si="3"/>
        <v>38149.359861591693</v>
      </c>
      <c r="X47" s="16">
        <f t="shared" si="4"/>
        <v>32612.666291141417</v>
      </c>
      <c r="Y47" s="16">
        <f t="shared" si="5"/>
        <v>564607.80897769576</v>
      </c>
      <c r="Z47" s="16">
        <f t="shared" si="6"/>
        <v>74138.789043616664</v>
      </c>
      <c r="AA47" s="16">
        <f t="shared" si="7"/>
        <v>1351790.4980790555</v>
      </c>
      <c r="AB47" s="16">
        <f t="shared" si="8"/>
        <v>2.158933810244795</v>
      </c>
      <c r="AC47">
        <f t="shared" si="9"/>
        <v>658939423.47546685</v>
      </c>
      <c r="AF47" t="s">
        <v>1</v>
      </c>
      <c r="AG47">
        <v>728152847.96507215</v>
      </c>
    </row>
    <row r="48" spans="1:33">
      <c r="A48" s="6" t="s">
        <v>43</v>
      </c>
      <c r="B48" s="9">
        <v>3487343</v>
      </c>
      <c r="C48" s="9">
        <v>866243</v>
      </c>
      <c r="D48" s="9">
        <v>150759</v>
      </c>
      <c r="E48" s="9">
        <v>192441</v>
      </c>
      <c r="F48" s="9">
        <v>10216148</v>
      </c>
      <c r="G48" s="9">
        <v>838790</v>
      </c>
      <c r="H48" s="9">
        <f t="shared" si="0"/>
        <v>15751724</v>
      </c>
      <c r="I48" s="7">
        <v>312156</v>
      </c>
      <c r="J48" s="7">
        <v>4894134</v>
      </c>
      <c r="K48" s="7">
        <v>6059</v>
      </c>
      <c r="L48" s="7">
        <v>585.9</v>
      </c>
      <c r="M48" s="7">
        <v>398811659</v>
      </c>
      <c r="N48" s="7">
        <v>444617</v>
      </c>
      <c r="O48" s="10">
        <v>8193422</v>
      </c>
      <c r="U48" s="16">
        <f t="shared" si="1"/>
        <v>7003134.9632052658</v>
      </c>
      <c r="V48" s="16">
        <f t="shared" si="2"/>
        <v>1151076.9595185127</v>
      </c>
      <c r="W48" s="16">
        <f t="shared" si="3"/>
        <v>337934.16871547379</v>
      </c>
      <c r="X48" s="16">
        <f t="shared" si="4"/>
        <v>718336.8864654043</v>
      </c>
      <c r="Y48" s="16">
        <f t="shared" si="5"/>
        <v>8094186.8894258188</v>
      </c>
      <c r="Z48" s="16">
        <f t="shared" si="6"/>
        <v>1162810.9908355337</v>
      </c>
      <c r="AA48" s="16">
        <f t="shared" si="7"/>
        <v>18467480.858166009</v>
      </c>
      <c r="AB48" s="16">
        <f t="shared" si="8"/>
        <v>2.2539399115737</v>
      </c>
      <c r="AC48">
        <f t="shared" si="9"/>
        <v>687936730.08081472</v>
      </c>
      <c r="AF48" t="s">
        <v>29</v>
      </c>
      <c r="AG48">
        <v>746246301.80453897</v>
      </c>
    </row>
    <row r="49" spans="1:33">
      <c r="A49" s="6" t="s">
        <v>44</v>
      </c>
      <c r="B49" s="9">
        <v>10614137</v>
      </c>
      <c r="C49" s="9">
        <v>1177987</v>
      </c>
      <c r="D49" s="9">
        <v>460025</v>
      </c>
      <c r="E49" s="9">
        <v>470765</v>
      </c>
      <c r="F49" t="s">
        <v>57</v>
      </c>
      <c r="G49" t="s">
        <v>57</v>
      </c>
      <c r="H49" s="9">
        <f t="shared" si="0"/>
        <v>12722914</v>
      </c>
      <c r="I49" s="7">
        <v>269741</v>
      </c>
      <c r="J49" s="7">
        <v>3283812</v>
      </c>
      <c r="K49" s="7">
        <v>3433</v>
      </c>
      <c r="L49" s="7">
        <v>138.69999999999999</v>
      </c>
      <c r="M49" s="7">
        <v>324458394</v>
      </c>
      <c r="N49" s="7">
        <v>390643</v>
      </c>
      <c r="O49" s="10">
        <v>6896325</v>
      </c>
      <c r="U49" s="16">
        <f t="shared" si="1"/>
        <v>6051565.973775777</v>
      </c>
      <c r="V49" s="16">
        <f t="shared" si="2"/>
        <v>772336.91038913245</v>
      </c>
      <c r="W49" s="16">
        <f t="shared" si="3"/>
        <v>191471.86024100042</v>
      </c>
      <c r="X49" s="16">
        <f t="shared" si="4"/>
        <v>170051.75994666593</v>
      </c>
      <c r="Y49" s="16">
        <f t="shared" si="5"/>
        <v>6585130.6490489459</v>
      </c>
      <c r="Z49" s="16">
        <f t="shared" si="6"/>
        <v>1021652.2847596143</v>
      </c>
      <c r="AA49" s="16">
        <f t="shared" si="7"/>
        <v>14792209.438161137</v>
      </c>
      <c r="AB49" s="16">
        <f t="shared" si="8"/>
        <v>2.1449408834649089</v>
      </c>
      <c r="AC49">
        <f t="shared" si="9"/>
        <v>654668569.47275555</v>
      </c>
      <c r="AF49" t="s">
        <v>47</v>
      </c>
      <c r="AG49">
        <v>766094595.37097406</v>
      </c>
    </row>
    <row r="50" spans="1:33">
      <c r="A50" s="6" t="s">
        <v>45</v>
      </c>
      <c r="B50" s="9">
        <v>1277328</v>
      </c>
      <c r="C50" s="9">
        <v>387040</v>
      </c>
      <c r="D50" s="9">
        <v>155560</v>
      </c>
      <c r="E50" s="9">
        <v>109618</v>
      </c>
      <c r="F50" s="9">
        <v>1755746</v>
      </c>
      <c r="G50" s="9">
        <v>192385</v>
      </c>
      <c r="H50" s="9">
        <f t="shared" si="0"/>
        <v>3877677</v>
      </c>
      <c r="I50" s="7">
        <v>56854</v>
      </c>
      <c r="J50" s="7">
        <v>1102522</v>
      </c>
      <c r="K50" s="7">
        <v>1061</v>
      </c>
      <c r="L50" s="7">
        <v>194.8</v>
      </c>
      <c r="M50" s="7">
        <v>65244567</v>
      </c>
      <c r="N50" s="7">
        <v>68722</v>
      </c>
      <c r="O50" s="10">
        <v>1856313</v>
      </c>
      <c r="U50" s="16">
        <f t="shared" si="1"/>
        <v>1275504.0274672669</v>
      </c>
      <c r="V50" s="16">
        <f t="shared" si="2"/>
        <v>259307.91260767882</v>
      </c>
      <c r="W50" s="16">
        <f t="shared" si="3"/>
        <v>59176.126919808172</v>
      </c>
      <c r="X50" s="16">
        <f t="shared" si="4"/>
        <v>238832.6087787349</v>
      </c>
      <c r="Y50" s="16">
        <f t="shared" si="5"/>
        <v>1324188.2650618909</v>
      </c>
      <c r="Z50" s="16">
        <f t="shared" si="6"/>
        <v>179729.28815632229</v>
      </c>
      <c r="AA50" s="16">
        <f t="shared" si="7"/>
        <v>3336738.2289917022</v>
      </c>
      <c r="AB50" s="16">
        <f t="shared" si="8"/>
        <v>1.7975084099457916</v>
      </c>
      <c r="AC50">
        <f t="shared" si="9"/>
        <v>548626896.16578925</v>
      </c>
      <c r="AF50" t="s">
        <v>20</v>
      </c>
      <c r="AG50">
        <v>785483818.13317955</v>
      </c>
    </row>
    <row r="51" spans="1:33">
      <c r="A51" s="6" t="s">
        <v>46</v>
      </c>
      <c r="B51" s="9">
        <v>4288739</v>
      </c>
      <c r="C51" s="9">
        <v>985001</v>
      </c>
      <c r="D51" s="9">
        <v>388205</v>
      </c>
      <c r="E51" s="9">
        <v>653275</v>
      </c>
      <c r="F51" s="9">
        <v>6762399</v>
      </c>
      <c r="G51" s="9">
        <v>934103</v>
      </c>
      <c r="H51" s="9">
        <f t="shared" si="0"/>
        <v>14011722</v>
      </c>
      <c r="I51" s="7">
        <v>198825</v>
      </c>
      <c r="J51" s="7">
        <v>3226780</v>
      </c>
      <c r="K51" s="7">
        <v>4858</v>
      </c>
      <c r="L51" s="7">
        <v>234.9</v>
      </c>
      <c r="M51" s="7">
        <v>243147894</v>
      </c>
      <c r="N51" s="7">
        <v>273091</v>
      </c>
      <c r="O51" s="10">
        <v>5724888</v>
      </c>
      <c r="U51" s="16">
        <f t="shared" si="1"/>
        <v>4460584.800738371</v>
      </c>
      <c r="V51" s="16">
        <f t="shared" si="2"/>
        <v>758923.25617466669</v>
      </c>
      <c r="W51" s="16">
        <f t="shared" si="3"/>
        <v>270949.69328598311</v>
      </c>
      <c r="X51" s="16">
        <f t="shared" si="4"/>
        <v>287996.81623267365</v>
      </c>
      <c r="Y51" s="16">
        <f t="shared" si="5"/>
        <v>4934872.0163827976</v>
      </c>
      <c r="Z51" s="16">
        <f t="shared" si="6"/>
        <v>714217.44174934097</v>
      </c>
      <c r="AA51" s="16">
        <f t="shared" si="7"/>
        <v>11427544.024563834</v>
      </c>
      <c r="AB51" s="16">
        <f t="shared" si="8"/>
        <v>1.9961166095413281</v>
      </c>
      <c r="AC51">
        <f t="shared" si="9"/>
        <v>609245138.33605027</v>
      </c>
      <c r="AF51" t="s">
        <v>6</v>
      </c>
      <c r="AG51">
        <v>802309085.54961264</v>
      </c>
    </row>
    <row r="52" spans="1:33">
      <c r="A52" s="6" t="s">
        <v>47</v>
      </c>
      <c r="B52" s="9">
        <v>747804</v>
      </c>
      <c r="C52" s="9">
        <v>66443</v>
      </c>
      <c r="D52" s="9">
        <v>4443</v>
      </c>
      <c r="E52" s="9">
        <v>25984</v>
      </c>
      <c r="F52" t="s">
        <v>57</v>
      </c>
      <c r="G52" t="s">
        <v>57</v>
      </c>
      <c r="H52" s="9">
        <f t="shared" si="0"/>
        <v>844674</v>
      </c>
      <c r="I52" s="7">
        <v>21265</v>
      </c>
      <c r="J52" s="7">
        <v>735560</v>
      </c>
      <c r="K52" s="7">
        <v>613</v>
      </c>
      <c r="L52" s="7">
        <v>34.9</v>
      </c>
      <c r="M52" s="7">
        <v>30255128</v>
      </c>
      <c r="N52" s="7">
        <v>40877</v>
      </c>
      <c r="O52" s="10">
        <v>576893</v>
      </c>
      <c r="U52" s="16">
        <f t="shared" si="1"/>
        <v>477074.49157651933</v>
      </c>
      <c r="V52" s="16">
        <f t="shared" si="2"/>
        <v>173000.20153584622</v>
      </c>
      <c r="W52" s="16">
        <f t="shared" si="3"/>
        <v>34189.411688824133</v>
      </c>
      <c r="X52" s="16">
        <f t="shared" si="4"/>
        <v>42788.799006046444</v>
      </c>
      <c r="Y52" s="16">
        <f t="shared" si="5"/>
        <v>614050.90565694822</v>
      </c>
      <c r="Z52" s="16">
        <f t="shared" si="6"/>
        <v>106905.99970847744</v>
      </c>
      <c r="AA52" s="16">
        <f t="shared" si="7"/>
        <v>1448009.809172662</v>
      </c>
      <c r="AB52" s="16">
        <f t="shared" si="8"/>
        <v>2.5100145246564995</v>
      </c>
      <c r="AC52">
        <f t="shared" si="9"/>
        <v>766094595.37097406</v>
      </c>
      <c r="AF52" t="s">
        <v>32</v>
      </c>
      <c r="AG52">
        <v>843821296.94079387</v>
      </c>
    </row>
    <row r="53" spans="1:33">
      <c r="N53" s="1"/>
      <c r="U53" s="16"/>
    </row>
    <row r="54" spans="1:33">
      <c r="B54" s="9">
        <f>SUM(B3:B52)</f>
        <v>249155625</v>
      </c>
      <c r="C54" s="9">
        <f t="shared" ref="C54:N54" si="10">SUM(C3:C52)</f>
        <v>40111264</v>
      </c>
      <c r="D54" s="9">
        <f t="shared" si="10"/>
        <v>14700220</v>
      </c>
      <c r="E54" s="9">
        <f t="shared" si="10"/>
        <v>17194967</v>
      </c>
      <c r="F54" s="9">
        <f t="shared" si="10"/>
        <v>280589983</v>
      </c>
      <c r="G54" s="9">
        <f t="shared" si="10"/>
        <v>41716114</v>
      </c>
      <c r="H54" s="9">
        <f t="shared" si="10"/>
        <v>643468173</v>
      </c>
      <c r="I54" s="9">
        <f t="shared" si="10"/>
        <v>11105801</v>
      </c>
      <c r="J54" s="9">
        <f t="shared" si="10"/>
        <v>170544549</v>
      </c>
      <c r="K54" s="9">
        <f t="shared" si="10"/>
        <v>263568</v>
      </c>
      <c r="L54" s="9">
        <f t="shared" si="10"/>
        <v>14024.799999999996</v>
      </c>
      <c r="M54" s="9">
        <f t="shared" si="10"/>
        <v>13825052244</v>
      </c>
      <c r="N54" s="9">
        <f t="shared" si="10"/>
        <v>15950738</v>
      </c>
      <c r="O54" s="9">
        <f>SUM(O3:O52)</f>
        <v>313477038</v>
      </c>
      <c r="AA54" t="s">
        <v>76</v>
      </c>
      <c r="AB54" s="16">
        <f>SUM(AB3:AB52)</f>
        <v>102.706888063253</v>
      </c>
    </row>
    <row r="55" spans="1:33">
      <c r="N55" s="1"/>
      <c r="AA55" t="s">
        <v>77</v>
      </c>
      <c r="AB55" s="16">
        <f>AB54/O54</f>
        <v>3.2763767553288227E-7</v>
      </c>
    </row>
    <row r="56" spans="1:33">
      <c r="N56" s="1"/>
    </row>
    <row r="57" spans="1:33">
      <c r="N57" s="1"/>
    </row>
    <row r="58" spans="1:33">
      <c r="N58" s="1"/>
    </row>
    <row r="59" spans="1:33">
      <c r="N59" s="1"/>
    </row>
    <row r="60" spans="1:33">
      <c r="N60" s="1"/>
    </row>
    <row r="61" spans="1:33">
      <c r="N61" s="1"/>
    </row>
    <row r="62" spans="1:33">
      <c r="N62" s="1"/>
    </row>
    <row r="63" spans="1:33">
      <c r="N63" s="1"/>
    </row>
    <row r="64" spans="1:33">
      <c r="N64" s="1"/>
    </row>
    <row r="65" spans="14:14">
      <c r="N65" s="1"/>
    </row>
    <row r="66" spans="14:14">
      <c r="N66" s="1"/>
    </row>
    <row r="67" spans="14:14">
      <c r="N67" s="1"/>
    </row>
    <row r="68" spans="14:14">
      <c r="N68" s="1"/>
    </row>
    <row r="69" spans="14:14">
      <c r="N69" s="1"/>
    </row>
    <row r="70" spans="14:14">
      <c r="N70" s="1"/>
    </row>
    <row r="71" spans="14:14">
      <c r="N71" s="1"/>
    </row>
    <row r="72" spans="14:14">
      <c r="N72" s="1"/>
    </row>
    <row r="73" spans="14:14">
      <c r="N73" s="1"/>
    </row>
    <row r="74" spans="14:14">
      <c r="N74" s="1"/>
    </row>
    <row r="75" spans="14:14">
      <c r="N75" s="1"/>
    </row>
    <row r="76" spans="14:14">
      <c r="N76" s="1"/>
    </row>
    <row r="77" spans="14:14">
      <c r="N77" s="1"/>
    </row>
  </sheetData>
  <sortState xmlns:xlrd2="http://schemas.microsoft.com/office/spreadsheetml/2017/richdata2" ref="AF3:AG52">
    <sortCondition ref="AG3:AG52"/>
  </sortState>
  <mergeCells count="2">
    <mergeCell ref="B2:G2"/>
    <mergeCell ref="I2:N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Mikesell, John L.</dc:creator>
  <cp:lastModifiedBy>Jacob Alder</cp:lastModifiedBy>
  <dcterms:created xsi:type="dcterms:W3CDTF">2015-09-24T16:42:17Z</dcterms:created>
  <dcterms:modified xsi:type="dcterms:W3CDTF">2022-02-24T02:47:46Z</dcterms:modified>
</cp:coreProperties>
</file>