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6_suits/data/raw/"/>
    </mc:Choice>
  </mc:AlternateContent>
  <xr:revisionPtr revIDLastSave="0" documentId="14_{D8DB082D-A37C-DF48-B31A-9CC2EEE062AE}" xr6:coauthVersionLast="47" xr6:coauthVersionMax="47" xr10:uidLastSave="{00000000-0000-0000-0000-000000000000}"/>
  <bookViews>
    <workbookView xWindow="0" yWindow="0" windowWidth="19160" windowHeight="21600" xr2:uid="{00000000-000D-0000-FFFF-FFFF00000000}"/>
  </bookViews>
  <sheets>
    <sheet name="o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2" l="1"/>
  <c r="L13" i="2" s="1"/>
  <c r="H12" i="2"/>
  <c r="H13" i="2"/>
  <c r="K8" i="2"/>
  <c r="L8" i="2"/>
  <c r="K9" i="2"/>
  <c r="L9" i="2"/>
  <c r="K10" i="2"/>
  <c r="L10" i="2"/>
  <c r="H8" i="2"/>
  <c r="I8" i="2"/>
  <c r="H9" i="2"/>
  <c r="I9" i="2"/>
  <c r="H10" i="2"/>
  <c r="I10" i="2"/>
  <c r="G4" i="2"/>
  <c r="G5" i="2"/>
  <c r="G6" i="2"/>
  <c r="G7" i="2"/>
  <c r="G8" i="2"/>
  <c r="G9" i="2"/>
  <c r="G10" i="2"/>
  <c r="J10" i="2"/>
  <c r="J9" i="2"/>
  <c r="J8" i="2"/>
  <c r="J7" i="2"/>
  <c r="J6" i="2"/>
  <c r="J5" i="2"/>
  <c r="J4" i="2"/>
  <c r="J3" i="2"/>
  <c r="F4" i="2"/>
  <c r="F5" i="2"/>
  <c r="F6" i="2"/>
  <c r="F7" i="2"/>
  <c r="F8" i="2"/>
  <c r="F9" i="2"/>
  <c r="F10" i="2"/>
  <c r="E8" i="2"/>
  <c r="E9" i="2"/>
  <c r="E10" i="2"/>
  <c r="E4" i="2"/>
  <c r="E5" i="2"/>
  <c r="E6" i="2"/>
  <c r="E7" i="2"/>
  <c r="F3" i="2"/>
  <c r="I7" i="2"/>
  <c r="I6" i="2"/>
  <c r="H6" i="2"/>
  <c r="I5" i="2"/>
  <c r="H5" i="2"/>
  <c r="I4" i="2"/>
  <c r="I3" i="2"/>
  <c r="E3" i="2"/>
  <c r="H19" i="1"/>
  <c r="M4" i="1"/>
  <c r="M5" i="1"/>
  <c r="M6" i="1"/>
  <c r="M7" i="1"/>
  <c r="M8" i="1"/>
  <c r="M3" i="1"/>
  <c r="I4" i="1"/>
  <c r="I5" i="1"/>
  <c r="I6" i="1"/>
  <c r="I7" i="1"/>
  <c r="I8" i="1"/>
  <c r="I3" i="1"/>
  <c r="N4" i="1"/>
  <c r="N5" i="1"/>
  <c r="N6" i="1"/>
  <c r="N7" i="1"/>
  <c r="N8" i="1"/>
  <c r="N3" i="1"/>
  <c r="J3" i="1"/>
  <c r="J4" i="1"/>
  <c r="J5" i="1"/>
  <c r="J6" i="1"/>
  <c r="J7" i="1"/>
  <c r="J8" i="1"/>
  <c r="H3" i="1"/>
  <c r="H4" i="1" s="1"/>
  <c r="H5" i="1" s="1"/>
  <c r="H6" i="1" s="1"/>
  <c r="H7" i="1" s="1"/>
  <c r="H8" i="1" s="1"/>
  <c r="G3" i="1"/>
  <c r="G4" i="1" s="1"/>
  <c r="G5" i="1" s="1"/>
  <c r="G6" i="1" s="1"/>
  <c r="G7" i="1" s="1"/>
  <c r="G8" i="1" s="1"/>
  <c r="F3" i="1"/>
  <c r="I20" i="1"/>
  <c r="I21" i="1"/>
  <c r="I22" i="1"/>
  <c r="I23" i="1"/>
  <c r="I24" i="1"/>
  <c r="I25" i="1"/>
  <c r="I26" i="1"/>
  <c r="I27" i="1"/>
  <c r="I28" i="1"/>
  <c r="I19" i="1"/>
  <c r="H20" i="1"/>
  <c r="H21" i="1"/>
  <c r="H22" i="1"/>
  <c r="H23" i="1"/>
  <c r="H24" i="1"/>
  <c r="H25" i="1"/>
  <c r="H26" i="1"/>
  <c r="H27" i="1"/>
  <c r="H28" i="1"/>
  <c r="H7" i="2" l="1"/>
  <c r="K5" i="2"/>
  <c r="L5" i="2" s="1"/>
  <c r="K6" i="2"/>
  <c r="L6" i="2" s="1"/>
  <c r="K7" i="2"/>
  <c r="L7" i="2" s="1"/>
  <c r="H4" i="2"/>
  <c r="J28" i="1"/>
  <c r="K28" i="1" s="1"/>
  <c r="J20" i="1"/>
  <c r="K20" i="1" s="1"/>
  <c r="F4" i="1"/>
  <c r="J24" i="1"/>
  <c r="K24" i="1" s="1"/>
  <c r="J27" i="1"/>
  <c r="K27" i="1" s="1"/>
  <c r="J19" i="1"/>
  <c r="K19" i="1" s="1"/>
  <c r="J25" i="1"/>
  <c r="K25" i="1" s="1"/>
  <c r="J21" i="1"/>
  <c r="K21" i="1" s="1"/>
  <c r="J23" i="1"/>
  <c r="K23" i="1" s="1"/>
  <c r="J26" i="1"/>
  <c r="K26" i="1" s="1"/>
  <c r="J22" i="1"/>
  <c r="K22" i="1" s="1"/>
  <c r="F5" i="1" l="1"/>
  <c r="K30" i="1"/>
  <c r="K31" i="1" s="1"/>
  <c r="F6" i="1" l="1"/>
  <c r="F7" i="1" l="1"/>
  <c r="F8" i="1" l="1"/>
  <c r="K3" i="1"/>
  <c r="L3" i="1" s="1"/>
  <c r="K5" i="1" l="1"/>
  <c r="L5" i="1" s="1"/>
  <c r="K4" i="1"/>
  <c r="L4" i="1" s="1"/>
  <c r="K6" i="1" l="1"/>
  <c r="L6" i="1" s="1"/>
  <c r="K7" i="1" l="1"/>
  <c r="L7" i="1" s="1"/>
  <c r="L10" i="1" s="1"/>
  <c r="L11" i="1" s="1"/>
  <c r="K8" i="1"/>
  <c r="L8" i="1" s="1"/>
  <c r="P3" i="1"/>
  <c r="O3" i="1"/>
  <c r="O4" i="1"/>
  <c r="P4" i="1" s="1"/>
  <c r="O5" i="1" l="1"/>
  <c r="P5" i="1" s="1"/>
  <c r="O6" i="1" l="1"/>
  <c r="P6" i="1" s="1"/>
  <c r="O8" i="1" l="1"/>
  <c r="P8" i="1" s="1"/>
  <c r="O7" i="1"/>
  <c r="P7" i="1" s="1"/>
  <c r="P10" i="1" s="1"/>
  <c r="P11" i="1" s="1"/>
  <c r="K4" i="2"/>
  <c r="L4" i="2" s="1"/>
  <c r="G3" i="2"/>
  <c r="H3" i="2" s="1"/>
  <c r="K3" i="2"/>
  <c r="L3" i="2" s="1"/>
</calcChain>
</file>

<file path=xl/sharedStrings.xml><?xml version="1.0" encoding="utf-8"?>
<sst xmlns="http://schemas.openxmlformats.org/spreadsheetml/2006/main" count="57" uniqueCount="40">
  <si>
    <t>inc_group</t>
  </si>
  <si>
    <t>inc_2010</t>
  </si>
  <si>
    <t>inc_share</t>
  </si>
  <si>
    <t>tx_iit</t>
  </si>
  <si>
    <t>tx_excise</t>
  </si>
  <si>
    <t>Lowest Quintile</t>
  </si>
  <si>
    <t>Second Quintile</t>
  </si>
  <si>
    <t>Middle Quintile</t>
  </si>
  <si>
    <t>Fourth Quintile</t>
  </si>
  <si>
    <t>Highest Quintile</t>
  </si>
  <si>
    <t>A_iit</t>
  </si>
  <si>
    <t>x</t>
  </si>
  <si>
    <t>B_iit</t>
  </si>
  <si>
    <t>C_iit</t>
  </si>
  <si>
    <t>D_iit</t>
  </si>
  <si>
    <t>A_excise</t>
  </si>
  <si>
    <t>B_excise</t>
  </si>
  <si>
    <t>C_excise</t>
  </si>
  <si>
    <t>D_excise</t>
  </si>
  <si>
    <t>Income Decile</t>
  </si>
  <si>
    <t>Income</t>
  </si>
  <si>
    <t>TX</t>
  </si>
  <si>
    <t>A=TX(i)+TX(i-1)</t>
  </si>
  <si>
    <t>B=Y(i)-Y(i-1)</t>
  </si>
  <si>
    <t>C=A*B</t>
  </si>
  <si>
    <t>D=C/2</t>
  </si>
  <si>
    <t>inc_share_cum</t>
  </si>
  <si>
    <t>All Quintiles</t>
  </si>
  <si>
    <t>tx_iit_cum</t>
  </si>
  <si>
    <t>tx_excise_cum</t>
  </si>
  <si>
    <t xml:space="preserve">S_iit = </t>
  </si>
  <si>
    <t xml:space="preserve">S_excise = </t>
  </si>
  <si>
    <t>81-90</t>
  </si>
  <si>
    <t>91-95</t>
  </si>
  <si>
    <t>96-99</t>
  </si>
  <si>
    <t>top 1</t>
  </si>
  <si>
    <t>inc</t>
  </si>
  <si>
    <t>pit</t>
  </si>
  <si>
    <t>excise</t>
  </si>
  <si>
    <t>NOT NECESSARY BUT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</si>
</sst>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horizontal="right" vertical="center" wrapText="1"/>
    </xf>
    <xf numFmtId="0" fontId="16" fillId="0" borderId="0" xfId="0" applyFont="1"/>
    <xf numFmtId="164" fontId="0" fillId="0" borderId="0" xfId="0" applyNumberFormat="1"/>
    <xf numFmtId="0" fontId="19" fillId="0" borderId="0" xfId="0" applyFont="1"/>
    <xf numFmtId="3" fontId="19" fillId="0" borderId="0" xfId="0" applyNumberFormat="1" applyFont="1"/>
    <xf numFmtId="164" fontId="19" fillId="0" borderId="0" xfId="0" applyNumberFormat="1" applyFont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164" fontId="0" fillId="0" borderId="20" xfId="0" applyNumberFormat="1" applyBorder="1"/>
    <xf numFmtId="164" fontId="0" fillId="0" borderId="21" xfId="0" applyNumberFormat="1" applyBorder="1"/>
    <xf numFmtId="0" fontId="6" fillId="2" borderId="0" xfId="6"/>
    <xf numFmtId="164" fontId="6" fillId="2" borderId="15" xfId="6" applyNumberFormat="1" applyBorder="1"/>
    <xf numFmtId="164" fontId="6" fillId="2" borderId="0" xfId="6" applyNumberFormat="1" applyBorder="1"/>
    <xf numFmtId="164" fontId="6" fillId="2" borderId="20" xfId="6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zoomScale="131" workbookViewId="0">
      <selection activeCell="I11" sqref="I11"/>
    </sheetView>
  </sheetViews>
  <sheetFormatPr baseColWidth="10" defaultRowHeight="16" x14ac:dyDescent="0.2"/>
  <cols>
    <col min="1" max="1" width="14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28</v>
      </c>
      <c r="H1" t="s">
        <v>29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21" x14ac:dyDescent="0.2">
      <c r="A2" t="s">
        <v>11</v>
      </c>
      <c r="B2">
        <v>0</v>
      </c>
      <c r="C2">
        <v>0</v>
      </c>
      <c r="D2">
        <v>0</v>
      </c>
      <c r="E2">
        <v>0</v>
      </c>
      <c r="F2" s="23">
        <v>0</v>
      </c>
      <c r="G2" s="23">
        <v>0</v>
      </c>
      <c r="H2" s="23">
        <v>0</v>
      </c>
      <c r="I2">
        <v>0</v>
      </c>
      <c r="J2">
        <v>0</v>
      </c>
    </row>
    <row r="3" spans="1:21" x14ac:dyDescent="0.2">
      <c r="A3" s="11" t="s">
        <v>5</v>
      </c>
      <c r="B3" s="12">
        <v>24100</v>
      </c>
      <c r="C3" s="13">
        <v>5.0999999999999996</v>
      </c>
      <c r="D3" s="13">
        <v>-6.2</v>
      </c>
      <c r="E3" s="13">
        <v>13.4</v>
      </c>
      <c r="F3" s="24">
        <f t="shared" ref="F3:H8" si="0">F2+C3</f>
        <v>5.0999999999999996</v>
      </c>
      <c r="G3" s="24">
        <f t="shared" si="0"/>
        <v>-6.2</v>
      </c>
      <c r="H3" s="24">
        <f t="shared" si="0"/>
        <v>13.4</v>
      </c>
      <c r="I3" s="13">
        <f>G3+G2</f>
        <v>-6.2</v>
      </c>
      <c r="J3" s="13">
        <f>$F3-$F2</f>
        <v>5.0999999999999996</v>
      </c>
      <c r="K3" s="13">
        <f>J3*I3</f>
        <v>-31.619999999999997</v>
      </c>
      <c r="L3" s="13">
        <f>K3/2</f>
        <v>-15.809999999999999</v>
      </c>
      <c r="M3" s="13">
        <f>H3+H2</f>
        <v>13.4</v>
      </c>
      <c r="N3" s="13">
        <f>$F3-$F2</f>
        <v>5.0999999999999996</v>
      </c>
      <c r="O3" s="13">
        <f>N3*M3</f>
        <v>68.34</v>
      </c>
      <c r="P3" s="14">
        <f>O3/2</f>
        <v>34.17</v>
      </c>
    </row>
    <row r="4" spans="1:21" x14ac:dyDescent="0.2">
      <c r="A4" s="15" t="s">
        <v>6</v>
      </c>
      <c r="B4" s="16">
        <v>44200</v>
      </c>
      <c r="C4" s="17">
        <v>9.6</v>
      </c>
      <c r="D4" s="17">
        <v>-2.9</v>
      </c>
      <c r="E4" s="17">
        <v>15.4</v>
      </c>
      <c r="F4" s="25">
        <f t="shared" si="0"/>
        <v>14.7</v>
      </c>
      <c r="G4" s="25">
        <f t="shared" si="0"/>
        <v>-9.1</v>
      </c>
      <c r="H4" s="25">
        <f t="shared" si="0"/>
        <v>28.8</v>
      </c>
      <c r="I4" s="17">
        <f t="shared" ref="I4:I8" si="1">G4+G3</f>
        <v>-15.3</v>
      </c>
      <c r="J4" s="17">
        <f t="shared" ref="J4:J8" si="2">F4-F3</f>
        <v>9.6</v>
      </c>
      <c r="K4" s="17">
        <f t="shared" ref="K4:K6" si="3">J4*I4</f>
        <v>-146.88</v>
      </c>
      <c r="L4" s="17">
        <f t="shared" ref="L4:L6" si="4">K4/2</f>
        <v>-73.44</v>
      </c>
      <c r="M4" s="17">
        <f t="shared" ref="M4:M8" si="5">H4+H3</f>
        <v>42.2</v>
      </c>
      <c r="N4" s="17">
        <f t="shared" ref="N4:N8" si="6">$F4-$F3</f>
        <v>9.6</v>
      </c>
      <c r="O4" s="17">
        <f t="shared" ref="O4:O6" si="7">N4*M4</f>
        <v>405.12</v>
      </c>
      <c r="P4" s="18">
        <f t="shared" ref="P4:P6" si="8">O4/2</f>
        <v>202.56</v>
      </c>
    </row>
    <row r="5" spans="1:21" x14ac:dyDescent="0.2">
      <c r="A5" s="15" t="s">
        <v>7</v>
      </c>
      <c r="B5" s="16">
        <v>65400</v>
      </c>
      <c r="C5" s="17">
        <v>14.2</v>
      </c>
      <c r="D5" s="17">
        <v>2.9</v>
      </c>
      <c r="E5" s="17">
        <v>18.7</v>
      </c>
      <c r="F5" s="25">
        <f t="shared" si="0"/>
        <v>28.9</v>
      </c>
      <c r="G5" s="25">
        <f t="shared" si="0"/>
        <v>-6.1999999999999993</v>
      </c>
      <c r="H5" s="25">
        <f t="shared" si="0"/>
        <v>47.5</v>
      </c>
      <c r="I5" s="17">
        <f t="shared" si="1"/>
        <v>-15.299999999999999</v>
      </c>
      <c r="J5" s="17">
        <f t="shared" si="2"/>
        <v>14.2</v>
      </c>
      <c r="K5" s="17">
        <f t="shared" si="3"/>
        <v>-217.25999999999996</v>
      </c>
      <c r="L5" s="17">
        <f t="shared" si="4"/>
        <v>-108.62999999999998</v>
      </c>
      <c r="M5" s="17">
        <f t="shared" si="5"/>
        <v>76.3</v>
      </c>
      <c r="N5" s="17">
        <f t="shared" si="6"/>
        <v>14.2</v>
      </c>
      <c r="O5" s="17">
        <f t="shared" si="7"/>
        <v>1083.4599999999998</v>
      </c>
      <c r="P5" s="18">
        <f t="shared" si="8"/>
        <v>541.7299999999999</v>
      </c>
    </row>
    <row r="6" spans="1:21" x14ac:dyDescent="0.2">
      <c r="A6" s="15" t="s">
        <v>8</v>
      </c>
      <c r="B6" s="16">
        <v>95500</v>
      </c>
      <c r="C6" s="17">
        <v>20.399999999999999</v>
      </c>
      <c r="D6" s="17">
        <v>13.3</v>
      </c>
      <c r="E6" s="17">
        <v>20.6</v>
      </c>
      <c r="F6" s="25">
        <f t="shared" si="0"/>
        <v>49.3</v>
      </c>
      <c r="G6" s="25">
        <f t="shared" si="0"/>
        <v>7.1000000000000014</v>
      </c>
      <c r="H6" s="25">
        <f t="shared" si="0"/>
        <v>68.099999999999994</v>
      </c>
      <c r="I6" s="17">
        <f t="shared" si="1"/>
        <v>0.90000000000000213</v>
      </c>
      <c r="J6" s="17">
        <f t="shared" si="2"/>
        <v>20.399999999999999</v>
      </c>
      <c r="K6" s="17">
        <f t="shared" si="3"/>
        <v>18.360000000000042</v>
      </c>
      <c r="L6" s="17">
        <f t="shared" si="4"/>
        <v>9.180000000000021</v>
      </c>
      <c r="M6" s="17">
        <f t="shared" si="5"/>
        <v>115.6</v>
      </c>
      <c r="N6" s="17">
        <f t="shared" si="6"/>
        <v>20.399999999999999</v>
      </c>
      <c r="O6" s="17">
        <f t="shared" si="7"/>
        <v>2358.2399999999998</v>
      </c>
      <c r="P6" s="18">
        <f t="shared" si="8"/>
        <v>1179.1199999999999</v>
      </c>
    </row>
    <row r="7" spans="1:21" x14ac:dyDescent="0.2">
      <c r="A7" s="19" t="s">
        <v>9</v>
      </c>
      <c r="B7" s="20">
        <v>239100</v>
      </c>
      <c r="C7" s="21">
        <v>51.9</v>
      </c>
      <c r="D7" s="21">
        <v>92.9</v>
      </c>
      <c r="E7" s="21">
        <v>31.5</v>
      </c>
      <c r="F7" s="26">
        <f t="shared" si="0"/>
        <v>101.19999999999999</v>
      </c>
      <c r="G7" s="26">
        <f t="shared" si="0"/>
        <v>100</v>
      </c>
      <c r="H7" s="26">
        <f t="shared" si="0"/>
        <v>99.6</v>
      </c>
      <c r="I7" s="21">
        <f t="shared" si="1"/>
        <v>107.1</v>
      </c>
      <c r="J7" s="21">
        <f t="shared" si="2"/>
        <v>51.899999999999991</v>
      </c>
      <c r="K7" s="21">
        <f>J7*I7</f>
        <v>5558.4899999999989</v>
      </c>
      <c r="L7" s="21">
        <f>K7/2</f>
        <v>2779.2449999999994</v>
      </c>
      <c r="M7" s="21">
        <f t="shared" si="5"/>
        <v>167.7</v>
      </c>
      <c r="N7" s="21">
        <f t="shared" si="6"/>
        <v>51.899999999999991</v>
      </c>
      <c r="O7" s="21">
        <f>N7*M7</f>
        <v>8703.6299999999974</v>
      </c>
      <c r="P7" s="22">
        <f>O7/2</f>
        <v>4351.8149999999987</v>
      </c>
    </row>
    <row r="8" spans="1:21" s="8" customFormat="1" x14ac:dyDescent="0.2">
      <c r="A8" s="8" t="s">
        <v>27</v>
      </c>
      <c r="B8" s="9">
        <v>92200</v>
      </c>
      <c r="C8" s="10">
        <v>100</v>
      </c>
      <c r="D8" s="10">
        <v>100</v>
      </c>
      <c r="E8" s="10">
        <v>100</v>
      </c>
      <c r="F8" s="10">
        <f t="shared" si="0"/>
        <v>201.2</v>
      </c>
      <c r="G8" s="10">
        <f t="shared" si="0"/>
        <v>200</v>
      </c>
      <c r="H8" s="10">
        <f t="shared" si="0"/>
        <v>199.6</v>
      </c>
      <c r="I8" s="10">
        <f t="shared" si="1"/>
        <v>300</v>
      </c>
      <c r="J8" s="10">
        <f t="shared" si="2"/>
        <v>100</v>
      </c>
      <c r="K8" s="10">
        <f>J8*I8</f>
        <v>30000</v>
      </c>
      <c r="L8" s="10">
        <f>K8/2</f>
        <v>15000</v>
      </c>
      <c r="M8" s="10">
        <f t="shared" si="5"/>
        <v>299.2</v>
      </c>
      <c r="N8" s="10">
        <f t="shared" si="6"/>
        <v>100</v>
      </c>
      <c r="O8" s="10">
        <f>N8*M8</f>
        <v>29920</v>
      </c>
      <c r="P8" s="10">
        <f>O8/2</f>
        <v>14960</v>
      </c>
    </row>
    <row r="10" spans="1:21" x14ac:dyDescent="0.2">
      <c r="L10" s="7">
        <f>SUM(L3:L7)</f>
        <v>2590.5449999999996</v>
      </c>
      <c r="P10" s="7">
        <f>SUM(P3:P7)</f>
        <v>6309.3949999999986</v>
      </c>
    </row>
    <row r="11" spans="1:21" x14ac:dyDescent="0.2">
      <c r="K11" t="s">
        <v>30</v>
      </c>
      <c r="L11" s="6">
        <f>(5000-L10)/5000</f>
        <v>0.48189100000000007</v>
      </c>
      <c r="O11" t="s">
        <v>31</v>
      </c>
      <c r="P11" s="6">
        <f>(5000-P10)/5000</f>
        <v>-0.26187899999999975</v>
      </c>
    </row>
    <row r="14" spans="1:21" x14ac:dyDescent="0.2">
      <c r="R14" t="s">
        <v>39</v>
      </c>
    </row>
    <row r="15" spans="1:21" x14ac:dyDescent="0.2">
      <c r="S15" t="s">
        <v>36</v>
      </c>
      <c r="T15" t="s">
        <v>37</v>
      </c>
      <c r="U15" t="s">
        <v>38</v>
      </c>
    </row>
    <row r="16" spans="1:21" ht="17" thickBot="1" x14ac:dyDescent="0.25">
      <c r="R16" t="s">
        <v>32</v>
      </c>
      <c r="S16">
        <v>63.9</v>
      </c>
      <c r="T16">
        <v>22.5</v>
      </c>
      <c r="U16">
        <v>80.099999999999994</v>
      </c>
    </row>
    <row r="17" spans="1:21" ht="31" thickBot="1" x14ac:dyDescent="0.25">
      <c r="A17" s="1" t="s">
        <v>19</v>
      </c>
      <c r="B17" s="2" t="s">
        <v>20</v>
      </c>
      <c r="C17" s="2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R17" t="s">
        <v>33</v>
      </c>
      <c r="S17">
        <v>73.8</v>
      </c>
      <c r="T17">
        <v>36.299999999999997</v>
      </c>
      <c r="U17">
        <v>87.2</v>
      </c>
    </row>
    <row r="18" spans="1:21" ht="17" thickBot="1" x14ac:dyDescent="0.25">
      <c r="A18" s="4"/>
      <c r="B18" s="5">
        <v>0</v>
      </c>
      <c r="C18" s="5">
        <v>0</v>
      </c>
      <c r="D18" s="5"/>
      <c r="E18" s="5"/>
      <c r="F18" s="5"/>
      <c r="G18" s="5"/>
      <c r="R18" t="s">
        <v>34</v>
      </c>
      <c r="S18">
        <v>86.3</v>
      </c>
      <c r="T18">
        <v>60.9</v>
      </c>
      <c r="U18">
        <v>94.7</v>
      </c>
    </row>
    <row r="19" spans="1:21" ht="17" thickBot="1" x14ac:dyDescent="0.25">
      <c r="A19" s="4">
        <v>1</v>
      </c>
      <c r="B19" s="5">
        <v>1.21</v>
      </c>
      <c r="C19" s="5">
        <v>0.83</v>
      </c>
      <c r="D19" s="5">
        <v>0.83</v>
      </c>
      <c r="E19" s="5">
        <v>1.21</v>
      </c>
      <c r="F19" s="5">
        <v>1.0043</v>
      </c>
      <c r="G19" s="5">
        <v>0.50214999999999999</v>
      </c>
      <c r="H19">
        <f>C18+C19</f>
        <v>0.83</v>
      </c>
      <c r="I19">
        <f>B19-B18</f>
        <v>1.21</v>
      </c>
      <c r="J19">
        <f t="shared" ref="J19:J28" si="9">H19*I19</f>
        <v>1.0043</v>
      </c>
      <c r="K19">
        <f>J19/2</f>
        <v>0.50214999999999999</v>
      </c>
      <c r="R19" t="s">
        <v>35</v>
      </c>
      <c r="S19">
        <v>101.2</v>
      </c>
      <c r="T19">
        <v>99.9</v>
      </c>
      <c r="U19">
        <v>99.6</v>
      </c>
    </row>
    <row r="20" spans="1:21" ht="17" thickBot="1" x14ac:dyDescent="0.25">
      <c r="A20" s="4">
        <v>2</v>
      </c>
      <c r="B20" s="5">
        <v>3.88</v>
      </c>
      <c r="C20" s="5">
        <v>3.18</v>
      </c>
      <c r="D20" s="5">
        <v>4.01</v>
      </c>
      <c r="E20" s="5">
        <v>2.67</v>
      </c>
      <c r="F20" s="5">
        <v>10.7067</v>
      </c>
      <c r="G20" s="5">
        <v>5.3533499999999998</v>
      </c>
      <c r="H20">
        <f t="shared" ref="H20:H28" si="10">C19+C20</f>
        <v>4.01</v>
      </c>
      <c r="I20">
        <f t="shared" ref="I20:I28" si="11">B20-B19</f>
        <v>2.67</v>
      </c>
      <c r="J20">
        <f t="shared" si="9"/>
        <v>10.7067</v>
      </c>
      <c r="K20">
        <f t="shared" ref="K20:K28" si="12">J20/2</f>
        <v>5.3533499999999998</v>
      </c>
    </row>
    <row r="21" spans="1:21" ht="17" thickBot="1" x14ac:dyDescent="0.25">
      <c r="A21" s="4">
        <v>3</v>
      </c>
      <c r="B21" s="5">
        <v>8.1300000000000008</v>
      </c>
      <c r="C21" s="5">
        <v>6.89</v>
      </c>
      <c r="D21" s="5">
        <v>10.07</v>
      </c>
      <c r="E21" s="5">
        <v>4.25</v>
      </c>
      <c r="F21" s="5">
        <v>42.797499999999999</v>
      </c>
      <c r="G21" s="5">
        <v>21.39875</v>
      </c>
      <c r="H21">
        <f t="shared" si="10"/>
        <v>10.07</v>
      </c>
      <c r="I21">
        <f t="shared" si="11"/>
        <v>4.2500000000000009</v>
      </c>
      <c r="J21">
        <f t="shared" si="9"/>
        <v>42.797500000000014</v>
      </c>
      <c r="K21">
        <f t="shared" si="12"/>
        <v>21.398750000000007</v>
      </c>
    </row>
    <row r="22" spans="1:21" ht="17" thickBot="1" x14ac:dyDescent="0.25">
      <c r="A22" s="4">
        <v>4</v>
      </c>
      <c r="B22" s="5">
        <v>13.92</v>
      </c>
      <c r="C22" s="5">
        <v>10.96</v>
      </c>
      <c r="D22" s="5">
        <v>17.850000000000001</v>
      </c>
      <c r="E22" s="5">
        <v>5.79</v>
      </c>
      <c r="F22" s="5">
        <v>103.3515</v>
      </c>
      <c r="G22" s="5">
        <v>51.675750000000001</v>
      </c>
      <c r="H22">
        <f t="shared" si="10"/>
        <v>17.850000000000001</v>
      </c>
      <c r="I22">
        <f t="shared" si="11"/>
        <v>5.7899999999999991</v>
      </c>
      <c r="J22">
        <f t="shared" si="9"/>
        <v>103.35149999999999</v>
      </c>
      <c r="K22">
        <f t="shared" si="12"/>
        <v>51.675749999999994</v>
      </c>
    </row>
    <row r="23" spans="1:21" ht="17" thickBot="1" x14ac:dyDescent="0.25">
      <c r="A23" s="4">
        <v>5</v>
      </c>
      <c r="B23" s="5">
        <v>21.16</v>
      </c>
      <c r="C23" s="5">
        <v>15.33</v>
      </c>
      <c r="D23" s="5">
        <v>26.29</v>
      </c>
      <c r="E23" s="5">
        <v>7.24</v>
      </c>
      <c r="F23" s="5">
        <v>190.33959999999999</v>
      </c>
      <c r="G23" s="5">
        <v>95.169799999999995</v>
      </c>
      <c r="H23">
        <f t="shared" si="10"/>
        <v>26.29</v>
      </c>
      <c r="I23">
        <f t="shared" si="11"/>
        <v>7.24</v>
      </c>
      <c r="J23">
        <f t="shared" si="9"/>
        <v>190.33959999999999</v>
      </c>
      <c r="K23">
        <f t="shared" si="12"/>
        <v>95.169799999999995</v>
      </c>
    </row>
    <row r="24" spans="1:21" ht="17" thickBot="1" x14ac:dyDescent="0.25">
      <c r="A24" s="4">
        <v>6</v>
      </c>
      <c r="B24" s="5">
        <v>30.22</v>
      </c>
      <c r="C24" s="5">
        <v>20.190000000000001</v>
      </c>
      <c r="D24" s="5">
        <v>35.520000000000003</v>
      </c>
      <c r="E24" s="5">
        <v>9.06</v>
      </c>
      <c r="F24" s="5">
        <v>321.81119999999999</v>
      </c>
      <c r="G24" s="5">
        <v>160.90559999999999</v>
      </c>
      <c r="H24">
        <f t="shared" si="10"/>
        <v>35.520000000000003</v>
      </c>
      <c r="I24">
        <f t="shared" si="11"/>
        <v>9.0599999999999987</v>
      </c>
      <c r="J24">
        <f t="shared" si="9"/>
        <v>321.81119999999999</v>
      </c>
      <c r="K24">
        <f t="shared" si="12"/>
        <v>160.90559999999999</v>
      </c>
    </row>
    <row r="25" spans="1:21" ht="17" thickBot="1" x14ac:dyDescent="0.25">
      <c r="A25" s="4">
        <v>7</v>
      </c>
      <c r="B25" s="5">
        <v>40.020000000000003</v>
      </c>
      <c r="C25" s="5">
        <v>25.78</v>
      </c>
      <c r="D25" s="5">
        <v>45.97</v>
      </c>
      <c r="E25" s="5">
        <v>9.8000000000000007</v>
      </c>
      <c r="F25" s="5">
        <v>450.50599999999997</v>
      </c>
      <c r="G25" s="5">
        <v>225.25299999999999</v>
      </c>
      <c r="H25">
        <f t="shared" si="10"/>
        <v>45.97</v>
      </c>
      <c r="I25">
        <f t="shared" si="11"/>
        <v>9.8000000000000043</v>
      </c>
      <c r="J25">
        <f t="shared" si="9"/>
        <v>450.5060000000002</v>
      </c>
      <c r="K25">
        <f t="shared" si="12"/>
        <v>225.2530000000001</v>
      </c>
    </row>
    <row r="26" spans="1:21" ht="17" thickBot="1" x14ac:dyDescent="0.25">
      <c r="A26" s="4">
        <v>8</v>
      </c>
      <c r="B26" s="5">
        <v>52.29</v>
      </c>
      <c r="C26" s="5">
        <v>33.19</v>
      </c>
      <c r="D26" s="5">
        <v>58.97</v>
      </c>
      <c r="E26" s="5">
        <v>12.27</v>
      </c>
      <c r="F26" s="5">
        <v>723.56190000000004</v>
      </c>
      <c r="G26" s="5">
        <v>361.78100000000001</v>
      </c>
      <c r="H26">
        <f t="shared" si="10"/>
        <v>58.97</v>
      </c>
      <c r="I26">
        <f t="shared" si="11"/>
        <v>12.269999999999996</v>
      </c>
      <c r="J26">
        <f t="shared" si="9"/>
        <v>723.5618999999997</v>
      </c>
      <c r="K26">
        <f t="shared" si="12"/>
        <v>361.78094999999985</v>
      </c>
    </row>
    <row r="27" spans="1:21" ht="17" thickBot="1" x14ac:dyDescent="0.25">
      <c r="A27" s="4">
        <v>9</v>
      </c>
      <c r="B27" s="5">
        <v>67.45</v>
      </c>
      <c r="C27" s="5">
        <v>44.33</v>
      </c>
      <c r="D27" s="5">
        <v>77.52</v>
      </c>
      <c r="E27" s="5">
        <v>15.16</v>
      </c>
      <c r="F27" s="5">
        <v>1175.203</v>
      </c>
      <c r="G27" s="5">
        <v>587.60159999999996</v>
      </c>
      <c r="H27">
        <f t="shared" si="10"/>
        <v>77.52</v>
      </c>
      <c r="I27">
        <f t="shared" si="11"/>
        <v>15.160000000000004</v>
      </c>
      <c r="J27">
        <f t="shared" si="9"/>
        <v>1175.2032000000002</v>
      </c>
      <c r="K27">
        <f t="shared" si="12"/>
        <v>587.60160000000008</v>
      </c>
    </row>
    <row r="28" spans="1:21" ht="17" thickBot="1" x14ac:dyDescent="0.25">
      <c r="A28" s="4">
        <v>10</v>
      </c>
      <c r="B28" s="5">
        <v>100</v>
      </c>
      <c r="C28" s="5">
        <v>100</v>
      </c>
      <c r="D28" s="5">
        <v>144.33000000000001</v>
      </c>
      <c r="E28" s="5">
        <v>32.549999999999997</v>
      </c>
      <c r="F28" s="5">
        <v>4697.942</v>
      </c>
      <c r="G28" s="5">
        <v>2348.971</v>
      </c>
      <c r="H28">
        <f t="shared" si="10"/>
        <v>144.32999999999998</v>
      </c>
      <c r="I28">
        <f t="shared" si="11"/>
        <v>32.549999999999997</v>
      </c>
      <c r="J28">
        <f t="shared" si="9"/>
        <v>4697.941499999999</v>
      </c>
      <c r="K28">
        <f t="shared" si="12"/>
        <v>2348.9707499999995</v>
      </c>
    </row>
    <row r="30" spans="1:21" x14ac:dyDescent="0.2">
      <c r="K30">
        <f>SUM(K19:K28)</f>
        <v>3858.6116999999995</v>
      </c>
    </row>
    <row r="31" spans="1:21" x14ac:dyDescent="0.2">
      <c r="K31">
        <f>(5000-K30)/5000</f>
        <v>0.2282776600000001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B596-68E5-DF4B-870F-ACC27D3538F9}">
  <dimension ref="A1:L13"/>
  <sheetViews>
    <sheetView workbookViewId="0">
      <selection activeCell="A7" sqref="A7:A10"/>
    </sheetView>
  </sheetViews>
  <sheetFormatPr baseColWidth="10" defaultRowHeight="16" x14ac:dyDescent="0.2"/>
  <sheetData>
    <row r="1" spans="1:12" x14ac:dyDescent="0.2">
      <c r="B1" t="s">
        <v>26</v>
      </c>
      <c r="C1" t="s">
        <v>28</v>
      </c>
      <c r="D1" t="s">
        <v>29</v>
      </c>
      <c r="E1" t="s">
        <v>10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B2">
        <v>0</v>
      </c>
      <c r="C2">
        <v>0</v>
      </c>
      <c r="D2">
        <v>0</v>
      </c>
      <c r="E2">
        <v>0</v>
      </c>
      <c r="F2">
        <v>0</v>
      </c>
    </row>
    <row r="3" spans="1:12" x14ac:dyDescent="0.2">
      <c r="A3">
        <v>20</v>
      </c>
      <c r="B3">
        <v>5.0999999999999996</v>
      </c>
      <c r="C3">
        <v>-6.2</v>
      </c>
      <c r="D3">
        <v>13.4</v>
      </c>
      <c r="E3">
        <f>C3+C2</f>
        <v>-6.2</v>
      </c>
      <c r="F3">
        <f>$B3-$B2</f>
        <v>5.0999999999999996</v>
      </c>
      <c r="G3">
        <f>F3*E3</f>
        <v>-31.619999999999997</v>
      </c>
      <c r="H3">
        <f>G3/2</f>
        <v>-15.809999999999999</v>
      </c>
      <c r="I3">
        <f>D3+D2</f>
        <v>13.4</v>
      </c>
      <c r="J3">
        <f>$B3-$B2</f>
        <v>5.0999999999999996</v>
      </c>
      <c r="K3">
        <f>J3*I3</f>
        <v>68.34</v>
      </c>
      <c r="L3">
        <f>K3/2</f>
        <v>34.17</v>
      </c>
    </row>
    <row r="4" spans="1:12" x14ac:dyDescent="0.2">
      <c r="A4">
        <v>40</v>
      </c>
      <c r="B4">
        <v>14.7</v>
      </c>
      <c r="C4">
        <v>-9.1</v>
      </c>
      <c r="D4">
        <v>28.8</v>
      </c>
      <c r="E4">
        <f t="shared" ref="E4:E10" si="0">C4+C3</f>
        <v>-15.3</v>
      </c>
      <c r="F4">
        <f t="shared" ref="F4:F10" si="1">$B4-$B3</f>
        <v>9.6</v>
      </c>
      <c r="G4">
        <f t="shared" ref="G4:G10" si="2">F4*E4</f>
        <v>-146.88</v>
      </c>
      <c r="H4">
        <f t="shared" ref="H4:H6" si="3">G4/2</f>
        <v>-73.44</v>
      </c>
      <c r="I4">
        <f t="shared" ref="I4:I7" si="4">D4+D3</f>
        <v>42.2</v>
      </c>
      <c r="J4">
        <f t="shared" ref="J4:J10" si="5">$B4-$B3</f>
        <v>9.6</v>
      </c>
      <c r="K4">
        <f t="shared" ref="K4:K6" si="6">J4*I4</f>
        <v>405.12</v>
      </c>
      <c r="L4">
        <f t="shared" ref="L4:L6" si="7">K4/2</f>
        <v>202.56</v>
      </c>
    </row>
    <row r="5" spans="1:12" x14ac:dyDescent="0.2">
      <c r="A5">
        <v>60</v>
      </c>
      <c r="B5">
        <v>28.9</v>
      </c>
      <c r="C5">
        <v>-6.1999999999999993</v>
      </c>
      <c r="D5">
        <v>47.5</v>
      </c>
      <c r="E5">
        <f t="shared" si="0"/>
        <v>-15.299999999999999</v>
      </c>
      <c r="F5">
        <f t="shared" si="1"/>
        <v>14.2</v>
      </c>
      <c r="G5">
        <f t="shared" si="2"/>
        <v>-217.25999999999996</v>
      </c>
      <c r="H5">
        <f t="shared" si="3"/>
        <v>-108.62999999999998</v>
      </c>
      <c r="I5">
        <f t="shared" si="4"/>
        <v>76.3</v>
      </c>
      <c r="J5">
        <f t="shared" si="5"/>
        <v>14.2</v>
      </c>
      <c r="K5">
        <f t="shared" si="6"/>
        <v>1083.4599999999998</v>
      </c>
      <c r="L5">
        <f t="shared" si="7"/>
        <v>541.7299999999999</v>
      </c>
    </row>
    <row r="6" spans="1:12" x14ac:dyDescent="0.2">
      <c r="A6">
        <v>80</v>
      </c>
      <c r="B6">
        <v>49.3</v>
      </c>
      <c r="C6">
        <v>7.1000000000000014</v>
      </c>
      <c r="D6">
        <v>68.099999999999994</v>
      </c>
      <c r="E6">
        <f t="shared" si="0"/>
        <v>0.90000000000000213</v>
      </c>
      <c r="F6">
        <f t="shared" si="1"/>
        <v>20.399999999999999</v>
      </c>
      <c r="G6">
        <f t="shared" si="2"/>
        <v>18.360000000000042</v>
      </c>
      <c r="H6">
        <f t="shared" si="3"/>
        <v>9.180000000000021</v>
      </c>
      <c r="I6">
        <f t="shared" si="4"/>
        <v>115.6</v>
      </c>
      <c r="J6">
        <f t="shared" si="5"/>
        <v>20.399999999999999</v>
      </c>
      <c r="K6">
        <f t="shared" si="6"/>
        <v>2358.2399999999998</v>
      </c>
      <c r="L6">
        <f t="shared" si="7"/>
        <v>1179.1199999999999</v>
      </c>
    </row>
    <row r="7" spans="1:12" x14ac:dyDescent="0.2">
      <c r="A7" t="s">
        <v>32</v>
      </c>
      <c r="B7">
        <v>63.9</v>
      </c>
      <c r="C7">
        <v>22.5</v>
      </c>
      <c r="D7">
        <v>80.099999999999994</v>
      </c>
      <c r="E7">
        <f t="shared" si="0"/>
        <v>29.6</v>
      </c>
      <c r="F7">
        <f t="shared" si="1"/>
        <v>14.600000000000001</v>
      </c>
      <c r="G7">
        <f t="shared" si="2"/>
        <v>432.16000000000008</v>
      </c>
      <c r="H7">
        <f>G7/2</f>
        <v>216.08000000000004</v>
      </c>
      <c r="I7">
        <f t="shared" si="4"/>
        <v>148.19999999999999</v>
      </c>
      <c r="J7">
        <f t="shared" si="5"/>
        <v>14.600000000000001</v>
      </c>
      <c r="K7">
        <f>J7*I7</f>
        <v>2163.7200000000003</v>
      </c>
      <c r="L7">
        <f>K7/2</f>
        <v>1081.8600000000001</v>
      </c>
    </row>
    <row r="8" spans="1:12" x14ac:dyDescent="0.2">
      <c r="A8" t="s">
        <v>33</v>
      </c>
      <c r="B8">
        <v>73.8</v>
      </c>
      <c r="C8">
        <v>36.299999999999997</v>
      </c>
      <c r="D8">
        <v>87.2</v>
      </c>
      <c r="E8">
        <f>C8+C7</f>
        <v>58.8</v>
      </c>
      <c r="F8">
        <f t="shared" si="1"/>
        <v>9.8999999999999986</v>
      </c>
      <c r="G8">
        <f t="shared" si="2"/>
        <v>582.11999999999989</v>
      </c>
      <c r="H8">
        <f>G8/2</f>
        <v>291.05999999999995</v>
      </c>
      <c r="I8">
        <f>D8+D7</f>
        <v>167.3</v>
      </c>
      <c r="J8">
        <f t="shared" si="5"/>
        <v>9.8999999999999986</v>
      </c>
      <c r="K8">
        <f>J8*I8</f>
        <v>1656.27</v>
      </c>
      <c r="L8">
        <f>K8/2</f>
        <v>828.13499999999999</v>
      </c>
    </row>
    <row r="9" spans="1:12" x14ac:dyDescent="0.2">
      <c r="A9" t="s">
        <v>34</v>
      </c>
      <c r="B9">
        <v>86.3</v>
      </c>
      <c r="C9">
        <v>60.9</v>
      </c>
      <c r="D9">
        <v>94.7</v>
      </c>
      <c r="E9">
        <f t="shared" si="0"/>
        <v>97.199999999999989</v>
      </c>
      <c r="F9">
        <f t="shared" si="1"/>
        <v>12.5</v>
      </c>
      <c r="G9">
        <f t="shared" si="2"/>
        <v>1214.9999999999998</v>
      </c>
      <c r="H9">
        <f t="shared" ref="H9:H10" si="8">G9/2</f>
        <v>607.49999999999989</v>
      </c>
      <c r="I9">
        <f t="shared" ref="I9:I10" si="9">D9+D8</f>
        <v>181.9</v>
      </c>
      <c r="J9">
        <f t="shared" si="5"/>
        <v>12.5</v>
      </c>
      <c r="K9">
        <f t="shared" ref="K9:K10" si="10">J9*I9</f>
        <v>2273.75</v>
      </c>
      <c r="L9">
        <f t="shared" ref="L9:L10" si="11">K9/2</f>
        <v>1136.875</v>
      </c>
    </row>
    <row r="10" spans="1:12" x14ac:dyDescent="0.2">
      <c r="A10" t="s">
        <v>35</v>
      </c>
      <c r="B10">
        <v>101.2</v>
      </c>
      <c r="C10">
        <v>99.9</v>
      </c>
      <c r="D10">
        <v>99.6</v>
      </c>
      <c r="E10">
        <f t="shared" si="0"/>
        <v>160.80000000000001</v>
      </c>
      <c r="F10">
        <f t="shared" si="1"/>
        <v>14.900000000000006</v>
      </c>
      <c r="G10">
        <f t="shared" si="2"/>
        <v>2395.920000000001</v>
      </c>
      <c r="H10">
        <f t="shared" si="8"/>
        <v>1197.9600000000005</v>
      </c>
      <c r="I10">
        <f t="shared" si="9"/>
        <v>194.3</v>
      </c>
      <c r="J10">
        <f t="shared" si="5"/>
        <v>14.900000000000006</v>
      </c>
      <c r="K10">
        <f t="shared" si="10"/>
        <v>2895.0700000000011</v>
      </c>
      <c r="L10">
        <f t="shared" si="11"/>
        <v>1447.5350000000005</v>
      </c>
    </row>
    <row r="12" spans="1:12" x14ac:dyDescent="0.2">
      <c r="H12" s="7">
        <f>SUM(H3:H10)</f>
        <v>2123.9000000000005</v>
      </c>
      <c r="L12" s="7">
        <f>SUM(L3:L10)</f>
        <v>6451.9850000000006</v>
      </c>
    </row>
    <row r="13" spans="1:12" x14ac:dyDescent="0.2">
      <c r="G13" t="s">
        <v>30</v>
      </c>
      <c r="H13" s="6">
        <f>(5000-H12)/5000</f>
        <v>0.57521999999999984</v>
      </c>
      <c r="K13" t="s">
        <v>31</v>
      </c>
      <c r="L13" s="6">
        <f>(5000-L12)/5000</f>
        <v>-0.29039700000000013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Alder</cp:lastModifiedBy>
  <dcterms:created xsi:type="dcterms:W3CDTF">2022-02-26T19:01:54Z</dcterms:created>
  <dcterms:modified xsi:type="dcterms:W3CDTF">2022-03-03T04:33:49Z</dcterms:modified>
</cp:coreProperties>
</file>