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f6773f79d02873e/Bureau/CEGEP V-MTL/Outils de gestion et de soutien/Lab7/"/>
    </mc:Choice>
  </mc:AlternateContent>
  <xr:revisionPtr revIDLastSave="0" documentId="8_{2974C66E-0B38-4DE8-BE54-06FFE3C29346}" xr6:coauthVersionLast="47" xr6:coauthVersionMax="47" xr10:uidLastSave="{00000000-0000-0000-0000-000000000000}"/>
  <bookViews>
    <workbookView xWindow="-120" yWindow="-120" windowWidth="20730" windowHeight="11160" activeTab="2" xr2:uid="{8F92C595-084D-4EE4-B62B-C2BD6BAF51DD}"/>
  </bookViews>
  <sheets>
    <sheet name="Revenus" sheetId="1" r:id="rId1"/>
    <sheet name="Dépenses" sheetId="2" r:id="rId2"/>
    <sheet name="Résultat" sheetId="3" r:id="rId3"/>
  </sheets>
  <definedNames>
    <definedName name="DATE" localSheetId="1">Dépenses!$B$3</definedName>
    <definedName name="DATE" localSheetId="2">Résultat!$B$3</definedName>
    <definedName name="DATE">Revenus!$B$3</definedName>
    <definedName name="NOM" localSheetId="1">Dépenses!$E$3</definedName>
    <definedName name="NOM" localSheetId="2">Résultat!$E$3</definedName>
    <definedName name="NOM">Revenus!$E$3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6" i="1"/>
  <c r="G6" i="1"/>
  <c r="G36" i="2"/>
  <c r="G35" i="2"/>
  <c r="G34" i="2"/>
  <c r="G33" i="2"/>
  <c r="G32" i="2"/>
  <c r="G31" i="2"/>
  <c r="G25" i="2"/>
  <c r="G26" i="2"/>
  <c r="G27" i="2"/>
  <c r="G14" i="2"/>
  <c r="G15" i="2"/>
  <c r="G16" i="2"/>
  <c r="G17" i="2"/>
  <c r="G18" i="2"/>
  <c r="G19" i="2"/>
  <c r="G20" i="2"/>
  <c r="G21" i="2"/>
  <c r="G22" i="2"/>
  <c r="G23" i="2"/>
  <c r="G24" i="2"/>
  <c r="G13" i="2"/>
  <c r="G12" i="2"/>
  <c r="G11" i="2"/>
  <c r="G10" i="2"/>
  <c r="G9" i="2"/>
  <c r="G8" i="2"/>
  <c r="G7" i="2"/>
  <c r="G6" i="2"/>
  <c r="G12" i="1"/>
  <c r="G13" i="1"/>
  <c r="G15" i="1"/>
  <c r="G16" i="1"/>
  <c r="G17" i="1"/>
  <c r="G11" i="1"/>
  <c r="G10" i="1"/>
  <c r="F7" i="1"/>
  <c r="E7" i="1"/>
  <c r="D7" i="1"/>
  <c r="G37" i="2" l="1"/>
  <c r="E7" i="3" s="1"/>
  <c r="G28" i="2"/>
  <c r="E6" i="3" s="1"/>
  <c r="G18" i="1"/>
  <c r="E5" i="3" s="1"/>
  <c r="G7" i="1"/>
  <c r="E9" i="3" l="1"/>
</calcChain>
</file>

<file path=xl/sharedStrings.xml><?xml version="1.0" encoding="utf-8"?>
<sst xmlns="http://schemas.openxmlformats.org/spreadsheetml/2006/main" count="70" uniqueCount="57">
  <si>
    <t>Date</t>
  </si>
  <si>
    <t>Nom</t>
  </si>
  <si>
    <t>Salaire de mon emploi</t>
  </si>
  <si>
    <t>Quinzaine</t>
  </si>
  <si>
    <t>Mensuel</t>
  </si>
  <si>
    <t>Annuel</t>
  </si>
  <si>
    <r>
      <t xml:space="preserve">Salaire </t>
    </r>
    <r>
      <rPr>
        <i/>
        <sz val="11"/>
        <color theme="1"/>
        <rFont val="Calibri"/>
        <family val="2"/>
        <scheme val="minor"/>
      </rPr>
      <t>horaire</t>
    </r>
    <r>
      <rPr>
        <sz val="11"/>
        <color theme="1"/>
        <rFont val="Calibri"/>
        <family val="2"/>
        <scheme val="minor"/>
      </rPr>
      <t xml:space="preserve"> de mon emploi</t>
    </r>
  </si>
  <si>
    <t>Taux horaire</t>
  </si>
  <si>
    <t>Nombre d'heure réalisé</t>
  </si>
  <si>
    <t>Revenu net d'un travail autonome</t>
  </si>
  <si>
    <t>Commissions</t>
  </si>
  <si>
    <t>Bonus et prime</t>
  </si>
  <si>
    <t>Pourboires</t>
  </si>
  <si>
    <t>Prestation gouvernementale (ex. TPS)</t>
  </si>
  <si>
    <t>Remboursement d'impôt</t>
  </si>
  <si>
    <t>Pensions ou prestrations nettes</t>
  </si>
  <si>
    <t>Placements (ex. dividendes)</t>
  </si>
  <si>
    <t>Total des revenus</t>
  </si>
  <si>
    <t>Mon budget - Dépenses</t>
  </si>
  <si>
    <t>Mon budget - Revenus</t>
  </si>
  <si>
    <t>Dépenses courantes</t>
  </si>
  <si>
    <t>Loyer</t>
  </si>
  <si>
    <t>Assurances personnelles (vie, etc.)</t>
  </si>
  <si>
    <t>Assurances habitations ou locatives</t>
  </si>
  <si>
    <t>Transport en commun</t>
  </si>
  <si>
    <t>Entretien du véhicule</t>
  </si>
  <si>
    <t>Immatriculation et permis de conduire</t>
  </si>
  <si>
    <t>Stationnement</t>
  </si>
  <si>
    <t>Internet</t>
  </si>
  <si>
    <t>Téléphone</t>
  </si>
  <si>
    <t>Télévision</t>
  </si>
  <si>
    <t>Netflix, Disney+, etc.</t>
  </si>
  <si>
    <t>Épicerie</t>
  </si>
  <si>
    <t>Restaurant</t>
  </si>
  <si>
    <t>Médicaments</t>
  </si>
  <si>
    <t>Soins de santé</t>
  </si>
  <si>
    <t>Loisirs</t>
  </si>
  <si>
    <t>Frais de scolarité</t>
  </si>
  <si>
    <t>Livre et matériel scolaire</t>
  </si>
  <si>
    <t>Équipements informatiques et logiciels</t>
  </si>
  <si>
    <t>Remboursement d'emprunts</t>
  </si>
  <si>
    <t>Vêtements</t>
  </si>
  <si>
    <t>Autres</t>
  </si>
  <si>
    <t>Total des dépenses courantes</t>
  </si>
  <si>
    <t>Épagnes</t>
  </si>
  <si>
    <t>Réserve pour imprévus</t>
  </si>
  <si>
    <t>Épargne retraite (REER, CELI)</t>
  </si>
  <si>
    <t>Épargne habitation</t>
  </si>
  <si>
    <t>Épargne étude</t>
  </si>
  <si>
    <t>Placement</t>
  </si>
  <si>
    <t>Autre</t>
  </si>
  <si>
    <t>Mon budget - Résultat</t>
  </si>
  <si>
    <t>Revenus mensuels disponible</t>
  </si>
  <si>
    <t>Dépenses mensuels encourues</t>
  </si>
  <si>
    <t>Épargnes mensuels réalisées</t>
  </si>
  <si>
    <t>Montant disponible mensuellement</t>
  </si>
  <si>
    <t>L'prof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</si>
</sst>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[$-F800]dddd\,\ mmmm\ dd\,\ yyyy"/>
    <numFmt numFmtId="165" formatCode="#,##0.00\ &quot;$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164" fontId="4" fillId="3" borderId="1" xfId="0" applyNumberFormat="1" applyFont="1" applyFill="1" applyBorder="1"/>
    <xf numFmtId="0" fontId="4" fillId="3" borderId="1" xfId="0" applyFont="1" applyFill="1" applyBorder="1"/>
    <xf numFmtId="165" fontId="0" fillId="3" borderId="1" xfId="0" applyNumberFormat="1" applyFill="1" applyBorder="1"/>
    <xf numFmtId="0" fontId="0" fillId="5" borderId="0" xfId="0" applyFill="1"/>
    <xf numFmtId="0" fontId="0" fillId="2" borderId="0" xfId="0" applyFill="1"/>
    <xf numFmtId="165" fontId="0" fillId="3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2" borderId="9" xfId="0" applyFill="1" applyBorder="1"/>
    <xf numFmtId="0" fontId="0" fillId="2" borderId="10" xfId="0" applyFill="1" applyBorder="1"/>
    <xf numFmtId="43" fontId="0" fillId="3" borderId="11" xfId="1" applyFont="1" applyFill="1" applyBorder="1"/>
    <xf numFmtId="0" fontId="0" fillId="0" borderId="0" xfId="0" applyAlignment="1">
      <alignment horizontal="right"/>
    </xf>
    <xf numFmtId="0" fontId="0" fillId="2" borderId="12" xfId="0" applyFill="1" applyBorder="1"/>
    <xf numFmtId="165" fontId="5" fillId="4" borderId="5" xfId="0" applyNumberFormat="1" applyFont="1" applyFill="1" applyBorder="1"/>
    <xf numFmtId="165" fontId="5" fillId="4" borderId="6" xfId="0" applyNumberFormat="1" applyFont="1" applyFill="1" applyBorder="1"/>
    <xf numFmtId="165" fontId="5" fillId="4" borderId="2" xfId="0" applyNumberFormat="1" applyFont="1" applyFill="1" applyBorder="1"/>
    <xf numFmtId="0" fontId="0" fillId="7" borderId="0" xfId="0" applyFill="1"/>
    <xf numFmtId="0" fontId="0" fillId="8" borderId="0" xfId="0" applyFill="1"/>
    <xf numFmtId="0" fontId="2" fillId="0" borderId="0" xfId="0" applyFont="1"/>
    <xf numFmtId="0" fontId="0" fillId="10" borderId="0" xfId="0" applyFill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7828-1B57-4C7F-BB46-2FB0919C6B9A}">
  <dimension ref="A1:J18"/>
  <sheetViews>
    <sheetView workbookViewId="0">
      <selection activeCell="E32" sqref="E32"/>
    </sheetView>
  </sheetViews>
  <sheetFormatPr baseColWidth="10" defaultRowHeight="15" x14ac:dyDescent="0.25"/>
  <cols>
    <col min="1" max="1" width="12.28515625" customWidth="1"/>
    <col min="2" max="2" width="17.42578125" customWidth="1"/>
    <col min="3" max="3" width="4.5703125" customWidth="1"/>
  </cols>
  <sheetData>
    <row r="1" spans="1:10" ht="28.5" x14ac:dyDescent="0.45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7.5" customHeight="1" thickBot="1" x14ac:dyDescent="0.3"/>
    <row r="3" spans="1:10" ht="15.75" thickBot="1" x14ac:dyDescent="0.3">
      <c r="A3" t="s">
        <v>0</v>
      </c>
      <c r="B3" s="2">
        <v>44791</v>
      </c>
      <c r="D3" t="s">
        <v>1</v>
      </c>
      <c r="E3" s="3" t="s">
        <v>56</v>
      </c>
    </row>
    <row r="4" spans="1:10" ht="9" customHeight="1" x14ac:dyDescent="0.25"/>
    <row r="5" spans="1:10" ht="15.75" thickBot="1" x14ac:dyDescent="0.3">
      <c r="D5" t="s">
        <v>3</v>
      </c>
      <c r="E5" t="s">
        <v>4</v>
      </c>
      <c r="F5" t="s">
        <v>5</v>
      </c>
    </row>
    <row r="6" spans="1:10" x14ac:dyDescent="0.25">
      <c r="A6" s="5" t="s">
        <v>2</v>
      </c>
      <c r="B6" s="5"/>
      <c r="C6" s="5"/>
      <c r="D6" s="7"/>
      <c r="E6" s="7"/>
      <c r="F6" s="7">
        <f>56787*0.6</f>
        <v>34072.199999999997</v>
      </c>
      <c r="G6" s="20">
        <f>D6*2+E6+(F6/12)</f>
        <v>2839.35</v>
      </c>
    </row>
    <row r="7" spans="1:10" ht="15.75" thickBot="1" x14ac:dyDescent="0.3">
      <c r="A7" s="8" t="s">
        <v>6</v>
      </c>
      <c r="B7" s="9"/>
      <c r="C7" s="9"/>
      <c r="D7" s="18">
        <f>B8*D9*(1-0.45)</f>
        <v>0</v>
      </c>
      <c r="E7" s="18">
        <f>E9*B8*(1-0.45)</f>
        <v>0</v>
      </c>
      <c r="F7" s="18">
        <f>F9*B8*(1-0.45)</f>
        <v>0</v>
      </c>
      <c r="G7" s="19">
        <f>D7*2+E7+(F7/12)</f>
        <v>0</v>
      </c>
    </row>
    <row r="8" spans="1:10" ht="15.75" thickBot="1" x14ac:dyDescent="0.3">
      <c r="A8" s="10" t="s">
        <v>7</v>
      </c>
      <c r="B8" s="4"/>
      <c r="C8" s="11"/>
      <c r="D8" s="11"/>
      <c r="E8" s="11"/>
      <c r="F8" s="11"/>
      <c r="G8" s="12"/>
    </row>
    <row r="9" spans="1:10" ht="15.75" thickBot="1" x14ac:dyDescent="0.3">
      <c r="A9" s="13" t="s">
        <v>8</v>
      </c>
      <c r="B9" s="14"/>
      <c r="C9" s="14"/>
      <c r="D9" s="15"/>
      <c r="E9" s="15"/>
      <c r="F9" s="15"/>
      <c r="G9" s="17"/>
    </row>
    <row r="10" spans="1:10" ht="15.75" thickBot="1" x14ac:dyDescent="0.3">
      <c r="A10" s="5" t="s">
        <v>9</v>
      </c>
      <c r="B10" s="5"/>
      <c r="C10" s="5"/>
      <c r="D10" s="7"/>
      <c r="E10" s="7"/>
      <c r="F10" s="7"/>
      <c r="G10" s="20">
        <f>D10*2+E10+(F10/12)</f>
        <v>0</v>
      </c>
    </row>
    <row r="11" spans="1:10" ht="15.75" thickBot="1" x14ac:dyDescent="0.3">
      <c r="A11" s="6" t="s">
        <v>10</v>
      </c>
      <c r="B11" s="6"/>
      <c r="C11" s="6"/>
      <c r="D11" s="7"/>
      <c r="E11" s="7"/>
      <c r="F11" s="7"/>
      <c r="G11" s="20">
        <f>D11*2+E11+(F11/12)</f>
        <v>0</v>
      </c>
    </row>
    <row r="12" spans="1:10" ht="15.75" thickBot="1" x14ac:dyDescent="0.3">
      <c r="A12" s="5" t="s">
        <v>11</v>
      </c>
      <c r="B12" s="5"/>
      <c r="C12" s="5"/>
      <c r="D12" s="7"/>
      <c r="E12" s="7"/>
      <c r="F12" s="7"/>
      <c r="G12" s="20">
        <f t="shared" ref="G12:G17" si="0">D12*2+E12+(F12/12)</f>
        <v>0</v>
      </c>
    </row>
    <row r="13" spans="1:10" ht="15.75" thickBot="1" x14ac:dyDescent="0.3">
      <c r="A13" s="6" t="s">
        <v>12</v>
      </c>
      <c r="B13" s="6"/>
      <c r="C13" s="6"/>
      <c r="D13" s="7"/>
      <c r="E13" s="7"/>
      <c r="F13" s="7"/>
      <c r="G13" s="20">
        <f t="shared" si="0"/>
        <v>0</v>
      </c>
    </row>
    <row r="14" spans="1:10" ht="15.75" thickBot="1" x14ac:dyDescent="0.3">
      <c r="A14" s="5" t="s">
        <v>13</v>
      </c>
      <c r="B14" s="5"/>
      <c r="C14" s="5"/>
      <c r="D14" s="7"/>
      <c r="E14" s="7"/>
      <c r="F14" s="7">
        <f>80*3</f>
        <v>240</v>
      </c>
      <c r="G14" s="20">
        <f t="shared" si="0"/>
        <v>20</v>
      </c>
    </row>
    <row r="15" spans="1:10" ht="15.75" thickBot="1" x14ac:dyDescent="0.3">
      <c r="A15" s="6" t="s">
        <v>14</v>
      </c>
      <c r="B15" s="6"/>
      <c r="C15" s="6"/>
      <c r="D15" s="7"/>
      <c r="E15" s="7"/>
      <c r="F15" s="7"/>
      <c r="G15" s="20">
        <f t="shared" si="0"/>
        <v>0</v>
      </c>
    </row>
    <row r="16" spans="1:10" ht="15.75" thickBot="1" x14ac:dyDescent="0.3">
      <c r="A16" s="5" t="s">
        <v>15</v>
      </c>
      <c r="B16" s="5"/>
      <c r="C16" s="5"/>
      <c r="D16" s="7"/>
      <c r="E16" s="7"/>
      <c r="F16" s="7"/>
      <c r="G16" s="20">
        <f t="shared" si="0"/>
        <v>0</v>
      </c>
    </row>
    <row r="17" spans="1:7" ht="15.75" thickBot="1" x14ac:dyDescent="0.3">
      <c r="A17" s="6" t="s">
        <v>16</v>
      </c>
      <c r="B17" s="6"/>
      <c r="C17" s="6"/>
      <c r="D17" s="7"/>
      <c r="E17" s="7"/>
      <c r="F17" s="7"/>
      <c r="G17" s="20">
        <f t="shared" si="0"/>
        <v>0</v>
      </c>
    </row>
    <row r="18" spans="1:7" x14ac:dyDescent="0.25">
      <c r="F18" s="16" t="s">
        <v>17</v>
      </c>
      <c r="G18" s="20">
        <f>G6+G7+G10+G11+G12+G13+G14+G15+G16+G17</f>
        <v>2859.35</v>
      </c>
    </row>
  </sheetData>
  <sheetProtection algorithmName="SHA-512" hashValue="XRZyK6Z9hdnpPEAKAIxZ7GhBqv9pnH+BUNvC7qK++oatIHbNVJq5h4wifLlVZ4brBGGHUA2VOqOyVCg/ehTU+g==" saltValue="T0iwfAisUa0QB5KJGlnYRQ==" spinCount="100000" sheet="1" objects="1" scenarios="1"/>
  <mergeCells count="1">
    <mergeCell ref="A1:J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B3C2-150E-481E-8A43-D4E90D0DD3CC}">
  <dimension ref="A1:J37"/>
  <sheetViews>
    <sheetView workbookViewId="0">
      <selection activeCell="E4" sqref="E4"/>
    </sheetView>
  </sheetViews>
  <sheetFormatPr baseColWidth="10" defaultRowHeight="15" x14ac:dyDescent="0.25"/>
  <cols>
    <col min="1" max="1" width="13.5703125" customWidth="1"/>
    <col min="2" max="2" width="18.140625" customWidth="1"/>
    <col min="3" max="3" width="4.5703125" customWidth="1"/>
  </cols>
  <sheetData>
    <row r="1" spans="1:10" ht="28.5" x14ac:dyDescent="0.4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7.5" customHeight="1" thickBot="1" x14ac:dyDescent="0.3"/>
    <row r="3" spans="1:10" ht="15.75" thickBot="1" x14ac:dyDescent="0.3">
      <c r="A3" t="s">
        <v>0</v>
      </c>
      <c r="B3" s="2">
        <v>44791</v>
      </c>
      <c r="D3" t="s">
        <v>1</v>
      </c>
      <c r="E3" s="3" t="s">
        <v>56</v>
      </c>
    </row>
    <row r="4" spans="1:10" ht="9" customHeight="1" x14ac:dyDescent="0.25"/>
    <row r="5" spans="1:10" ht="15.75" thickBot="1" x14ac:dyDescent="0.3">
      <c r="A5" s="23" t="s">
        <v>20</v>
      </c>
      <c r="D5" t="s">
        <v>3</v>
      </c>
      <c r="E5" t="s">
        <v>4</v>
      </c>
      <c r="F5" t="s">
        <v>5</v>
      </c>
    </row>
    <row r="6" spans="1:10" ht="15.75" thickBot="1" x14ac:dyDescent="0.3">
      <c r="A6" s="21" t="s">
        <v>21</v>
      </c>
      <c r="B6" s="21"/>
      <c r="C6" s="21"/>
      <c r="D6" s="7"/>
      <c r="E6" s="7">
        <v>1000</v>
      </c>
      <c r="F6" s="7"/>
      <c r="G6" s="20">
        <f>D6*2+E6+(F6/12)</f>
        <v>1000</v>
      </c>
    </row>
    <row r="7" spans="1:10" ht="15.75" thickBot="1" x14ac:dyDescent="0.3">
      <c r="A7" s="22" t="s">
        <v>23</v>
      </c>
      <c r="B7" s="22"/>
      <c r="C7" s="22"/>
      <c r="D7" s="7"/>
      <c r="E7" s="7"/>
      <c r="F7" s="7">
        <v>445</v>
      </c>
      <c r="G7" s="20">
        <f>D7*2+E7+(F7/12)</f>
        <v>37.083333333333336</v>
      </c>
    </row>
    <row r="8" spans="1:10" ht="15.75" thickBot="1" x14ac:dyDescent="0.3">
      <c r="A8" s="21" t="s">
        <v>22</v>
      </c>
      <c r="B8" s="21"/>
      <c r="C8" s="21"/>
      <c r="D8" s="7">
        <v>29</v>
      </c>
      <c r="E8" s="7"/>
      <c r="F8" s="7"/>
      <c r="G8" s="20">
        <f t="shared" ref="G8:G13" si="0">D8*2+E8+(F8/12)</f>
        <v>58</v>
      </c>
    </row>
    <row r="9" spans="1:10" ht="15.75" thickBot="1" x14ac:dyDescent="0.3">
      <c r="A9" s="22" t="s">
        <v>24</v>
      </c>
      <c r="B9" s="22"/>
      <c r="C9" s="22"/>
      <c r="D9" s="7"/>
      <c r="E9" s="7">
        <v>150</v>
      </c>
      <c r="F9" s="7"/>
      <c r="G9" s="20">
        <f t="shared" si="0"/>
        <v>150</v>
      </c>
    </row>
    <row r="10" spans="1:10" ht="15.75" thickBot="1" x14ac:dyDescent="0.3">
      <c r="A10" s="21" t="s">
        <v>25</v>
      </c>
      <c r="B10" s="21"/>
      <c r="C10" s="21"/>
      <c r="D10" s="7"/>
      <c r="E10" s="7"/>
      <c r="F10" s="7">
        <v>2000</v>
      </c>
      <c r="G10" s="20">
        <f t="shared" si="0"/>
        <v>166.66666666666666</v>
      </c>
    </row>
    <row r="11" spans="1:10" ht="15.75" thickBot="1" x14ac:dyDescent="0.3">
      <c r="A11" s="22" t="s">
        <v>26</v>
      </c>
      <c r="B11" s="22"/>
      <c r="C11" s="22"/>
      <c r="D11" s="7"/>
      <c r="E11" s="7"/>
      <c r="F11" s="7">
        <v>300</v>
      </c>
      <c r="G11" s="20">
        <f t="shared" si="0"/>
        <v>25</v>
      </c>
    </row>
    <row r="12" spans="1:10" ht="15.75" thickBot="1" x14ac:dyDescent="0.3">
      <c r="A12" s="21" t="s">
        <v>27</v>
      </c>
      <c r="B12" s="21"/>
      <c r="C12" s="21"/>
      <c r="D12" s="7"/>
      <c r="E12" s="7"/>
      <c r="F12" s="7"/>
      <c r="G12" s="20">
        <f t="shared" si="0"/>
        <v>0</v>
      </c>
    </row>
    <row r="13" spans="1:10" ht="15.75" thickBot="1" x14ac:dyDescent="0.3">
      <c r="A13" s="22" t="s">
        <v>28</v>
      </c>
      <c r="B13" s="22"/>
      <c r="C13" s="22"/>
      <c r="D13" s="7"/>
      <c r="E13" s="7">
        <v>60</v>
      </c>
      <c r="F13" s="7"/>
      <c r="G13" s="20">
        <f t="shared" si="0"/>
        <v>60</v>
      </c>
    </row>
    <row r="14" spans="1:10" ht="15.75" thickBot="1" x14ac:dyDescent="0.3">
      <c r="A14" s="21" t="s">
        <v>29</v>
      </c>
      <c r="B14" s="21"/>
      <c r="C14" s="21"/>
      <c r="D14" s="7"/>
      <c r="E14" s="7">
        <v>40</v>
      </c>
      <c r="F14" s="7"/>
      <c r="G14" s="20">
        <f t="shared" ref="G14:G24" si="1">D14*2+E14+(F14/12)</f>
        <v>40</v>
      </c>
    </row>
    <row r="15" spans="1:10" ht="15.75" thickBot="1" x14ac:dyDescent="0.3">
      <c r="A15" s="22" t="s">
        <v>30</v>
      </c>
      <c r="B15" s="22"/>
      <c r="C15" s="22"/>
      <c r="D15" s="7"/>
      <c r="E15" s="7">
        <v>20</v>
      </c>
      <c r="F15" s="7"/>
      <c r="G15" s="20">
        <f t="shared" si="1"/>
        <v>20</v>
      </c>
    </row>
    <row r="16" spans="1:10" ht="15.75" thickBot="1" x14ac:dyDescent="0.3">
      <c r="A16" s="21" t="s">
        <v>31</v>
      </c>
      <c r="B16" s="21"/>
      <c r="C16" s="21"/>
      <c r="D16" s="7"/>
      <c r="E16" s="7">
        <v>40</v>
      </c>
      <c r="F16" s="7"/>
      <c r="G16" s="20">
        <f t="shared" si="1"/>
        <v>40</v>
      </c>
    </row>
    <row r="17" spans="1:7" ht="15.75" thickBot="1" x14ac:dyDescent="0.3">
      <c r="A17" s="22" t="s">
        <v>32</v>
      </c>
      <c r="B17" s="22"/>
      <c r="C17" s="22"/>
      <c r="D17" s="7">
        <v>100</v>
      </c>
      <c r="E17" s="7"/>
      <c r="F17" s="7"/>
      <c r="G17" s="20">
        <f t="shared" si="1"/>
        <v>200</v>
      </c>
    </row>
    <row r="18" spans="1:7" ht="15.75" thickBot="1" x14ac:dyDescent="0.3">
      <c r="A18" s="21" t="s">
        <v>33</v>
      </c>
      <c r="B18" s="21"/>
      <c r="C18" s="21"/>
      <c r="D18" s="7"/>
      <c r="E18" s="7">
        <v>150</v>
      </c>
      <c r="F18" s="7"/>
      <c r="G18" s="20">
        <f t="shared" si="1"/>
        <v>150</v>
      </c>
    </row>
    <row r="19" spans="1:7" ht="15.75" thickBot="1" x14ac:dyDescent="0.3">
      <c r="A19" s="22" t="s">
        <v>34</v>
      </c>
      <c r="B19" s="22"/>
      <c r="C19" s="22"/>
      <c r="D19" s="7"/>
      <c r="E19" s="7"/>
      <c r="F19" s="7"/>
      <c r="G19" s="20">
        <f t="shared" si="1"/>
        <v>0</v>
      </c>
    </row>
    <row r="20" spans="1:7" ht="15.75" thickBot="1" x14ac:dyDescent="0.3">
      <c r="A20" s="21" t="s">
        <v>35</v>
      </c>
      <c r="B20" s="21"/>
      <c r="C20" s="21"/>
      <c r="D20" s="7"/>
      <c r="E20" s="7"/>
      <c r="F20" s="7"/>
      <c r="G20" s="20">
        <f t="shared" si="1"/>
        <v>0</v>
      </c>
    </row>
    <row r="21" spans="1:7" ht="15.75" thickBot="1" x14ac:dyDescent="0.3">
      <c r="A21" s="22" t="s">
        <v>36</v>
      </c>
      <c r="B21" s="22"/>
      <c r="C21" s="22"/>
      <c r="D21" s="7"/>
      <c r="E21" s="7">
        <v>150</v>
      </c>
      <c r="F21" s="7"/>
      <c r="G21" s="20">
        <f t="shared" si="1"/>
        <v>150</v>
      </c>
    </row>
    <row r="22" spans="1:7" ht="15.75" thickBot="1" x14ac:dyDescent="0.3">
      <c r="A22" s="21" t="s">
        <v>37</v>
      </c>
      <c r="B22" s="21"/>
      <c r="C22" s="21"/>
      <c r="D22" s="7"/>
      <c r="E22" s="7"/>
      <c r="F22" s="7"/>
      <c r="G22" s="20">
        <f t="shared" si="1"/>
        <v>0</v>
      </c>
    </row>
    <row r="23" spans="1:7" ht="15.75" thickBot="1" x14ac:dyDescent="0.3">
      <c r="A23" s="22" t="s">
        <v>38</v>
      </c>
      <c r="B23" s="22"/>
      <c r="C23" s="22"/>
      <c r="D23" s="7"/>
      <c r="E23" s="7"/>
      <c r="F23" s="7"/>
      <c r="G23" s="20">
        <f t="shared" si="1"/>
        <v>0</v>
      </c>
    </row>
    <row r="24" spans="1:7" ht="15.75" thickBot="1" x14ac:dyDescent="0.3">
      <c r="A24" s="21" t="s">
        <v>39</v>
      </c>
      <c r="B24" s="21"/>
      <c r="C24" s="21"/>
      <c r="D24" s="7"/>
      <c r="E24" s="7"/>
      <c r="F24" s="7">
        <v>500</v>
      </c>
      <c r="G24" s="20">
        <f t="shared" si="1"/>
        <v>41.666666666666664</v>
      </c>
    </row>
    <row r="25" spans="1:7" ht="15.75" thickBot="1" x14ac:dyDescent="0.3">
      <c r="A25" s="22" t="s">
        <v>40</v>
      </c>
      <c r="B25" s="22"/>
      <c r="C25" s="22"/>
      <c r="D25" s="7"/>
      <c r="E25" s="7"/>
      <c r="F25" s="7"/>
      <c r="G25" s="20">
        <f t="shared" ref="G25:G27" si="2">D25*2+E25+(F25/12)</f>
        <v>0</v>
      </c>
    </row>
    <row r="26" spans="1:7" ht="15.75" thickBot="1" x14ac:dyDescent="0.3">
      <c r="A26" s="21" t="s">
        <v>41</v>
      </c>
      <c r="B26" s="21"/>
      <c r="C26" s="21"/>
      <c r="D26" s="7"/>
      <c r="E26" s="7"/>
      <c r="F26" s="7">
        <v>250</v>
      </c>
      <c r="G26" s="20">
        <f t="shared" si="2"/>
        <v>20.833333333333332</v>
      </c>
    </row>
    <row r="27" spans="1:7" ht="15.75" thickBot="1" x14ac:dyDescent="0.3">
      <c r="A27" s="22" t="s">
        <v>42</v>
      </c>
      <c r="B27" s="22"/>
      <c r="C27" s="22"/>
      <c r="D27" s="7"/>
      <c r="E27" s="7"/>
      <c r="F27" s="7"/>
      <c r="G27" s="20">
        <f t="shared" si="2"/>
        <v>0</v>
      </c>
    </row>
    <row r="28" spans="1:7" x14ac:dyDescent="0.25">
      <c r="F28" s="16" t="s">
        <v>43</v>
      </c>
      <c r="G28" s="20">
        <f>G6+G7+G8+G9+G10+G11+G12+G13+G14+G15+G16+G17+G18+G19+G20+G21+G22+G23+G24+G25+G26+G27</f>
        <v>2159.25</v>
      </c>
    </row>
    <row r="29" spans="1:7" x14ac:dyDescent="0.25">
      <c r="G29" s="25"/>
    </row>
    <row r="30" spans="1:7" ht="15.75" thickBot="1" x14ac:dyDescent="0.3">
      <c r="A30" s="23" t="s">
        <v>44</v>
      </c>
      <c r="D30" t="s">
        <v>3</v>
      </c>
      <c r="E30" t="s">
        <v>4</v>
      </c>
      <c r="F30" t="s">
        <v>5</v>
      </c>
      <c r="G30" s="25"/>
    </row>
    <row r="31" spans="1:7" ht="15.75" thickBot="1" x14ac:dyDescent="0.3">
      <c r="A31" s="21" t="s">
        <v>45</v>
      </c>
      <c r="B31" s="21"/>
      <c r="C31" s="21"/>
      <c r="D31" s="7"/>
      <c r="E31" s="7"/>
      <c r="F31" s="7"/>
      <c r="G31" s="20">
        <f>D31*2+E31+(F31/12)</f>
        <v>0</v>
      </c>
    </row>
    <row r="32" spans="1:7" ht="15.75" thickBot="1" x14ac:dyDescent="0.3">
      <c r="A32" s="22" t="s">
        <v>46</v>
      </c>
      <c r="B32" s="22"/>
      <c r="C32" s="22"/>
      <c r="D32" s="7">
        <v>100</v>
      </c>
      <c r="E32" s="7"/>
      <c r="F32" s="7"/>
      <c r="G32" s="20">
        <f>D32*2+E32+(F32/12)</f>
        <v>200</v>
      </c>
    </row>
    <row r="33" spans="1:7" ht="15.75" thickBot="1" x14ac:dyDescent="0.3">
      <c r="A33" s="21" t="s">
        <v>47</v>
      </c>
      <c r="B33" s="21"/>
      <c r="C33" s="21"/>
      <c r="D33" s="7">
        <v>100</v>
      </c>
      <c r="E33" s="7"/>
      <c r="F33" s="7"/>
      <c r="G33" s="20">
        <f t="shared" ref="G33:G36" si="3">D33*2+E33+(F33/12)</f>
        <v>200</v>
      </c>
    </row>
    <row r="34" spans="1:7" ht="15.75" thickBot="1" x14ac:dyDescent="0.3">
      <c r="A34" s="22" t="s">
        <v>48</v>
      </c>
      <c r="B34" s="22"/>
      <c r="C34" s="22"/>
      <c r="D34" s="7"/>
      <c r="E34" s="7"/>
      <c r="F34" s="7"/>
      <c r="G34" s="20">
        <f t="shared" si="3"/>
        <v>0</v>
      </c>
    </row>
    <row r="35" spans="1:7" ht="15.75" thickBot="1" x14ac:dyDescent="0.3">
      <c r="A35" s="21" t="s">
        <v>49</v>
      </c>
      <c r="B35" s="21"/>
      <c r="C35" s="21"/>
      <c r="D35" s="7"/>
      <c r="E35" s="7"/>
      <c r="F35" s="7"/>
      <c r="G35" s="20">
        <f t="shared" si="3"/>
        <v>0</v>
      </c>
    </row>
    <row r="36" spans="1:7" ht="15.75" thickBot="1" x14ac:dyDescent="0.3">
      <c r="A36" s="22" t="s">
        <v>50</v>
      </c>
      <c r="B36" s="22"/>
      <c r="C36" s="22"/>
      <c r="D36" s="7"/>
      <c r="E36" s="7"/>
      <c r="F36" s="7"/>
      <c r="G36" s="20">
        <f t="shared" si="3"/>
        <v>0</v>
      </c>
    </row>
    <row r="37" spans="1:7" x14ac:dyDescent="0.25">
      <c r="F37" s="16" t="s">
        <v>43</v>
      </c>
      <c r="G37" s="20">
        <f>G31+G32+G33+G34+G35+G36</f>
        <v>400</v>
      </c>
    </row>
  </sheetData>
  <sheetProtection algorithmName="SHA-512" hashValue="K0ihlxh+RY8NcZ+CYkAtjzMMTJwytB3z5zMKEDXaDPcAw8b0ehF5Vad1QLZv9lBhHITNH4CLgzesLZBjeNDXXA==" saltValue="eCBpEBJeYGB+Pu2tQjQ8mA==" spinCount="100000" sheet="1" objects="1" scenarios="1"/>
  <mergeCells count="1">
    <mergeCell ref="A1:J1"/>
  </mergeCell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877F-0B2D-410C-92FE-83583BAB8854}">
  <dimension ref="A1:J9"/>
  <sheetViews>
    <sheetView tabSelected="1" workbookViewId="0">
      <selection activeCell="E25" sqref="E25"/>
    </sheetView>
  </sheetViews>
  <sheetFormatPr baseColWidth="10" defaultRowHeight="15" x14ac:dyDescent="0.25"/>
  <cols>
    <col min="1" max="1" width="13.5703125" customWidth="1"/>
    <col min="2" max="2" width="18.140625" customWidth="1"/>
    <col min="3" max="3" width="4.5703125" customWidth="1"/>
  </cols>
  <sheetData>
    <row r="1" spans="1:10" ht="28.5" x14ac:dyDescent="0.45">
      <c r="A1" s="28" t="s">
        <v>51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7.5" customHeight="1" thickBot="1" x14ac:dyDescent="0.3"/>
    <row r="3" spans="1:10" ht="15.75" thickBot="1" x14ac:dyDescent="0.3">
      <c r="A3" t="s">
        <v>0</v>
      </c>
      <c r="B3" s="2">
        <v>44791</v>
      </c>
      <c r="D3" t="s">
        <v>1</v>
      </c>
      <c r="E3" s="3" t="s">
        <v>56</v>
      </c>
    </row>
    <row r="4" spans="1:10" ht="9" customHeight="1" thickBot="1" x14ac:dyDescent="0.3"/>
    <row r="5" spans="1:10" ht="15.75" thickBot="1" x14ac:dyDescent="0.3">
      <c r="A5" s="1" t="s">
        <v>52</v>
      </c>
      <c r="B5" s="1"/>
      <c r="C5" s="1"/>
      <c r="D5" s="1"/>
      <c r="E5" s="20">
        <f>Revenus!G18</f>
        <v>2859.35</v>
      </c>
    </row>
    <row r="6" spans="1:10" ht="15.75" thickBot="1" x14ac:dyDescent="0.3">
      <c r="A6" s="24" t="s">
        <v>53</v>
      </c>
      <c r="B6" s="24"/>
      <c r="C6" s="24"/>
      <c r="D6" s="24"/>
      <c r="E6" s="20">
        <f>Dépenses!G28</f>
        <v>2159.25</v>
      </c>
    </row>
    <row r="7" spans="1:10" x14ac:dyDescent="0.25">
      <c r="A7" s="1" t="s">
        <v>54</v>
      </c>
      <c r="B7" s="1"/>
      <c r="C7" s="1"/>
      <c r="D7" s="1"/>
      <c r="E7" s="20">
        <f>Dépenses!G37</f>
        <v>400</v>
      </c>
    </row>
    <row r="8" spans="1:10" ht="15.75" thickBot="1" x14ac:dyDescent="0.3">
      <c r="E8" s="25"/>
    </row>
    <row r="9" spans="1:10" x14ac:dyDescent="0.25">
      <c r="A9" s="16"/>
      <c r="B9" s="16"/>
      <c r="C9" s="16"/>
      <c r="D9" s="16" t="s">
        <v>55</v>
      </c>
      <c r="E9" s="20">
        <f>E5-E6-E7</f>
        <v>300.09999999999991</v>
      </c>
    </row>
  </sheetData>
  <sheetProtection algorithmName="SHA-512" hashValue="OOzGxI+ryyt4+LI9kowzvad0ep5/YmerzUKS5BgnuRfbICzjjCzWrk1VSDd5le6JjXhtBBR/X2TuWP3uhyYu3g==" saltValue="50wJWcAWFZp4HNRhaRkX0g==" spinCount="100000" sheet="1" objects="1" scenarios="1"/>
  <mergeCells count="1">
    <mergeCell ref="A1:J1"/>
  </mergeCells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Revenus</vt:lpstr>
      <vt:lpstr>Dépenses</vt:lpstr>
      <vt:lpstr>Résultat</vt:lpstr>
      <vt:lpstr>Dépenses!DATE</vt:lpstr>
      <vt:lpstr>Résultat!DATE</vt:lpstr>
      <vt:lpstr>DATE</vt:lpstr>
      <vt:lpstr>Dépenses!NOM</vt:lpstr>
      <vt:lpstr>Résultat!NOM</vt:lpstr>
      <vt:lpstr>NOM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Jacob Thibault</cp:lastModifiedBy>
  <dcterms:created xsi:type="dcterms:W3CDTF">2022-08-18T15:01:53Z</dcterms:created>
  <dcterms:modified xsi:type="dcterms:W3CDTF">2022-10-20T13:34:17Z</dcterms:modified>
</cp:coreProperties>
</file>