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Business Analytics\Unit 6\Aynch\"/>
    </mc:Choice>
  </mc:AlternateContent>
  <bookViews>
    <workbookView xWindow="0" yWindow="0" windowWidth="21570" windowHeight="7965" activeTab="5"/>
  </bookViews>
  <sheets>
    <sheet name="Goal Seek" sheetId="55" r:id="rId1"/>
    <sheet name="ProfitOptimization" sheetId="41" r:id="rId2"/>
    <sheet name="ProdMix" sheetId="51" r:id="rId3"/>
    <sheet name="BankStaffing" sheetId="53" r:id="rId4"/>
    <sheet name="TransDist" sheetId="52" r:id="rId5"/>
    <sheet name="CapitalBudgeting" sheetId="54" r:id="rId6"/>
  </sheets>
  <externalReferences>
    <externalReference r:id="rId7"/>
    <externalReference r:id="rId8"/>
  </externalReferences>
  <definedNames>
    <definedName name="_xlcn.WorksheetConnection_PowerViewA1D13591" hidden="1">[2]PowerView!$A$1:$D$1359</definedName>
    <definedName name="demand">[1]SensitivitySolution!$B$2</definedName>
    <definedName name="demand2">#REF!</definedName>
    <definedName name="doit">CapitalBudgeting!$A$6:$A$25</definedName>
    <definedName name="fixed_cost">[1]SensitivitySolution!$B$4</definedName>
    <definedName name="fixed_cost2">#REF!</definedName>
    <definedName name="NPV">CapitalBudgeting!$C$6:$C$25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solver_adj" localSheetId="3" hidden="1">BankStaffing!$A$5:$A$11</definedName>
    <definedName name="solver_adj" localSheetId="5" hidden="1">CapitalBudgeting!$A$6:$A$25</definedName>
    <definedName name="solver_adj" localSheetId="2" hidden="1">ProdMix!$D$2:$I$2</definedName>
    <definedName name="solver_adj" localSheetId="1" hidden="1">ProfitOptimization!$B$1</definedName>
    <definedName name="solver_adj" localSheetId="4" hidden="1">TransDist!$B$9:$E$11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eng" localSheetId="3" hidden="1">1</definedName>
    <definedName name="solver_eng" localSheetId="5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lhs1" localSheetId="3" hidden="1">BankStaffing!$A$5:$A$11</definedName>
    <definedName name="solver_lhs1" localSheetId="5" hidden="1">CapitalBudgeting!$E$2:$J$2</definedName>
    <definedName name="solver_lhs1" localSheetId="2" hidden="1">ProdMix!$D$14</definedName>
    <definedName name="solver_lhs1" localSheetId="4" hidden="1">TransDist!$B$12:$E$12</definedName>
    <definedName name="solver_lhs2" localSheetId="3" hidden="1">BankStaffing!$C$12:$I$12</definedName>
    <definedName name="solver_lhs2" localSheetId="5" hidden="1">CapitalBudgeting!$A$6:$A$25</definedName>
    <definedName name="solver_lhs2" localSheetId="2" hidden="1">ProdMix!$D$15</definedName>
    <definedName name="solver_lhs2" localSheetId="4" hidden="1">TransDist!$F$9:$F$11</definedName>
    <definedName name="solver_lhs3" localSheetId="2" hidden="1">ProdMix!$D$2:$I$2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um" localSheetId="3" hidden="1">2</definedName>
    <definedName name="solver_num" localSheetId="5" hidden="1">2</definedName>
    <definedName name="solver_num" localSheetId="2" hidden="1">3</definedName>
    <definedName name="solver_num" localSheetId="1" hidden="1">0</definedName>
    <definedName name="solver_num" localSheetId="4" hidden="1">2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opt" localSheetId="3" hidden="1">BankStaffing!$A$3</definedName>
    <definedName name="solver_opt" localSheetId="5" hidden="1">CapitalBudgeting!$B$2</definedName>
    <definedName name="solver_opt" localSheetId="2" hidden="1">ProdMix!$D$12</definedName>
    <definedName name="solver_opt" localSheetId="1" hidden="1">ProfitOptimization!$B$7</definedName>
    <definedName name="solver_opt" localSheetId="4" hidden="1">TransDist!$B$16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rbv" localSheetId="3" hidden="1">1</definedName>
    <definedName name="solver_rbv" localSheetId="5" hidden="1">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el1" localSheetId="3" hidden="1">4</definedName>
    <definedName name="solver_rel1" localSheetId="5" hidden="1">1</definedName>
    <definedName name="solver_rel1" localSheetId="2" hidden="1">1</definedName>
    <definedName name="solver_rel1" localSheetId="4" hidden="1">3</definedName>
    <definedName name="solver_rel2" localSheetId="3" hidden="1">3</definedName>
    <definedName name="solver_rel2" localSheetId="5" hidden="1">5</definedName>
    <definedName name="solver_rel2" localSheetId="2" hidden="1">1</definedName>
    <definedName name="solver_rel2" localSheetId="4" hidden="1">1</definedName>
    <definedName name="solver_rel3" localSheetId="2" hidden="1">1</definedName>
    <definedName name="solver_rhs1" localSheetId="3" hidden="1">integer</definedName>
    <definedName name="solver_rhs1" localSheetId="5" hidden="1">CapitalBudgeting!$E$4:$J$4</definedName>
    <definedName name="solver_rhs1" localSheetId="2" hidden="1">ProdMix!$F$14</definedName>
    <definedName name="solver_rhs1" localSheetId="4" hidden="1">TransDist!$B$14:$E$14</definedName>
    <definedName name="solver_rhs2" localSheetId="3" hidden="1">BankStaffing!$C$14:$I$14</definedName>
    <definedName name="solver_rhs2" localSheetId="5" hidden="1">binary</definedName>
    <definedName name="solver_rhs2" localSheetId="2" hidden="1">ProdMix!$F$15</definedName>
    <definedName name="solver_rhs2" localSheetId="4" hidden="1">TransDist!$H$9:$H$11</definedName>
    <definedName name="solver_rhs3" localSheetId="2" hidden="1">ProdMix!$D$8:$I$8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scl" localSheetId="3" hidden="1">1</definedName>
    <definedName name="solver_scl" localSheetId="5" hidden="1">1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yp" localSheetId="3" hidden="1">2</definedName>
    <definedName name="solver_typ" localSheetId="5" hidden="1">1</definedName>
    <definedName name="solver_typ" localSheetId="2" hidden="1">1</definedName>
    <definedName name="solver_typ" localSheetId="1" hidden="1">1</definedName>
    <definedName name="solver_typ" localSheetId="4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er" localSheetId="3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71027" concurrentCalc="0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B16" i="52" l="1"/>
  <c r="D12" i="53"/>
  <c r="C12" i="53"/>
  <c r="D12" i="51"/>
  <c r="D15" i="51"/>
  <c r="D14" i="51"/>
  <c r="I9" i="51"/>
  <c r="H9" i="51"/>
  <c r="G9" i="51"/>
  <c r="F9" i="51"/>
  <c r="E9" i="51"/>
  <c r="D9" i="51"/>
  <c r="B6" i="55"/>
  <c r="B5" i="55"/>
  <c r="B7" i="55"/>
  <c r="B2" i="55"/>
  <c r="E12" i="52"/>
  <c r="D12" i="52"/>
  <c r="C12" i="52"/>
  <c r="B12" i="52"/>
  <c r="J2" i="54"/>
  <c r="I2" i="54"/>
  <c r="H2" i="54"/>
  <c r="G2" i="54"/>
  <c r="F2" i="54"/>
  <c r="E2" i="54"/>
  <c r="B2" i="54"/>
  <c r="E14" i="52"/>
  <c r="D14" i="52"/>
  <c r="C14" i="52"/>
  <c r="B14" i="52"/>
  <c r="F11" i="52"/>
  <c r="F10" i="52"/>
  <c r="F9" i="52"/>
  <c r="I12" i="53"/>
  <c r="H12" i="53"/>
  <c r="G12" i="53"/>
  <c r="F12" i="53"/>
  <c r="E12" i="53"/>
  <c r="A3" i="53"/>
  <c r="F15" i="51"/>
  <c r="F14" i="51"/>
  <c r="B2" i="41"/>
  <c r="B6" i="41"/>
  <c r="B5" i="41"/>
  <c r="B7" i="4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<sst xmlns="http://schemas.openxmlformats.org/spreadsheetml/2006/main" count="123" uniqueCount="79">
  <si>
    <t>Total</t>
  </si>
  <si>
    <t>price</t>
  </si>
  <si>
    <t>demand</t>
  </si>
  <si>
    <t>unit cost</t>
  </si>
  <si>
    <t>fixed cost</t>
  </si>
  <si>
    <t>revenue</t>
  </si>
  <si>
    <t>variable cost</t>
  </si>
  <si>
    <t>profit</t>
  </si>
  <si>
    <t>Product</t>
  </si>
  <si>
    <t>Pounds made</t>
  </si>
  <si>
    <t>Available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</si>
  <si>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</si>
  <si>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</si>
  <si>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</si>
  <si>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</si>
  <si>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</si>
  <si>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</si>
  <si>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</si>
  <si>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</si>
  <si>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</si>
  <si>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</si>
  <si>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are multiple solutions all of which use 20 workers.</t>
  </si>
  <si>
    <t>Working?</t>
  </si>
  <si>
    <t>Number starting</t>
  </si>
  <si>
    <t>Day worker starts</t>
  </si>
  <si>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</si>
  <si>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</si>
  <si>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</si>
  <si>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</si>
  <si>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</si>
  <si>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</si>
  <si>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</si>
  <si>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</si>
  <si>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&gt;=</t>
  </si>
  <si>
    <t>Number needed</t>
  </si>
  <si>
    <t>DEMAND</t>
  </si>
  <si>
    <t>EAST</t>
  </si>
  <si>
    <t>MIDWEST</t>
  </si>
  <si>
    <t>SOUTH</t>
  </si>
  <si>
    <t>WEST</t>
  </si>
  <si>
    <t>CAPACITY</t>
  </si>
  <si>
    <t>LA</t>
  </si>
  <si>
    <t>ATLANTA</t>
  </si>
  <si>
    <t>NEW YORK CITY</t>
  </si>
  <si>
    <t>SHIPMENTS</t>
  </si>
  <si>
    <t>Sent</t>
  </si>
  <si>
    <t>Capacity</t>
  </si>
  <si>
    <t>Received</t>
  </si>
  <si>
    <t>Total Cost</t>
  </si>
  <si>
    <t>Total NPV</t>
  </si>
  <si>
    <t>Used</t>
  </si>
  <si>
    <t>Do IT?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</si>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</sst>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1" fillId="0" borderId="0" xfId="7"/>
    <xf numFmtId="0" fontId="1" fillId="0" borderId="0" xfId="8"/>
    <xf numFmtId="0" fontId="2" fillId="0" borderId="0" xfId="8" applyFont="1"/>
    <xf numFmtId="44" fontId="2" fillId="0" borderId="0" xfId="9" applyFont="1"/>
    <xf numFmtId="44" fontId="2" fillId="0" borderId="0" xfId="8" applyNumberFormat="1" applyFont="1"/>
    <xf numFmtId="0" fontId="2" fillId="0" borderId="0" xfId="0" applyFont="1" applyAlignment="1">
      <alignment wrapText="1"/>
    </xf>
    <xf numFmtId="44" fontId="0" fillId="2" borderId="0" xfId="2" applyFont="1" applyFill="1"/>
    <xf numFmtId="44" fontId="4" fillId="2" borderId="0" xfId="2" applyFont="1" applyFill="1"/>
    <xf numFmtId="0" fontId="2" fillId="2" borderId="0" xfId="8" applyFont="1" applyFill="1"/>
    <xf numFmtId="0" fontId="2" fillId="2" borderId="0" xfId="0" applyFont="1" applyFill="1"/>
  </cellXfs>
  <cellStyles count="10">
    <cellStyle name="Comma" xfId="1" builtinId="3"/>
    <cellStyle name="Currency" xfId="2" builtinId="4"/>
    <cellStyle name="Currency 3" xfId="4"/>
    <cellStyle name="Currency 4" xfId="9"/>
    <cellStyle name="Normal" xfId="0" builtinId="0"/>
    <cellStyle name="Normal 2" xfId="3"/>
    <cellStyle name="Normal 3" xfId="5"/>
    <cellStyle name="Normal 4" xfId="8"/>
    <cellStyle name="Normal 7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+Analytics+-+Week+6+Excel+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5" sqref="D5"/>
    </sheetView>
  </sheetViews>
  <sheetFormatPr defaultRowHeight="15" x14ac:dyDescent="0.25"/>
  <cols>
    <col min="1" max="1" width="12.140625" bestFit="1" customWidth="1"/>
    <col min="2" max="2" width="13.42578125" bestFit="1" customWidth="1"/>
  </cols>
  <sheetData>
    <row r="1" spans="1:2" x14ac:dyDescent="0.25">
      <c r="A1" t="s">
        <v>1</v>
      </c>
      <c r="B1" s="11">
        <v>6.3788947150916124</v>
      </c>
    </row>
    <row r="2" spans="1:2" x14ac:dyDescent="0.25">
      <c r="A2" t="s">
        <v>2</v>
      </c>
      <c r="B2" s="4">
        <f>65000-9000*B1</f>
        <v>7589.9475641754907</v>
      </c>
    </row>
    <row r="3" spans="1:2" x14ac:dyDescent="0.25">
      <c r="A3" t="s">
        <v>3</v>
      </c>
      <c r="B3" s="3">
        <v>0.45</v>
      </c>
    </row>
    <row r="4" spans="1:2" x14ac:dyDescent="0.25">
      <c r="A4" t="s">
        <v>4</v>
      </c>
      <c r="B4" s="3">
        <v>45000</v>
      </c>
    </row>
    <row r="5" spans="1:2" x14ac:dyDescent="0.25">
      <c r="A5" t="s">
        <v>5</v>
      </c>
      <c r="B5" s="3">
        <f>B2*B1</f>
        <v>48415.476404941495</v>
      </c>
    </row>
    <row r="6" spans="1:2" x14ac:dyDescent="0.25">
      <c r="A6" t="s">
        <v>6</v>
      </c>
      <c r="B6" s="3">
        <f>B3*B2</f>
        <v>3415.4764038789708</v>
      </c>
    </row>
    <row r="7" spans="1:2" x14ac:dyDescent="0.25">
      <c r="A7" t="s">
        <v>7</v>
      </c>
      <c r="B7" s="3">
        <f>B5-B4-B6</f>
        <v>1.0625244613038376E-6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2" max="2" width="13.28515625" customWidth="1"/>
  </cols>
  <sheetData>
    <row r="1" spans="1:2" x14ac:dyDescent="0.25">
      <c r="A1" t="s">
        <v>1</v>
      </c>
      <c r="B1" s="12">
        <v>3.8361111021541054</v>
      </c>
    </row>
    <row r="2" spans="1:2" x14ac:dyDescent="0.25">
      <c r="A2" t="s">
        <v>2</v>
      </c>
      <c r="B2" s="4">
        <f>65000-9000*B1</f>
        <v>30475.000080613048</v>
      </c>
    </row>
    <row r="3" spans="1:2" x14ac:dyDescent="0.25">
      <c r="A3" t="s">
        <v>3</v>
      </c>
      <c r="B3" s="3">
        <v>0.45</v>
      </c>
    </row>
    <row r="4" spans="1:2" x14ac:dyDescent="0.25">
      <c r="A4" t="s">
        <v>4</v>
      </c>
      <c r="B4" s="3">
        <v>45000</v>
      </c>
    </row>
    <row r="5" spans="1:2" x14ac:dyDescent="0.25">
      <c r="A5" t="s">
        <v>5</v>
      </c>
      <c r="B5" s="3">
        <f>B2*B1</f>
        <v>116905.48614738697</v>
      </c>
    </row>
    <row r="6" spans="1:2" x14ac:dyDescent="0.25">
      <c r="A6" t="s">
        <v>6</v>
      </c>
      <c r="B6" s="3">
        <f>B3*B2</f>
        <v>13713.750036275873</v>
      </c>
    </row>
    <row r="7" spans="1:2" x14ac:dyDescent="0.25">
      <c r="A7" t="s">
        <v>7</v>
      </c>
      <c r="B7" s="11">
        <f>B5-B4-B6</f>
        <v>58191.736111111095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25" sqref="F25"/>
    </sheetView>
  </sheetViews>
  <sheetFormatPr defaultRowHeight="15" x14ac:dyDescent="0.25"/>
  <cols>
    <col min="2" max="2" width="9.5703125" bestFit="1" customWidth="1"/>
    <col min="3" max="3" width="18.28515625" bestFit="1" customWidth="1"/>
    <col min="4" max="4" width="12" bestFit="1" customWidth="1"/>
    <col min="5" max="5" width="7.7109375" bestFit="1" customWidth="1"/>
    <col min="6" max="6" width="9.5703125" bestFit="1" customWidth="1"/>
    <col min="7" max="9" width="6.7109375" bestFit="1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596.66666666666652</v>
      </c>
      <c r="H2" s="7">
        <v>1084</v>
      </c>
      <c r="I2" s="7">
        <v>0</v>
      </c>
    </row>
    <row r="3" spans="1:9" x14ac:dyDescent="0.25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25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25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25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25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25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25">
      <c r="A9" s="5"/>
      <c r="B9" s="6"/>
      <c r="C9" s="7" t="s">
        <v>16</v>
      </c>
      <c r="D9" s="9">
        <f>D6-D7</f>
        <v>6</v>
      </c>
      <c r="E9" s="9">
        <f>E6-E7</f>
        <v>5.3</v>
      </c>
      <c r="F9" s="9">
        <f>F6-F7</f>
        <v>5.4</v>
      </c>
      <c r="G9" s="9">
        <f>G6-G7</f>
        <v>4.2</v>
      </c>
      <c r="H9" s="9">
        <f>H6-H7</f>
        <v>3.8</v>
      </c>
      <c r="I9" s="9">
        <f>I6-I7</f>
        <v>1.8</v>
      </c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6"/>
      <c r="C12" s="7" t="s">
        <v>17</v>
      </c>
      <c r="D12" s="8">
        <f>SUMPRODUCT($D$2:$I$2,$D$9:$I$9)</f>
        <v>6625.1999999999989</v>
      </c>
      <c r="E12" s="6"/>
      <c r="F12" s="6"/>
      <c r="G12" s="6"/>
      <c r="H12" s="6"/>
      <c r="I12" s="6"/>
    </row>
    <row r="13" spans="1:9" x14ac:dyDescent="0.25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25">
      <c r="A14" s="5"/>
      <c r="B14" s="6"/>
      <c r="C14" s="13" t="s">
        <v>18</v>
      </c>
      <c r="D14" s="13">
        <f>SUMPRODUCT($D$2:$I$2,$D$4:$I$4)</f>
        <v>4500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25">
      <c r="A15" s="5"/>
      <c r="B15" s="6"/>
      <c r="C15" s="7" t="s">
        <v>20</v>
      </c>
      <c r="D15" s="7">
        <f>SUMPRODUCT($D$2:$I$2,$D$5:$I$5)</f>
        <v>1236.1333333333332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K11" sqref="K11"/>
    </sheetView>
  </sheetViews>
  <sheetFormatPr defaultRowHeight="15" x14ac:dyDescent="0.25"/>
  <cols>
    <col min="1" max="1" width="8.140625" bestFit="1" customWidth="1"/>
    <col min="2" max="2" width="16.140625" bestFit="1" customWidth="1"/>
    <col min="3" max="3" width="9.7109375" bestFit="1" customWidth="1"/>
    <col min="4" max="4" width="8.5703125" bestFit="1" customWidth="1"/>
    <col min="5" max="5" width="11.5703125" customWidth="1"/>
    <col min="6" max="6" width="9.28515625" bestFit="1" customWidth="1"/>
    <col min="7" max="7" width="6.7109375" bestFit="1" customWidth="1"/>
    <col min="9" max="9" width="7.85546875" bestFit="1" customWidth="1"/>
  </cols>
  <sheetData>
    <row r="2" spans="1:9" x14ac:dyDescent="0.25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25">
      <c r="A3" s="14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6.25" x14ac:dyDescent="0.25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25">
      <c r="A5" s="1">
        <v>5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5">
      <c r="A6" s="1">
        <v>2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5">
      <c r="A7" s="1">
        <v>0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5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5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5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5">
      <c r="A11" s="1">
        <v>6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5">
      <c r="A12" s="1"/>
      <c r="B12" s="1" t="s">
        <v>32</v>
      </c>
      <c r="C12" s="14">
        <f>SUMPRODUCT($A$5:$A$11,C5:C11)</f>
        <v>18</v>
      </c>
      <c r="D12" s="14">
        <f>SUMPRODUCT($A$5:$A$11,D5:D11)</f>
        <v>16</v>
      </c>
      <c r="E12" s="14">
        <f t="shared" ref="D12:I12" si="0">SUMPRODUCT($A$5:$A$11,E5:E11)</f>
        <v>15</v>
      </c>
      <c r="F12" s="14">
        <f t="shared" si="0"/>
        <v>17</v>
      </c>
      <c r="G12" s="14">
        <f t="shared" si="0"/>
        <v>12</v>
      </c>
      <c r="H12" s="14">
        <f t="shared" si="0"/>
        <v>9</v>
      </c>
      <c r="I12" s="14">
        <f t="shared" si="0"/>
        <v>13</v>
      </c>
    </row>
    <row r="13" spans="1:9" x14ac:dyDescent="0.25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25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0" sqref="C10:E10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9.85546875" bestFit="1" customWidth="1"/>
  </cols>
  <sheetData>
    <row r="1" spans="1:8" x14ac:dyDescent="0.25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25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25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25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25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25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25">
      <c r="A9" s="1" t="s">
        <v>41</v>
      </c>
      <c r="B9" s="1">
        <v>0</v>
      </c>
      <c r="C9" s="1">
        <v>0</v>
      </c>
      <c r="D9" s="1">
        <v>0</v>
      </c>
      <c r="E9" s="1">
        <v>10000.000000000002</v>
      </c>
      <c r="F9" s="1">
        <f>SUM(B9:E9)</f>
        <v>10000.000000000002</v>
      </c>
      <c r="G9" s="1" t="s">
        <v>19</v>
      </c>
      <c r="H9" s="1">
        <v>10000</v>
      </c>
    </row>
    <row r="10" spans="1:8" x14ac:dyDescent="0.25">
      <c r="A10" s="1" t="s">
        <v>42</v>
      </c>
      <c r="B10" s="1">
        <v>0</v>
      </c>
      <c r="C10" s="1">
        <v>3000.0000000000009</v>
      </c>
      <c r="D10" s="1">
        <v>5999.9999999999991</v>
      </c>
      <c r="E10" s="1">
        <v>3000.0000000000005</v>
      </c>
      <c r="F10" s="1">
        <f>SUM(B10:E10)</f>
        <v>12000</v>
      </c>
      <c r="G10" s="1" t="s">
        <v>19</v>
      </c>
      <c r="H10" s="1">
        <v>12000</v>
      </c>
    </row>
    <row r="11" spans="1:8" x14ac:dyDescent="0.25">
      <c r="A11" s="1" t="s">
        <v>43</v>
      </c>
      <c r="B11" s="1">
        <v>8999.9999999999982</v>
      </c>
      <c r="C11" s="1">
        <v>2999.9999999999986</v>
      </c>
      <c r="D11" s="1">
        <v>0</v>
      </c>
      <c r="E11" s="1">
        <v>0</v>
      </c>
      <c r="F11" s="1">
        <f>SUM(B11:E11)</f>
        <v>11999.999999999996</v>
      </c>
      <c r="G11" s="1" t="s">
        <v>19</v>
      </c>
      <c r="H11" s="1">
        <v>14000</v>
      </c>
    </row>
    <row r="12" spans="1:8" x14ac:dyDescent="0.25">
      <c r="A12" s="1" t="s">
        <v>47</v>
      </c>
      <c r="B12" s="1">
        <f>SUM(B9:B11)</f>
        <v>8999.9999999999982</v>
      </c>
      <c r="C12" s="1">
        <f>SUM(C9:C11)</f>
        <v>6000</v>
      </c>
      <c r="D12" s="1">
        <f>SUM(D9:D11)</f>
        <v>5999.9999999999991</v>
      </c>
      <c r="E12" s="1">
        <f>SUM(E9:E11)</f>
        <v>13000.000000000002</v>
      </c>
      <c r="F12" s="1"/>
      <c r="G12" s="1"/>
      <c r="H12" s="1"/>
    </row>
    <row r="13" spans="1:8" x14ac:dyDescent="0.25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25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 t="s">
        <v>48</v>
      </c>
      <c r="B16" s="2">
        <f>SUMPRODUCT(B3:E5,B9:E11)</f>
        <v>86800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O10" sqref="O10"/>
    </sheetView>
  </sheetViews>
  <sheetFormatPr defaultRowHeight="15" x14ac:dyDescent="0.25"/>
  <cols>
    <col min="2" max="2" width="10" bestFit="1" customWidth="1"/>
    <col min="5" max="7" width="11.140625" bestFit="1" customWidth="1"/>
    <col min="8" max="10" width="12.5703125" bestFit="1" customWidth="1"/>
  </cols>
  <sheetData>
    <row r="1" spans="1:10" x14ac:dyDescent="0.25">
      <c r="A1" s="1"/>
      <c r="B1" s="1" t="s">
        <v>49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>
        <f>SUMPRODUCT(doit,NPV)</f>
        <v>8874</v>
      </c>
      <c r="C2" s="1"/>
      <c r="D2" s="1" t="s">
        <v>50</v>
      </c>
      <c r="E2" s="1">
        <f t="shared" ref="E2:J2" si="0">SUMPRODUCT(doit,E6:E25)</f>
        <v>2370</v>
      </c>
      <c r="F2" s="1">
        <f t="shared" si="0"/>
        <v>2624</v>
      </c>
      <c r="G2" s="1">
        <f t="shared" si="0"/>
        <v>2771</v>
      </c>
      <c r="H2" s="1">
        <f t="shared" si="0"/>
        <v>828</v>
      </c>
      <c r="I2" s="1">
        <f t="shared" si="0"/>
        <v>837</v>
      </c>
      <c r="J2" s="1">
        <f t="shared" si="0"/>
        <v>649</v>
      </c>
    </row>
    <row r="3" spans="1:10" x14ac:dyDescent="0.25">
      <c r="A3" s="1"/>
      <c r="B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25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5">
      <c r="A5" s="1" t="s">
        <v>51</v>
      </c>
      <c r="B5" s="1"/>
      <c r="C5" s="1" t="s">
        <v>52</v>
      </c>
      <c r="D5" s="1"/>
      <c r="E5" s="1" t="s">
        <v>53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</row>
    <row r="6" spans="1:10" x14ac:dyDescent="0.25">
      <c r="A6" s="1">
        <v>1</v>
      </c>
      <c r="B6" s="1" t="s">
        <v>59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5">
      <c r="A7" s="1">
        <v>1</v>
      </c>
      <c r="B7" s="1" t="s">
        <v>60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5">
      <c r="A8" s="1">
        <v>1</v>
      </c>
      <c r="B8" s="1" t="s">
        <v>61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5">
      <c r="A9" s="1">
        <v>0</v>
      </c>
      <c r="B9" s="1" t="s">
        <v>62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5">
      <c r="A10" s="1">
        <v>0</v>
      </c>
      <c r="B10" s="1" t="s">
        <v>63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5">
      <c r="A11" s="1">
        <v>1</v>
      </c>
      <c r="B11" s="1" t="s">
        <v>64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5">
      <c r="A12" s="1">
        <v>1</v>
      </c>
      <c r="B12" s="1" t="s">
        <v>65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5">
      <c r="A13" s="1">
        <v>1</v>
      </c>
      <c r="B13" s="1" t="s">
        <v>66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5">
      <c r="A14" s="1">
        <v>1</v>
      </c>
      <c r="B14" s="1" t="s">
        <v>67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5">
      <c r="A15" s="1">
        <v>0</v>
      </c>
      <c r="B15" s="1" t="s">
        <v>68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5">
      <c r="A16" s="1">
        <v>0</v>
      </c>
      <c r="B16" s="1" t="s">
        <v>69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5">
      <c r="A17" s="1">
        <v>0</v>
      </c>
      <c r="B17" s="1" t="s">
        <v>70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5">
      <c r="A18" s="1">
        <v>0</v>
      </c>
      <c r="B18" s="1" t="s">
        <v>71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5">
      <c r="A19" s="1">
        <v>0</v>
      </c>
      <c r="B19" s="1" t="s">
        <v>72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5">
      <c r="A20" s="1">
        <v>1</v>
      </c>
      <c r="B20" s="1" t="s">
        <v>73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5">
      <c r="A21" s="1">
        <v>1</v>
      </c>
      <c r="B21" s="1" t="s">
        <v>74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5">
      <c r="A22" s="1">
        <v>1</v>
      </c>
      <c r="B22" s="1" t="s">
        <v>75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5">
      <c r="A23" s="1">
        <v>0</v>
      </c>
      <c r="B23" s="1" t="s">
        <v>76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5">
      <c r="A24" s="1">
        <v>1</v>
      </c>
      <c r="B24" s="1" t="s">
        <v>77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5">
      <c r="A25" s="1">
        <v>0</v>
      </c>
      <c r="B25" s="1" t="s">
        <v>78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Goal Seek</vt:lpstr>
      <vt:lpstr>ProfitOptimization</vt:lpstr>
      <vt:lpstr>ProdMix</vt:lpstr>
      <vt:lpstr>BankStaffing</vt:lpstr>
      <vt:lpstr>TransDist</vt:lpstr>
      <vt:lpstr>CapitalBudgeting</vt:lpstr>
      <vt:lpstr>doit</vt:lpstr>
      <vt:lpstr>NPV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Jake DIneen</cp:lastModifiedBy>
  <dcterms:created xsi:type="dcterms:W3CDTF">2008-07-16T01:03:51Z</dcterms:created>
  <dcterms:modified xsi:type="dcterms:W3CDTF">2017-02-19T23:21:59Z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