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Data Analysis\Homework Assignments\"/>
    </mc:Choice>
  </mc:AlternateContent>
  <bookViews>
    <workbookView xWindow="0" yWindow="0" windowWidth="23640" windowHeight="8400" tabRatio="731" activeTab="1"/>
  </bookViews>
  <sheets>
    <sheet name="timeseries_questions" sheetId="23" r:id="rId1"/>
    <sheet name="data" sheetId="20" r:id="rId2"/>
  </sheets>
  <definedNames>
    <definedName name="_xlnm.Print_Area" localSheetId="1">data!$A$1:$N$67</definedName>
    <definedName name="_xlnm.Print_Area" localSheetId="0">timeseries_questions!$A$1:$B$14</definedName>
  </definedNames>
  <calcPr calcId="171027"/>
</workbook>
</file>

<file path=xl/calcChain.xml><?xml version="1.0" encoding="utf-8"?>
<calcChain xmlns="http://schemas.openxmlformats.org/spreadsheetml/2006/main">
  <c r="F6" i="20" l="1"/>
  <c r="F5" i="20"/>
  <c r="F16" i="20"/>
  <c r="F17" i="20"/>
  <c r="F18" i="20"/>
  <c r="F9" i="20"/>
  <c r="K43" i="20"/>
  <c r="E33" i="20"/>
  <c r="L47" i="20"/>
  <c r="L46" i="20"/>
  <c r="G6" i="20"/>
  <c r="G5" i="20"/>
  <c r="H9" i="20"/>
  <c r="H10" i="20"/>
  <c r="H33" i="20"/>
  <c r="K50" i="20"/>
  <c r="H11" i="20"/>
  <c r="H32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G7" i="20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F7" i="20"/>
  <c r="F8" i="20" s="1"/>
  <c r="F10" i="20" s="1"/>
  <c r="F11" i="20" s="1"/>
  <c r="F12" i="20" s="1"/>
  <c r="F13" i="20" s="1"/>
  <c r="F14" i="20" s="1"/>
  <c r="F15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</calcChain>
</file>

<file path=xl/sharedStrings.xml><?xml version="1.0" encoding="utf-8"?>
<sst xmlns="http://schemas.openxmlformats.org/spreadsheetml/2006/main" count="56" uniqueCount="53">
  <si>
    <t>Year (x)</t>
  </si>
  <si>
    <t>Rushing yards/Game (y)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</si>
  <si>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</si>
  <si>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</si>
  <si>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</si>
  <si>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</si>
  <si>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</si>
  <si>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</si>
  <si>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</si>
  <si>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</si>
  <si>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</si>
  <si>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AR 1 Data</t>
  </si>
  <si>
    <t>Exponential Smoothing: Damping=.8</t>
  </si>
  <si>
    <t>Exponential Smoothing: Damping=.2</t>
  </si>
  <si>
    <t>Moving Average K=5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</si>
  <si>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</si>
  <si>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</si>
  <si>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</si>
  <si>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</si>
  <si>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</si>
  <si>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</si>
  <si>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</si>
  <si>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</si>
  <si>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</si>
  <si>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</si>
  <si>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</si>
  <si>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</si>
  <si>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</si>
  <si>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</si>
  <si>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</si>
  <si>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</si>
  <si>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</si>
  <si>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</si>
  <si>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</si>
  <si>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</si>
  <si>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</si>
  <si>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</si>
  <si>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</si>
  <si>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</si>
  <si>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</si>
  <si>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yhat = 119.4316 -.03215x</t>
  </si>
  <si>
    <t>x= 114.6</t>
  </si>
  <si>
    <t>yhat= 119.4316 -.03215(114.6)</t>
  </si>
  <si>
    <t>y estimate:</t>
  </si>
  <si>
    <t>Damping = .8</t>
  </si>
  <si>
    <t>Damping = .2</t>
  </si>
  <si>
    <t>Y estimate</t>
  </si>
  <si>
    <t>AR(1) Forecast for 2009</t>
  </si>
  <si>
    <t>Exp Smoothing</t>
  </si>
  <si>
    <t>AR (1)</t>
  </si>
  <si>
    <t>Moving Average</t>
  </si>
  <si>
    <t>AR 1 Forecast</t>
  </si>
  <si>
    <t>There is evidence that the average rushing yards per game has seen a slight decline over the past 3 decades, based on the time series plot fitted with a linear trendline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</si>
</sst>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Continuous"/>
    </xf>
    <xf numFmtId="0" fontId="9" fillId="0" borderId="0" xfId="0" applyFont="1"/>
    <xf numFmtId="43" fontId="0" fillId="0" borderId="0" xfId="1" applyFont="1"/>
    <xf numFmtId="43" fontId="0" fillId="0" borderId="0" xfId="1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9" fillId="2" borderId="0" xfId="0" applyFont="1" applyFill="1"/>
    <xf numFmtId="2" fontId="2" fillId="0" borderId="0" xfId="0" applyNumberFormat="1" applyFont="1"/>
    <xf numFmtId="2" fontId="0" fillId="5" borderId="0" xfId="0" applyNumberFormat="1" applyFill="1"/>
    <xf numFmtId="2" fontId="0" fillId="0" borderId="0" xfId="1" applyNumberFormat="1" applyFont="1"/>
    <xf numFmtId="2" fontId="0" fillId="5" borderId="0" xfId="1" applyNumberFormat="1" applyFont="1" applyFill="1"/>
    <xf numFmtId="2" fontId="0" fillId="0" borderId="1" xfId="0" applyNumberFormat="1" applyBorder="1"/>
    <xf numFmtId="2" fontId="1" fillId="0" borderId="0" xfId="1" applyNumberFormat="1" applyFont="1"/>
    <xf numFmtId="2" fontId="9" fillId="0" borderId="0" xfId="1" applyNumberFormat="1" applyFont="1"/>
    <xf numFmtId="2" fontId="9" fillId="0" borderId="0" xfId="0" applyNumberFormat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339729695529892E-2"/>
                  <c:y val="0.2572011355723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0-4A77-8B6A-E08F31FD7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382024"/>
        <c:axId val="745376120"/>
      </c:scatterChart>
      <c:valAx>
        <c:axId val="7453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76120"/>
        <c:crosses val="autoZero"/>
        <c:crossBetween val="midCat"/>
      </c:valAx>
      <c:valAx>
        <c:axId val="7453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104775</xdr:rowOff>
    </xdr:from>
    <xdr:to>
      <xdr:col>19</xdr:col>
      <xdr:colOff>533400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CB3D-B6CA-4BA3-89DE-D65E2877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1" sqref="D11"/>
    </sheetView>
  </sheetViews>
  <sheetFormatPr defaultRowHeight="15" x14ac:dyDescent="0.2"/>
  <cols>
    <col min="1" max="1" width="85.5703125" style="8" customWidth="1"/>
    <col min="2" max="8" width="9.140625" style="8"/>
    <col min="9" max="9" width="5.42578125" style="8" customWidth="1"/>
    <col min="10" max="13" width="9.140625" style="8" hidden="1" customWidth="1"/>
    <col min="14" max="14" width="73.5703125" style="8" customWidth="1"/>
    <col min="15" max="16384" width="9.140625" style="8"/>
  </cols>
  <sheetData>
    <row r="1" spans="1:9" ht="15.75" x14ac:dyDescent="0.25">
      <c r="A1" s="6" t="s">
        <v>2</v>
      </c>
      <c r="B1" s="7"/>
      <c r="C1" s="7"/>
      <c r="D1"/>
      <c r="E1"/>
      <c r="F1"/>
      <c r="G1"/>
      <c r="H1"/>
      <c r="I1"/>
    </row>
    <row r="3" spans="1:9" ht="63" x14ac:dyDescent="0.25">
      <c r="A3" s="9" t="s">
        <v>3</v>
      </c>
    </row>
    <row r="4" spans="1:9" ht="15.75" thickBot="1" x14ac:dyDescent="0.25"/>
    <row r="5" spans="1:9" ht="30" x14ac:dyDescent="0.2">
      <c r="A5" s="10" t="s">
        <v>4</v>
      </c>
    </row>
    <row r="6" spans="1:9" x14ac:dyDescent="0.2">
      <c r="A6" s="11"/>
    </row>
    <row r="7" spans="1:9" ht="30" x14ac:dyDescent="0.2">
      <c r="A7" s="12" t="s">
        <v>5</v>
      </c>
    </row>
    <row r="8" spans="1:9" x14ac:dyDescent="0.2">
      <c r="A8" s="11"/>
    </row>
    <row r="9" spans="1:9" ht="30" x14ac:dyDescent="0.2">
      <c r="A9" s="12" t="s">
        <v>6</v>
      </c>
    </row>
    <row r="10" spans="1:9" x14ac:dyDescent="0.2">
      <c r="A10" s="11"/>
    </row>
    <row r="11" spans="1:9" ht="45" x14ac:dyDescent="0.2">
      <c r="A11" s="12" t="s">
        <v>9</v>
      </c>
    </row>
    <row r="12" spans="1:9" x14ac:dyDescent="0.2">
      <c r="A12" s="11"/>
    </row>
    <row r="13" spans="1:9" ht="30.75" thickBot="1" x14ac:dyDescent="0.25">
      <c r="A13" s="13" t="s">
        <v>10</v>
      </c>
    </row>
    <row r="24" spans="1:1" x14ac:dyDescent="0.2">
      <c r="A24" s="8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1" topLeftCell="A25" workbookViewId="0">
      <selection activeCell="G43" sqref="G43"/>
    </sheetView>
  </sheetViews>
  <sheetFormatPr defaultRowHeight="15" x14ac:dyDescent="0.25"/>
  <cols>
    <col min="1" max="1" width="3.7109375" customWidth="1"/>
    <col min="2" max="2" width="12" customWidth="1"/>
    <col min="3" max="3" width="21.42578125" customWidth="1"/>
    <col min="6" max="6" width="18.7109375" style="21" customWidth="1"/>
    <col min="7" max="7" width="15.85546875" style="21" customWidth="1"/>
    <col min="8" max="8" width="11" style="21" customWidth="1"/>
    <col min="9" max="9" width="12.28515625" style="20" customWidth="1"/>
    <col min="10" max="10" width="18" bestFit="1" customWidth="1"/>
    <col min="11" max="11" width="12.7109375" bestFit="1" customWidth="1"/>
    <col min="12" max="12" width="21.5703125" bestFit="1" customWidth="1"/>
    <col min="18" max="19" width="6" customWidth="1"/>
  </cols>
  <sheetData>
    <row r="1" spans="1:20" x14ac:dyDescent="0.25">
      <c r="A1" s="5" t="s">
        <v>8</v>
      </c>
    </row>
    <row r="2" spans="1:20" x14ac:dyDescent="0.25">
      <c r="C2" s="4"/>
      <c r="I2" s="25">
        <v>1</v>
      </c>
    </row>
    <row r="3" spans="1:20" ht="45" x14ac:dyDescent="0.25">
      <c r="A3" s="1"/>
      <c r="B3" s="3" t="s">
        <v>0</v>
      </c>
      <c r="C3" s="23" t="s">
        <v>1</v>
      </c>
      <c r="D3" s="24" t="s">
        <v>11</v>
      </c>
      <c r="E3" s="24" t="s">
        <v>51</v>
      </c>
      <c r="F3" s="22" t="s">
        <v>12</v>
      </c>
      <c r="G3" s="22" t="s">
        <v>13</v>
      </c>
      <c r="H3" s="22" t="s">
        <v>14</v>
      </c>
    </row>
    <row r="4" spans="1:20" x14ac:dyDescent="0.25">
      <c r="A4">
        <v>1</v>
      </c>
      <c r="B4" s="2">
        <v>1980</v>
      </c>
      <c r="C4" s="26">
        <v>127.5</v>
      </c>
      <c r="D4" s="27">
        <v>0</v>
      </c>
      <c r="E4" s="27"/>
      <c r="F4" s="28" t="e">
        <v>#N/A</v>
      </c>
      <c r="G4" s="28" t="e">
        <v>#N/A</v>
      </c>
      <c r="H4" s="29">
        <v>0</v>
      </c>
    </row>
    <row r="5" spans="1:20" x14ac:dyDescent="0.25">
      <c r="A5">
        <v>2</v>
      </c>
      <c r="B5" s="2">
        <v>1981</v>
      </c>
      <c r="C5" s="26">
        <v>130.1</v>
      </c>
      <c r="D5" s="26">
        <v>127.5</v>
      </c>
      <c r="E5" s="26">
        <v>127.5</v>
      </c>
      <c r="F5" s="28">
        <f>C4</f>
        <v>127.5</v>
      </c>
      <c r="G5" s="28">
        <f>C4</f>
        <v>127.5</v>
      </c>
      <c r="H5" s="28" t="e">
        <v>#N/A</v>
      </c>
    </row>
    <row r="6" spans="1:20" x14ac:dyDescent="0.25">
      <c r="A6">
        <v>3</v>
      </c>
      <c r="B6" s="2">
        <v>1982</v>
      </c>
      <c r="C6" s="26">
        <v>117.8</v>
      </c>
      <c r="D6" s="26">
        <v>130.1</v>
      </c>
      <c r="E6" s="26">
        <v>130.1</v>
      </c>
      <c r="F6" s="28">
        <f>0.2*C5+0.8*F5</f>
        <v>128.02000000000001</v>
      </c>
      <c r="G6" s="28">
        <f>0.8*C5+0.2*G5</f>
        <v>129.57999999999998</v>
      </c>
      <c r="H6" s="28" t="e">
        <v>#N/A</v>
      </c>
    </row>
    <row r="7" spans="1:20" x14ac:dyDescent="0.25">
      <c r="A7">
        <v>4</v>
      </c>
      <c r="B7" s="2">
        <v>1983</v>
      </c>
      <c r="C7" s="26">
        <v>129.69999999999999</v>
      </c>
      <c r="D7" s="26">
        <v>117.8</v>
      </c>
      <c r="E7" s="26">
        <v>117.8</v>
      </c>
      <c r="F7" s="28">
        <f t="shared" ref="F6:F33" si="0">0.2*C6+0.8*F6</f>
        <v>125.97600000000001</v>
      </c>
      <c r="G7" s="28">
        <f t="shared" ref="G6:G33" si="1">0.8*C6+0.2*G6</f>
        <v>120.15600000000001</v>
      </c>
      <c r="H7" s="28" t="e">
        <v>#N/A</v>
      </c>
    </row>
    <row r="8" spans="1:20" x14ac:dyDescent="0.25">
      <c r="A8">
        <v>5</v>
      </c>
      <c r="B8" s="2">
        <v>1984</v>
      </c>
      <c r="C8" s="26">
        <v>123.9</v>
      </c>
      <c r="D8" s="26">
        <v>129.69999999999999</v>
      </c>
      <c r="E8" s="26">
        <v>129.69999999999999</v>
      </c>
      <c r="F8" s="28">
        <f t="shared" si="0"/>
        <v>126.72080000000001</v>
      </c>
      <c r="G8" s="28">
        <f t="shared" si="1"/>
        <v>127.79119999999999</v>
      </c>
      <c r="H8" s="28" t="e">
        <v>#N/A</v>
      </c>
    </row>
    <row r="9" spans="1:20" x14ac:dyDescent="0.25">
      <c r="A9">
        <v>6</v>
      </c>
      <c r="B9" s="2">
        <v>1985</v>
      </c>
      <c r="C9" s="26">
        <v>124.9</v>
      </c>
      <c r="D9" s="26">
        <v>123.9</v>
      </c>
      <c r="E9" s="26">
        <v>123.9</v>
      </c>
      <c r="F9" s="28">
        <f>0.2*C8+0.8*F8</f>
        <v>126.15664000000001</v>
      </c>
      <c r="G9" s="28">
        <f t="shared" si="1"/>
        <v>124.67824</v>
      </c>
      <c r="H9" s="28">
        <f>AVERAGE(C4:C8)</f>
        <v>125.8</v>
      </c>
    </row>
    <row r="10" spans="1:20" x14ac:dyDescent="0.25">
      <c r="A10">
        <v>7</v>
      </c>
      <c r="B10" s="2">
        <v>1986</v>
      </c>
      <c r="C10" s="26">
        <v>118.7</v>
      </c>
      <c r="D10" s="26">
        <v>124.9</v>
      </c>
      <c r="E10" s="26">
        <v>124.9</v>
      </c>
      <c r="F10" s="28">
        <f t="shared" si="0"/>
        <v>125.90531200000002</v>
      </c>
      <c r="G10" s="28">
        <f t="shared" si="1"/>
        <v>124.85564800000002</v>
      </c>
      <c r="H10" s="28">
        <f>AVERAGE(C5:C9)</f>
        <v>125.28</v>
      </c>
    </row>
    <row r="11" spans="1:20" x14ac:dyDescent="0.25">
      <c r="A11">
        <v>8</v>
      </c>
      <c r="B11" s="2">
        <v>1987</v>
      </c>
      <c r="C11" s="26">
        <v>123.9</v>
      </c>
      <c r="D11" s="26">
        <v>118.7</v>
      </c>
      <c r="E11" s="26">
        <v>118.7</v>
      </c>
      <c r="F11" s="28">
        <f t="shared" si="0"/>
        <v>124.46424960000002</v>
      </c>
      <c r="G11" s="28">
        <f t="shared" si="1"/>
        <v>119.93112960000002</v>
      </c>
      <c r="H11" s="28">
        <f>AVERAGE(C6:C10)</f>
        <v>123</v>
      </c>
    </row>
    <row r="12" spans="1:20" x14ac:dyDescent="0.25">
      <c r="A12">
        <v>9</v>
      </c>
      <c r="B12" s="2">
        <v>1988</v>
      </c>
      <c r="C12" s="26">
        <v>121.4</v>
      </c>
      <c r="D12" s="26">
        <v>123.9</v>
      </c>
      <c r="E12" s="26">
        <v>123.9</v>
      </c>
      <c r="F12" s="28">
        <f t="shared" si="0"/>
        <v>124.35139968000001</v>
      </c>
      <c r="G12" s="28">
        <f t="shared" si="1"/>
        <v>123.10622592000001</v>
      </c>
      <c r="H12" s="28">
        <f>AVERAGE(C7:C11)</f>
        <v>124.22</v>
      </c>
    </row>
    <row r="13" spans="1:20" x14ac:dyDescent="0.25">
      <c r="A13">
        <v>10</v>
      </c>
      <c r="B13" s="2">
        <v>1989</v>
      </c>
      <c r="C13" s="26">
        <v>115.3</v>
      </c>
      <c r="D13" s="26">
        <v>121.4</v>
      </c>
      <c r="E13" s="26">
        <v>121.4</v>
      </c>
      <c r="F13" s="28">
        <f t="shared" si="0"/>
        <v>123.76111974400001</v>
      </c>
      <c r="G13" s="28">
        <f t="shared" si="1"/>
        <v>121.74124518400001</v>
      </c>
      <c r="H13" s="28">
        <f>AVERAGE(C8:C12)</f>
        <v>122.55999999999999</v>
      </c>
    </row>
    <row r="14" spans="1:20" x14ac:dyDescent="0.25">
      <c r="A14">
        <v>11</v>
      </c>
      <c r="B14" s="2">
        <v>1990</v>
      </c>
      <c r="C14" s="26">
        <v>113.9</v>
      </c>
      <c r="D14" s="26">
        <v>115.3</v>
      </c>
      <c r="E14" s="26">
        <v>115.3</v>
      </c>
      <c r="F14" s="28">
        <f t="shared" si="0"/>
        <v>122.06889579520002</v>
      </c>
      <c r="G14" s="28">
        <f t="shared" si="1"/>
        <v>116.58824903680001</v>
      </c>
      <c r="H14" s="28">
        <f>AVERAGE(C9:C13)</f>
        <v>120.83999999999999</v>
      </c>
      <c r="J14" s="15" t="s">
        <v>52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x14ac:dyDescent="0.25">
      <c r="A15">
        <v>12</v>
      </c>
      <c r="B15" s="2">
        <v>1991</v>
      </c>
      <c r="C15" s="26">
        <v>107.7</v>
      </c>
      <c r="D15" s="26">
        <v>113.9</v>
      </c>
      <c r="E15" s="26">
        <v>113.9</v>
      </c>
      <c r="F15" s="28">
        <f t="shared" si="0"/>
        <v>120.43511663616002</v>
      </c>
      <c r="G15" s="28">
        <f t="shared" si="1"/>
        <v>114.43764980736</v>
      </c>
      <c r="H15" s="28">
        <f>AVERAGE(C10:C14)</f>
        <v>118.64000000000001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x14ac:dyDescent="0.25">
      <c r="A16">
        <v>13</v>
      </c>
      <c r="B16" s="2">
        <v>1992</v>
      </c>
      <c r="C16" s="26">
        <v>110.5</v>
      </c>
      <c r="D16" s="26">
        <v>107.7</v>
      </c>
      <c r="E16" s="26">
        <v>107.7</v>
      </c>
      <c r="F16" s="28">
        <f>0.2*C15+0.8*F15</f>
        <v>117.88809330892802</v>
      </c>
      <c r="G16" s="28">
        <f t="shared" si="1"/>
        <v>109.04752996147201</v>
      </c>
      <c r="H16" s="28">
        <f>AVERAGE(C11:C15)</f>
        <v>116.44000000000001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25">
      <c r="A17">
        <v>14</v>
      </c>
      <c r="B17" s="2">
        <v>1993</v>
      </c>
      <c r="C17" s="26">
        <v>110</v>
      </c>
      <c r="D17" s="26">
        <v>110.5</v>
      </c>
      <c r="E17" s="26">
        <v>110.5</v>
      </c>
      <c r="F17" s="28">
        <f>0.2*C16+0.8*F16</f>
        <v>116.41047464714242</v>
      </c>
      <c r="G17" s="28">
        <f t="shared" si="1"/>
        <v>110.20950599229441</v>
      </c>
      <c r="H17" s="28">
        <f>AVERAGE(C12:C16)</f>
        <v>113.75999999999999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>
        <v>15</v>
      </c>
      <c r="B18" s="2">
        <v>1994</v>
      </c>
      <c r="C18" s="26">
        <v>104.3</v>
      </c>
      <c r="D18" s="26">
        <v>110</v>
      </c>
      <c r="E18" s="26">
        <v>110</v>
      </c>
      <c r="F18" s="28">
        <f>0.2*C17+0.8*F17</f>
        <v>115.12837971771394</v>
      </c>
      <c r="G18" s="28">
        <f t="shared" si="1"/>
        <v>110.04190119845889</v>
      </c>
      <c r="H18" s="28">
        <f>AVERAGE(C13:C17)</f>
        <v>111.47999999999999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5">
      <c r="A19">
        <v>16</v>
      </c>
      <c r="B19" s="2">
        <v>1995</v>
      </c>
      <c r="C19" s="26">
        <v>108.10000000000001</v>
      </c>
      <c r="D19" s="26">
        <v>104.3</v>
      </c>
      <c r="E19" s="26">
        <v>104.3</v>
      </c>
      <c r="F19" s="28">
        <f t="shared" si="0"/>
        <v>112.96270377417116</v>
      </c>
      <c r="G19" s="28">
        <f t="shared" si="1"/>
        <v>105.44838023969177</v>
      </c>
      <c r="H19" s="28">
        <f>AVERAGE(C14:C18)</f>
        <v>109.28</v>
      </c>
    </row>
    <row r="20" spans="1:20" x14ac:dyDescent="0.25">
      <c r="A20">
        <v>17</v>
      </c>
      <c r="B20" s="2">
        <v>1996</v>
      </c>
      <c r="C20" s="26">
        <v>109</v>
      </c>
      <c r="D20" s="26">
        <v>108.10000000000001</v>
      </c>
      <c r="E20" s="26">
        <v>108.10000000000001</v>
      </c>
      <c r="F20" s="28">
        <f t="shared" si="0"/>
        <v>111.99016301933693</v>
      </c>
      <c r="G20" s="28">
        <f t="shared" si="1"/>
        <v>107.56967604793837</v>
      </c>
      <c r="H20" s="28">
        <f>AVERAGE(C15:C19)</f>
        <v>108.12</v>
      </c>
      <c r="I20" s="25">
        <v>2</v>
      </c>
      <c r="J20" t="s">
        <v>15</v>
      </c>
    </row>
    <row r="21" spans="1:20" ht="15.75" thickBot="1" x14ac:dyDescent="0.3">
      <c r="A21">
        <v>18</v>
      </c>
      <c r="B21" s="2">
        <v>1997</v>
      </c>
      <c r="C21" s="26">
        <v>113</v>
      </c>
      <c r="D21" s="26">
        <v>109</v>
      </c>
      <c r="E21" s="26">
        <v>109</v>
      </c>
      <c r="F21" s="28">
        <f t="shared" si="0"/>
        <v>111.39213041546955</v>
      </c>
      <c r="G21" s="28">
        <f t="shared" si="1"/>
        <v>108.71393520958767</v>
      </c>
      <c r="H21" s="28">
        <f>AVERAGE(C16:C20)</f>
        <v>108.38000000000002</v>
      </c>
    </row>
    <row r="22" spans="1:20" x14ac:dyDescent="0.25">
      <c r="A22">
        <v>19</v>
      </c>
      <c r="B22" s="2">
        <v>1998</v>
      </c>
      <c r="C22" s="26">
        <v>112.7</v>
      </c>
      <c r="D22" s="26">
        <v>113</v>
      </c>
      <c r="E22" s="26">
        <v>113</v>
      </c>
      <c r="F22" s="28">
        <f t="shared" si="0"/>
        <v>111.71370433237564</v>
      </c>
      <c r="G22" s="28">
        <f t="shared" si="1"/>
        <v>112.14278704191754</v>
      </c>
      <c r="H22" s="28">
        <f>AVERAGE(C17:C21)</f>
        <v>108.88000000000002</v>
      </c>
      <c r="J22" s="19" t="s">
        <v>16</v>
      </c>
      <c r="K22" s="19"/>
    </row>
    <row r="23" spans="1:20" x14ac:dyDescent="0.25">
      <c r="A23">
        <v>20</v>
      </c>
      <c r="B23" s="2">
        <v>1999</v>
      </c>
      <c r="C23" s="26">
        <v>106.5</v>
      </c>
      <c r="D23" s="26">
        <v>112.7</v>
      </c>
      <c r="E23" s="26">
        <v>112.7</v>
      </c>
      <c r="F23" s="28">
        <f t="shared" si="0"/>
        <v>111.91096346590052</v>
      </c>
      <c r="G23" s="28">
        <f t="shared" si="1"/>
        <v>112.58855740838352</v>
      </c>
      <c r="H23" s="28">
        <f>AVERAGE(C18:C22)</f>
        <v>109.42</v>
      </c>
      <c r="J23" s="16" t="s">
        <v>17</v>
      </c>
      <c r="K23" s="16">
        <v>0.10521097268746767</v>
      </c>
    </row>
    <row r="24" spans="1:20" x14ac:dyDescent="0.25">
      <c r="A24">
        <v>21</v>
      </c>
      <c r="B24" s="2">
        <v>2000</v>
      </c>
      <c r="C24" s="26">
        <v>112.60000000000001</v>
      </c>
      <c r="D24" s="26">
        <v>106.5</v>
      </c>
      <c r="E24" s="26">
        <v>106.5</v>
      </c>
      <c r="F24" s="28">
        <f t="shared" si="0"/>
        <v>110.82877077272042</v>
      </c>
      <c r="G24" s="28">
        <f t="shared" si="1"/>
        <v>107.7177114816767</v>
      </c>
      <c r="H24" s="28">
        <f>AVERAGE(C19:C23)</f>
        <v>109.85999999999999</v>
      </c>
      <c r="J24" s="16" t="s">
        <v>18</v>
      </c>
      <c r="K24" s="16">
        <v>1.1069348773843067E-2</v>
      </c>
    </row>
    <row r="25" spans="1:20" x14ac:dyDescent="0.25">
      <c r="A25">
        <v>22</v>
      </c>
      <c r="B25" s="2">
        <v>2001</v>
      </c>
      <c r="C25" s="26">
        <v>111.8</v>
      </c>
      <c r="D25" s="26">
        <v>112.60000000000001</v>
      </c>
      <c r="E25" s="26">
        <v>112.60000000000001</v>
      </c>
      <c r="F25" s="28">
        <f t="shared" si="0"/>
        <v>111.18301661817634</v>
      </c>
      <c r="G25" s="28">
        <f t="shared" si="1"/>
        <v>111.62354229633536</v>
      </c>
      <c r="H25" s="28">
        <f>AVERAGE(C20:C24)</f>
        <v>110.75999999999999</v>
      </c>
      <c r="J25" s="16" t="s">
        <v>19</v>
      </c>
      <c r="K25" s="16">
        <v>-2.5557712382681261E-2</v>
      </c>
    </row>
    <row r="26" spans="1:20" x14ac:dyDescent="0.25">
      <c r="A26">
        <v>23</v>
      </c>
      <c r="B26" s="2">
        <v>2002</v>
      </c>
      <c r="C26" s="26">
        <v>116.10000000000001</v>
      </c>
      <c r="D26" s="26">
        <v>111.8</v>
      </c>
      <c r="E26" s="26">
        <v>111.8</v>
      </c>
      <c r="F26" s="28">
        <f t="shared" si="0"/>
        <v>111.30641329454107</v>
      </c>
      <c r="G26" s="28">
        <f t="shared" si="1"/>
        <v>111.76470845926707</v>
      </c>
      <c r="H26" s="28">
        <f>AVERAGE(C21:C25)</f>
        <v>111.32000000000001</v>
      </c>
      <c r="J26" s="16" t="s">
        <v>20</v>
      </c>
      <c r="K26" s="16">
        <v>6.9932910148924137</v>
      </c>
    </row>
    <row r="27" spans="1:20" ht="15.75" thickBot="1" x14ac:dyDescent="0.3">
      <c r="A27">
        <v>24</v>
      </c>
      <c r="B27" s="2">
        <v>2003</v>
      </c>
      <c r="C27" s="26">
        <v>117.9</v>
      </c>
      <c r="D27" s="26">
        <v>116.10000000000001</v>
      </c>
      <c r="E27" s="26">
        <v>116.10000000000001</v>
      </c>
      <c r="F27" s="28">
        <f t="shared" si="0"/>
        <v>112.26513063563286</v>
      </c>
      <c r="G27" s="28">
        <f t="shared" si="1"/>
        <v>115.23294169185343</v>
      </c>
      <c r="H27" s="28">
        <f>AVERAGE(C22:C26)</f>
        <v>111.94000000000001</v>
      </c>
      <c r="J27" s="17" t="s">
        <v>21</v>
      </c>
      <c r="K27" s="17">
        <v>29</v>
      </c>
    </row>
    <row r="28" spans="1:20" x14ac:dyDescent="0.25">
      <c r="A28">
        <v>25</v>
      </c>
      <c r="B28" s="2">
        <v>2004</v>
      </c>
      <c r="C28" s="26">
        <v>116.60000000000001</v>
      </c>
      <c r="D28" s="26">
        <v>117.9</v>
      </c>
      <c r="E28" s="26">
        <v>117.9</v>
      </c>
      <c r="F28" s="28">
        <f t="shared" si="0"/>
        <v>113.39210450850629</v>
      </c>
      <c r="G28" s="28">
        <f t="shared" si="1"/>
        <v>117.36658833837069</v>
      </c>
      <c r="H28" s="28">
        <f>AVERAGE(C23:C27)</f>
        <v>112.98000000000002</v>
      </c>
    </row>
    <row r="29" spans="1:20" ht="15.75" thickBot="1" x14ac:dyDescent="0.3">
      <c r="A29">
        <v>26</v>
      </c>
      <c r="B29" s="2">
        <v>2005</v>
      </c>
      <c r="C29" s="26">
        <v>112.5</v>
      </c>
      <c r="D29" s="26">
        <v>116.60000000000001</v>
      </c>
      <c r="E29" s="26">
        <v>116.60000000000001</v>
      </c>
      <c r="F29" s="28">
        <f t="shared" si="0"/>
        <v>114.03368360680504</v>
      </c>
      <c r="G29" s="28">
        <f t="shared" si="1"/>
        <v>116.75331766767415</v>
      </c>
      <c r="H29" s="28">
        <f>AVERAGE(C24:C28)</f>
        <v>115</v>
      </c>
      <c r="J29" t="s">
        <v>22</v>
      </c>
    </row>
    <row r="30" spans="1:20" x14ac:dyDescent="0.25">
      <c r="A30">
        <v>27</v>
      </c>
      <c r="B30" s="2">
        <v>2006</v>
      </c>
      <c r="C30" s="26">
        <v>117.3</v>
      </c>
      <c r="D30" s="26">
        <v>112.5</v>
      </c>
      <c r="E30" s="26">
        <v>112.5</v>
      </c>
      <c r="F30" s="28">
        <f t="shared" si="0"/>
        <v>113.72694688544404</v>
      </c>
      <c r="G30" s="28">
        <f t="shared" si="1"/>
        <v>113.35066353353483</v>
      </c>
      <c r="H30" s="28">
        <f>AVERAGE(C25:C29)</f>
        <v>114.98000000000002</v>
      </c>
      <c r="J30" s="18"/>
      <c r="K30" s="18" t="s">
        <v>27</v>
      </c>
      <c r="L30" s="18" t="s">
        <v>28</v>
      </c>
      <c r="M30" s="18" t="s">
        <v>29</v>
      </c>
      <c r="N30" s="18" t="s">
        <v>30</v>
      </c>
      <c r="O30" s="18" t="s">
        <v>31</v>
      </c>
    </row>
    <row r="31" spans="1:20" x14ac:dyDescent="0.25">
      <c r="A31">
        <v>28</v>
      </c>
      <c r="B31" s="2">
        <v>2007</v>
      </c>
      <c r="C31" s="26">
        <v>110.9</v>
      </c>
      <c r="D31" s="26">
        <v>117.3</v>
      </c>
      <c r="E31" s="26">
        <v>117.3</v>
      </c>
      <c r="F31" s="28">
        <f t="shared" si="0"/>
        <v>114.44155750835523</v>
      </c>
      <c r="G31" s="28">
        <f t="shared" si="1"/>
        <v>116.51013270670697</v>
      </c>
      <c r="H31" s="28">
        <f>AVERAGE(C26:C30)</f>
        <v>116.08</v>
      </c>
      <c r="J31" s="16" t="s">
        <v>23</v>
      </c>
      <c r="K31" s="16">
        <v>1</v>
      </c>
      <c r="L31" s="16">
        <v>14.780298329055313</v>
      </c>
      <c r="M31" s="16">
        <v>14.780298329055313</v>
      </c>
      <c r="N31" s="16">
        <v>0.30221777080445061</v>
      </c>
      <c r="O31" s="16">
        <v>0.58701445456625401</v>
      </c>
    </row>
    <row r="32" spans="1:20" x14ac:dyDescent="0.25">
      <c r="A32">
        <v>29</v>
      </c>
      <c r="B32" s="2">
        <v>2008</v>
      </c>
      <c r="C32" s="26">
        <v>114.60000000000001</v>
      </c>
      <c r="D32" s="26">
        <v>110.9</v>
      </c>
      <c r="E32" s="26">
        <v>110.9</v>
      </c>
      <c r="F32" s="28">
        <f t="shared" si="0"/>
        <v>113.7332460066842</v>
      </c>
      <c r="G32" s="28">
        <f t="shared" si="1"/>
        <v>112.0220265413414</v>
      </c>
      <c r="H32" s="28">
        <f>AVERAGE(C27:C31)</f>
        <v>115.04</v>
      </c>
      <c r="J32" s="16" t="s">
        <v>24</v>
      </c>
      <c r="K32" s="16">
        <v>27</v>
      </c>
      <c r="L32" s="16">
        <v>1320.465218912324</v>
      </c>
      <c r="M32" s="16">
        <v>48.906119218974965</v>
      </c>
      <c r="N32" s="16"/>
      <c r="O32" s="16"/>
    </row>
    <row r="33" spans="1:18" ht="15.75" thickBot="1" x14ac:dyDescent="0.3">
      <c r="A33">
        <v>30</v>
      </c>
      <c r="B33" s="2">
        <v>2009</v>
      </c>
      <c r="C33" s="30"/>
      <c r="D33" s="26">
        <v>114.60000000000001</v>
      </c>
      <c r="E33" s="31">
        <f>K43</f>
        <v>115.74721000000001</v>
      </c>
      <c r="F33" s="32">
        <f t="shared" si="0"/>
        <v>113.90659680534736</v>
      </c>
      <c r="G33" s="32">
        <f t="shared" si="1"/>
        <v>114.08440530826829</v>
      </c>
      <c r="H33" s="32">
        <f>AVERAGE(C28:C32)</f>
        <v>114.38000000000002</v>
      </c>
      <c r="J33" s="17" t="s">
        <v>25</v>
      </c>
      <c r="K33" s="17">
        <v>28</v>
      </c>
      <c r="L33" s="17">
        <v>1335.2455172413793</v>
      </c>
      <c r="M33" s="17"/>
      <c r="N33" s="17"/>
      <c r="O33" s="17"/>
    </row>
    <row r="34" spans="1:18" ht="15.75" thickBot="1" x14ac:dyDescent="0.3"/>
    <row r="35" spans="1:18" x14ac:dyDescent="0.25">
      <c r="J35" s="18"/>
      <c r="K35" s="18" t="s">
        <v>32</v>
      </c>
      <c r="L35" s="18" t="s">
        <v>20</v>
      </c>
      <c r="M35" s="18" t="s">
        <v>33</v>
      </c>
      <c r="N35" s="18" t="s">
        <v>34</v>
      </c>
      <c r="O35" s="18" t="s">
        <v>35</v>
      </c>
      <c r="P35" s="18" t="s">
        <v>36</v>
      </c>
      <c r="Q35" s="18" t="s">
        <v>37</v>
      </c>
      <c r="R35" s="18" t="s">
        <v>38</v>
      </c>
    </row>
    <row r="36" spans="1:18" x14ac:dyDescent="0.25">
      <c r="J36" s="16" t="s">
        <v>26</v>
      </c>
      <c r="K36" s="16">
        <v>119.43164320126979</v>
      </c>
      <c r="L36" s="16">
        <v>6.6709654377848278</v>
      </c>
      <c r="M36" s="16">
        <v>17.903202214899867</v>
      </c>
      <c r="N36" s="16">
        <v>1.6544430139570618E-16</v>
      </c>
      <c r="O36" s="16">
        <v>105.74395274163761</v>
      </c>
      <c r="P36" s="16">
        <v>133.11933366090199</v>
      </c>
      <c r="Q36" s="16">
        <v>105.74395274163761</v>
      </c>
      <c r="R36" s="16">
        <v>133.11933366090199</v>
      </c>
    </row>
    <row r="37" spans="1:18" ht="15.75" thickBot="1" x14ac:dyDescent="0.3">
      <c r="J37" s="17" t="s">
        <v>39</v>
      </c>
      <c r="K37" s="17">
        <v>-3.2151159722870047E-2</v>
      </c>
      <c r="L37" s="17">
        <v>5.8483942848012435E-2</v>
      </c>
      <c r="M37" s="17">
        <v>-0.54974336813138958</v>
      </c>
      <c r="N37" s="17">
        <v>0.58701445456625767</v>
      </c>
      <c r="O37" s="17">
        <v>-0.15215029838251093</v>
      </c>
      <c r="P37" s="17">
        <v>8.7847978936770821E-2</v>
      </c>
      <c r="Q37" s="17">
        <v>-0.15215029838251093</v>
      </c>
      <c r="R37" s="17">
        <v>8.7847978936770821E-2</v>
      </c>
    </row>
    <row r="38" spans="1:18" x14ac:dyDescent="0.25">
      <c r="J38" s="16"/>
      <c r="K38" s="16"/>
      <c r="L38" s="16"/>
      <c r="M38" s="16"/>
      <c r="N38" s="16"/>
      <c r="O38" s="16"/>
      <c r="P38" s="16"/>
      <c r="Q38" s="16"/>
      <c r="R38" s="16"/>
    </row>
    <row r="39" spans="1:18" x14ac:dyDescent="0.25">
      <c r="J39" s="16" t="s">
        <v>49</v>
      </c>
    </row>
    <row r="40" spans="1:18" x14ac:dyDescent="0.25">
      <c r="I40" s="25">
        <v>3</v>
      </c>
      <c r="J40" t="s">
        <v>40</v>
      </c>
    </row>
    <row r="41" spans="1:18" x14ac:dyDescent="0.25">
      <c r="J41" t="s">
        <v>41</v>
      </c>
    </row>
    <row r="42" spans="1:18" x14ac:dyDescent="0.25">
      <c r="J42" t="s">
        <v>42</v>
      </c>
    </row>
    <row r="43" spans="1:18" x14ac:dyDescent="0.25">
      <c r="J43" s="14" t="s">
        <v>43</v>
      </c>
      <c r="K43" s="34">
        <f>119.4316-0.03215*(114.6)</f>
        <v>115.74721000000001</v>
      </c>
      <c r="L43" s="14" t="s">
        <v>47</v>
      </c>
    </row>
    <row r="45" spans="1:18" x14ac:dyDescent="0.25">
      <c r="J45" t="s">
        <v>48</v>
      </c>
    </row>
    <row r="46" spans="1:18" x14ac:dyDescent="0.25">
      <c r="I46" s="25">
        <v>4</v>
      </c>
      <c r="J46" s="20" t="s">
        <v>44</v>
      </c>
      <c r="K46" s="20" t="s">
        <v>46</v>
      </c>
      <c r="L46" s="33">
        <f>F33</f>
        <v>113.90659680534736</v>
      </c>
    </row>
    <row r="47" spans="1:18" x14ac:dyDescent="0.25">
      <c r="J47" s="20" t="s">
        <v>45</v>
      </c>
      <c r="K47" s="20" t="s">
        <v>46</v>
      </c>
      <c r="L47" s="33">
        <f>G33</f>
        <v>114.08440530826829</v>
      </c>
    </row>
    <row r="49" spans="9:11" x14ac:dyDescent="0.25">
      <c r="J49" t="s">
        <v>50</v>
      </c>
    </row>
    <row r="50" spans="9:11" x14ac:dyDescent="0.25">
      <c r="I50" s="25">
        <v>5</v>
      </c>
      <c r="J50" s="20" t="s">
        <v>46</v>
      </c>
      <c r="K50" s="20">
        <f>H33</f>
        <v>114.38000000000002</v>
      </c>
    </row>
  </sheetData>
  <mergeCells count="1">
    <mergeCell ref="J14:T18"/>
  </mergeCells>
  <pageMargins left="0.7" right="0.7" top="0.75" bottom="0.75" header="0.3" footer="0.3"/>
  <pageSetup scale="51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timeseries_questions</vt:lpstr>
      <vt:lpstr>data</vt:lpstr>
      <vt:lpstr>data!Print_Area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Jake DIneen</cp:lastModifiedBy>
  <cp:lastPrinted>2014-02-24T18:09:50Z</cp:lastPrinted>
  <dcterms:created xsi:type="dcterms:W3CDTF">2009-03-18T16:32:17Z</dcterms:created>
  <dcterms:modified xsi:type="dcterms:W3CDTF">2017-03-16T02:15:46Z</dcterms:modified>
</cp:coreProperties>
</file>