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Data Analysis\Unit 8\"/>
    </mc:Choice>
  </mc:AlternateContent>
  <bookViews>
    <workbookView xWindow="0" yWindow="0" windowWidth="28800" windowHeight="12210"/>
  </bookViews>
  <sheets>
    <sheet name="data_sheet" sheetId="5" r:id="rId1"/>
    <sheet name="constants" sheetId="9" r:id="rId2"/>
  </sheets>
  <definedNames>
    <definedName name="_xlnm.Print_Area" localSheetId="0">data_sheet!$A$1:$U$30</definedName>
  </definedNames>
  <calcPr calcId="171027"/>
</workbook>
</file>

<file path=xl/calcChain.xml><?xml version="1.0" encoding="utf-8"?>
<calcChain xmlns="http://schemas.openxmlformats.org/spreadsheetml/2006/main">
  <c r="M27" i="5" l="1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H29" i="5"/>
  <c r="H30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N30" i="5" l="1"/>
  <c r="N29" i="5"/>
</calcChain>
</file>

<file path=xl/sharedStrings.xml><?xml version="1.0" encoding="utf-8"?>
<sst xmlns="http://schemas.openxmlformats.org/spreadsheetml/2006/main" count="48" uniqueCount="44">
  <si>
    <t>x-bar</t>
  </si>
  <si>
    <t>R</t>
  </si>
  <si>
    <t>R-chart</t>
  </si>
  <si>
    <t>UCL</t>
  </si>
  <si>
    <t>Rbar</t>
  </si>
  <si>
    <t>LCL</t>
  </si>
  <si>
    <t>x bar bar</t>
  </si>
  <si>
    <t>x bar chart</t>
  </si>
  <si>
    <t>Day 1</t>
  </si>
  <si>
    <t>Day 2</t>
  </si>
  <si>
    <t>Centerline</t>
  </si>
  <si>
    <t>UCL = D4*Rbar</t>
  </si>
  <si>
    <t>LCL = D3*Rbar</t>
  </si>
  <si>
    <t>UCL = xbarbar+A2*Rbar</t>
  </si>
  <si>
    <t>LCL = xbarbar-A2*Rbar</t>
  </si>
  <si>
    <t>n=3</t>
  </si>
  <si>
    <t>10 pound bag of cracked corn</t>
  </si>
  <si>
    <t>Calculations&gt;&gt;&gt;</t>
  </si>
  <si>
    <t xml:space="preserve">Rbar = </t>
  </si>
  <si>
    <t>x bar bar=</t>
  </si>
  <si>
    <t>Insert&gt;Line&gt; first chart</t>
  </si>
  <si>
    <t>x-bar / R Chart Exercise :: Testing the Measurement System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</si>
  <si>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</si>
  <si>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</si>
  <si>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</si>
  <si>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</si>
  <si>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</si>
  <si>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</si>
  <si>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</si>
  <si>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</si>
  <si>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</si>
  <si>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</si>
  <si>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</si>
  <si>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</si>
  <si>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</si>
  <si>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</si>
  <si>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</si>
  <si>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</si>
  <si>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</si>
  <si>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</si>
  <si>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Sample</t>
  </si>
  <si>
    <t>Graph both charts:</t>
  </si>
  <si>
    <t>Is your Range chart in control?</t>
  </si>
  <si>
    <t>Is your measurement system 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</si>
</sst>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2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7" xfId="0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0" fillId="3" borderId="0" xfId="0" applyFill="1"/>
    <xf numFmtId="0" fontId="0" fillId="3" borderId="7" xfId="0" applyFill="1" applyBorder="1"/>
    <xf numFmtId="0" fontId="6" fillId="0" borderId="7" xfId="0" applyFont="1" applyFill="1" applyBorder="1" applyAlignment="1">
      <alignment horizontal="center"/>
    </xf>
    <xf numFmtId="0" fontId="0" fillId="0" borderId="7" xfId="0" applyFill="1" applyBorder="1"/>
    <xf numFmtId="0" fontId="6" fillId="0" borderId="0" xfId="0" applyFont="1" applyFill="1" applyBorder="1" applyAlignment="1">
      <alignment horizontal="center"/>
    </xf>
    <xf numFmtId="0" fontId="0" fillId="0" borderId="9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 applyBorder="1"/>
    <xf numFmtId="2" fontId="0" fillId="0" borderId="8" xfId="0" applyNumberFormat="1" applyBorder="1"/>
    <xf numFmtId="0" fontId="0" fillId="0" borderId="9" xfId="0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43" fontId="8" fillId="0" borderId="0" xfId="1" applyFont="1"/>
    <xf numFmtId="43" fontId="0" fillId="0" borderId="0" xfId="1" applyFont="1"/>
    <xf numFmtId="43" fontId="4" fillId="0" borderId="0" xfId="1" applyFont="1"/>
    <xf numFmtId="43" fontId="1" fillId="0" borderId="7" xfId="1" applyFont="1" applyBorder="1" applyAlignment="1">
      <alignment horizontal="center"/>
    </xf>
    <xf numFmtId="43" fontId="0" fillId="0" borderId="1" xfId="1" applyFont="1" applyBorder="1"/>
    <xf numFmtId="4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data_sheet!$G$6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data_sheet!$G$7:$G$26</c:f>
              <c:numCache>
                <c:formatCode>_(* #,##0.00_);_(* \(#,##0.00\);_(* "-"??_);_(@_)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8F2-8A2F-D56D4919838D}"/>
            </c:ext>
          </c:extLst>
        </c:ser>
        <c:ser>
          <c:idx val="1"/>
          <c:order val="1"/>
          <c:tx>
            <c:strRef>
              <c:f>data_sheet!$H$6</c:f>
              <c:strCache>
                <c:ptCount val="1"/>
                <c:pt idx="0">
                  <c:v>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data_sheet!$H$7:$H$26</c:f>
              <c:numCache>
                <c:formatCode>General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48F2-8A2F-D56D4919838D}"/>
            </c:ext>
          </c:extLst>
        </c:ser>
        <c:ser>
          <c:idx val="2"/>
          <c:order val="2"/>
          <c:tx>
            <c:strRef>
              <c:f>data_sheet!$I$6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data_sheet!$I$7:$I$26</c:f>
              <c:numCache>
                <c:formatCode>General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E-48F2-8A2F-D56D4919838D}"/>
            </c:ext>
          </c:extLst>
        </c:ser>
        <c:ser>
          <c:idx val="3"/>
          <c:order val="3"/>
          <c:tx>
            <c:strRef>
              <c:f>data_sheet!$J$6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E-48F2-8A2F-D56D4919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96528"/>
        <c:axId val="478600464"/>
      </c:lineChart>
      <c:catAx>
        <c:axId val="4785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0464"/>
        <c:crosses val="autoZero"/>
        <c:auto val="1"/>
        <c:lblAlgn val="ctr"/>
        <c:lblOffset val="100"/>
        <c:noMultiLvlLbl val="0"/>
      </c:catAx>
      <c:valAx>
        <c:axId val="478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data_sheet!$M$6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7-44EE-A42A-D682CBE69580}"/>
            </c:ext>
          </c:extLst>
        </c:ser>
        <c:ser>
          <c:idx val="1"/>
          <c:order val="1"/>
          <c:tx>
            <c:strRef>
              <c:f>data_sheet!$N$6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data_sheet!$N$7:$N$26</c:f>
              <c:numCache>
                <c:formatCode>General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7-44EE-A42A-D682CBE69580}"/>
            </c:ext>
          </c:extLst>
        </c:ser>
        <c:ser>
          <c:idx val="2"/>
          <c:order val="2"/>
          <c:tx>
            <c:strRef>
              <c:f>data_sheet!$O$6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data_sheet!$O$7:$O$26</c:f>
              <c:numCache>
                <c:formatCode>General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7-44EE-A42A-D682CBE69580}"/>
            </c:ext>
          </c:extLst>
        </c:ser>
        <c:ser>
          <c:idx val="3"/>
          <c:order val="3"/>
          <c:tx>
            <c:strRef>
              <c:f>data_sheet!$P$6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data_sheet!$P$7:$P$26</c:f>
              <c:numCache>
                <c:formatCode>General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7-44EE-A42A-D682CBE6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54712"/>
        <c:axId val="555955040"/>
      </c:lineChart>
      <c:catAx>
        <c:axId val="55595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5040"/>
        <c:crosses val="autoZero"/>
        <c:auto val="1"/>
        <c:lblAlgn val="ctr"/>
        <c:lblOffset val="100"/>
        <c:noMultiLvlLbl val="0"/>
      </c:catAx>
      <c:valAx>
        <c:axId val="555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31</xdr:row>
      <xdr:rowOff>114300</xdr:rowOff>
    </xdr:from>
    <xdr:to>
      <xdr:col>12</xdr:col>
      <xdr:colOff>342899</xdr:colOff>
      <xdr:row>71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4017A4-FAC0-4135-90DC-8A1046BE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290637" y="5776913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495300</xdr:colOff>
      <xdr:row>7</xdr:row>
      <xdr:rowOff>57150</xdr:rowOff>
    </xdr:from>
    <xdr:to>
      <xdr:col>24</xdr:col>
      <xdr:colOff>190500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8EFC9-7E15-46BA-8D7A-26F7616D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452437</xdr:colOff>
      <xdr:row>27</xdr:row>
      <xdr:rowOff>19050</xdr:rowOff>
    </xdr:from>
    <xdr:to>
      <xdr:col>24</xdr:col>
      <xdr:colOff>147637</xdr:colOff>
      <xdr:row>43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9E5B1-8CDA-42BD-853A-17B6B19A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41</xdr:row>
      <xdr:rowOff>38100</xdr:rowOff>
    </xdr:from>
    <xdr:to>
      <xdr:col>5</xdr:col>
      <xdr:colOff>488831</xdr:colOff>
      <xdr:row>42</xdr:row>
      <xdr:rowOff>153174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7175" y="6677025"/>
          <a:ext cx="3279656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sz="1200" i="1">
              <a:solidFill>
                <a:schemeClr val="accent2"/>
              </a:solidFill>
              <a:latin typeface="Arial" pitchFamily="34" charset="0"/>
            </a:rPr>
            <a:t>Basic Statistics</a:t>
          </a:r>
          <a:r>
            <a:rPr lang="en-US" sz="1200">
              <a:solidFill>
                <a:schemeClr val="accent2"/>
              </a:solidFill>
              <a:latin typeface="Arial" pitchFamily="34" charset="0"/>
            </a:rPr>
            <a:t> - Kiemele, Schmidt &amp; Berdine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28574</xdr:rowOff>
    </xdr:from>
    <xdr:to>
      <xdr:col>9</xdr:col>
      <xdr:colOff>600075</xdr:colOff>
      <xdr:row>39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-42862" y="328612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104775</xdr:rowOff>
    </xdr:from>
    <xdr:to>
      <xdr:col>11</xdr:col>
      <xdr:colOff>152400</xdr:colOff>
      <xdr:row>1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250" y="104775"/>
          <a:ext cx="676275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abSelected="1" workbookViewId="0">
      <selection activeCell="J5" sqref="J5"/>
    </sheetView>
  </sheetViews>
  <sheetFormatPr defaultRowHeight="12.75" x14ac:dyDescent="0.2"/>
  <cols>
    <col min="1" max="1" width="11.28515625" style="1" customWidth="1"/>
    <col min="2" max="2" width="8.140625" customWidth="1"/>
    <col min="3" max="3" width="5.7109375" bestFit="1" customWidth="1"/>
    <col min="4" max="4" width="7.140625" customWidth="1"/>
    <col min="5" max="5" width="7.5703125" customWidth="1"/>
    <col min="6" max="6" width="7.7109375" customWidth="1"/>
    <col min="7" max="7" width="18.85546875" style="43" bestFit="1" customWidth="1"/>
    <col min="11" max="11" width="1.85546875" customWidth="1"/>
    <col min="12" max="12" width="10.42578125" style="9" bestFit="1" customWidth="1"/>
    <col min="13" max="13" width="10.85546875" bestFit="1" customWidth="1"/>
    <col min="14" max="14" width="10.42578125" customWidth="1"/>
  </cols>
  <sheetData>
    <row r="1" spans="1:20" s="25" customFormat="1" ht="18.75" x14ac:dyDescent="0.3">
      <c r="A1" s="24" t="s">
        <v>21</v>
      </c>
      <c r="G1" s="42"/>
      <c r="L1" s="26"/>
    </row>
    <row r="2" spans="1:20" s="25" customFormat="1" ht="18.75" x14ac:dyDescent="0.3">
      <c r="A2" s="24" t="s">
        <v>16</v>
      </c>
      <c r="G2" s="42"/>
      <c r="L2" s="26"/>
    </row>
    <row r="3" spans="1:20" ht="12" customHeight="1" x14ac:dyDescent="0.35">
      <c r="A3" s="3"/>
      <c r="R3" s="12" t="s">
        <v>41</v>
      </c>
      <c r="T3" s="10" t="s">
        <v>20</v>
      </c>
    </row>
    <row r="4" spans="1:20" s="10" customFormat="1" ht="13.5" thickBot="1" x14ac:dyDescent="0.25">
      <c r="A4" s="11" t="s">
        <v>15</v>
      </c>
      <c r="G4" s="44" t="s">
        <v>2</v>
      </c>
      <c r="K4" s="27"/>
      <c r="L4" s="28"/>
      <c r="M4" s="15" t="s">
        <v>7</v>
      </c>
    </row>
    <row r="5" spans="1:20" x14ac:dyDescent="0.2">
      <c r="B5" s="37" t="s">
        <v>40</v>
      </c>
      <c r="C5" s="38"/>
      <c r="D5" s="39"/>
      <c r="E5" s="40" t="s">
        <v>17</v>
      </c>
      <c r="F5" s="40"/>
      <c r="H5" s="12" t="s">
        <v>10</v>
      </c>
      <c r="K5" s="18"/>
      <c r="N5" s="12" t="s">
        <v>10</v>
      </c>
      <c r="R5" s="10" t="s">
        <v>42</v>
      </c>
    </row>
    <row r="6" spans="1:20" ht="13.5" thickBot="1" x14ac:dyDescent="0.25">
      <c r="A6" s="2" t="s">
        <v>40</v>
      </c>
      <c r="B6" s="35">
        <v>1</v>
      </c>
      <c r="C6" s="2">
        <v>2</v>
      </c>
      <c r="D6" s="36">
        <v>3</v>
      </c>
      <c r="G6" s="45" t="s">
        <v>1</v>
      </c>
      <c r="H6" s="17" t="s">
        <v>4</v>
      </c>
      <c r="I6" s="6" t="s">
        <v>3</v>
      </c>
      <c r="J6" s="6" t="s">
        <v>5</v>
      </c>
      <c r="K6" s="19"/>
      <c r="L6" s="21"/>
      <c r="M6" s="7" t="s">
        <v>0</v>
      </c>
      <c r="N6" s="20" t="s">
        <v>6</v>
      </c>
      <c r="O6" s="6" t="s">
        <v>3</v>
      </c>
      <c r="P6" s="6" t="s">
        <v>5</v>
      </c>
      <c r="R6" s="10" t="s">
        <v>43</v>
      </c>
    </row>
    <row r="7" spans="1:20" x14ac:dyDescent="0.2">
      <c r="A7" s="11" t="s">
        <v>8</v>
      </c>
      <c r="B7" s="30">
        <v>10.4</v>
      </c>
      <c r="C7" s="4">
        <v>10.42</v>
      </c>
      <c r="D7" s="23">
        <v>10.44</v>
      </c>
      <c r="G7" s="43">
        <f>MAX(B7:D7)-MIN(B7:D7)</f>
        <v>3.9999999999999147E-2</v>
      </c>
      <c r="H7">
        <v>4.650000000000043E-2</v>
      </c>
      <c r="I7">
        <v>0.1195050000000011</v>
      </c>
      <c r="J7">
        <v>0</v>
      </c>
      <c r="K7" s="18"/>
      <c r="M7" s="41">
        <f>AVERAGE(B7:D7)</f>
        <v>10.42</v>
      </c>
      <c r="N7">
        <v>10.320333333333332</v>
      </c>
      <c r="O7">
        <v>10.367763333333333</v>
      </c>
      <c r="P7">
        <v>10.272903333333332</v>
      </c>
    </row>
    <row r="8" spans="1:20" x14ac:dyDescent="0.2">
      <c r="A8" s="11" t="s">
        <v>9</v>
      </c>
      <c r="B8" s="30">
        <v>10.3</v>
      </c>
      <c r="C8" s="29">
        <v>10.36</v>
      </c>
      <c r="D8" s="31">
        <v>10.35</v>
      </c>
      <c r="G8" s="43">
        <f t="shared" ref="G8:G26" si="0">MAX(B8:D8)-MIN(B8:D8)</f>
        <v>5.9999999999998721E-2</v>
      </c>
      <c r="H8">
        <v>4.650000000000043E-2</v>
      </c>
      <c r="I8">
        <v>0.1195050000000011</v>
      </c>
      <c r="J8">
        <v>0</v>
      </c>
      <c r="K8" s="18"/>
      <c r="M8" s="41">
        <f t="shared" ref="M8:M26" si="1">AVERAGE(B8:D8)</f>
        <v>10.336666666666666</v>
      </c>
      <c r="N8">
        <v>10.320333333333332</v>
      </c>
      <c r="O8">
        <v>10.367763333333333</v>
      </c>
      <c r="P8">
        <v>10.272903333333332</v>
      </c>
    </row>
    <row r="9" spans="1:20" x14ac:dyDescent="0.2">
      <c r="A9" s="11" t="s">
        <v>22</v>
      </c>
      <c r="B9" s="30">
        <v>10.199999999999999</v>
      </c>
      <c r="C9" s="29">
        <v>10.24</v>
      </c>
      <c r="D9" s="31">
        <v>10.210000000000001</v>
      </c>
      <c r="G9" s="43">
        <f t="shared" si="0"/>
        <v>4.0000000000000924E-2</v>
      </c>
      <c r="H9">
        <v>4.650000000000043E-2</v>
      </c>
      <c r="I9">
        <v>0.1195050000000011</v>
      </c>
      <c r="J9">
        <v>0</v>
      </c>
      <c r="K9" s="18"/>
      <c r="M9" s="41">
        <f t="shared" si="1"/>
        <v>10.216666666666667</v>
      </c>
      <c r="N9">
        <v>10.320333333333332</v>
      </c>
      <c r="O9">
        <v>10.367763333333333</v>
      </c>
      <c r="P9">
        <v>10.272903333333332</v>
      </c>
    </row>
    <row r="10" spans="1:20" x14ac:dyDescent="0.2">
      <c r="A10" s="11" t="s">
        <v>23</v>
      </c>
      <c r="B10" s="30">
        <v>10.199999999999999</v>
      </c>
      <c r="C10" s="29">
        <v>10.220000000000001</v>
      </c>
      <c r="D10" s="31">
        <v>10.24</v>
      </c>
      <c r="G10" s="43">
        <f t="shared" si="0"/>
        <v>4.0000000000000924E-2</v>
      </c>
      <c r="H10">
        <v>4.650000000000043E-2</v>
      </c>
      <c r="I10">
        <v>0.1195050000000011</v>
      </c>
      <c r="J10">
        <v>0</v>
      </c>
      <c r="K10" s="18"/>
      <c r="M10" s="41">
        <f t="shared" si="1"/>
        <v>10.220000000000001</v>
      </c>
      <c r="N10">
        <v>10.320333333333332</v>
      </c>
      <c r="O10">
        <v>10.367763333333333</v>
      </c>
      <c r="P10">
        <v>10.272903333333332</v>
      </c>
    </row>
    <row r="11" spans="1:20" x14ac:dyDescent="0.2">
      <c r="A11" s="11" t="s">
        <v>24</v>
      </c>
      <c r="B11" s="30">
        <v>10.4</v>
      </c>
      <c r="C11" s="29">
        <v>10.45</v>
      </c>
      <c r="D11" s="31">
        <v>10.45</v>
      </c>
      <c r="G11" s="43">
        <f t="shared" si="0"/>
        <v>4.9999999999998934E-2</v>
      </c>
      <c r="H11">
        <v>4.650000000000043E-2</v>
      </c>
      <c r="I11">
        <v>0.1195050000000011</v>
      </c>
      <c r="J11">
        <v>0</v>
      </c>
      <c r="K11" s="18"/>
      <c r="M11" s="41">
        <f t="shared" si="1"/>
        <v>10.433333333333334</v>
      </c>
      <c r="N11">
        <v>10.320333333333332</v>
      </c>
      <c r="O11">
        <v>10.367763333333333</v>
      </c>
      <c r="P11">
        <v>10.272903333333332</v>
      </c>
    </row>
    <row r="12" spans="1:20" x14ac:dyDescent="0.2">
      <c r="A12" s="11" t="s">
        <v>25</v>
      </c>
      <c r="B12" s="30">
        <v>10.199999999999999</v>
      </c>
      <c r="C12" s="29">
        <v>10.24</v>
      </c>
      <c r="D12" s="31">
        <v>10.25</v>
      </c>
      <c r="G12" s="43">
        <f t="shared" si="0"/>
        <v>5.0000000000000711E-2</v>
      </c>
      <c r="H12">
        <v>4.650000000000043E-2</v>
      </c>
      <c r="I12">
        <v>0.1195050000000011</v>
      </c>
      <c r="J12">
        <v>0</v>
      </c>
      <c r="K12" s="18"/>
      <c r="M12" s="41">
        <f t="shared" si="1"/>
        <v>10.229999999999999</v>
      </c>
      <c r="N12">
        <v>10.320333333333332</v>
      </c>
      <c r="O12">
        <v>10.367763333333333</v>
      </c>
      <c r="P12">
        <v>10.272903333333332</v>
      </c>
    </row>
    <row r="13" spans="1:20" x14ac:dyDescent="0.2">
      <c r="A13" s="11" t="s">
        <v>26</v>
      </c>
      <c r="B13" s="30">
        <v>10.5</v>
      </c>
      <c r="C13" s="29">
        <v>10.55</v>
      </c>
      <c r="D13" s="31">
        <v>10.54</v>
      </c>
      <c r="G13" s="43">
        <f t="shared" si="0"/>
        <v>5.0000000000000711E-2</v>
      </c>
      <c r="H13">
        <v>4.650000000000043E-2</v>
      </c>
      <c r="I13">
        <v>0.1195050000000011</v>
      </c>
      <c r="J13">
        <v>0</v>
      </c>
      <c r="K13" s="18"/>
      <c r="M13" s="41">
        <f t="shared" si="1"/>
        <v>10.53</v>
      </c>
      <c r="N13">
        <v>10.320333333333332</v>
      </c>
      <c r="O13">
        <v>10.367763333333333</v>
      </c>
      <c r="P13">
        <v>10.272903333333332</v>
      </c>
    </row>
    <row r="14" spans="1:20" x14ac:dyDescent="0.2">
      <c r="A14" s="11" t="s">
        <v>27</v>
      </c>
      <c r="B14" s="30">
        <v>10.6</v>
      </c>
      <c r="C14" s="29">
        <v>10.65</v>
      </c>
      <c r="D14" s="31">
        <v>10.65</v>
      </c>
      <c r="G14" s="43">
        <f t="shared" si="0"/>
        <v>5.0000000000000711E-2</v>
      </c>
      <c r="H14">
        <v>4.650000000000043E-2</v>
      </c>
      <c r="I14">
        <v>0.1195050000000011</v>
      </c>
      <c r="J14">
        <v>0</v>
      </c>
      <c r="K14" s="18"/>
      <c r="M14" s="41">
        <f t="shared" si="1"/>
        <v>10.633333333333333</v>
      </c>
      <c r="N14">
        <v>10.320333333333332</v>
      </c>
      <c r="O14">
        <v>10.367763333333333</v>
      </c>
      <c r="P14">
        <v>10.272903333333332</v>
      </c>
    </row>
    <row r="15" spans="1:20" x14ac:dyDescent="0.2">
      <c r="A15" s="11" t="s">
        <v>28</v>
      </c>
      <c r="B15" s="30">
        <v>10.1</v>
      </c>
      <c r="C15" s="29">
        <v>10.16</v>
      </c>
      <c r="D15" s="31">
        <v>10.14</v>
      </c>
      <c r="G15" s="43">
        <f t="shared" si="0"/>
        <v>6.0000000000000497E-2</v>
      </c>
      <c r="H15">
        <v>4.650000000000043E-2</v>
      </c>
      <c r="I15">
        <v>0.1195050000000011</v>
      </c>
      <c r="J15">
        <v>0</v>
      </c>
      <c r="K15" s="18"/>
      <c r="M15" s="41">
        <f t="shared" si="1"/>
        <v>10.133333333333333</v>
      </c>
      <c r="N15">
        <v>10.320333333333332</v>
      </c>
      <c r="O15">
        <v>10.367763333333333</v>
      </c>
      <c r="P15">
        <v>10.272903333333332</v>
      </c>
    </row>
    <row r="16" spans="1:20" x14ac:dyDescent="0.2">
      <c r="A16" s="11" t="s">
        <v>29</v>
      </c>
      <c r="B16" s="30">
        <v>10.5</v>
      </c>
      <c r="C16" s="29">
        <v>10.52</v>
      </c>
      <c r="D16" s="31">
        <v>10.51</v>
      </c>
      <c r="G16" s="43">
        <f t="shared" si="0"/>
        <v>1.9999999999999574E-2</v>
      </c>
      <c r="H16">
        <v>4.650000000000043E-2</v>
      </c>
      <c r="I16">
        <v>0.1195050000000011</v>
      </c>
      <c r="J16">
        <v>0</v>
      </c>
      <c r="K16" s="18"/>
      <c r="M16" s="41">
        <f t="shared" si="1"/>
        <v>10.51</v>
      </c>
      <c r="N16">
        <v>10.320333333333332</v>
      </c>
      <c r="O16">
        <v>10.367763333333333</v>
      </c>
      <c r="P16">
        <v>10.272903333333332</v>
      </c>
    </row>
    <row r="17" spans="1:16" x14ac:dyDescent="0.2">
      <c r="A17" s="11" t="s">
        <v>30</v>
      </c>
      <c r="B17" s="30">
        <v>10.199999999999999</v>
      </c>
      <c r="C17" s="29">
        <v>10.25</v>
      </c>
      <c r="D17" s="31">
        <v>10.220000000000001</v>
      </c>
      <c r="G17" s="43">
        <f t="shared" si="0"/>
        <v>5.0000000000000711E-2</v>
      </c>
      <c r="H17">
        <v>4.650000000000043E-2</v>
      </c>
      <c r="I17">
        <v>0.1195050000000011</v>
      </c>
      <c r="J17">
        <v>0</v>
      </c>
      <c r="K17" s="18"/>
      <c r="M17" s="41">
        <f t="shared" si="1"/>
        <v>10.223333333333334</v>
      </c>
      <c r="N17">
        <v>10.320333333333332</v>
      </c>
      <c r="O17">
        <v>10.367763333333333</v>
      </c>
      <c r="P17">
        <v>10.272903333333332</v>
      </c>
    </row>
    <row r="18" spans="1:16" x14ac:dyDescent="0.2">
      <c r="A18" s="11" t="s">
        <v>31</v>
      </c>
      <c r="B18" s="30">
        <v>10.1</v>
      </c>
      <c r="C18" s="29">
        <v>10.15</v>
      </c>
      <c r="D18" s="31">
        <v>10.11</v>
      </c>
      <c r="G18" s="43">
        <f t="shared" si="0"/>
        <v>5.0000000000000711E-2</v>
      </c>
      <c r="H18">
        <v>4.650000000000043E-2</v>
      </c>
      <c r="I18">
        <v>0.1195050000000011</v>
      </c>
      <c r="J18">
        <v>0</v>
      </c>
      <c r="K18" s="18"/>
      <c r="M18" s="41">
        <f t="shared" si="1"/>
        <v>10.119999999999999</v>
      </c>
      <c r="N18">
        <v>10.320333333333332</v>
      </c>
      <c r="O18">
        <v>10.367763333333333</v>
      </c>
      <c r="P18">
        <v>10.272903333333332</v>
      </c>
    </row>
    <row r="19" spans="1:16" x14ac:dyDescent="0.2">
      <c r="A19" s="11" t="s">
        <v>32</v>
      </c>
      <c r="B19" s="30">
        <v>10.199999999999999</v>
      </c>
      <c r="C19" s="29">
        <v>10.26</v>
      </c>
      <c r="D19" s="31">
        <v>10.25</v>
      </c>
      <c r="G19" s="43">
        <f t="shared" si="0"/>
        <v>6.0000000000000497E-2</v>
      </c>
      <c r="H19">
        <v>4.650000000000043E-2</v>
      </c>
      <c r="I19">
        <v>0.1195050000000011</v>
      </c>
      <c r="J19">
        <v>0</v>
      </c>
      <c r="K19" s="18"/>
      <c r="M19" s="41">
        <f t="shared" si="1"/>
        <v>10.236666666666666</v>
      </c>
      <c r="N19">
        <v>10.320333333333332</v>
      </c>
      <c r="O19">
        <v>10.367763333333333</v>
      </c>
      <c r="P19">
        <v>10.272903333333332</v>
      </c>
    </row>
    <row r="20" spans="1:16" x14ac:dyDescent="0.2">
      <c r="A20" s="11" t="s">
        <v>33</v>
      </c>
      <c r="B20" s="30">
        <v>10.1</v>
      </c>
      <c r="C20" s="29">
        <v>10.15</v>
      </c>
      <c r="D20" s="31">
        <v>10.11</v>
      </c>
      <c r="G20" s="43">
        <f t="shared" si="0"/>
        <v>5.0000000000000711E-2</v>
      </c>
      <c r="H20">
        <v>4.650000000000043E-2</v>
      </c>
      <c r="I20">
        <v>0.1195050000000011</v>
      </c>
      <c r="J20">
        <v>0</v>
      </c>
      <c r="K20" s="18"/>
      <c r="M20" s="41">
        <f t="shared" si="1"/>
        <v>10.119999999999999</v>
      </c>
      <c r="N20">
        <v>10.320333333333332</v>
      </c>
      <c r="O20">
        <v>10.367763333333333</v>
      </c>
      <c r="P20">
        <v>10.272903333333332</v>
      </c>
    </row>
    <row r="21" spans="1:16" x14ac:dyDescent="0.2">
      <c r="A21" s="11" t="s">
        <v>34</v>
      </c>
      <c r="B21" s="30">
        <v>10.6</v>
      </c>
      <c r="C21" s="29">
        <v>10.65</v>
      </c>
      <c r="D21" s="31">
        <v>10.63</v>
      </c>
      <c r="G21" s="43">
        <f t="shared" si="0"/>
        <v>5.0000000000000711E-2</v>
      </c>
      <c r="H21">
        <v>4.650000000000043E-2</v>
      </c>
      <c r="I21">
        <v>0.1195050000000011</v>
      </c>
      <c r="J21">
        <v>0</v>
      </c>
      <c r="K21" s="18"/>
      <c r="M21" s="41">
        <f t="shared" si="1"/>
        <v>10.626666666666667</v>
      </c>
      <c r="N21">
        <v>10.320333333333332</v>
      </c>
      <c r="O21">
        <v>10.367763333333333</v>
      </c>
      <c r="P21">
        <v>10.272903333333332</v>
      </c>
    </row>
    <row r="22" spans="1:16" x14ac:dyDescent="0.2">
      <c r="A22" s="11" t="s">
        <v>35</v>
      </c>
      <c r="B22" s="30">
        <v>10.199999999999999</v>
      </c>
      <c r="C22" s="29">
        <v>10.24</v>
      </c>
      <c r="D22" s="31">
        <v>10.25</v>
      </c>
      <c r="G22" s="43">
        <f t="shared" si="0"/>
        <v>5.0000000000000711E-2</v>
      </c>
      <c r="H22">
        <v>4.650000000000043E-2</v>
      </c>
      <c r="I22">
        <v>0.1195050000000011</v>
      </c>
      <c r="J22">
        <v>0</v>
      </c>
      <c r="K22" s="18"/>
      <c r="M22" s="41">
        <f t="shared" si="1"/>
        <v>10.229999999999999</v>
      </c>
      <c r="N22">
        <v>10.320333333333332</v>
      </c>
      <c r="O22">
        <v>10.367763333333333</v>
      </c>
      <c r="P22">
        <v>10.272903333333332</v>
      </c>
    </row>
    <row r="23" spans="1:16" x14ac:dyDescent="0.2">
      <c r="A23" s="11" t="s">
        <v>36</v>
      </c>
      <c r="B23" s="30">
        <v>10.199999999999999</v>
      </c>
      <c r="C23" s="29">
        <v>10.24</v>
      </c>
      <c r="D23" s="31">
        <v>10.23</v>
      </c>
      <c r="G23" s="43">
        <f t="shared" si="0"/>
        <v>4.0000000000000924E-2</v>
      </c>
      <c r="H23">
        <v>4.650000000000043E-2</v>
      </c>
      <c r="I23">
        <v>0.1195050000000011</v>
      </c>
      <c r="J23">
        <v>0</v>
      </c>
      <c r="K23" s="18"/>
      <c r="M23" s="41">
        <f t="shared" si="1"/>
        <v>10.223333333333333</v>
      </c>
      <c r="N23">
        <v>10.320333333333332</v>
      </c>
      <c r="O23">
        <v>10.367763333333333</v>
      </c>
      <c r="P23">
        <v>10.272903333333332</v>
      </c>
    </row>
    <row r="24" spans="1:16" x14ac:dyDescent="0.2">
      <c r="A24" s="11" t="s">
        <v>37</v>
      </c>
      <c r="B24" s="30">
        <v>10.199999999999999</v>
      </c>
      <c r="C24" s="29">
        <v>10.220000000000001</v>
      </c>
      <c r="D24" s="31">
        <v>10.24</v>
      </c>
      <c r="G24" s="43">
        <f t="shared" si="0"/>
        <v>4.0000000000000924E-2</v>
      </c>
      <c r="H24">
        <v>4.650000000000043E-2</v>
      </c>
      <c r="I24">
        <v>0.1195050000000011</v>
      </c>
      <c r="J24">
        <v>0</v>
      </c>
      <c r="K24" s="18"/>
      <c r="M24" s="41">
        <f t="shared" si="1"/>
        <v>10.220000000000001</v>
      </c>
      <c r="N24">
        <v>10.320333333333332</v>
      </c>
      <c r="O24">
        <v>10.367763333333333</v>
      </c>
      <c r="P24">
        <v>10.272903333333332</v>
      </c>
    </row>
    <row r="25" spans="1:16" x14ac:dyDescent="0.2">
      <c r="A25" s="11" t="s">
        <v>38</v>
      </c>
      <c r="B25" s="30">
        <v>10.6</v>
      </c>
      <c r="C25" s="29">
        <v>10.63</v>
      </c>
      <c r="D25" s="31">
        <v>10.64</v>
      </c>
      <c r="G25" s="43">
        <f t="shared" si="0"/>
        <v>4.0000000000000924E-2</v>
      </c>
      <c r="H25">
        <v>4.650000000000043E-2</v>
      </c>
      <c r="I25">
        <v>0.1195050000000011</v>
      </c>
      <c r="J25">
        <v>0</v>
      </c>
      <c r="K25" s="18"/>
      <c r="M25" s="41">
        <f t="shared" si="1"/>
        <v>10.623333333333333</v>
      </c>
      <c r="N25">
        <v>10.320333333333332</v>
      </c>
      <c r="O25">
        <v>10.367763333333333</v>
      </c>
      <c r="P25">
        <v>10.272903333333332</v>
      </c>
    </row>
    <row r="26" spans="1:16" ht="13.5" thickBot="1" x14ac:dyDescent="0.25">
      <c r="A26" s="8" t="s">
        <v>39</v>
      </c>
      <c r="B26" s="32">
        <v>10.1</v>
      </c>
      <c r="C26" s="33">
        <v>10.14</v>
      </c>
      <c r="D26" s="34">
        <v>10.119999999999999</v>
      </c>
      <c r="E26" s="13"/>
      <c r="F26" s="13"/>
      <c r="G26" s="43">
        <f t="shared" si="0"/>
        <v>4.0000000000000924E-2</v>
      </c>
      <c r="H26" s="13">
        <v>4.650000000000043E-2</v>
      </c>
      <c r="I26" s="13">
        <v>0.1195050000000011</v>
      </c>
      <c r="J26" s="13">
        <v>0</v>
      </c>
      <c r="K26" s="19"/>
      <c r="L26" s="21"/>
      <c r="M26" s="41">
        <f t="shared" si="1"/>
        <v>10.119999999999999</v>
      </c>
      <c r="N26" s="13">
        <v>10.320333333333332</v>
      </c>
      <c r="O26" s="13">
        <v>10.367763333333333</v>
      </c>
      <c r="P26">
        <v>10.272903333333332</v>
      </c>
    </row>
    <row r="27" spans="1:16" ht="13.5" thickBot="1" x14ac:dyDescent="0.25">
      <c r="F27" s="16" t="s">
        <v>18</v>
      </c>
      <c r="G27" s="46">
        <f>AVERAGE(G7:G26)</f>
        <v>4.650000000000043E-2</v>
      </c>
      <c r="K27" s="18"/>
      <c r="L27" s="22" t="s">
        <v>19</v>
      </c>
      <c r="M27" s="5">
        <f>AVERAGE(M7:M26)</f>
        <v>10.320333333333332</v>
      </c>
    </row>
    <row r="28" spans="1:16" x14ac:dyDescent="0.2">
      <c r="K28" s="18"/>
    </row>
    <row r="29" spans="1:16" x14ac:dyDescent="0.2">
      <c r="F29" s="10" t="s">
        <v>11</v>
      </c>
      <c r="H29" s="47">
        <f>2.57*G27</f>
        <v>0.1195050000000011</v>
      </c>
      <c r="K29" s="18"/>
      <c r="L29" s="10" t="s">
        <v>13</v>
      </c>
      <c r="N29" s="14">
        <f>M27+(1.02*G27)</f>
        <v>10.367763333333333</v>
      </c>
    </row>
    <row r="30" spans="1:16" x14ac:dyDescent="0.2">
      <c r="F30" s="10" t="s">
        <v>12</v>
      </c>
      <c r="H30" s="47">
        <f>0*G27</f>
        <v>0</v>
      </c>
      <c r="K30" s="18"/>
      <c r="L30" s="10" t="s">
        <v>14</v>
      </c>
      <c r="N30" s="14">
        <f>M27-(1.02*G27)</f>
        <v>10.272903333333332</v>
      </c>
    </row>
    <row r="31" spans="1:16" ht="25.5" customHeight="1" x14ac:dyDescent="0.2"/>
  </sheetData>
  <mergeCells count="2">
    <mergeCell ref="B5:D5"/>
    <mergeCell ref="E5:F5"/>
  </mergeCells>
  <printOptions gridLines="1"/>
  <pageMargins left="0.25" right="0.25" top="0.75" bottom="0.75" header="0.3" footer="0.3"/>
  <pageSetup scale="56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N16" sqref="N1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data_sheet</vt:lpstr>
      <vt:lpstr>constants</vt:lpstr>
      <vt:lpstr>data_sheet!Print_Area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Martin</dc:creator>
  <cp:lastModifiedBy>Jake DIneen</cp:lastModifiedBy>
  <cp:lastPrinted>2013-07-08T21:41:56Z</cp:lastPrinted>
  <dcterms:created xsi:type="dcterms:W3CDTF">2007-07-14T04:38:31Z</dcterms:created>
  <dcterms:modified xsi:type="dcterms:W3CDTF">2017-03-08T22:41:37Z</dcterms:modified>
</cp:coreProperties>
</file>