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571"/>
  <workbookPr defaultThemeVersion="124226"/>
  <mc:AlternateContent xmlns:mc="http://schemas.openxmlformats.org/markup-compatibility/2006">
    <mc:Choice Requires="x15">
      <x15ac:absPath xmlns:x15ac="http://schemas.microsoft.com/office/spreadsheetml/2010/11/ac" url="E:\MBA\January 2017\Finance\Prof. Shukla's Notes\"/>
    </mc:Choice>
  </mc:AlternateContent>
  <bookViews>
    <workbookView xWindow="0" yWindow="0" windowWidth="23040" windowHeight="8808"/>
  </bookViews>
  <sheets>
    <sheet name="Leverage" sheetId="1" r:id="rId1"/>
    <sheet name="Leverage Summary" sheetId="2" r:id="rId2"/>
  </sheets>
  <calcPr calcId="171027"/>
</workbook>
</file>

<file path=xl/calcChain.xml><?xml version="1.0" encoding="utf-8"?>
<calcChain xmlns="http://schemas.openxmlformats.org/spreadsheetml/2006/main">
  <c r="D16" i="2" l="1"/>
  <c r="C16" i="2"/>
  <c r="D15" i="2"/>
  <c r="C15" i="2"/>
  <c r="D14" i="2"/>
  <c r="C14" i="2"/>
  <c r="D13" i="2"/>
  <c r="C13" i="2"/>
  <c r="D12" i="2"/>
  <c r="C12" i="2"/>
  <c r="D11" i="2"/>
  <c r="C11" i="2"/>
  <c r="D10" i="2"/>
  <c r="C10" i="2"/>
  <c r="D9" i="2"/>
  <c r="C9" i="2"/>
  <c r="D8" i="2"/>
  <c r="C8" i="2"/>
  <c r="D7" i="2"/>
  <c r="C7" i="2"/>
  <c r="D5" i="1"/>
  <c r="G11" i="1" s="1"/>
  <c r="G12" i="1"/>
  <c r="E12" i="1"/>
  <c r="E11" i="1"/>
  <c r="E10" i="1"/>
  <c r="E9" i="1"/>
  <c r="D6" i="1"/>
  <c r="D17" i="1" s="1"/>
  <c r="D16" i="1" l="1"/>
  <c r="G9" i="1"/>
  <c r="G10" i="1"/>
  <c r="H9" i="1"/>
  <c r="I9" i="1" s="1"/>
  <c r="K9" i="1" s="1"/>
  <c r="H10" i="1"/>
  <c r="I10" i="1" s="1"/>
  <c r="K10" i="1" s="1"/>
  <c r="H11" i="1"/>
  <c r="I11" i="1" s="1"/>
  <c r="K11" i="1" s="1"/>
  <c r="H12" i="1"/>
  <c r="I12" i="1" s="1"/>
  <c r="K12" i="1" s="1"/>
  <c r="F9" i="1"/>
  <c r="F11" i="1"/>
  <c r="F10" i="1"/>
  <c r="F12" i="1"/>
  <c r="D15" i="1"/>
  <c r="K16" i="1" l="1"/>
  <c r="I16" i="1" s="1"/>
  <c r="I15" i="1"/>
</calcChain>
</file>

<file path=xl/sharedStrings.xml><?xml version="1.0" encoding="utf-8"?>
<sst xmlns="http://schemas.openxmlformats.org/spreadsheetml/2006/main" count="29" uniqueCount="28">
  <si>
    <t>Leverage Effect of Debt</t>
  </si>
  <si>
    <t>Total investment:</t>
  </si>
  <si>
    <t>Debt:</t>
  </si>
  <si>
    <t>Equity:</t>
  </si>
  <si>
    <t>Future Payoff</t>
  </si>
  <si>
    <t>Gross Profit</t>
  </si>
  <si>
    <t>Return on Investment</t>
  </si>
  <si>
    <t>Net profit</t>
  </si>
  <si>
    <t>Return on Equity</t>
  </si>
  <si>
    <t>Leverage Ratios</t>
  </si>
  <si>
    <t>Statistics</t>
  </si>
  <si>
    <t>Debt/Equity:</t>
  </si>
  <si>
    <t xml:space="preserve">Expected Return on Equity: </t>
  </si>
  <si>
    <t>Debt/Assets:</t>
  </si>
  <si>
    <t xml:space="preserve">Std Dev of Return on Equity: </t>
  </si>
  <si>
    <t>Equity/Assets:</t>
  </si>
  <si>
    <t>Scenario</t>
  </si>
  <si>
    <t>Probability</t>
  </si>
  <si>
    <t>Interest Cost</t>
  </si>
  <si>
    <t xml:space="preserve">Interest rate: </t>
  </si>
  <si>
    <t xml:space="preserve">Debt/Investment: </t>
  </si>
  <si>
    <t>E(ROI)</t>
  </si>
  <si>
    <t>Std(ROI)</t>
  </si>
  <si>
    <t>Debt</t>
  </si>
  <si>
    <t>E(ROE)</t>
  </si>
  <si>
    <t>Std (ROE)</t>
  </si>
  <si>
    <t>Interest Rate:</t>
  </si>
  <si>
    <t xml:space="preserve">Total Investment: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</si>
</sst>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5" x14ac:knownFonts="1">
    <font>
      <sz val="11"/>
      <color theme="1"/>
      <name val="Calibri"/>
      <family val="2"/>
      <scheme val="minor"/>
    </font>
    <font>
      <sz val="11"/>
      <color theme="1"/>
      <name val="Calibri"/>
      <family val="2"/>
      <scheme val="minor"/>
    </font>
    <font>
      <sz val="11"/>
      <color rgb="FF3F3F76"/>
      <name val="Calibri"/>
      <family val="2"/>
      <scheme val="minor"/>
    </font>
    <font>
      <b/>
      <sz val="11"/>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rgb="FFFFCC99"/>
      </patternFill>
    </fill>
    <fill>
      <patternFill patternType="solid">
        <fgColor theme="0" tint="-0.14999847407452621"/>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right style="thin">
        <color rgb="FF7F7F7F"/>
      </right>
      <top style="thin">
        <color rgb="FF7F7F7F"/>
      </top>
      <bottom style="thin">
        <color rgb="FF7F7F7F"/>
      </bottom>
      <diagonal/>
    </border>
    <border>
      <left/>
      <right style="thin">
        <color indexed="64"/>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2" fillId="2" borderId="1" applyNumberFormat="0" applyAlignment="0" applyProtection="0"/>
  </cellStyleXfs>
  <cellXfs count="18">
    <xf numFmtId="0" fontId="0" fillId="0" borderId="0" xfId="0"/>
    <xf numFmtId="10" fontId="0" fillId="0" borderId="0" xfId="1" applyNumberFormat="1" applyFont="1"/>
    <xf numFmtId="0" fontId="0" fillId="3" borderId="2" xfId="0" applyFill="1" applyBorder="1" applyAlignment="1">
      <alignment horizontal="right" wrapText="1"/>
    </xf>
    <xf numFmtId="0" fontId="0" fillId="0" borderId="2" xfId="0" applyBorder="1"/>
    <xf numFmtId="9" fontId="0" fillId="0" borderId="2" xfId="1" applyFont="1" applyBorder="1"/>
    <xf numFmtId="164" fontId="0" fillId="0" borderId="2" xfId="0" applyNumberFormat="1" applyBorder="1"/>
    <xf numFmtId="10" fontId="0" fillId="0" borderId="2" xfId="1" applyNumberFormat="1" applyFont="1" applyBorder="1"/>
    <xf numFmtId="10" fontId="2" fillId="2" borderId="2" xfId="2" applyNumberFormat="1" applyBorder="1"/>
    <xf numFmtId="0" fontId="0" fillId="0" borderId="2" xfId="0" applyBorder="1" applyAlignment="1">
      <alignment horizontal="left"/>
    </xf>
    <xf numFmtId="0" fontId="0" fillId="0" borderId="2" xfId="0" applyBorder="1" applyAlignment="1">
      <alignment horizontal="right"/>
    </xf>
    <xf numFmtId="0" fontId="3" fillId="3" borderId="2" xfId="0" applyFont="1" applyFill="1" applyBorder="1" applyAlignment="1">
      <alignment horizontal="right"/>
    </xf>
    <xf numFmtId="10" fontId="2" fillId="2" borderId="3" xfId="2" applyNumberFormat="1" applyBorder="1"/>
    <xf numFmtId="9" fontId="2" fillId="2" borderId="3" xfId="2" applyNumberFormat="1" applyBorder="1"/>
    <xf numFmtId="164" fontId="0" fillId="0" borderId="4" xfId="0" applyNumberFormat="1" applyBorder="1"/>
    <xf numFmtId="0" fontId="3" fillId="0" borderId="0" xfId="0" applyFont="1" applyAlignment="1">
      <alignment horizontal="center"/>
    </xf>
    <xf numFmtId="0" fontId="0" fillId="0" borderId="2" xfId="0" applyBorder="1" applyAlignment="1">
      <alignment horizontal="left"/>
    </xf>
    <xf numFmtId="0" fontId="0" fillId="0" borderId="2" xfId="0" applyBorder="1" applyAlignment="1">
      <alignment horizontal="right"/>
    </xf>
    <xf numFmtId="0" fontId="4" fillId="0" borderId="0" xfId="0" applyFont="1" applyAlignment="1">
      <alignment horizontal="center"/>
    </xf>
  </cellXfs>
  <cellStyles count="3">
    <cellStyle name="Input" xfId="2" builtinId="20"/>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l">
              <a:defRPr sz="1200"/>
            </a:pPr>
            <a:r>
              <a:rPr lang="en-US" sz="1200" b="1" i="0" baseline="0"/>
              <a:t>Chart 2. Linearity of Tradeoff Between E(ROE) and Std (ROE)</a:t>
            </a:r>
            <a:endParaRPr lang="en-US" sz="1200"/>
          </a:p>
        </c:rich>
      </c:tx>
      <c:overlay val="0"/>
    </c:title>
    <c:autoTitleDeleted val="0"/>
    <c:plotArea>
      <c:layout/>
      <c:scatterChart>
        <c:scatterStyle val="smoothMarker"/>
        <c:varyColors val="0"/>
        <c:ser>
          <c:idx val="0"/>
          <c:order val="0"/>
          <c:tx>
            <c:strRef>
              <c:f>'Leverage Summary'!$D$6</c:f>
              <c:strCache>
                <c:ptCount val="1"/>
                <c:pt idx="0">
                  <c:v>Std (ROE)</c:v>
                </c:pt>
              </c:strCache>
            </c:strRef>
          </c:tx>
          <c:xVal>
            <c:numRef>
              <c:f>'Leverage Summary'!$C$7:$C$16</c:f>
              <c:numCache>
                <c:formatCode>0.00%</c:formatCode>
                <c:ptCount val="10"/>
                <c:pt idx="0">
                  <c:v>0.21</c:v>
                </c:pt>
                <c:pt idx="1">
                  <c:v>0.22222222222222221</c:v>
                </c:pt>
                <c:pt idx="2">
                  <c:v>0.23749999999999999</c:v>
                </c:pt>
                <c:pt idx="3">
                  <c:v>0.25714285714285712</c:v>
                </c:pt>
                <c:pt idx="4">
                  <c:v>0.28333333333333333</c:v>
                </c:pt>
                <c:pt idx="5">
                  <c:v>0.31999999999999995</c:v>
                </c:pt>
                <c:pt idx="6">
                  <c:v>0.375</c:v>
                </c:pt>
                <c:pt idx="7">
                  <c:v>0.46666666666666667</c:v>
                </c:pt>
                <c:pt idx="8">
                  <c:v>0.64999999999999991</c:v>
                </c:pt>
                <c:pt idx="9">
                  <c:v>1.2</c:v>
                </c:pt>
              </c:numCache>
            </c:numRef>
          </c:xVal>
          <c:yVal>
            <c:numRef>
              <c:f>'Leverage Summary'!$D$7:$D$16</c:f>
              <c:numCache>
                <c:formatCode>0.00%</c:formatCode>
                <c:ptCount val="10"/>
                <c:pt idx="0">
                  <c:v>0.45705579528105761</c:v>
                </c:pt>
                <c:pt idx="1">
                  <c:v>0.50783977253450852</c:v>
                </c:pt>
                <c:pt idx="2">
                  <c:v>0.57131974410132202</c:v>
                </c:pt>
                <c:pt idx="3">
                  <c:v>0.65293685040151084</c:v>
                </c:pt>
                <c:pt idx="4">
                  <c:v>0.76175965880176266</c:v>
                </c:pt>
                <c:pt idx="5">
                  <c:v>0.91411159056211522</c:v>
                </c:pt>
                <c:pt idx="6">
                  <c:v>1.142639488202644</c:v>
                </c:pt>
                <c:pt idx="7">
                  <c:v>1.5235193176035253</c:v>
                </c:pt>
                <c:pt idx="8">
                  <c:v>2.2852789764052881</c:v>
                </c:pt>
                <c:pt idx="9">
                  <c:v>4.5705579528105762</c:v>
                </c:pt>
              </c:numCache>
            </c:numRef>
          </c:yVal>
          <c:smooth val="1"/>
          <c:extLst>
            <c:ext xmlns:c16="http://schemas.microsoft.com/office/drawing/2014/chart" uri="{C3380CC4-5D6E-409C-BE32-E72D297353CC}">
              <c16:uniqueId val="{00000000-E9A4-42CA-AE25-24E2FDDF52E0}"/>
            </c:ext>
          </c:extLst>
        </c:ser>
        <c:dLbls>
          <c:showLegendKey val="0"/>
          <c:showVal val="0"/>
          <c:showCatName val="0"/>
          <c:showSerName val="0"/>
          <c:showPercent val="0"/>
          <c:showBubbleSize val="0"/>
        </c:dLbls>
        <c:axId val="70209920"/>
        <c:axId val="226370688"/>
      </c:scatterChart>
      <c:valAx>
        <c:axId val="70209920"/>
        <c:scaling>
          <c:orientation val="minMax"/>
        </c:scaling>
        <c:delete val="0"/>
        <c:axPos val="b"/>
        <c:title>
          <c:tx>
            <c:rich>
              <a:bodyPr/>
              <a:lstStyle/>
              <a:p>
                <a:pPr>
                  <a:defRPr/>
                </a:pPr>
                <a:r>
                  <a:rPr lang="en-US"/>
                  <a:t>Std(ROE)</a:t>
                </a:r>
              </a:p>
            </c:rich>
          </c:tx>
          <c:overlay val="0"/>
        </c:title>
        <c:numFmt formatCode="0%" sourceLinked="0"/>
        <c:majorTickMark val="out"/>
        <c:minorTickMark val="none"/>
        <c:tickLblPos val="nextTo"/>
        <c:crossAx val="226370688"/>
        <c:crosses val="autoZero"/>
        <c:crossBetween val="midCat"/>
      </c:valAx>
      <c:valAx>
        <c:axId val="226370688"/>
        <c:scaling>
          <c:orientation val="minMax"/>
        </c:scaling>
        <c:delete val="0"/>
        <c:axPos val="l"/>
        <c:title>
          <c:tx>
            <c:rich>
              <a:bodyPr rot="0" vert="horz"/>
              <a:lstStyle/>
              <a:p>
                <a:pPr>
                  <a:defRPr/>
                </a:pPr>
                <a:r>
                  <a:rPr lang="en-US"/>
                  <a:t>E(ROE)</a:t>
                </a:r>
              </a:p>
            </c:rich>
          </c:tx>
          <c:overlay val="0"/>
        </c:title>
        <c:numFmt formatCode="0%" sourceLinked="0"/>
        <c:majorTickMark val="out"/>
        <c:minorTickMark val="none"/>
        <c:tickLblPos val="nextTo"/>
        <c:crossAx val="70209920"/>
        <c:crosses val="autoZero"/>
        <c:crossBetween val="midCat"/>
      </c:valAx>
    </c:plotArea>
    <c:plotVisOnly val="1"/>
    <c:dispBlanksAs val="gap"/>
    <c:showDLblsOverMax val="0"/>
  </c:chart>
  <c:printSettings>
    <c:headerFooter/>
    <c:pageMargins b="0.75" l="0.7" r="0.7" t="0.75" header="0.3" footer="0.3"/>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l">
              <a:defRPr sz="1200"/>
            </a:pPr>
            <a:r>
              <a:rPr lang="en-US" sz="1200"/>
              <a:t>Chart 1. Effect of Leverage on Expected Return and Risk</a:t>
            </a:r>
          </a:p>
        </c:rich>
      </c:tx>
      <c:overlay val="0"/>
    </c:title>
    <c:autoTitleDeleted val="0"/>
    <c:plotArea>
      <c:layout/>
      <c:scatterChart>
        <c:scatterStyle val="smoothMarker"/>
        <c:varyColors val="0"/>
        <c:ser>
          <c:idx val="0"/>
          <c:order val="0"/>
          <c:tx>
            <c:strRef>
              <c:f>'Leverage Summary'!$C$6</c:f>
              <c:strCache>
                <c:ptCount val="1"/>
                <c:pt idx="0">
                  <c:v>E(ROE)</c:v>
                </c:pt>
              </c:strCache>
            </c:strRef>
          </c:tx>
          <c:marker>
            <c:symbol val="none"/>
          </c:marker>
          <c:xVal>
            <c:numRef>
              <c:f>'Leverage Summary'!$B$7:$B$16</c:f>
              <c:numCache>
                <c:formatCode>"$"#,##0.00</c:formatCode>
                <c:ptCount val="10"/>
                <c:pt idx="0">
                  <c:v>0</c:v>
                </c:pt>
                <c:pt idx="1">
                  <c:v>100</c:v>
                </c:pt>
                <c:pt idx="2">
                  <c:v>200</c:v>
                </c:pt>
                <c:pt idx="3">
                  <c:v>300</c:v>
                </c:pt>
                <c:pt idx="4">
                  <c:v>400</c:v>
                </c:pt>
                <c:pt idx="5">
                  <c:v>500</c:v>
                </c:pt>
                <c:pt idx="6">
                  <c:v>600</c:v>
                </c:pt>
                <c:pt idx="7">
                  <c:v>700</c:v>
                </c:pt>
                <c:pt idx="8">
                  <c:v>800</c:v>
                </c:pt>
                <c:pt idx="9">
                  <c:v>900</c:v>
                </c:pt>
              </c:numCache>
            </c:numRef>
          </c:xVal>
          <c:yVal>
            <c:numRef>
              <c:f>'Leverage Summary'!$C$7:$C$16</c:f>
              <c:numCache>
                <c:formatCode>0.00%</c:formatCode>
                <c:ptCount val="10"/>
                <c:pt idx="0">
                  <c:v>0.21</c:v>
                </c:pt>
                <c:pt idx="1">
                  <c:v>0.22222222222222221</c:v>
                </c:pt>
                <c:pt idx="2">
                  <c:v>0.23749999999999999</c:v>
                </c:pt>
                <c:pt idx="3">
                  <c:v>0.25714285714285712</c:v>
                </c:pt>
                <c:pt idx="4">
                  <c:v>0.28333333333333333</c:v>
                </c:pt>
                <c:pt idx="5">
                  <c:v>0.31999999999999995</c:v>
                </c:pt>
                <c:pt idx="6">
                  <c:v>0.375</c:v>
                </c:pt>
                <c:pt idx="7">
                  <c:v>0.46666666666666667</c:v>
                </c:pt>
                <c:pt idx="8">
                  <c:v>0.64999999999999991</c:v>
                </c:pt>
                <c:pt idx="9">
                  <c:v>1.2</c:v>
                </c:pt>
              </c:numCache>
            </c:numRef>
          </c:yVal>
          <c:smooth val="1"/>
          <c:extLst>
            <c:ext xmlns:c16="http://schemas.microsoft.com/office/drawing/2014/chart" uri="{C3380CC4-5D6E-409C-BE32-E72D297353CC}">
              <c16:uniqueId val="{00000000-CCB7-42AD-B914-144D7B736607}"/>
            </c:ext>
          </c:extLst>
        </c:ser>
        <c:ser>
          <c:idx val="1"/>
          <c:order val="1"/>
          <c:tx>
            <c:strRef>
              <c:f>'Leverage Summary'!$D$6</c:f>
              <c:strCache>
                <c:ptCount val="1"/>
                <c:pt idx="0">
                  <c:v>Std (ROE)</c:v>
                </c:pt>
              </c:strCache>
            </c:strRef>
          </c:tx>
          <c:marker>
            <c:symbol val="none"/>
          </c:marker>
          <c:xVal>
            <c:numRef>
              <c:f>'Leverage Summary'!$B$7:$B$16</c:f>
              <c:numCache>
                <c:formatCode>"$"#,##0.00</c:formatCode>
                <c:ptCount val="10"/>
                <c:pt idx="0">
                  <c:v>0</c:v>
                </c:pt>
                <c:pt idx="1">
                  <c:v>100</c:v>
                </c:pt>
                <c:pt idx="2">
                  <c:v>200</c:v>
                </c:pt>
                <c:pt idx="3">
                  <c:v>300</c:v>
                </c:pt>
                <c:pt idx="4">
                  <c:v>400</c:v>
                </c:pt>
                <c:pt idx="5">
                  <c:v>500</c:v>
                </c:pt>
                <c:pt idx="6">
                  <c:v>600</c:v>
                </c:pt>
                <c:pt idx="7">
                  <c:v>700</c:v>
                </c:pt>
                <c:pt idx="8">
                  <c:v>800</c:v>
                </c:pt>
                <c:pt idx="9">
                  <c:v>900</c:v>
                </c:pt>
              </c:numCache>
            </c:numRef>
          </c:xVal>
          <c:yVal>
            <c:numRef>
              <c:f>'Leverage Summary'!$D$7:$D$16</c:f>
              <c:numCache>
                <c:formatCode>0.00%</c:formatCode>
                <c:ptCount val="10"/>
                <c:pt idx="0">
                  <c:v>0.45705579528105761</c:v>
                </c:pt>
                <c:pt idx="1">
                  <c:v>0.50783977253450852</c:v>
                </c:pt>
                <c:pt idx="2">
                  <c:v>0.57131974410132202</c:v>
                </c:pt>
                <c:pt idx="3">
                  <c:v>0.65293685040151084</c:v>
                </c:pt>
                <c:pt idx="4">
                  <c:v>0.76175965880176266</c:v>
                </c:pt>
                <c:pt idx="5">
                  <c:v>0.91411159056211522</c:v>
                </c:pt>
                <c:pt idx="6">
                  <c:v>1.142639488202644</c:v>
                </c:pt>
                <c:pt idx="7">
                  <c:v>1.5235193176035253</c:v>
                </c:pt>
                <c:pt idx="8">
                  <c:v>2.2852789764052881</c:v>
                </c:pt>
                <c:pt idx="9">
                  <c:v>4.5705579528105762</c:v>
                </c:pt>
              </c:numCache>
            </c:numRef>
          </c:yVal>
          <c:smooth val="1"/>
          <c:extLst>
            <c:ext xmlns:c16="http://schemas.microsoft.com/office/drawing/2014/chart" uri="{C3380CC4-5D6E-409C-BE32-E72D297353CC}">
              <c16:uniqueId val="{00000001-CCB7-42AD-B914-144D7B736607}"/>
            </c:ext>
          </c:extLst>
        </c:ser>
        <c:dLbls>
          <c:showLegendKey val="0"/>
          <c:showVal val="0"/>
          <c:showCatName val="0"/>
          <c:showSerName val="0"/>
          <c:showPercent val="0"/>
          <c:showBubbleSize val="0"/>
        </c:dLbls>
        <c:axId val="208817536"/>
        <c:axId val="188505088"/>
      </c:scatterChart>
      <c:valAx>
        <c:axId val="208817536"/>
        <c:scaling>
          <c:orientation val="minMax"/>
        </c:scaling>
        <c:delete val="0"/>
        <c:axPos val="b"/>
        <c:title>
          <c:tx>
            <c:rich>
              <a:bodyPr/>
              <a:lstStyle/>
              <a:p>
                <a:pPr>
                  <a:defRPr/>
                </a:pPr>
                <a:r>
                  <a:rPr lang="en-US"/>
                  <a:t>Debt</a:t>
                </a:r>
              </a:p>
            </c:rich>
          </c:tx>
          <c:overlay val="0"/>
        </c:title>
        <c:numFmt formatCode="&quot;$&quot;#,##0.00" sourceLinked="1"/>
        <c:majorTickMark val="out"/>
        <c:minorTickMark val="none"/>
        <c:tickLblPos val="nextTo"/>
        <c:crossAx val="188505088"/>
        <c:crosses val="autoZero"/>
        <c:crossBetween val="midCat"/>
      </c:valAx>
      <c:valAx>
        <c:axId val="188505088"/>
        <c:scaling>
          <c:orientation val="minMax"/>
        </c:scaling>
        <c:delete val="0"/>
        <c:axPos val="l"/>
        <c:majorGridlines/>
        <c:numFmt formatCode="0%" sourceLinked="0"/>
        <c:majorTickMark val="out"/>
        <c:minorTickMark val="none"/>
        <c:tickLblPos val="nextTo"/>
        <c:crossAx val="208817536"/>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266700</xdr:colOff>
      <xdr:row>0</xdr:row>
      <xdr:rowOff>219076</xdr:rowOff>
    </xdr:from>
    <xdr:to>
      <xdr:col>15</xdr:col>
      <xdr:colOff>114300</xdr:colOff>
      <xdr:row>26</xdr:row>
      <xdr:rowOff>76201</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5829300" y="219076"/>
          <a:ext cx="3505200" cy="508635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1"/>
            <a:t>Explanation:</a:t>
          </a:r>
        </a:p>
        <a:p>
          <a:endParaRPr lang="en-US" sz="1100"/>
        </a:p>
        <a:p>
          <a:r>
            <a:rPr lang="en-US" sz="1100"/>
            <a:t>A project requires a total investment of $1,000. The project will give a future payoff  (cash flow) one year from now and then terminate. Since the future is uncertain, we don't know what the payoff would be, but we do have some ideas about it.</a:t>
          </a:r>
        </a:p>
        <a:p>
          <a:endParaRPr lang="en-US" sz="1100"/>
        </a:p>
        <a:p>
          <a:r>
            <a:rPr lang="en-US" sz="1100"/>
            <a:t>To finance the project, you can take on some debt at a fixed interest rate. The rest of the money comes from your own pocket and is your equity.</a:t>
          </a:r>
        </a:p>
        <a:p>
          <a:endParaRPr lang="en-US" sz="1100"/>
        </a:p>
        <a:p>
          <a:r>
            <a:rPr lang="en-US" sz="1100"/>
            <a:t>Four future scenarious are possible. The table on the left shows the probability, future payoff, profit, return on investment, interest cost, net profit, and return on equity in each scenario. </a:t>
          </a:r>
        </a:p>
        <a:p>
          <a:endParaRPr lang="en-US" sz="1100"/>
        </a:p>
        <a:p>
          <a:r>
            <a:rPr lang="en-US" sz="1100"/>
            <a:t>* Gross profit is future payoff minus total investment.</a:t>
          </a:r>
        </a:p>
        <a:p>
          <a:r>
            <a:rPr lang="en-US" sz="1100"/>
            <a:t>* Return on investment is profit divided by the total investment.</a:t>
          </a:r>
        </a:p>
        <a:p>
          <a:r>
            <a:rPr lang="en-US" sz="1100"/>
            <a:t>* Interest cost is debt multiplied by the interest rate. This interest cost will have to be paid to the lender next year out of the gross profit.</a:t>
          </a:r>
        </a:p>
        <a:p>
          <a:r>
            <a:rPr lang="en-US" sz="1100"/>
            <a:t>* Net profit is gross profit minus interest cost, and represents the profit you get to keep.</a:t>
          </a:r>
        </a:p>
        <a:p>
          <a:r>
            <a:rPr lang="en-US" sz="1100"/>
            <a:t>* Return on equity is net profit divided by equity.</a:t>
          </a:r>
        </a:p>
        <a:p>
          <a:endParaRPr lang="en-US" sz="1100"/>
        </a:p>
        <a:p>
          <a:r>
            <a:rPr lang="en-US" sz="1100"/>
            <a:t>Net profit and return on equity measure what you make from the project net of the payment on the debt. </a:t>
          </a:r>
        </a:p>
        <a:p>
          <a:endParaRPr lang="en-US" sz="1100"/>
        </a:p>
      </xdr:txBody>
    </xdr:sp>
    <xdr:clientData/>
  </xdr:twoCellAnchor>
  <xdr:twoCellAnchor>
    <xdr:from>
      <xdr:col>0</xdr:col>
      <xdr:colOff>409575</xdr:colOff>
      <xdr:row>17</xdr:row>
      <xdr:rowOff>47625</xdr:rowOff>
    </xdr:from>
    <xdr:to>
      <xdr:col>9</xdr:col>
      <xdr:colOff>28575</xdr:colOff>
      <xdr:row>24</xdr:row>
      <xdr:rowOff>142874</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09575" y="3562350"/>
          <a:ext cx="5181600" cy="1428749"/>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1"/>
            <a:t>Suggested Experiments:</a:t>
          </a:r>
        </a:p>
        <a:p>
          <a:endParaRPr lang="en-US" sz="1100"/>
        </a:p>
        <a:p>
          <a:r>
            <a:rPr lang="en-US" sz="1100"/>
            <a:t>Change the Debt/Investment ratio to different values and see how the net profit and return on equity change in various scenarios. Also notice the changes in the expected return  and</a:t>
          </a:r>
          <a:r>
            <a:rPr lang="en-US" sz="1100" baseline="0"/>
            <a:t> </a:t>
          </a:r>
          <a:r>
            <a:rPr lang="en-US" sz="1100"/>
            <a:t>std dev of return on equity (ROE) . The std dev of ROE measures the uncertainty (or risk) of your equity investment. You will find that the higher the debt, the higher the expected return but also the higher the risk (std dev). The "Leverage Summary" sheet shows this phenomenon.</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266700</xdr:colOff>
      <xdr:row>15</xdr:row>
      <xdr:rowOff>133350</xdr:rowOff>
    </xdr:from>
    <xdr:to>
      <xdr:col>11</xdr:col>
      <xdr:colOff>571500</xdr:colOff>
      <xdr:row>30</xdr:row>
      <xdr:rowOff>19050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266700</xdr:colOff>
      <xdr:row>1</xdr:row>
      <xdr:rowOff>47625</xdr:rowOff>
    </xdr:from>
    <xdr:to>
      <xdr:col>11</xdr:col>
      <xdr:colOff>571500</xdr:colOff>
      <xdr:row>15</xdr:row>
      <xdr:rowOff>123825</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17</xdr:row>
      <xdr:rowOff>0</xdr:rowOff>
    </xdr:from>
    <xdr:to>
      <xdr:col>3</xdr:col>
      <xdr:colOff>371476</xdr:colOff>
      <xdr:row>25</xdr:row>
      <xdr:rowOff>133350</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1" y="3314700"/>
          <a:ext cx="2743200" cy="165735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Chart 1 shows that expected return on equity, E(ROE),</a:t>
          </a:r>
          <a:r>
            <a:rPr lang="en-US" sz="1100" baseline="0"/>
            <a:t> and the risk, measured by standard deviation of ROE, Std(ROE), increase as leverage increases.  Chart 2 shows that the relationship between E(ROE) and Std(ROE) due to change in leverage is linear. So, higher leverage,  causes the risk to increase in the same proportion as the expected return.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7"/>
  <sheetViews>
    <sheetView showGridLines="0" tabSelected="1" workbookViewId="0">
      <selection activeCell="F5" sqref="F5:G5"/>
    </sheetView>
  </sheetViews>
  <sheetFormatPr defaultRowHeight="14.4" x14ac:dyDescent="0.55000000000000004"/>
  <cols>
    <col min="1" max="1" width="5.26171875" customWidth="1"/>
    <col min="3" max="3" width="8" customWidth="1"/>
    <col min="6" max="6" width="11.41796875" customWidth="1"/>
  </cols>
  <sheetData>
    <row r="1" spans="2:11" ht="20.399999999999999" x14ac:dyDescent="0.75">
      <c r="B1" s="17" t="s">
        <v>0</v>
      </c>
      <c r="C1" s="17"/>
      <c r="D1" s="17"/>
      <c r="E1" s="17"/>
      <c r="F1" s="17"/>
      <c r="G1" s="17"/>
      <c r="H1" s="17"/>
      <c r="I1" s="17"/>
    </row>
    <row r="3" spans="2:11" x14ac:dyDescent="0.55000000000000004">
      <c r="B3" s="15" t="s">
        <v>1</v>
      </c>
      <c r="C3" s="15"/>
      <c r="D3" s="5">
        <v>1000</v>
      </c>
    </row>
    <row r="4" spans="2:11" x14ac:dyDescent="0.55000000000000004">
      <c r="B4" s="8" t="s">
        <v>20</v>
      </c>
      <c r="C4" s="8"/>
      <c r="D4" s="7">
        <v>0.2</v>
      </c>
    </row>
    <row r="5" spans="2:11" x14ac:dyDescent="0.55000000000000004">
      <c r="B5" s="15" t="s">
        <v>2</v>
      </c>
      <c r="C5" s="15"/>
      <c r="D5" s="5">
        <f>D3*D4</f>
        <v>200</v>
      </c>
      <c r="F5" s="16" t="s">
        <v>19</v>
      </c>
      <c r="G5" s="16"/>
      <c r="H5" s="11">
        <v>0.1</v>
      </c>
    </row>
    <row r="6" spans="2:11" x14ac:dyDescent="0.55000000000000004">
      <c r="B6" s="15" t="s">
        <v>3</v>
      </c>
      <c r="C6" s="15"/>
      <c r="D6" s="5">
        <f>D3-D5</f>
        <v>800</v>
      </c>
    </row>
    <row r="8" spans="2:11" ht="30.75" customHeight="1" x14ac:dyDescent="0.55000000000000004">
      <c r="B8" s="2" t="s">
        <v>16</v>
      </c>
      <c r="C8" s="2" t="s">
        <v>17</v>
      </c>
      <c r="D8" s="2" t="s">
        <v>4</v>
      </c>
      <c r="E8" s="2" t="s">
        <v>5</v>
      </c>
      <c r="F8" s="2" t="s">
        <v>6</v>
      </c>
      <c r="G8" s="2" t="s">
        <v>18</v>
      </c>
      <c r="H8" s="2" t="s">
        <v>7</v>
      </c>
      <c r="I8" s="2" t="s">
        <v>8</v>
      </c>
    </row>
    <row r="9" spans="2:11" x14ac:dyDescent="0.55000000000000004">
      <c r="B9" s="3">
        <v>1</v>
      </c>
      <c r="C9" s="4">
        <v>0.2</v>
      </c>
      <c r="D9" s="5">
        <v>500</v>
      </c>
      <c r="E9" s="5">
        <f>D9-$D$3</f>
        <v>-500</v>
      </c>
      <c r="F9" s="6">
        <f>E9/$D$3</f>
        <v>-0.5</v>
      </c>
      <c r="G9" s="5">
        <f>$D$5*$H$5</f>
        <v>20</v>
      </c>
      <c r="H9" s="5">
        <f>E9-G9</f>
        <v>-520</v>
      </c>
      <c r="I9" s="6">
        <f>H9/$D$6</f>
        <v>-0.65</v>
      </c>
      <c r="K9">
        <f>C9*(I9-$I$14)^2</f>
        <v>8.450000000000002E-2</v>
      </c>
    </row>
    <row r="10" spans="2:11" x14ac:dyDescent="0.55000000000000004">
      <c r="B10" s="3">
        <v>2</v>
      </c>
      <c r="C10" s="4">
        <v>0.3</v>
      </c>
      <c r="D10" s="5">
        <v>1000</v>
      </c>
      <c r="E10" s="5">
        <f>D10-$D$3</f>
        <v>0</v>
      </c>
      <c r="F10" s="6">
        <f>E10/$D$3</f>
        <v>0</v>
      </c>
      <c r="G10" s="5">
        <f>$D$5*$H$5</f>
        <v>20</v>
      </c>
      <c r="H10" s="5">
        <f>E10-G10</f>
        <v>-20</v>
      </c>
      <c r="I10" s="6">
        <f>H10/$D$6</f>
        <v>-2.5000000000000001E-2</v>
      </c>
      <c r="K10">
        <f>C10*(I10-$I$14)^2</f>
        <v>1.8750000000000003E-4</v>
      </c>
    </row>
    <row r="11" spans="2:11" x14ac:dyDescent="0.55000000000000004">
      <c r="B11" s="3">
        <v>3</v>
      </c>
      <c r="C11" s="4">
        <v>0.3</v>
      </c>
      <c r="D11" s="5">
        <v>1500</v>
      </c>
      <c r="E11" s="5">
        <f>D11-$D$3</f>
        <v>500</v>
      </c>
      <c r="F11" s="6">
        <f>E11/$D$3</f>
        <v>0.5</v>
      </c>
      <c r="G11" s="5">
        <f>$D$5*$H$5</f>
        <v>20</v>
      </c>
      <c r="H11" s="5">
        <f>E11-G11</f>
        <v>480</v>
      </c>
      <c r="I11" s="6">
        <f>H11/$D$6</f>
        <v>0.6</v>
      </c>
      <c r="K11">
        <f>C11*(I11-$I$14)^2</f>
        <v>0.108</v>
      </c>
    </row>
    <row r="12" spans="2:11" x14ac:dyDescent="0.55000000000000004">
      <c r="B12" s="3">
        <v>4</v>
      </c>
      <c r="C12" s="4">
        <v>0.2</v>
      </c>
      <c r="D12" s="5">
        <v>1800</v>
      </c>
      <c r="E12" s="5">
        <f>D12-$D$3</f>
        <v>800</v>
      </c>
      <c r="F12" s="6">
        <f>E12/$D$3</f>
        <v>0.8</v>
      </c>
      <c r="G12" s="5">
        <f>$D$5*$H$5</f>
        <v>20</v>
      </c>
      <c r="H12" s="5">
        <f>E12-G12</f>
        <v>780</v>
      </c>
      <c r="I12" s="6">
        <f>H12/$D$6</f>
        <v>0.97499999999999998</v>
      </c>
      <c r="K12">
        <f>C12*(I12-$I$14)^2</f>
        <v>0.19012499999999999</v>
      </c>
    </row>
    <row r="14" spans="2:11" x14ac:dyDescent="0.55000000000000004">
      <c r="B14" s="14" t="s">
        <v>9</v>
      </c>
      <c r="C14" s="14"/>
      <c r="D14" s="14"/>
      <c r="F14" s="14" t="s">
        <v>10</v>
      </c>
      <c r="G14" s="14"/>
      <c r="H14" s="14"/>
      <c r="I14" s="14"/>
    </row>
    <row r="15" spans="2:11" x14ac:dyDescent="0.55000000000000004">
      <c r="B15" s="3" t="s">
        <v>11</v>
      </c>
      <c r="C15" s="3"/>
      <c r="D15" s="6">
        <f>D5/D6</f>
        <v>0.25</v>
      </c>
      <c r="F15" s="15" t="s">
        <v>12</v>
      </c>
      <c r="G15" s="15"/>
      <c r="H15" s="15"/>
      <c r="I15" s="6">
        <f>SUMPRODUCT(C9:C12,I9:I12)</f>
        <v>0.23749999999999999</v>
      </c>
    </row>
    <row r="16" spans="2:11" x14ac:dyDescent="0.55000000000000004">
      <c r="B16" s="3" t="s">
        <v>13</v>
      </c>
      <c r="C16" s="3"/>
      <c r="D16" s="6">
        <f>D5/D3</f>
        <v>0.2</v>
      </c>
      <c r="F16" s="15" t="s">
        <v>14</v>
      </c>
      <c r="G16" s="15"/>
      <c r="H16" s="15"/>
      <c r="I16" s="6">
        <f>K16</f>
        <v>0.61871843353822908</v>
      </c>
      <c r="K16">
        <f>SQRT(SUM(K9:K12))</f>
        <v>0.61871843353822908</v>
      </c>
    </row>
    <row r="17" spans="2:4" x14ac:dyDescent="0.55000000000000004">
      <c r="B17" s="3" t="s">
        <v>15</v>
      </c>
      <c r="C17" s="3"/>
      <c r="D17" s="6">
        <f>D6/D3</f>
        <v>0.8</v>
      </c>
    </row>
  </sheetData>
  <mergeCells count="9">
    <mergeCell ref="B1:I1"/>
    <mergeCell ref="B14:D14"/>
    <mergeCell ref="F15:H15"/>
    <mergeCell ref="F16:H16"/>
    <mergeCell ref="F14:I14"/>
    <mergeCell ref="B3:C3"/>
    <mergeCell ref="B5:C5"/>
    <mergeCell ref="B6:C6"/>
    <mergeCell ref="F5:G5"/>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election activeCell="C33" sqref="C33"/>
    </sheetView>
  </sheetViews>
  <sheetFormatPr defaultRowHeight="14.4" x14ac:dyDescent="0.55000000000000004"/>
  <cols>
    <col min="1" max="1" width="17.26171875" customWidth="1"/>
  </cols>
  <sheetData>
    <row r="1" spans="1:12" ht="20.399999999999999" x14ac:dyDescent="0.75">
      <c r="A1" s="17" t="s">
        <v>0</v>
      </c>
      <c r="B1" s="17"/>
      <c r="C1" s="17"/>
      <c r="D1" s="17"/>
    </row>
    <row r="3" spans="1:12" x14ac:dyDescent="0.55000000000000004">
      <c r="A3" s="9" t="s">
        <v>26</v>
      </c>
      <c r="B3" s="12">
        <v>0.1</v>
      </c>
    </row>
    <row r="4" spans="1:12" x14ac:dyDescent="0.55000000000000004">
      <c r="A4" s="9" t="s">
        <v>27</v>
      </c>
      <c r="B4" s="13">
        <v>1000</v>
      </c>
    </row>
    <row r="6" spans="1:12" x14ac:dyDescent="0.55000000000000004">
      <c r="B6" s="10" t="s">
        <v>23</v>
      </c>
      <c r="C6" s="10" t="s">
        <v>24</v>
      </c>
      <c r="D6" s="10" t="s">
        <v>25</v>
      </c>
      <c r="K6" t="s">
        <v>21</v>
      </c>
      <c r="L6" s="1">
        <v>0.21</v>
      </c>
    </row>
    <row r="7" spans="1:12" x14ac:dyDescent="0.55000000000000004">
      <c r="B7" s="5">
        <v>0</v>
      </c>
      <c r="C7" s="6">
        <f t="shared" ref="C7:C16" si="0">$L$6+B7/($B$4-B7)*($L$6-$B$3)</f>
        <v>0.21</v>
      </c>
      <c r="D7" s="6">
        <f t="shared" ref="D7:D16" si="1">$L$7*(1+B7/($B$4-B7))</f>
        <v>0.45705579528105761</v>
      </c>
      <c r="K7" t="s">
        <v>22</v>
      </c>
      <c r="L7" s="1">
        <v>0.45705579528105761</v>
      </c>
    </row>
    <row r="8" spans="1:12" x14ac:dyDescent="0.55000000000000004">
      <c r="B8" s="5">
        <v>100</v>
      </c>
      <c r="C8" s="6">
        <f t="shared" si="0"/>
        <v>0.22222222222222221</v>
      </c>
      <c r="D8" s="6">
        <f t="shared" si="1"/>
        <v>0.50783977253450852</v>
      </c>
    </row>
    <row r="9" spans="1:12" x14ac:dyDescent="0.55000000000000004">
      <c r="B9" s="5">
        <v>200</v>
      </c>
      <c r="C9" s="6">
        <f t="shared" si="0"/>
        <v>0.23749999999999999</v>
      </c>
      <c r="D9" s="6">
        <f t="shared" si="1"/>
        <v>0.57131974410132202</v>
      </c>
    </row>
    <row r="10" spans="1:12" x14ac:dyDescent="0.55000000000000004">
      <c r="B10" s="5">
        <v>300</v>
      </c>
      <c r="C10" s="6">
        <f t="shared" si="0"/>
        <v>0.25714285714285712</v>
      </c>
      <c r="D10" s="6">
        <f t="shared" si="1"/>
        <v>0.65293685040151084</v>
      </c>
    </row>
    <row r="11" spans="1:12" x14ac:dyDescent="0.55000000000000004">
      <c r="B11" s="5">
        <v>400</v>
      </c>
      <c r="C11" s="6">
        <f t="shared" si="0"/>
        <v>0.28333333333333333</v>
      </c>
      <c r="D11" s="6">
        <f t="shared" si="1"/>
        <v>0.76175965880176266</v>
      </c>
    </row>
    <row r="12" spans="1:12" x14ac:dyDescent="0.55000000000000004">
      <c r="B12" s="5">
        <v>500</v>
      </c>
      <c r="C12" s="6">
        <f t="shared" si="0"/>
        <v>0.31999999999999995</v>
      </c>
      <c r="D12" s="6">
        <f t="shared" si="1"/>
        <v>0.91411159056211522</v>
      </c>
    </row>
    <row r="13" spans="1:12" x14ac:dyDescent="0.55000000000000004">
      <c r="B13" s="5">
        <v>600</v>
      </c>
      <c r="C13" s="6">
        <f t="shared" si="0"/>
        <v>0.375</v>
      </c>
      <c r="D13" s="6">
        <f t="shared" si="1"/>
        <v>1.142639488202644</v>
      </c>
    </row>
    <row r="14" spans="1:12" x14ac:dyDescent="0.55000000000000004">
      <c r="B14" s="5">
        <v>700</v>
      </c>
      <c r="C14" s="6">
        <f t="shared" si="0"/>
        <v>0.46666666666666667</v>
      </c>
      <c r="D14" s="6">
        <f t="shared" si="1"/>
        <v>1.5235193176035253</v>
      </c>
    </row>
    <row r="15" spans="1:12" x14ac:dyDescent="0.55000000000000004">
      <c r="B15" s="5">
        <v>800</v>
      </c>
      <c r="C15" s="6">
        <f t="shared" si="0"/>
        <v>0.64999999999999991</v>
      </c>
      <c r="D15" s="6">
        <f t="shared" si="1"/>
        <v>2.2852789764052881</v>
      </c>
    </row>
    <row r="16" spans="1:12" x14ac:dyDescent="0.55000000000000004">
      <c r="B16" s="5">
        <v>900</v>
      </c>
      <c r="C16" s="6">
        <f t="shared" si="0"/>
        <v>1.2</v>
      </c>
      <c r="D16" s="6">
        <f t="shared" si="1"/>
        <v>4.5705579528105762</v>
      </c>
    </row>
  </sheetData>
  <mergeCells count="1">
    <mergeCell ref="A1:D1"/>
  </mergeCells>
  <pageMargins left="0.7" right="0.7" top="0.75" bottom="0.7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Leverage</vt:lpstr>
      <vt:lpstr>Leverage Summary</vt:lpstr>
    </vt:vector>
  </TitlesOfParts>
  <Company>Syracuse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Shukla</dc:creator>
  <cp:lastModifiedBy>Mohamed</cp:lastModifiedBy>
  <cp:lastPrinted>2009-01-01T16:01:07Z</cp:lastPrinted>
  <dcterms:created xsi:type="dcterms:W3CDTF">2009-01-01T14:33:27Z</dcterms:created>
  <dcterms:modified xsi:type="dcterms:W3CDTF">2016-12-24T20:44:20Z</dcterms:modified>
</cp:coreProperties>
</file>