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ne\Desktop\SYracuse\Term 5 - Current\Financial Analytics- Fin 654\Homework\Project1\"/>
    </mc:Choice>
  </mc:AlternateContent>
  <bookViews>
    <workbookView xWindow="0" yWindow="0" windowWidth="11925" windowHeight="7665" xr2:uid="{9FE627BC-0DE4-4D73-85C1-6671791387E6}"/>
  </bookViews>
  <sheets>
    <sheet name="FCF 2.10 perp formul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E24" i="1"/>
  <c r="E28" i="1" s="1"/>
  <c r="C30" i="1" s="1"/>
  <c r="I26" i="1" l="1"/>
  <c r="H24" i="1"/>
  <c r="G24" i="1"/>
  <c r="G28" i="1" s="1"/>
  <c r="F24" i="1"/>
  <c r="I22" i="1"/>
  <c r="I28" i="1" s="1"/>
  <c r="H22" i="1"/>
  <c r="H28" i="1" s="1"/>
  <c r="G22" i="1"/>
  <c r="F22" i="1"/>
  <c r="F28" i="1" s="1"/>
  <c r="E22" i="1"/>
  <c r="I9" i="1"/>
  <c r="I7" i="1"/>
  <c r="C32" i="1" l="1"/>
  <c r="C35" i="1" s="1"/>
</calcChain>
</file>

<file path=xl/sharedStrings.xml><?xml version="1.0" encoding="utf-8"?>
<sst xmlns="http://schemas.openxmlformats.org/spreadsheetml/2006/main" count="40" uniqueCount="39">
  <si>
    <t>Choose a reasonable market premium</t>
  </si>
  <si>
    <t>Dividend Discount Model-DDM</t>
  </si>
  <si>
    <t>uses dividend to value equity</t>
  </si>
  <si>
    <t>Calculate CAPM</t>
  </si>
  <si>
    <t>Example-Microsoft</t>
  </si>
  <si>
    <t>Find a bond value for JNJ</t>
  </si>
  <si>
    <t>Calculate WACC</t>
  </si>
  <si>
    <t>Choose a reasonable forecast period</t>
  </si>
  <si>
    <t>CF</t>
  </si>
  <si>
    <t>Determine a perpetuity growth percent</t>
  </si>
  <si>
    <t>required return</t>
  </si>
  <si>
    <t>Forecast Free Cash Flows over the period chosen</t>
  </si>
  <si>
    <t>CF/r</t>
  </si>
  <si>
    <t>Use the perpetuity growth chosen</t>
  </si>
  <si>
    <t>growth rate</t>
  </si>
  <si>
    <t>Calculate the value of the business</t>
  </si>
  <si>
    <t>Perpetuity</t>
  </si>
  <si>
    <t>CF/r-g</t>
  </si>
  <si>
    <t>Make some observation comparing your value to the market value</t>
  </si>
  <si>
    <t>What might be the cause of difference?</t>
  </si>
  <si>
    <t>Free Cash Flow</t>
  </si>
  <si>
    <t xml:space="preserve">Coca Cola </t>
  </si>
  <si>
    <t>Required Rate</t>
  </si>
  <si>
    <t>Continuing Growth</t>
  </si>
  <si>
    <t>Year #</t>
  </si>
  <si>
    <t xml:space="preserve">Year  </t>
  </si>
  <si>
    <t>Cash from Operations</t>
  </si>
  <si>
    <t>cash from Investments</t>
  </si>
  <si>
    <t>Discount Factor-Rate</t>
  </si>
  <si>
    <t>Terminal</t>
  </si>
  <si>
    <t>value of perpetuity</t>
  </si>
  <si>
    <t>PV of Terminal</t>
  </si>
  <si>
    <t>Enterprise Value</t>
  </si>
  <si>
    <t>Net Debt</t>
  </si>
  <si>
    <t>Equity Value</t>
  </si>
  <si>
    <t>Market value</t>
  </si>
  <si>
    <t>Shares O/S</t>
  </si>
  <si>
    <t>Price per Share</t>
  </si>
  <si>
    <t>NPV of Forecasting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</si>
</sst>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164" fontId="0" fillId="0" borderId="0" xfId="1" applyNumberFormat="1" applyFont="1"/>
    <xf numFmtId="43" fontId="0" fillId="0" borderId="0" xfId="1" applyFont="1"/>
    <xf numFmtId="43" fontId="2" fillId="2" borderId="1" xfId="3" applyNumberFormat="1"/>
    <xf numFmtId="0" fontId="0" fillId="3" borderId="0" xfId="0" applyFill="1" applyAlignment="1">
      <alignment vertical="center"/>
    </xf>
    <xf numFmtId="0" fontId="0" fillId="3" borderId="0" xfId="0" applyFill="1"/>
    <xf numFmtId="9" fontId="0" fillId="0" borderId="0" xfId="2" applyFont="1"/>
    <xf numFmtId="0" fontId="0" fillId="0" borderId="0" xfId="1" applyNumberFormat="1" applyFont="1"/>
    <xf numFmtId="164" fontId="2" fillId="2" borderId="1" xfId="3" applyNumberFormat="1"/>
    <xf numFmtId="2" fontId="2" fillId="2" borderId="1" xfId="3" applyNumberFormat="1"/>
  </cellXfs>
  <cellStyles count="4">
    <cellStyle name="Calculation" xfId="3" builtinId="22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4F6D-B24C-4C88-A795-1809452771EA}">
  <dimension ref="A1:M35"/>
  <sheetViews>
    <sheetView tabSelected="1" topLeftCell="A16" workbookViewId="0">
      <selection activeCell="D26" sqref="D26"/>
    </sheetView>
  </sheetViews>
  <sheetFormatPr defaultRowHeight="15" x14ac:dyDescent="0.25"/>
  <cols>
    <col min="3" max="3" width="11.5703125" bestFit="1" customWidth="1"/>
    <col min="5" max="7" width="9.140625" bestFit="1" customWidth="1"/>
    <col min="8" max="8" width="13.85546875" bestFit="1" customWidth="1"/>
    <col min="9" max="9" width="13.42578125" bestFit="1" customWidth="1"/>
  </cols>
  <sheetData>
    <row r="1" spans="1:13" x14ac:dyDescent="0.25">
      <c r="A1" s="1" t="s">
        <v>0</v>
      </c>
      <c r="J1" t="s">
        <v>1</v>
      </c>
      <c r="M1" t="s">
        <v>2</v>
      </c>
    </row>
    <row r="2" spans="1:13" x14ac:dyDescent="0.25">
      <c r="A2" s="1" t="s">
        <v>3</v>
      </c>
      <c r="J2" t="s">
        <v>4</v>
      </c>
    </row>
    <row r="3" spans="1:13" x14ac:dyDescent="0.25">
      <c r="A3" s="1" t="s">
        <v>5</v>
      </c>
    </row>
    <row r="4" spans="1:13" x14ac:dyDescent="0.25">
      <c r="A4" s="1" t="s">
        <v>6</v>
      </c>
    </row>
    <row r="5" spans="1:13" x14ac:dyDescent="0.25">
      <c r="A5" s="1" t="s">
        <v>7</v>
      </c>
      <c r="H5" t="s">
        <v>8</v>
      </c>
      <c r="I5" s="2">
        <v>50000</v>
      </c>
    </row>
    <row r="6" spans="1:13" x14ac:dyDescent="0.25">
      <c r="A6" s="1" t="s">
        <v>9</v>
      </c>
      <c r="H6" t="s">
        <v>10</v>
      </c>
      <c r="I6">
        <v>0.05</v>
      </c>
    </row>
    <row r="7" spans="1:13" x14ac:dyDescent="0.25">
      <c r="A7" s="1" t="s">
        <v>11</v>
      </c>
      <c r="I7" s="3">
        <f>+I5/I6</f>
        <v>1000000</v>
      </c>
      <c r="J7" t="s">
        <v>12</v>
      </c>
    </row>
    <row r="8" spans="1:13" x14ac:dyDescent="0.25">
      <c r="A8" s="1" t="s">
        <v>13</v>
      </c>
      <c r="H8" t="s">
        <v>14</v>
      </c>
      <c r="I8">
        <v>0.03</v>
      </c>
    </row>
    <row r="9" spans="1:13" x14ac:dyDescent="0.25">
      <c r="A9" s="1" t="s">
        <v>15</v>
      </c>
      <c r="H9" t="s">
        <v>16</v>
      </c>
      <c r="I9" s="4">
        <f>+I5/(I6-I8)</f>
        <v>2499999.9999999995</v>
      </c>
      <c r="J9" t="s">
        <v>17</v>
      </c>
    </row>
    <row r="10" spans="1:13" x14ac:dyDescent="0.25">
      <c r="A10" s="1" t="s">
        <v>18</v>
      </c>
    </row>
    <row r="11" spans="1:13" x14ac:dyDescent="0.25">
      <c r="A11" s="1" t="s">
        <v>19</v>
      </c>
    </row>
    <row r="13" spans="1:13" x14ac:dyDescent="0.25">
      <c r="A13" s="5" t="s">
        <v>20</v>
      </c>
      <c r="B13" s="6"/>
    </row>
    <row r="14" spans="1:13" x14ac:dyDescent="0.25">
      <c r="A14" s="1" t="s">
        <v>21</v>
      </c>
    </row>
    <row r="15" spans="1:13" x14ac:dyDescent="0.25">
      <c r="A15" s="1" t="s">
        <v>22</v>
      </c>
      <c r="C15" s="7">
        <v>0.09</v>
      </c>
    </row>
    <row r="16" spans="1:13" x14ac:dyDescent="0.25">
      <c r="A16" s="1" t="s">
        <v>23</v>
      </c>
      <c r="C16" s="7">
        <v>0.05</v>
      </c>
    </row>
    <row r="18" spans="1:10" x14ac:dyDescent="0.25">
      <c r="A18" t="s">
        <v>24</v>
      </c>
      <c r="E18">
        <v>1</v>
      </c>
      <c r="F18">
        <v>2</v>
      </c>
      <c r="G18">
        <v>3</v>
      </c>
      <c r="H18">
        <v>4</v>
      </c>
      <c r="I18">
        <v>5</v>
      </c>
    </row>
    <row r="19" spans="1:10" x14ac:dyDescent="0.25">
      <c r="A19" t="s">
        <v>25</v>
      </c>
      <c r="E19" s="8">
        <v>2000</v>
      </c>
      <c r="F19" s="8">
        <v>2001</v>
      </c>
      <c r="G19" s="8">
        <v>2002</v>
      </c>
      <c r="H19" s="8">
        <v>2003</v>
      </c>
      <c r="I19" s="8">
        <v>2004</v>
      </c>
    </row>
    <row r="20" spans="1:10" x14ac:dyDescent="0.25">
      <c r="A20" t="s">
        <v>26</v>
      </c>
      <c r="E20" s="2">
        <v>3657</v>
      </c>
      <c r="F20" s="2">
        <v>4097</v>
      </c>
      <c r="G20" s="2">
        <v>4736</v>
      </c>
      <c r="H20" s="2">
        <v>5457</v>
      </c>
      <c r="I20" s="2">
        <v>5929</v>
      </c>
    </row>
    <row r="21" spans="1:10" x14ac:dyDescent="0.25">
      <c r="A21" t="s">
        <v>27</v>
      </c>
      <c r="E21" s="2">
        <v>947</v>
      </c>
      <c r="F21" s="2">
        <v>1187</v>
      </c>
      <c r="G21" s="2">
        <v>1167</v>
      </c>
      <c r="H21" s="2">
        <v>906</v>
      </c>
      <c r="I21" s="2">
        <v>618</v>
      </c>
    </row>
    <row r="22" spans="1:10" x14ac:dyDescent="0.25">
      <c r="A22" t="s">
        <v>20</v>
      </c>
      <c r="E22" s="9">
        <f>+E20-E21</f>
        <v>2710</v>
      </c>
      <c r="F22" s="9">
        <f t="shared" ref="F22:I22" si="0">+F20-F21</f>
        <v>2910</v>
      </c>
      <c r="G22" s="9">
        <f t="shared" si="0"/>
        <v>3569</v>
      </c>
      <c r="H22" s="9">
        <f t="shared" si="0"/>
        <v>4551</v>
      </c>
      <c r="I22" s="9">
        <f t="shared" si="0"/>
        <v>5311</v>
      </c>
    </row>
    <row r="24" spans="1:10" x14ac:dyDescent="0.25">
      <c r="A24" t="s">
        <v>28</v>
      </c>
      <c r="E24" s="10">
        <f>+(1+$C$15)^E18</f>
        <v>1.0900000000000001</v>
      </c>
      <c r="F24" s="10">
        <f t="shared" ref="F24:I24" si="1">+(1+$C$15)^F18</f>
        <v>1.1881000000000002</v>
      </c>
      <c r="G24" s="10">
        <f t="shared" si="1"/>
        <v>1.2950290000000002</v>
      </c>
      <c r="H24" s="10">
        <f t="shared" si="1"/>
        <v>1.4115816100000003</v>
      </c>
      <c r="I24" s="10">
        <f>+(1+$C$15)^I18</f>
        <v>1.5386239549000005</v>
      </c>
    </row>
    <row r="26" spans="1:10" x14ac:dyDescent="0.25">
      <c r="A26" t="s">
        <v>29</v>
      </c>
      <c r="I26" s="9">
        <f>+(I22*(1+C16))/(C15-C16)</f>
        <v>139413.75000000003</v>
      </c>
      <c r="J26" t="s">
        <v>30</v>
      </c>
    </row>
    <row r="27" spans="1:10" x14ac:dyDescent="0.25">
      <c r="A27" t="s">
        <v>31</v>
      </c>
    </row>
    <row r="28" spans="1:10" x14ac:dyDescent="0.25">
      <c r="A28" t="s">
        <v>38</v>
      </c>
      <c r="E28" s="9">
        <f>+E22/E24</f>
        <v>2486.2385321100915</v>
      </c>
      <c r="F28" s="9">
        <f t="shared" ref="F28:H28" si="2">+F22/F24</f>
        <v>2449.2887804056895</v>
      </c>
      <c r="G28" s="9">
        <f t="shared" si="2"/>
        <v>2755.9228403379379</v>
      </c>
      <c r="H28" s="9">
        <f t="shared" si="2"/>
        <v>3224.0431355577089</v>
      </c>
      <c r="I28" s="9">
        <f>+(I26+I22)/I24</f>
        <v>94061.157399181466</v>
      </c>
    </row>
    <row r="29" spans="1:10" x14ac:dyDescent="0.25">
      <c r="C29" s="2"/>
    </row>
    <row r="30" spans="1:10" x14ac:dyDescent="0.25">
      <c r="A30" t="s">
        <v>32</v>
      </c>
      <c r="C30" s="9">
        <f>SUM(E28:I28)</f>
        <v>104976.65068759289</v>
      </c>
    </row>
    <row r="31" spans="1:10" x14ac:dyDescent="0.25">
      <c r="A31" t="s">
        <v>33</v>
      </c>
      <c r="C31" s="2">
        <v>4435</v>
      </c>
    </row>
    <row r="32" spans="1:10" x14ac:dyDescent="0.25">
      <c r="A32" t="s">
        <v>34</v>
      </c>
      <c r="C32" s="9">
        <f>+C30-C31</f>
        <v>100541.65068759289</v>
      </c>
      <c r="D32" t="s">
        <v>35</v>
      </c>
    </row>
    <row r="34" spans="1:3" x14ac:dyDescent="0.25">
      <c r="A34" t="s">
        <v>36</v>
      </c>
      <c r="C34">
        <v>2472</v>
      </c>
    </row>
    <row r="35" spans="1:3" x14ac:dyDescent="0.25">
      <c r="A35" t="s">
        <v>37</v>
      </c>
      <c r="C35" s="4">
        <f>+C32/C34</f>
        <v>40.672188789479321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FCF 2.10 perp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Couillard</dc:creator>
  <cp:lastModifiedBy>Jake DIneen</cp:lastModifiedBy>
  <dcterms:created xsi:type="dcterms:W3CDTF">2018-01-18T11:40:17Z</dcterms:created>
  <dcterms:modified xsi:type="dcterms:W3CDTF">2018-01-18T21:37:21Z</dcterms:modified>
</cp:coreProperties>
</file>