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Term 2\MBC 631 Financial Accounting\Week 2\"/>
    </mc:Choice>
  </mc:AlternateContent>
  <bookViews>
    <workbookView xWindow="0" yWindow="0" windowWidth="28800" windowHeight="11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0" i="1" l="1"/>
  <c r="W36" i="1"/>
  <c r="W35" i="1"/>
  <c r="W28" i="1"/>
  <c r="W26" i="1"/>
  <c r="W16" i="1"/>
  <c r="X15" i="1"/>
  <c r="X13" i="1"/>
  <c r="W7" i="1"/>
  <c r="K60" i="1"/>
  <c r="J43" i="1"/>
  <c r="J48" i="1"/>
  <c r="L34" i="1" s="1"/>
  <c r="L55" i="1"/>
  <c r="J34" i="1"/>
  <c r="L53" i="1"/>
  <c r="J56" i="1"/>
  <c r="J53" i="1"/>
  <c r="L43" i="1"/>
  <c r="J29" i="1"/>
  <c r="K28" i="1"/>
  <c r="K26" i="1"/>
  <c r="J21" i="1"/>
</calcChain>
</file>

<file path=xl/sharedStrings.xml><?xml version="1.0" encoding="utf-8"?>
<sst xmlns="http://schemas.openxmlformats.org/spreadsheetml/2006/main" count="167" uniqueCount="121">
  <si>
    <t>Current Asset</t>
  </si>
  <si>
    <t>Current Liability</t>
  </si>
  <si>
    <t xml:space="preserve">Accounts </t>
  </si>
  <si>
    <t xml:space="preserve">Classification </t>
  </si>
  <si>
    <r>
      <t>1.  </t>
    </r>
    <r>
      <rPr>
        <sz val="11"/>
        <color theme="1"/>
        <rFont val="Calibri"/>
        <family val="2"/>
        <scheme val="minor"/>
      </rPr>
      <t>Inventory</t>
    </r>
  </si>
  <si>
    <r>
      <t>2.  </t>
    </r>
    <r>
      <rPr>
        <sz val="11"/>
        <color theme="1"/>
        <rFont val="Calibri"/>
        <family val="2"/>
        <scheme val="minor"/>
      </rPr>
      <t>Accounts payable</t>
    </r>
  </si>
  <si>
    <r>
      <t>3.  </t>
    </r>
    <r>
      <rPr>
        <sz val="11"/>
        <color theme="1"/>
        <rFont val="Calibri"/>
        <family val="2"/>
        <scheme val="minor"/>
      </rPr>
      <t>Cash</t>
    </r>
  </si>
  <si>
    <r>
      <t>4.  </t>
    </r>
    <r>
      <rPr>
        <sz val="11"/>
        <color theme="1"/>
        <rFont val="Calibri"/>
        <family val="2"/>
        <scheme val="minor"/>
      </rPr>
      <t>Patents</t>
    </r>
  </si>
  <si>
    <r>
      <t>5.  </t>
    </r>
    <r>
      <rPr>
        <sz val="11"/>
        <color theme="1"/>
        <rFont val="Calibri"/>
        <family val="2"/>
        <scheme val="minor"/>
      </rPr>
      <t>Notes payable, due in six months</t>
    </r>
  </si>
  <si>
    <r>
      <t>6.  </t>
    </r>
    <r>
      <rPr>
        <sz val="11"/>
        <color theme="1"/>
        <rFont val="Calibri"/>
        <family val="2"/>
        <scheme val="minor"/>
      </rPr>
      <t>Taxes payable</t>
    </r>
  </si>
  <si>
    <r>
      <t>7.  </t>
    </r>
    <r>
      <rPr>
        <sz val="11"/>
        <color theme="1"/>
        <rFont val="Calibri"/>
        <family val="2"/>
        <scheme val="minor"/>
      </rPr>
      <t>Prepaid rent (for the next nine months)</t>
    </r>
  </si>
  <si>
    <r>
      <t>8.  </t>
    </r>
    <r>
      <rPr>
        <sz val="11"/>
        <color theme="1"/>
        <rFont val="Calibri"/>
        <family val="2"/>
        <scheme val="minor"/>
      </rPr>
      <t>Bonds payable, due in ten years</t>
    </r>
  </si>
  <si>
    <r>
      <t>9.  </t>
    </r>
    <r>
      <rPr>
        <sz val="11"/>
        <color theme="1"/>
        <rFont val="Calibri"/>
        <family val="2"/>
        <scheme val="minor"/>
      </rPr>
      <t>Machinery</t>
    </r>
  </si>
  <si>
    <t>Noncurrent Asset</t>
  </si>
  <si>
    <t>Long term Laibility</t>
  </si>
  <si>
    <r>
      <t>1.  </t>
    </r>
    <r>
      <rPr>
        <sz val="11"/>
        <color theme="1"/>
        <rFont val="Calibri"/>
        <family val="2"/>
        <scheme val="minor"/>
      </rPr>
      <t>Trade and other receivables, net</t>
    </r>
  </si>
  <si>
    <r>
      <t>2.  </t>
    </r>
    <r>
      <rPr>
        <sz val="11"/>
        <color theme="1"/>
        <rFont val="Calibri"/>
        <family val="2"/>
        <scheme val="minor"/>
      </rPr>
      <t>Common stock of Carnival Corporation</t>
    </r>
  </si>
  <si>
    <r>
      <t>3.  </t>
    </r>
    <r>
      <rPr>
        <sz val="11"/>
        <color theme="1"/>
        <rFont val="Calibri"/>
        <family val="2"/>
        <scheme val="minor"/>
      </rPr>
      <t>Short-term borrowings</t>
    </r>
  </si>
  <si>
    <r>
      <t>4.  </t>
    </r>
    <r>
      <rPr>
        <sz val="11"/>
        <color theme="1"/>
        <rFont val="Calibri"/>
        <family val="2"/>
        <scheme val="minor"/>
      </rPr>
      <t>Inventories</t>
    </r>
  </si>
  <si>
    <r>
      <t>5.  </t>
    </r>
    <r>
      <rPr>
        <sz val="11"/>
        <color theme="1"/>
        <rFont val="Calibri"/>
        <family val="2"/>
        <scheme val="minor"/>
      </rPr>
      <t>Property and equipment, net</t>
    </r>
  </si>
  <si>
    <r>
      <t>6.  </t>
    </r>
    <r>
      <rPr>
        <sz val="11"/>
        <color theme="1"/>
        <rFont val="Calibri"/>
        <family val="2"/>
        <scheme val="minor"/>
      </rPr>
      <t>Prepaid expenses and other</t>
    </r>
  </si>
  <si>
    <r>
      <t>7.  </t>
    </r>
    <r>
      <rPr>
        <sz val="11"/>
        <color theme="1"/>
        <rFont val="Calibri"/>
        <family val="2"/>
        <scheme val="minor"/>
      </rPr>
      <t>Accounts payable</t>
    </r>
  </si>
  <si>
    <r>
      <t>8.  </t>
    </r>
    <r>
      <rPr>
        <sz val="11"/>
        <color theme="1"/>
        <rFont val="Calibri"/>
        <family val="2"/>
        <scheme val="minor"/>
      </rPr>
      <t>Goodwill</t>
    </r>
  </si>
  <si>
    <r>
      <t>9.  </t>
    </r>
    <r>
      <rPr>
        <sz val="11"/>
        <color theme="1"/>
        <rFont val="Calibri"/>
        <family val="2"/>
        <scheme val="minor"/>
      </rPr>
      <t>Retained earnings</t>
    </r>
  </si>
  <si>
    <r>
      <t>10.  </t>
    </r>
    <r>
      <rPr>
        <sz val="11"/>
        <color theme="1"/>
        <rFont val="Calibri"/>
        <family val="2"/>
        <scheme val="minor"/>
      </rPr>
      <t>Long-term debt</t>
    </r>
  </si>
  <si>
    <t>Equity</t>
  </si>
  <si>
    <t>Long term liability</t>
  </si>
  <si>
    <t xml:space="preserve">Financial Statement </t>
  </si>
  <si>
    <r>
      <t>1.  </t>
    </r>
    <r>
      <rPr>
        <sz val="11"/>
        <color theme="1"/>
        <rFont val="Calibri"/>
        <family val="2"/>
        <scheme val="minor"/>
      </rPr>
      <t>Accounts payable</t>
    </r>
  </si>
  <si>
    <r>
      <t>2.  </t>
    </r>
    <r>
      <rPr>
        <sz val="11"/>
        <color theme="1"/>
        <rFont val="Calibri"/>
        <family val="2"/>
        <scheme val="minor"/>
      </rPr>
      <t>Accounts receivable</t>
    </r>
  </si>
  <si>
    <r>
      <t>3.  </t>
    </r>
    <r>
      <rPr>
        <sz val="11"/>
        <color theme="1"/>
        <rFont val="Calibri"/>
        <family val="2"/>
        <scheme val="minor"/>
      </rPr>
      <t>Advertising expense</t>
    </r>
  </si>
  <si>
    <r>
      <t>4.  </t>
    </r>
    <r>
      <rPr>
        <sz val="11"/>
        <color theme="1"/>
        <rFont val="Calibri"/>
        <family val="2"/>
        <scheme val="minor"/>
      </rPr>
      <t>Bad debt expense</t>
    </r>
  </si>
  <si>
    <r>
      <t>5.  </t>
    </r>
    <r>
      <rPr>
        <sz val="11"/>
        <color theme="1"/>
        <rFont val="Calibri"/>
        <family val="2"/>
        <scheme val="minor"/>
      </rPr>
      <t>Bonds payable</t>
    </r>
  </si>
  <si>
    <r>
      <t>6.  </t>
    </r>
    <r>
      <rPr>
        <sz val="11"/>
        <color theme="1"/>
        <rFont val="Calibri"/>
        <family val="2"/>
        <scheme val="minor"/>
      </rPr>
      <t>Buildings</t>
    </r>
  </si>
  <si>
    <r>
      <t>7.  </t>
    </r>
    <r>
      <rPr>
        <sz val="11"/>
        <color theme="1"/>
        <rFont val="Calibri"/>
        <family val="2"/>
        <scheme val="minor"/>
      </rPr>
      <t>Cash</t>
    </r>
  </si>
  <si>
    <r>
      <t>8.  </t>
    </r>
    <r>
      <rPr>
        <sz val="11"/>
        <color theme="1"/>
        <rFont val="Calibri"/>
        <family val="2"/>
        <scheme val="minor"/>
      </rPr>
      <t>Common stock</t>
    </r>
  </si>
  <si>
    <r>
      <t>9.  </t>
    </r>
    <r>
      <rPr>
        <sz val="11"/>
        <color theme="1"/>
        <rFont val="Calibri"/>
        <family val="2"/>
        <scheme val="minor"/>
      </rPr>
      <t>Depreciation expense</t>
    </r>
  </si>
  <si>
    <r>
      <t>10.  </t>
    </r>
    <r>
      <rPr>
        <sz val="11"/>
        <color theme="1"/>
        <rFont val="Calibri"/>
        <family val="2"/>
        <scheme val="minor"/>
      </rPr>
      <t>Dividends</t>
    </r>
  </si>
  <si>
    <r>
      <t>11.  </t>
    </r>
    <r>
      <rPr>
        <sz val="11"/>
        <color theme="1"/>
        <rFont val="Calibri"/>
        <family val="2"/>
        <scheme val="minor"/>
      </rPr>
      <t>Land held for future expansion</t>
    </r>
  </si>
  <si>
    <r>
      <t>12.  </t>
    </r>
    <r>
      <rPr>
        <sz val="11"/>
        <color theme="1"/>
        <rFont val="Calibri"/>
        <family val="2"/>
        <scheme val="minor"/>
      </rPr>
      <t>Loan payable</t>
    </r>
  </si>
  <si>
    <r>
      <t>13.  </t>
    </r>
    <r>
      <rPr>
        <sz val="11"/>
        <color theme="1"/>
        <rFont val="Calibri"/>
        <family val="2"/>
        <scheme val="minor"/>
      </rPr>
      <t>Office supplies</t>
    </r>
  </si>
  <si>
    <r>
      <t>14.  </t>
    </r>
    <r>
      <rPr>
        <sz val="11"/>
        <color theme="1"/>
        <rFont val="Calibri"/>
        <family val="2"/>
        <scheme val="minor"/>
      </rPr>
      <t>Patent</t>
    </r>
  </si>
  <si>
    <r>
      <t>15.  </t>
    </r>
    <r>
      <rPr>
        <sz val="11"/>
        <color theme="1"/>
        <rFont val="Calibri"/>
        <family val="2"/>
        <scheme val="minor"/>
      </rPr>
      <t>Patent amortization expense</t>
    </r>
  </si>
  <si>
    <r>
      <t>16.  </t>
    </r>
    <r>
      <rPr>
        <sz val="11"/>
        <color theme="1"/>
        <rFont val="Calibri"/>
        <family val="2"/>
        <scheme val="minor"/>
      </rPr>
      <t>Prepaid insurance</t>
    </r>
  </si>
  <si>
    <r>
      <t>17.  </t>
    </r>
    <r>
      <rPr>
        <sz val="11"/>
        <color theme="1"/>
        <rFont val="Calibri"/>
        <family val="2"/>
        <scheme val="minor"/>
      </rPr>
      <t>Retained earnings</t>
    </r>
  </si>
  <si>
    <r>
      <t>18.  </t>
    </r>
    <r>
      <rPr>
        <sz val="11"/>
        <color theme="1"/>
        <rFont val="Calibri"/>
        <family val="2"/>
        <scheme val="minor"/>
      </rPr>
      <t>Sales</t>
    </r>
  </si>
  <si>
    <r>
      <t>19.  </t>
    </r>
    <r>
      <rPr>
        <sz val="11"/>
        <color theme="1"/>
        <rFont val="Calibri"/>
        <family val="2"/>
        <scheme val="minor"/>
      </rPr>
      <t>Utilities expense</t>
    </r>
  </si>
  <si>
    <r>
      <t>20.  </t>
    </r>
    <r>
      <rPr>
        <sz val="11"/>
        <color theme="1"/>
        <rFont val="Calibri"/>
        <family val="2"/>
        <scheme val="minor"/>
      </rPr>
      <t>Wages payable</t>
    </r>
  </si>
  <si>
    <t>BS</t>
  </si>
  <si>
    <t>IS</t>
  </si>
  <si>
    <t>BS +</t>
  </si>
  <si>
    <t>Accounts payable</t>
  </si>
  <si>
    <t>Income taxes payable</t>
  </si>
  <si>
    <t>Accounts receivable</t>
  </si>
  <si>
    <t>Interest payable</t>
  </si>
  <si>
    <t>Accumulated depreciation - automobiles</t>
  </si>
  <si>
    <t>Inventory</t>
  </si>
  <si>
    <t>Accumulated depreciation - buildings</t>
  </si>
  <si>
    <t>Land</t>
  </si>
  <si>
    <t>Automobiles</t>
  </si>
  <si>
    <t>Long-term investments</t>
  </si>
  <si>
    <t>Bonds payable, due December 31, 2018</t>
  </si>
  <si>
    <t>Notes payable, due June 30, 2015</t>
  </si>
  <si>
    <t>Buildings</t>
  </si>
  <si>
    <t>Office supplies</t>
  </si>
  <si>
    <t>Capital stock, $10 par value</t>
  </si>
  <si>
    <t>Paid-in capital in excess of par value</t>
  </si>
  <si>
    <t>Cash</t>
  </si>
  <si>
    <t>Patents</t>
  </si>
  <si>
    <t>Prepaid rent</t>
  </si>
  <si>
    <t>Retained earnings</t>
  </si>
  <si>
    <t>Salaries and wages payable</t>
  </si>
  <si>
    <t>Current Assets</t>
  </si>
  <si>
    <t>Acc Receiv</t>
  </si>
  <si>
    <t>PP Rent</t>
  </si>
  <si>
    <t>Office Supples</t>
  </si>
  <si>
    <t>Noncurrent Assets</t>
  </si>
  <si>
    <t>Total Current Assets</t>
  </si>
  <si>
    <t>Less Deprec Automobile</t>
  </si>
  <si>
    <t>Less Deprec Build</t>
  </si>
  <si>
    <t>Total PPE</t>
  </si>
  <si>
    <t>Intangible Assets</t>
  </si>
  <si>
    <t xml:space="preserve">Patents </t>
  </si>
  <si>
    <t>Total Assets</t>
  </si>
  <si>
    <t>Current Liabilities</t>
  </si>
  <si>
    <t>Accounts Payable</t>
  </si>
  <si>
    <t>Income tax payable</t>
  </si>
  <si>
    <t>interest payable</t>
  </si>
  <si>
    <t>notes payable</t>
  </si>
  <si>
    <t>salaries payable</t>
  </si>
  <si>
    <t>Total Current Liab</t>
  </si>
  <si>
    <t>Noncurrent laibiliteis</t>
  </si>
  <si>
    <t>bonds payable</t>
  </si>
  <si>
    <t>Total Liabilities</t>
  </si>
  <si>
    <t>Stockholder Equity</t>
  </si>
  <si>
    <t>Capital Stock Par Value</t>
  </si>
  <si>
    <t>Paid in excess</t>
  </si>
  <si>
    <t>Total Cont capital</t>
  </si>
  <si>
    <t>Retained Earning</t>
  </si>
  <si>
    <t>Total SE</t>
  </si>
  <si>
    <t>Long term investments</t>
  </si>
  <si>
    <t>Acct Rec</t>
  </si>
  <si>
    <t>Inv</t>
  </si>
  <si>
    <t>Off Supp</t>
  </si>
  <si>
    <t>Long term Invest</t>
  </si>
  <si>
    <t>PPE</t>
  </si>
  <si>
    <t>Auto</t>
  </si>
  <si>
    <t>Auto Deprec</t>
  </si>
  <si>
    <t>Building Deprec</t>
  </si>
  <si>
    <t>Current Liab</t>
  </si>
  <si>
    <t>Acc Payable</t>
  </si>
  <si>
    <t>IT Payable</t>
  </si>
  <si>
    <t>Int Payable</t>
  </si>
  <si>
    <t>Notes Payable</t>
  </si>
  <si>
    <t>Salaries Payable</t>
  </si>
  <si>
    <t>Bonds Payable</t>
  </si>
  <si>
    <t>Par</t>
  </si>
  <si>
    <t>Excess</t>
  </si>
  <si>
    <t>Retained Earnings</t>
  </si>
  <si>
    <t>T SE</t>
  </si>
  <si>
    <t>Total Liabilities +SE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</si>
</sst>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 applyAlignment="1">
      <alignment horizontal="left" vertical="center" wrapText="1"/>
    </xf>
    <xf numFmtId="6" fontId="0" fillId="2" borderId="0" xfId="0" applyNumberForma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abSelected="1" topLeftCell="I13" workbookViewId="0">
      <selection activeCell="N20" sqref="N20"/>
    </sheetView>
  </sheetViews>
  <sheetFormatPr defaultRowHeight="15" x14ac:dyDescent="0.25"/>
  <cols>
    <col min="2" max="2" width="34.7109375" customWidth="1"/>
    <col min="8" max="8" width="16.42578125" customWidth="1"/>
    <col min="9" max="9" width="19" bestFit="1" customWidth="1"/>
    <col min="11" max="11" width="12" customWidth="1"/>
    <col min="12" max="12" width="27" customWidth="1"/>
    <col min="16" max="16" width="18.7109375" customWidth="1"/>
    <col min="22" max="22" width="19" bestFit="1" customWidth="1"/>
  </cols>
  <sheetData>
    <row r="1" spans="1:24" ht="45" x14ac:dyDescent="0.25">
      <c r="A1" s="4">
        <v>1</v>
      </c>
      <c r="B1" s="1" t="s">
        <v>2</v>
      </c>
      <c r="C1" s="3" t="s">
        <v>3</v>
      </c>
      <c r="G1" s="4">
        <v>4</v>
      </c>
      <c r="H1" s="8" t="s">
        <v>51</v>
      </c>
      <c r="I1" s="11">
        <v>19630</v>
      </c>
      <c r="J1" s="5"/>
      <c r="K1" s="10" t="s">
        <v>52</v>
      </c>
      <c r="L1" s="11">
        <v>6550</v>
      </c>
      <c r="O1" s="4">
        <v>5</v>
      </c>
      <c r="P1" s="1" t="s">
        <v>2</v>
      </c>
      <c r="Q1" s="3" t="s">
        <v>27</v>
      </c>
      <c r="T1">
        <v>6</v>
      </c>
      <c r="V1" t="s">
        <v>72</v>
      </c>
    </row>
    <row r="2" spans="1:24" ht="45" x14ac:dyDescent="0.25">
      <c r="B2" s="1" t="s">
        <v>4</v>
      </c>
      <c r="C2" s="2" t="s">
        <v>0</v>
      </c>
      <c r="H2" s="8" t="s">
        <v>53</v>
      </c>
      <c r="I2" s="6">
        <v>25360</v>
      </c>
      <c r="J2" s="5"/>
      <c r="K2" s="8" t="s">
        <v>54</v>
      </c>
      <c r="L2" s="9">
        <v>1525</v>
      </c>
      <c r="P2" s="1" t="s">
        <v>28</v>
      </c>
      <c r="Q2" s="2" t="s">
        <v>48</v>
      </c>
      <c r="V2" t="s">
        <v>67</v>
      </c>
      <c r="W2">
        <v>13230</v>
      </c>
    </row>
    <row r="3" spans="1:24" ht="90" x14ac:dyDescent="0.25">
      <c r="B3" s="1" t="s">
        <v>5</v>
      </c>
      <c r="C3" s="2" t="s">
        <v>1</v>
      </c>
      <c r="H3" s="8" t="s">
        <v>55</v>
      </c>
      <c r="I3" s="9">
        <v>20550</v>
      </c>
      <c r="J3" s="5"/>
      <c r="K3" s="8" t="s">
        <v>56</v>
      </c>
      <c r="L3" s="6">
        <v>49695</v>
      </c>
      <c r="P3" s="2"/>
      <c r="V3" t="s">
        <v>101</v>
      </c>
      <c r="W3">
        <v>23450</v>
      </c>
    </row>
    <row r="4" spans="1:24" ht="75" x14ac:dyDescent="0.25">
      <c r="B4" s="1" t="s">
        <v>6</v>
      </c>
      <c r="C4" s="2" t="s">
        <v>0</v>
      </c>
      <c r="H4" s="8" t="s">
        <v>57</v>
      </c>
      <c r="I4" s="9">
        <v>41440</v>
      </c>
      <c r="J4" s="5"/>
      <c r="K4" s="8" t="s">
        <v>58</v>
      </c>
      <c r="L4" s="9">
        <v>262000</v>
      </c>
      <c r="P4" s="1" t="s">
        <v>29</v>
      </c>
      <c r="Q4" s="2" t="s">
        <v>48</v>
      </c>
      <c r="V4" t="s">
        <v>102</v>
      </c>
      <c r="W4">
        <v>45730</v>
      </c>
    </row>
    <row r="5" spans="1:24" ht="60" x14ac:dyDescent="0.25">
      <c r="B5" s="1" t="s">
        <v>7</v>
      </c>
      <c r="C5" s="2" t="s">
        <v>13</v>
      </c>
      <c r="H5" s="8" t="s">
        <v>59</v>
      </c>
      <c r="I5" s="9">
        <v>102750</v>
      </c>
      <c r="J5" s="5"/>
      <c r="K5" s="5" t="s">
        <v>60</v>
      </c>
      <c r="L5" s="6">
        <v>76810</v>
      </c>
      <c r="P5" s="2"/>
      <c r="V5" t="s">
        <v>74</v>
      </c>
      <c r="W5">
        <v>1500</v>
      </c>
    </row>
    <row r="6" spans="1:24" ht="90" x14ac:dyDescent="0.25">
      <c r="B6" s="1" t="s">
        <v>8</v>
      </c>
      <c r="C6" s="2" t="s">
        <v>1</v>
      </c>
      <c r="H6" s="8" t="s">
        <v>61</v>
      </c>
      <c r="I6" s="9">
        <v>153000</v>
      </c>
      <c r="J6" s="5"/>
      <c r="K6" s="5" t="s">
        <v>62</v>
      </c>
      <c r="L6" s="6">
        <v>11000</v>
      </c>
      <c r="P6" s="1" t="s">
        <v>30</v>
      </c>
      <c r="Q6" s="2" t="s">
        <v>49</v>
      </c>
      <c r="V6" t="s">
        <v>103</v>
      </c>
      <c r="W6">
        <v>2340</v>
      </c>
    </row>
    <row r="7" spans="1:24" ht="30" x14ac:dyDescent="0.25">
      <c r="B7" s="1" t="s">
        <v>9</v>
      </c>
      <c r="C7" s="2" t="s">
        <v>1</v>
      </c>
      <c r="H7" s="8" t="s">
        <v>63</v>
      </c>
      <c r="I7" s="9">
        <v>207200</v>
      </c>
      <c r="J7" s="5"/>
      <c r="K7" s="8" t="s">
        <v>64</v>
      </c>
      <c r="L7" s="6">
        <v>2145</v>
      </c>
      <c r="P7" s="2"/>
      <c r="V7" t="s">
        <v>77</v>
      </c>
      <c r="W7">
        <f>SUM(W2:W6)</f>
        <v>86250</v>
      </c>
    </row>
    <row r="8" spans="1:24" ht="60" x14ac:dyDescent="0.25">
      <c r="B8" s="1" t="s">
        <v>10</v>
      </c>
      <c r="C8" s="2" t="s">
        <v>0</v>
      </c>
      <c r="H8" s="5" t="s">
        <v>65</v>
      </c>
      <c r="I8" s="6">
        <v>162000</v>
      </c>
      <c r="J8" s="5"/>
      <c r="K8" s="5" t="s">
        <v>66</v>
      </c>
      <c r="L8" s="6">
        <v>45000</v>
      </c>
      <c r="P8" s="1" t="s">
        <v>31</v>
      </c>
      <c r="Q8" s="2" t="s">
        <v>49</v>
      </c>
      <c r="V8" t="s">
        <v>104</v>
      </c>
      <c r="W8">
        <v>85000</v>
      </c>
    </row>
    <row r="9" spans="1:24" ht="45" x14ac:dyDescent="0.25">
      <c r="B9" s="1" t="s">
        <v>11</v>
      </c>
      <c r="C9" s="2" t="s">
        <v>14</v>
      </c>
      <c r="H9" s="8" t="s">
        <v>67</v>
      </c>
      <c r="I9" s="6">
        <v>14010</v>
      </c>
      <c r="J9" s="5"/>
      <c r="K9" s="8" t="s">
        <v>68</v>
      </c>
      <c r="L9" s="6">
        <v>44000</v>
      </c>
      <c r="P9" s="2"/>
    </row>
    <row r="10" spans="1:24" ht="45" x14ac:dyDescent="0.25">
      <c r="B10" s="1" t="s">
        <v>12</v>
      </c>
      <c r="C10" s="2" t="s">
        <v>13</v>
      </c>
      <c r="H10" s="5"/>
      <c r="I10" s="7"/>
      <c r="J10" s="5"/>
      <c r="K10" s="8" t="s">
        <v>69</v>
      </c>
      <c r="L10" s="6">
        <v>1625</v>
      </c>
      <c r="P10" s="1" t="s">
        <v>32</v>
      </c>
      <c r="Q10" s="2" t="s">
        <v>48</v>
      </c>
      <c r="V10" t="s">
        <v>105</v>
      </c>
    </row>
    <row r="11" spans="1:24" ht="30" x14ac:dyDescent="0.25">
      <c r="B11" s="2"/>
      <c r="H11" s="5"/>
      <c r="I11" s="5"/>
      <c r="J11" s="5"/>
      <c r="K11" s="5" t="s">
        <v>70</v>
      </c>
      <c r="L11" s="6">
        <v>320740</v>
      </c>
      <c r="P11" s="2"/>
      <c r="V11" t="s">
        <v>58</v>
      </c>
      <c r="W11">
        <v>250000</v>
      </c>
    </row>
    <row r="12" spans="1:24" ht="60" x14ac:dyDescent="0.25">
      <c r="A12" s="4">
        <v>2</v>
      </c>
      <c r="B12" s="2">
        <v>221400</v>
      </c>
      <c r="H12" s="5"/>
      <c r="I12" s="5"/>
      <c r="J12" s="5"/>
      <c r="K12" s="5" t="s">
        <v>71</v>
      </c>
      <c r="L12" s="6">
        <v>4160</v>
      </c>
      <c r="P12" s="1" t="s">
        <v>33</v>
      </c>
      <c r="Q12" s="2" t="s">
        <v>48</v>
      </c>
      <c r="V12" t="s">
        <v>106</v>
      </c>
      <c r="W12">
        <v>112500</v>
      </c>
    </row>
    <row r="13" spans="1:24" x14ac:dyDescent="0.25">
      <c r="B13" s="2"/>
      <c r="P13" s="2"/>
      <c r="V13" t="s">
        <v>107</v>
      </c>
      <c r="W13">
        <v>22500</v>
      </c>
      <c r="X13">
        <f>W12-W13</f>
        <v>90000</v>
      </c>
    </row>
    <row r="14" spans="1:24" ht="30" x14ac:dyDescent="0.25">
      <c r="A14" s="4">
        <v>3</v>
      </c>
      <c r="B14" s="1" t="s">
        <v>15</v>
      </c>
      <c r="C14" s="2" t="s">
        <v>0</v>
      </c>
      <c r="P14" s="1" t="s">
        <v>34</v>
      </c>
      <c r="Q14" s="2" t="s">
        <v>48</v>
      </c>
      <c r="V14" t="s">
        <v>63</v>
      </c>
      <c r="W14">
        <v>200000</v>
      </c>
    </row>
    <row r="15" spans="1:24" ht="30" x14ac:dyDescent="0.25">
      <c r="B15" s="1" t="s">
        <v>16</v>
      </c>
      <c r="C15" s="2" t="s">
        <v>25</v>
      </c>
      <c r="I15" t="s">
        <v>72</v>
      </c>
      <c r="P15" s="2"/>
      <c r="V15" t="s">
        <v>108</v>
      </c>
      <c r="W15">
        <v>40000</v>
      </c>
      <c r="X15">
        <f>W14-W15</f>
        <v>160000</v>
      </c>
    </row>
    <row r="16" spans="1:24" ht="30" x14ac:dyDescent="0.25">
      <c r="B16" s="1" t="s">
        <v>17</v>
      </c>
      <c r="C16" s="2" t="s">
        <v>1</v>
      </c>
      <c r="I16" t="s">
        <v>67</v>
      </c>
      <c r="J16">
        <v>14010</v>
      </c>
      <c r="P16" s="1" t="s">
        <v>35</v>
      </c>
      <c r="Q16" s="2" t="s">
        <v>48</v>
      </c>
      <c r="V16" t="s">
        <v>80</v>
      </c>
      <c r="W16">
        <f>W11+X13+X15</f>
        <v>500000</v>
      </c>
    </row>
    <row r="17" spans="2:27" ht="30" x14ac:dyDescent="0.25">
      <c r="B17" s="1" t="s">
        <v>18</v>
      </c>
      <c r="C17" s="2" t="s">
        <v>0</v>
      </c>
      <c r="I17" t="s">
        <v>73</v>
      </c>
      <c r="J17">
        <v>25360</v>
      </c>
      <c r="P17" s="2"/>
      <c r="V17" t="s">
        <v>68</v>
      </c>
      <c r="W17">
        <v>40000</v>
      </c>
    </row>
    <row r="18" spans="2:27" ht="45" x14ac:dyDescent="0.25">
      <c r="B18" s="1" t="s">
        <v>19</v>
      </c>
      <c r="C18" s="2" t="s">
        <v>13</v>
      </c>
      <c r="I18" t="s">
        <v>56</v>
      </c>
      <c r="J18">
        <v>49695</v>
      </c>
      <c r="P18" s="1" t="s">
        <v>36</v>
      </c>
      <c r="Q18" s="2" t="s">
        <v>49</v>
      </c>
      <c r="V18" t="s">
        <v>83</v>
      </c>
      <c r="W18" s="4">
        <v>711250</v>
      </c>
    </row>
    <row r="19" spans="2:27" ht="30" x14ac:dyDescent="0.25">
      <c r="B19" s="1" t="s">
        <v>20</v>
      </c>
      <c r="C19" s="2" t="s">
        <v>0</v>
      </c>
      <c r="I19" t="s">
        <v>74</v>
      </c>
      <c r="J19">
        <v>1625</v>
      </c>
      <c r="P19" s="2"/>
    </row>
    <row r="20" spans="2:27" ht="30" x14ac:dyDescent="0.25">
      <c r="B20" s="1" t="s">
        <v>21</v>
      </c>
      <c r="C20" s="2" t="s">
        <v>1</v>
      </c>
      <c r="I20" t="s">
        <v>75</v>
      </c>
      <c r="J20">
        <v>2145</v>
      </c>
      <c r="P20" s="1" t="s">
        <v>37</v>
      </c>
      <c r="Q20" s="2" t="s">
        <v>50</v>
      </c>
      <c r="V20" t="s">
        <v>109</v>
      </c>
    </row>
    <row r="21" spans="2:27" ht="45" x14ac:dyDescent="0.25">
      <c r="B21" s="1" t="s">
        <v>22</v>
      </c>
      <c r="C21" s="2" t="s">
        <v>13</v>
      </c>
      <c r="I21" t="s">
        <v>77</v>
      </c>
      <c r="J21">
        <f>SUM(J16:J20)</f>
        <v>92835</v>
      </c>
      <c r="P21" s="2"/>
      <c r="V21" t="s">
        <v>110</v>
      </c>
      <c r="W21">
        <v>18255</v>
      </c>
    </row>
    <row r="22" spans="2:27" ht="30" x14ac:dyDescent="0.25">
      <c r="B22" s="1" t="s">
        <v>23</v>
      </c>
      <c r="C22" s="2" t="s">
        <v>25</v>
      </c>
      <c r="I22" t="s">
        <v>100</v>
      </c>
      <c r="J22">
        <v>76810</v>
      </c>
      <c r="P22" s="1" t="s">
        <v>38</v>
      </c>
      <c r="Q22" s="2" t="s">
        <v>48</v>
      </c>
      <c r="V22" t="s">
        <v>111</v>
      </c>
      <c r="W22">
        <v>6200</v>
      </c>
    </row>
    <row r="23" spans="2:27" ht="45" x14ac:dyDescent="0.25">
      <c r="B23" s="1" t="s">
        <v>24</v>
      </c>
      <c r="C23" s="2" t="s">
        <v>26</v>
      </c>
      <c r="I23" t="s">
        <v>76</v>
      </c>
      <c r="P23" s="2"/>
      <c r="V23" t="s">
        <v>112</v>
      </c>
      <c r="W23">
        <v>1500</v>
      </c>
    </row>
    <row r="24" spans="2:27" x14ac:dyDescent="0.25">
      <c r="B24" s="2"/>
      <c r="I24" t="s">
        <v>58</v>
      </c>
      <c r="J24">
        <v>262000</v>
      </c>
      <c r="P24" s="1" t="s">
        <v>39</v>
      </c>
      <c r="Q24" s="2" t="s">
        <v>48</v>
      </c>
      <c r="V24" t="s">
        <v>113</v>
      </c>
      <c r="W24">
        <v>10000</v>
      </c>
    </row>
    <row r="25" spans="2:27" x14ac:dyDescent="0.25">
      <c r="B25" s="2"/>
      <c r="I25" t="s">
        <v>59</v>
      </c>
      <c r="J25">
        <v>102750</v>
      </c>
      <c r="P25" s="2"/>
      <c r="V25" t="s">
        <v>114</v>
      </c>
      <c r="W25">
        <v>4200</v>
      </c>
    </row>
    <row r="26" spans="2:27" x14ac:dyDescent="0.25">
      <c r="B26" s="2"/>
      <c r="I26" t="s">
        <v>78</v>
      </c>
      <c r="J26">
        <v>20550</v>
      </c>
      <c r="K26">
        <f>J25-J26</f>
        <v>82200</v>
      </c>
      <c r="P26" s="1" t="s">
        <v>40</v>
      </c>
      <c r="Q26" s="2" t="s">
        <v>48</v>
      </c>
      <c r="W26">
        <f>SUM(W21:W25)</f>
        <v>40155</v>
      </c>
    </row>
    <row r="27" spans="2:27" x14ac:dyDescent="0.25">
      <c r="B27" s="2"/>
      <c r="I27" t="s">
        <v>63</v>
      </c>
      <c r="J27">
        <v>207200</v>
      </c>
      <c r="P27" s="2"/>
      <c r="V27" t="s">
        <v>115</v>
      </c>
      <c r="W27">
        <v>160000</v>
      </c>
    </row>
    <row r="28" spans="2:27" x14ac:dyDescent="0.25">
      <c r="B28" s="2"/>
      <c r="I28" t="s">
        <v>79</v>
      </c>
      <c r="J28">
        <v>41440</v>
      </c>
      <c r="K28">
        <f>J27-J28</f>
        <v>165760</v>
      </c>
      <c r="P28" s="1" t="s">
        <v>41</v>
      </c>
      <c r="Q28" s="2" t="s">
        <v>48</v>
      </c>
      <c r="W28">
        <f>W26+W27</f>
        <v>200155</v>
      </c>
    </row>
    <row r="29" spans="2:27" x14ac:dyDescent="0.25">
      <c r="B29" s="2"/>
      <c r="I29" t="s">
        <v>80</v>
      </c>
      <c r="J29">
        <f>J24+K26+K28</f>
        <v>509960</v>
      </c>
      <c r="P29" s="2"/>
    </row>
    <row r="30" spans="2:27" ht="45" x14ac:dyDescent="0.25">
      <c r="B30" s="2"/>
      <c r="P30" s="1" t="s">
        <v>42</v>
      </c>
      <c r="Q30" s="2" t="s">
        <v>49</v>
      </c>
      <c r="V30" t="s">
        <v>25</v>
      </c>
      <c r="AA30">
        <f>W18/W28</f>
        <v>3.5534960405685592</v>
      </c>
    </row>
    <row r="31" spans="2:27" x14ac:dyDescent="0.25">
      <c r="B31" s="2"/>
      <c r="I31" t="s">
        <v>81</v>
      </c>
      <c r="P31" s="2"/>
      <c r="V31" t="s">
        <v>116</v>
      </c>
      <c r="W31">
        <v>150000</v>
      </c>
    </row>
    <row r="32" spans="2:27" ht="30" x14ac:dyDescent="0.25">
      <c r="I32" t="s">
        <v>82</v>
      </c>
      <c r="J32">
        <v>44000</v>
      </c>
      <c r="P32" s="1" t="s">
        <v>43</v>
      </c>
      <c r="Q32" s="2" t="s">
        <v>48</v>
      </c>
      <c r="V32" t="s">
        <v>117</v>
      </c>
      <c r="W32">
        <v>50000</v>
      </c>
    </row>
    <row r="33" spans="9:23" x14ac:dyDescent="0.25">
      <c r="P33" s="2"/>
    </row>
    <row r="34" spans="9:23" ht="30" x14ac:dyDescent="0.25">
      <c r="I34" s="4" t="s">
        <v>83</v>
      </c>
      <c r="J34" s="4">
        <f>J21+J29+J32+J22</f>
        <v>723605</v>
      </c>
      <c r="L34">
        <f>J34/J48</f>
        <v>3.6944068618691444</v>
      </c>
      <c r="P34" s="1" t="s">
        <v>44</v>
      </c>
      <c r="Q34" s="2" t="s">
        <v>50</v>
      </c>
      <c r="V34" t="s">
        <v>118</v>
      </c>
      <c r="W34">
        <v>311095</v>
      </c>
    </row>
    <row r="35" spans="9:23" x14ac:dyDescent="0.25">
      <c r="P35" s="2"/>
      <c r="V35" t="s">
        <v>119</v>
      </c>
      <c r="W35">
        <f>W31+W32+W34</f>
        <v>511095</v>
      </c>
    </row>
    <row r="36" spans="9:23" x14ac:dyDescent="0.25">
      <c r="P36" s="1" t="s">
        <v>45</v>
      </c>
      <c r="Q36" s="2" t="s">
        <v>49</v>
      </c>
      <c r="V36" t="s">
        <v>120</v>
      </c>
      <c r="W36">
        <f>W28+W35</f>
        <v>711250</v>
      </c>
    </row>
    <row r="37" spans="9:23" x14ac:dyDescent="0.25">
      <c r="I37" t="s">
        <v>84</v>
      </c>
      <c r="P37" s="2"/>
    </row>
    <row r="38" spans="9:23" ht="30" x14ac:dyDescent="0.25">
      <c r="I38" t="s">
        <v>85</v>
      </c>
      <c r="J38">
        <v>19630</v>
      </c>
      <c r="P38" s="1" t="s">
        <v>46</v>
      </c>
      <c r="Q38" s="2" t="s">
        <v>49</v>
      </c>
    </row>
    <row r="39" spans="9:23" x14ac:dyDescent="0.25">
      <c r="I39" t="s">
        <v>86</v>
      </c>
      <c r="J39">
        <v>6550</v>
      </c>
      <c r="P39" s="2"/>
    </row>
    <row r="40" spans="9:23" x14ac:dyDescent="0.25">
      <c r="I40" t="s">
        <v>87</v>
      </c>
      <c r="J40">
        <v>1525</v>
      </c>
      <c r="P40" s="1" t="s">
        <v>47</v>
      </c>
      <c r="Q40" s="2" t="s">
        <v>48</v>
      </c>
    </row>
    <row r="41" spans="9:23" x14ac:dyDescent="0.25">
      <c r="I41" t="s">
        <v>88</v>
      </c>
      <c r="J41">
        <v>11000</v>
      </c>
    </row>
    <row r="42" spans="9:23" x14ac:dyDescent="0.25">
      <c r="I42" t="s">
        <v>89</v>
      </c>
      <c r="J42">
        <v>4160</v>
      </c>
    </row>
    <row r="43" spans="9:23" x14ac:dyDescent="0.25">
      <c r="I43" t="s">
        <v>90</v>
      </c>
      <c r="J43">
        <f>SUM(J38:J42)</f>
        <v>42865</v>
      </c>
      <c r="L43">
        <f>527740+195865</f>
        <v>723605</v>
      </c>
    </row>
    <row r="45" spans="9:23" x14ac:dyDescent="0.25">
      <c r="I45" t="s">
        <v>91</v>
      </c>
    </row>
    <row r="46" spans="9:23" x14ac:dyDescent="0.25">
      <c r="I46" t="s">
        <v>92</v>
      </c>
      <c r="J46">
        <v>153000</v>
      </c>
    </row>
    <row r="48" spans="9:23" x14ac:dyDescent="0.25">
      <c r="I48" t="s">
        <v>93</v>
      </c>
      <c r="J48">
        <f>J43+J46</f>
        <v>195865</v>
      </c>
    </row>
    <row r="50" spans="9:12" x14ac:dyDescent="0.25">
      <c r="I50" t="s">
        <v>94</v>
      </c>
    </row>
    <row r="51" spans="9:12" x14ac:dyDescent="0.25">
      <c r="I51" t="s">
        <v>95</v>
      </c>
      <c r="J51">
        <v>162000</v>
      </c>
    </row>
    <row r="52" spans="9:12" x14ac:dyDescent="0.25">
      <c r="I52" t="s">
        <v>96</v>
      </c>
      <c r="J52">
        <v>45000</v>
      </c>
    </row>
    <row r="53" spans="9:12" x14ac:dyDescent="0.25">
      <c r="I53" t="s">
        <v>97</v>
      </c>
      <c r="J53">
        <f>J51+J52</f>
        <v>207000</v>
      </c>
      <c r="L53">
        <f>195865+527740</f>
        <v>723605</v>
      </c>
    </row>
    <row r="54" spans="9:12" x14ac:dyDescent="0.25">
      <c r="L54">
        <v>195865</v>
      </c>
    </row>
    <row r="55" spans="9:12" x14ac:dyDescent="0.25">
      <c r="I55" t="s">
        <v>98</v>
      </c>
      <c r="J55">
        <v>320740</v>
      </c>
      <c r="L55">
        <f>L53/L54</f>
        <v>3.6944068618691444</v>
      </c>
    </row>
    <row r="56" spans="9:12" x14ac:dyDescent="0.25">
      <c r="I56" t="s">
        <v>99</v>
      </c>
      <c r="J56">
        <f>J53+J55</f>
        <v>527740</v>
      </c>
    </row>
    <row r="58" spans="9:12" x14ac:dyDescent="0.25">
      <c r="K58">
        <v>723605</v>
      </c>
    </row>
    <row r="59" spans="9:12" x14ac:dyDescent="0.25">
      <c r="K59">
        <v>527740</v>
      </c>
    </row>
    <row r="60" spans="9:12" x14ac:dyDescent="0.25">
      <c r="K60">
        <f>K58</f>
        <v>723605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2017-04-10T06:06:22Z</dcterms:created>
  <dcterms:modified xsi:type="dcterms:W3CDTF">2017-04-13T00:59:17Z</dcterms:modified>
</cp:coreProperties>
</file>