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5 - Accts Rec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J102" i="1"/>
  <c r="K80" i="1"/>
  <c r="K79" i="1"/>
  <c r="H85" i="1"/>
  <c r="H83" i="1"/>
  <c r="H84" i="1" s="1"/>
  <c r="M74" i="1"/>
  <c r="P54" i="1"/>
  <c r="N55" i="1"/>
  <c r="L65" i="1"/>
  <c r="L63" i="1"/>
  <c r="N44" i="1"/>
  <c r="N46" i="1" s="1"/>
  <c r="L61" i="1"/>
  <c r="L60" i="1"/>
  <c r="H40" i="1"/>
  <c r="R46" i="1"/>
  <c r="Q42" i="1"/>
  <c r="N45" i="1"/>
  <c r="N41" i="1"/>
  <c r="P35" i="1"/>
  <c r="N36" i="1"/>
  <c r="N35" i="1"/>
  <c r="J31" i="1"/>
  <c r="J27" i="1"/>
  <c r="M13" i="1"/>
  <c r="L22" i="1"/>
  <c r="L21" i="1"/>
  <c r="K23" i="1"/>
  <c r="K21" i="1"/>
  <c r="J23" i="1"/>
  <c r="J21" i="1"/>
  <c r="J18" i="1"/>
  <c r="D16" i="1"/>
  <c r="B17" i="1"/>
  <c r="B15" i="1"/>
  <c r="B3" i="1"/>
</calcChain>
</file>

<file path=xl/sharedStrings.xml><?xml version="1.0" encoding="utf-8"?>
<sst xmlns="http://schemas.openxmlformats.org/spreadsheetml/2006/main" count="41" uniqueCount="22">
  <si>
    <t>Net Credit Sales</t>
  </si>
  <si>
    <t>Bad Debts Expense</t>
  </si>
  <si>
    <t>Assets</t>
  </si>
  <si>
    <t>=</t>
  </si>
  <si>
    <t xml:space="preserve">Liabilities </t>
  </si>
  <si>
    <t>+</t>
  </si>
  <si>
    <t>Equity</t>
  </si>
  <si>
    <t>Allowance for doubtful accounts</t>
  </si>
  <si>
    <t>(-16680)</t>
  </si>
  <si>
    <t xml:space="preserve">Revenues </t>
  </si>
  <si>
    <t>-</t>
  </si>
  <si>
    <t>Expenses</t>
  </si>
  <si>
    <t>income</t>
  </si>
  <si>
    <t>bad debt expense</t>
  </si>
  <si>
    <t>Accts Rec</t>
  </si>
  <si>
    <t>Allowance for doubtful acc</t>
  </si>
  <si>
    <t>Bad Debt expense</t>
  </si>
  <si>
    <t>(-16606)</t>
  </si>
  <si>
    <t>Accounts receivable</t>
  </si>
  <si>
    <t>Cred</t>
  </si>
  <si>
    <t>BDE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</si>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</sst>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topLeftCell="A61" workbookViewId="0">
      <selection activeCell="M86" sqref="M86"/>
    </sheetView>
  </sheetViews>
  <sheetFormatPr defaultRowHeight="15" x14ac:dyDescent="0.25"/>
  <cols>
    <col min="1" max="1" width="30.28515625" bestFit="1" customWidth="1"/>
    <col min="10" max="10" width="30.28515625" bestFit="1" customWidth="1"/>
  </cols>
  <sheetData>
    <row r="1" spans="1:13" x14ac:dyDescent="0.25">
      <c r="A1" t="s">
        <v>0</v>
      </c>
      <c r="B1">
        <v>834000</v>
      </c>
    </row>
    <row r="2" spans="1:13" x14ac:dyDescent="0.25">
      <c r="A2" t="s">
        <v>1</v>
      </c>
      <c r="B2" s="1">
        <v>0.02</v>
      </c>
    </row>
    <row r="3" spans="1:13" x14ac:dyDescent="0.25">
      <c r="B3">
        <f>B1*B2</f>
        <v>16680</v>
      </c>
    </row>
    <row r="5" spans="1:13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13" x14ac:dyDescent="0.25">
      <c r="A6" t="s">
        <v>7</v>
      </c>
    </row>
    <row r="7" spans="1:13" x14ac:dyDescent="0.25">
      <c r="A7" t="s">
        <v>8</v>
      </c>
      <c r="E7" t="s">
        <v>8</v>
      </c>
    </row>
    <row r="9" spans="1:13" x14ac:dyDescent="0.25">
      <c r="A9" t="s">
        <v>9</v>
      </c>
      <c r="B9" t="s">
        <v>10</v>
      </c>
      <c r="C9" t="s">
        <v>11</v>
      </c>
      <c r="D9" t="s">
        <v>3</v>
      </c>
      <c r="E9" t="s">
        <v>12</v>
      </c>
    </row>
    <row r="10" spans="1:13" x14ac:dyDescent="0.25">
      <c r="C10" t="s">
        <v>13</v>
      </c>
    </row>
    <row r="11" spans="1:13" x14ac:dyDescent="0.25">
      <c r="C11">
        <v>16680</v>
      </c>
      <c r="E11" t="s">
        <v>8</v>
      </c>
    </row>
    <row r="13" spans="1:13" x14ac:dyDescent="0.25">
      <c r="A13" t="s">
        <v>14</v>
      </c>
      <c r="B13">
        <v>320100</v>
      </c>
      <c r="J13" t="s">
        <v>18</v>
      </c>
      <c r="K13">
        <v>325000</v>
      </c>
      <c r="M13">
        <f>K15*2%</f>
        <v>17360</v>
      </c>
    </row>
    <row r="14" spans="1:13" x14ac:dyDescent="0.25">
      <c r="B14" s="1">
        <v>0.06</v>
      </c>
      <c r="J14" t="s">
        <v>7</v>
      </c>
      <c r="K14">
        <v>2600</v>
      </c>
    </row>
    <row r="15" spans="1:13" x14ac:dyDescent="0.25">
      <c r="B15">
        <f>B13*B14</f>
        <v>19206</v>
      </c>
      <c r="J15" t="s">
        <v>0</v>
      </c>
      <c r="K15">
        <v>868000</v>
      </c>
    </row>
    <row r="16" spans="1:13" x14ac:dyDescent="0.25">
      <c r="A16" t="s">
        <v>15</v>
      </c>
      <c r="B16">
        <v>-2600</v>
      </c>
      <c r="D16" t="e">
        <f>+ if debit</f>
        <v>#NAME?</v>
      </c>
    </row>
    <row r="17" spans="1:12" x14ac:dyDescent="0.25">
      <c r="A17" t="s">
        <v>16</v>
      </c>
      <c r="B17">
        <f>B15+B16</f>
        <v>16606</v>
      </c>
    </row>
    <row r="18" spans="1:12" x14ac:dyDescent="0.25">
      <c r="J18">
        <f>K15*2%</f>
        <v>17360</v>
      </c>
    </row>
    <row r="19" spans="1:12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12" x14ac:dyDescent="0.25">
      <c r="A20" t="s">
        <v>7</v>
      </c>
    </row>
    <row r="21" spans="1:12" x14ac:dyDescent="0.25">
      <c r="A21" t="s">
        <v>17</v>
      </c>
      <c r="E21" t="s">
        <v>17</v>
      </c>
      <c r="J21">
        <f>K13*6%</f>
        <v>19500</v>
      </c>
      <c r="K21">
        <f>K15*2%</f>
        <v>17360</v>
      </c>
      <c r="L21">
        <f>K13*6%</f>
        <v>19500</v>
      </c>
    </row>
    <row r="22" spans="1:12" x14ac:dyDescent="0.25">
      <c r="J22">
        <v>2600</v>
      </c>
      <c r="K22">
        <v>-2600</v>
      </c>
      <c r="L22">
        <f>L21+K22</f>
        <v>16900</v>
      </c>
    </row>
    <row r="23" spans="1:12" x14ac:dyDescent="0.25">
      <c r="J23">
        <f>J21+J22</f>
        <v>22100</v>
      </c>
      <c r="K23">
        <f>K21+K22</f>
        <v>14760</v>
      </c>
    </row>
    <row r="24" spans="1:12" x14ac:dyDescent="0.25">
      <c r="A24" t="s">
        <v>9</v>
      </c>
      <c r="B24" t="s">
        <v>10</v>
      </c>
      <c r="C24" t="s">
        <v>11</v>
      </c>
      <c r="D24" t="s">
        <v>3</v>
      </c>
      <c r="E24" t="s">
        <v>12</v>
      </c>
    </row>
    <row r="25" spans="1:12" x14ac:dyDescent="0.25">
      <c r="C25" t="s">
        <v>13</v>
      </c>
    </row>
    <row r="26" spans="1:12" x14ac:dyDescent="0.25">
      <c r="C26">
        <v>16606</v>
      </c>
      <c r="E26" t="s">
        <v>17</v>
      </c>
    </row>
    <row r="27" spans="1:12" x14ac:dyDescent="0.25">
      <c r="J27">
        <f>530000*2%</f>
        <v>10600</v>
      </c>
    </row>
    <row r="31" spans="1:12" x14ac:dyDescent="0.25">
      <c r="J31">
        <f>650000*2%</f>
        <v>13000</v>
      </c>
    </row>
    <row r="35" spans="8:18" x14ac:dyDescent="0.25">
      <c r="N35">
        <f>46160+80170-3850</f>
        <v>122480</v>
      </c>
      <c r="P35">
        <f>54250-4910</f>
        <v>49340</v>
      </c>
    </row>
    <row r="36" spans="8:18" x14ac:dyDescent="0.25">
      <c r="N36">
        <f>N35-54250</f>
        <v>68230</v>
      </c>
    </row>
    <row r="40" spans="8:18" x14ac:dyDescent="0.25">
      <c r="H40">
        <f>4910-2930</f>
        <v>1980</v>
      </c>
    </row>
    <row r="41" spans="8:18" x14ac:dyDescent="0.25">
      <c r="N41">
        <f>46160+2930</f>
        <v>49090</v>
      </c>
      <c r="Q41">
        <v>49090</v>
      </c>
    </row>
    <row r="42" spans="8:18" x14ac:dyDescent="0.25">
      <c r="N42">
        <v>80170</v>
      </c>
      <c r="Q42">
        <f>Q41-3850</f>
        <v>45240</v>
      </c>
    </row>
    <row r="43" spans="8:18" x14ac:dyDescent="0.25">
      <c r="N43">
        <v>-3850</v>
      </c>
    </row>
    <row r="44" spans="8:18" x14ac:dyDescent="0.25">
      <c r="N44">
        <f>SUM(N41:N43)</f>
        <v>125410</v>
      </c>
      <c r="Q44">
        <v>54250</v>
      </c>
      <c r="R44">
        <v>46160</v>
      </c>
    </row>
    <row r="45" spans="8:18" x14ac:dyDescent="0.25">
      <c r="N45">
        <f>54250+4910</f>
        <v>59160</v>
      </c>
      <c r="R45">
        <v>3850</v>
      </c>
    </row>
    <row r="46" spans="8:18" x14ac:dyDescent="0.25">
      <c r="N46">
        <f>N44-N45</f>
        <v>66250</v>
      </c>
      <c r="R46">
        <f>R44+R45</f>
        <v>50010</v>
      </c>
    </row>
    <row r="49" spans="10:16" x14ac:dyDescent="0.25">
      <c r="N49" t="s">
        <v>19</v>
      </c>
    </row>
    <row r="53" spans="10:16" x14ac:dyDescent="0.25">
      <c r="N53">
        <v>2930</v>
      </c>
    </row>
    <row r="54" spans="10:16" x14ac:dyDescent="0.25">
      <c r="L54">
        <v>3850</v>
      </c>
      <c r="N54" t="s">
        <v>20</v>
      </c>
      <c r="P54">
        <f>2930+4910</f>
        <v>7840</v>
      </c>
    </row>
    <row r="55" spans="10:16" x14ac:dyDescent="0.25">
      <c r="N55">
        <f>N53+L54</f>
        <v>6780</v>
      </c>
    </row>
    <row r="60" spans="10:16" x14ac:dyDescent="0.25">
      <c r="J60">
        <v>54250</v>
      </c>
      <c r="K60">
        <v>4910</v>
      </c>
      <c r="L60">
        <f>J60+K60</f>
        <v>59160</v>
      </c>
    </row>
    <row r="61" spans="10:16" x14ac:dyDescent="0.25">
      <c r="J61">
        <v>46160</v>
      </c>
      <c r="K61">
        <v>2930</v>
      </c>
      <c r="L61">
        <f>J61+K61</f>
        <v>49090</v>
      </c>
    </row>
    <row r="62" spans="10:16" x14ac:dyDescent="0.25">
      <c r="P62">
        <v>4910</v>
      </c>
    </row>
    <row r="63" spans="10:16" x14ac:dyDescent="0.25">
      <c r="L63">
        <f>L60-L61</f>
        <v>10070</v>
      </c>
    </row>
    <row r="64" spans="10:16" x14ac:dyDescent="0.25">
      <c r="L64">
        <v>3850</v>
      </c>
    </row>
    <row r="65" spans="8:13" x14ac:dyDescent="0.25">
      <c r="L65">
        <f>L64+L63</f>
        <v>13920</v>
      </c>
    </row>
    <row r="72" spans="8:13" x14ac:dyDescent="0.25">
      <c r="H72">
        <v>130000</v>
      </c>
    </row>
    <row r="73" spans="8:13" x14ac:dyDescent="0.25">
      <c r="M73">
        <v>650000</v>
      </c>
    </row>
    <row r="74" spans="8:13" x14ac:dyDescent="0.25">
      <c r="M74">
        <f>M73*0.02</f>
        <v>13000</v>
      </c>
    </row>
    <row r="79" spans="8:13" x14ac:dyDescent="0.25">
      <c r="K79">
        <f>3850-2930</f>
        <v>920</v>
      </c>
    </row>
    <row r="80" spans="8:13" x14ac:dyDescent="0.25">
      <c r="K80">
        <f>4910-K79</f>
        <v>3990</v>
      </c>
    </row>
    <row r="82" spans="8:11" x14ac:dyDescent="0.25">
      <c r="H82">
        <v>135000</v>
      </c>
    </row>
    <row r="83" spans="8:11" x14ac:dyDescent="0.25">
      <c r="H83">
        <f>13000</f>
        <v>13000</v>
      </c>
    </row>
    <row r="84" spans="8:11" x14ac:dyDescent="0.25">
      <c r="H84">
        <f>H82-H83</f>
        <v>122000</v>
      </c>
    </row>
    <row r="85" spans="8:11" x14ac:dyDescent="0.25">
      <c r="H85">
        <f>H84+10500</f>
        <v>132500</v>
      </c>
    </row>
    <row r="92" spans="8:11" x14ac:dyDescent="0.25">
      <c r="J92" t="s">
        <v>21</v>
      </c>
      <c r="K92">
        <v>4910</v>
      </c>
    </row>
    <row r="100" spans="10:10" x14ac:dyDescent="0.25">
      <c r="J100">
        <v>650000</v>
      </c>
    </row>
    <row r="101" spans="10:10" x14ac:dyDescent="0.25">
      <c r="J101">
        <v>0.02</v>
      </c>
    </row>
    <row r="102" spans="10:10" x14ac:dyDescent="0.25">
      <c r="J102">
        <f>J100*J101</f>
        <v>13000</v>
      </c>
    </row>
    <row r="103" spans="10:10" x14ac:dyDescent="0.25">
      <c r="J103">
        <f>148000-10500</f>
        <v>137500</v>
      </c>
    </row>
    <row r="104" spans="10:10" x14ac:dyDescent="0.25">
      <c r="J104">
        <v>122000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2017-05-11T01:20:02Z</dcterms:created>
  <dcterms:modified xsi:type="dcterms:W3CDTF">2017-05-11T03:51:24Z</dcterms:modified>
</cp:coreProperties>
</file>