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ine\Documents\UVA_Spring2020\CS 6501 - Cyberphysical Systems\finalproject\xls stuff\"/>
    </mc:Choice>
  </mc:AlternateContent>
  <xr:revisionPtr revIDLastSave="0" documentId="8_{1D075F83-680C-4FD6-AFF4-46242FBF5CBF}" xr6:coauthVersionLast="45" xr6:coauthVersionMax="45" xr10:uidLastSave="{00000000-0000-0000-0000-000000000000}"/>
  <bookViews>
    <workbookView xWindow="57480" yWindow="4065" windowWidth="29040" windowHeight="15840" activeTab="3" xr2:uid="{821CE4C5-CCC8-4057-BE03-1C0F0E7F3858}"/>
  </bookViews>
  <sheets>
    <sheet name="Sheet1" sheetId="1" r:id="rId1"/>
    <sheet name="Sheet5" sheetId="5" r:id="rId2"/>
    <sheet name="Sheet4" sheetId="4" r:id="rId3"/>
    <sheet name="Sheet2" sheetId="2" r:id="rId4"/>
    <sheet name="Sheet3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5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22" i="5"/>
  <c r="D5" i="4"/>
  <c r="D4" i="4"/>
  <c r="D3" i="4"/>
  <c r="D2" i="4"/>
  <c r="I71" i="1"/>
  <c r="I32" i="1"/>
  <c r="I24" i="1"/>
  <c r="I23" i="1"/>
  <c r="I22" i="1"/>
  <c r="H24" i="1"/>
  <c r="H23" i="1"/>
  <c r="H22" i="1"/>
  <c r="I34" i="1"/>
  <c r="F26" i="1"/>
  <c r="G24" i="1"/>
  <c r="G23" i="1"/>
  <c r="G22" i="1"/>
  <c r="I17" i="1"/>
  <c r="I16" i="1"/>
  <c r="I15" i="1"/>
  <c r="F19" i="1"/>
  <c r="G17" i="1"/>
  <c r="G16" i="1"/>
  <c r="G15" i="1"/>
  <c r="I33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J91" i="1" l="1"/>
  <c r="K91" i="1" s="1"/>
  <c r="J90" i="1"/>
  <c r="K90" i="1" s="1"/>
  <c r="J89" i="1"/>
  <c r="K89" i="1" s="1"/>
  <c r="J88" i="1"/>
  <c r="K88" i="1" s="1"/>
  <c r="K95" i="1" l="1"/>
</calcChain>
</file>

<file path=xl/sharedStrings.xml><?xml version="1.0" encoding="utf-8"?>
<sst xmlns="http://schemas.openxmlformats.org/spreadsheetml/2006/main" count="81" uniqueCount="54">
  <si>
    <t>agent</t>
  </si>
  <si>
    <t>round</t>
  </si>
  <si>
    <t>required resource</t>
  </si>
  <si>
    <t>donate</t>
  </si>
  <si>
    <t>Resources after donation</t>
  </si>
  <si>
    <t>Resources @ k+1</t>
  </si>
  <si>
    <t>k</t>
  </si>
  <si>
    <t>init resource @ k</t>
  </si>
  <si>
    <t>r_needed</t>
  </si>
  <si>
    <t>r_donated</t>
  </si>
  <si>
    <t>r_max</t>
  </si>
  <si>
    <t>players</t>
  </si>
  <si>
    <t>global reward</t>
  </si>
  <si>
    <t>summs</t>
  </si>
  <si>
    <t>paper pres</t>
  </si>
  <si>
    <t>project upate</t>
  </si>
  <si>
    <t>Reward</t>
  </si>
  <si>
    <t>Dataset</t>
  </si>
  <si>
    <t># Users</t>
  </si>
  <si>
    <t># Items</t>
  </si>
  <si>
    <t>Interval</t>
  </si>
  <si>
    <t>Rating Count</t>
  </si>
  <si>
    <t>Netflix 100k</t>
  </si>
  <si>
    <t>Netflix 1M</t>
  </si>
  <si>
    <t>Jester</t>
  </si>
  <si>
    <t>[1,5]: int</t>
  </si>
  <si>
    <t>Density</t>
  </si>
  <si>
    <t>Explicit</t>
  </si>
  <si>
    <t>T</t>
  </si>
  <si>
    <t>[-10:10]: int</t>
  </si>
  <si>
    <t>Book-Crossing</t>
  </si>
  <si>
    <t>[1,10]:int</t>
  </si>
  <si>
    <t>Assignment</t>
  </si>
  <si>
    <t>Points</t>
  </si>
  <si>
    <t>Grade</t>
  </si>
  <si>
    <t>Hw 1</t>
  </si>
  <si>
    <t>Hw 2</t>
  </si>
  <si>
    <t>Hw 3</t>
  </si>
  <si>
    <t>Hw 4</t>
  </si>
  <si>
    <t>Paper Summaries</t>
  </si>
  <si>
    <t>Proj Pres</t>
  </si>
  <si>
    <t>Progress Report</t>
  </si>
  <si>
    <t>Players</t>
  </si>
  <si>
    <t>States</t>
  </si>
  <si>
    <t xml:space="preserve">Choices </t>
  </si>
  <si>
    <t>Params [kmax, rinit, rneeded]</t>
  </si>
  <si>
    <t>[3,100,200]</t>
  </si>
  <si>
    <t>[1,100,200]</t>
  </si>
  <si>
    <t>[2,100,200]</t>
  </si>
  <si>
    <t>[4,100,200]</t>
  </si>
  <si>
    <t>[0,100,200]</t>
  </si>
  <si>
    <t>Transitions</t>
  </si>
  <si>
    <t>Round</t>
  </si>
  <si>
    <t>overdonation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</si>
</sst>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3" formatCode="_(* #,##0.0000_);_(* \(#,##0.0000\);_(* &quot;-&quot;??_);_(@_)"/>
    <numFmt numFmtId="17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2" fillId="0" borderId="1" xfId="0" applyFont="1" applyBorder="1"/>
    <xf numFmtId="0" fontId="0" fillId="0" borderId="1" xfId="0" applyBorder="1"/>
    <xf numFmtId="43" fontId="0" fillId="0" borderId="0" xfId="1" applyFont="1"/>
    <xf numFmtId="0" fontId="0" fillId="0" borderId="1" xfId="0" applyBorder="1" applyAlignment="1">
      <alignment vertical="center"/>
    </xf>
    <xf numFmtId="3" fontId="0" fillId="0" borderId="0" xfId="0" applyNumberFormat="1"/>
    <xf numFmtId="10" fontId="0" fillId="0" borderId="0" xfId="0" applyNumberFormat="1"/>
    <xf numFmtId="0" fontId="0" fillId="0" borderId="1" xfId="0" applyNumberFormat="1" applyBorder="1"/>
    <xf numFmtId="0" fontId="0" fillId="0" borderId="0" xfId="0" applyNumberFormat="1" applyBorder="1"/>
    <xf numFmtId="0" fontId="2" fillId="0" borderId="1" xfId="0" applyNumberFormat="1" applyFont="1" applyBorder="1"/>
    <xf numFmtId="0" fontId="0" fillId="0" borderId="0" xfId="0" applyBorder="1" applyAlignment="1">
      <alignment vertical="center"/>
    </xf>
    <xf numFmtId="0" fontId="0" fillId="0" borderId="0" xfId="2" applyNumberFormat="1" applyFont="1"/>
    <xf numFmtId="0" fontId="0" fillId="0" borderId="1" xfId="1" applyNumberFormat="1" applyFont="1" applyBorder="1"/>
    <xf numFmtId="0" fontId="0" fillId="0" borderId="1" xfId="1" applyNumberFormat="1" applyFont="1" applyBorder="1" applyAlignment="1">
      <alignment vertical="center"/>
    </xf>
    <xf numFmtId="173" fontId="0" fillId="0" borderId="0" xfId="1" applyNumberFormat="1" applyFont="1"/>
    <xf numFmtId="175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Reward</a:t>
            </a:r>
            <a:r>
              <a:rPr lang="en-US" baseline="0"/>
              <a:t> Plot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Sheet1!$I$29</c:f>
              <c:strCache>
                <c:ptCount val="1"/>
                <c:pt idx="0">
                  <c:v>global reward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Sheet1!$H$30:$H$71</c:f>
              <c:numCache>
                <c:formatCode>General</c:formatCode>
                <c:ptCount val="4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</c:numCache>
            </c:numRef>
          </c:xVal>
          <c:yVal>
            <c:numRef>
              <c:f>Sheet1!$I$30:$I$71</c:f>
              <c:numCache>
                <c:formatCode>General</c:formatCode>
                <c:ptCount val="42"/>
                <c:pt idx="0">
                  <c:v>0</c:v>
                </c:pt>
                <c:pt idx="1">
                  <c:v>0</c:v>
                </c:pt>
                <c:pt idx="2" formatCode="_(* #,##0.00_);_(* \(#,##0.00\);_(* &quot;-&quot;??_);_(@_)">
                  <c:v>3</c:v>
                </c:pt>
                <c:pt idx="3" formatCode="_(* #,##0.00_);_(* \(#,##0.00\);_(* &quot;-&quot;??_);_(@_)">
                  <c:v>2</c:v>
                </c:pt>
                <c:pt idx="4">
                  <c:v>1.7142857142857144</c:v>
                </c:pt>
                <c:pt idx="5" formatCode="_(* #,##0.00_);_(* \(#,##0.00\);_(* &quot;-&quot;??_);_(@_)">
                  <c:v>1.5</c:v>
                </c:pt>
                <c:pt idx="6" formatCode="_(* #,##0.00_);_(* \(#,##0.00\);_(* &quot;-&quot;??_);_(@_)">
                  <c:v>1.2</c:v>
                </c:pt>
                <c:pt idx="7" formatCode="_(* #,##0.00_);_(* \(#,##0.00\);_(* &quot;-&quot;??_);_(@_)">
                  <c:v>1</c:v>
                </c:pt>
                <c:pt idx="8" formatCode="_(* #,##0.00_);_(* \(#,##0.00\);_(* &quot;-&quot;??_);_(@_)">
                  <c:v>0.85714285714285721</c:v>
                </c:pt>
                <c:pt idx="9" formatCode="_(* #,##0.00_);_(* \(#,##0.00\);_(* &quot;-&quot;??_);_(@_)">
                  <c:v>0.75</c:v>
                </c:pt>
                <c:pt idx="10" formatCode="_(* #,##0.00_);_(* \(#,##0.00\);_(* &quot;-&quot;??_);_(@_)">
                  <c:v>0.66666666666666652</c:v>
                </c:pt>
                <c:pt idx="11" formatCode="_(* #,##0.00_);_(* \(#,##0.00\);_(* &quot;-&quot;??_);_(@_)">
                  <c:v>0.6</c:v>
                </c:pt>
                <c:pt idx="12" formatCode="_(* #,##0.00_);_(* \(#,##0.00\);_(* &quot;-&quot;??_);_(@_)">
                  <c:v>0.54545454545454541</c:v>
                </c:pt>
                <c:pt idx="13" formatCode="_(* #,##0.00_);_(* \(#,##0.00\);_(* &quot;-&quot;??_);_(@_)">
                  <c:v>0.5</c:v>
                </c:pt>
                <c:pt idx="14" formatCode="_(* #,##0.00_);_(* \(#,##0.00\);_(* &quot;-&quot;??_);_(@_)">
                  <c:v>0.46153846153846151</c:v>
                </c:pt>
                <c:pt idx="15" formatCode="_(* #,##0.00_);_(* \(#,##0.00\);_(* &quot;-&quot;??_);_(@_)">
                  <c:v>0.4285714285714286</c:v>
                </c:pt>
                <c:pt idx="16" formatCode="_(* #,##0.00_);_(* \(#,##0.00\);_(* &quot;-&quot;??_);_(@_)">
                  <c:v>0.4</c:v>
                </c:pt>
                <c:pt idx="17" formatCode="_(* #,##0.00_);_(* \(#,##0.00\);_(* &quot;-&quot;??_);_(@_)">
                  <c:v>0.375</c:v>
                </c:pt>
                <c:pt idx="18" formatCode="_(* #,##0.00_);_(* \(#,##0.00\);_(* &quot;-&quot;??_);_(@_)">
                  <c:v>0.35294117647058826</c:v>
                </c:pt>
                <c:pt idx="19" formatCode="_(* #,##0.00_);_(* \(#,##0.00\);_(* &quot;-&quot;??_);_(@_)">
                  <c:v>0.33333333333333326</c:v>
                </c:pt>
                <c:pt idx="20" formatCode="_(* #,##0.00_);_(* \(#,##0.00\);_(* &quot;-&quot;??_);_(@_)">
                  <c:v>0.31578947368421056</c:v>
                </c:pt>
                <c:pt idx="21" formatCode="_(* #,##0.00_);_(* \(#,##0.00\);_(* &quot;-&quot;??_);_(@_)">
                  <c:v>0.3</c:v>
                </c:pt>
                <c:pt idx="22" formatCode="_(* #,##0.00_);_(* \(#,##0.00\);_(* &quot;-&quot;??_);_(@_)">
                  <c:v>0.2857142857142857</c:v>
                </c:pt>
                <c:pt idx="23" formatCode="_(* #,##0.00_);_(* \(#,##0.00\);_(* &quot;-&quot;??_);_(@_)">
                  <c:v>0.27272727272727271</c:v>
                </c:pt>
                <c:pt idx="24" formatCode="_(* #,##0.00_);_(* \(#,##0.00\);_(* &quot;-&quot;??_);_(@_)">
                  <c:v>0.2608695652173913</c:v>
                </c:pt>
                <c:pt idx="25" formatCode="_(* #,##0.00_);_(* \(#,##0.00\);_(* &quot;-&quot;??_);_(@_)">
                  <c:v>0.25</c:v>
                </c:pt>
                <c:pt idx="26" formatCode="_(* #,##0.00_);_(* \(#,##0.00\);_(* &quot;-&quot;??_);_(@_)">
                  <c:v>0.24</c:v>
                </c:pt>
                <c:pt idx="27" formatCode="_(* #,##0.00_);_(* \(#,##0.00\);_(* &quot;-&quot;??_);_(@_)">
                  <c:v>0.23076923076923075</c:v>
                </c:pt>
                <c:pt idx="28" formatCode="_(* #,##0.00_);_(* \(#,##0.00\);_(* &quot;-&quot;??_);_(@_)">
                  <c:v>0.22222222222222221</c:v>
                </c:pt>
                <c:pt idx="29" formatCode="_(* #,##0.00_);_(* \(#,##0.00\);_(* &quot;-&quot;??_);_(@_)">
                  <c:v>0.2142857142857143</c:v>
                </c:pt>
                <c:pt idx="30" formatCode="_(* #,##0.00_);_(* \(#,##0.00\);_(* &quot;-&quot;??_);_(@_)">
                  <c:v>0.20689655172413793</c:v>
                </c:pt>
                <c:pt idx="31" formatCode="_(* #,##0.00_);_(* \(#,##0.00\);_(* &quot;-&quot;??_);_(@_)">
                  <c:v>0.2</c:v>
                </c:pt>
                <c:pt idx="32" formatCode="_(* #,##0.00_);_(* \(#,##0.00\);_(* &quot;-&quot;??_);_(@_)">
                  <c:v>0.19354838709677416</c:v>
                </c:pt>
                <c:pt idx="33" formatCode="_(* #,##0.00_);_(* \(#,##0.00\);_(* &quot;-&quot;??_);_(@_)">
                  <c:v>0.1875</c:v>
                </c:pt>
                <c:pt idx="34" formatCode="_(* #,##0.00_);_(* \(#,##0.00\);_(* &quot;-&quot;??_);_(@_)">
                  <c:v>0.1818181818181818</c:v>
                </c:pt>
                <c:pt idx="35" formatCode="_(* #,##0.00_);_(* \(#,##0.00\);_(* &quot;-&quot;??_);_(@_)">
                  <c:v>0.17647058823529413</c:v>
                </c:pt>
                <c:pt idx="36" formatCode="_(* #,##0.00_);_(* \(#,##0.00\);_(* &quot;-&quot;??_);_(@_)">
                  <c:v>0.17142857142857143</c:v>
                </c:pt>
                <c:pt idx="37" formatCode="_(* #,##0.00_);_(* \(#,##0.00\);_(* &quot;-&quot;??_);_(@_)">
                  <c:v>0.16666666666666663</c:v>
                </c:pt>
                <c:pt idx="38" formatCode="_(* #,##0.00_);_(* \(#,##0.00\);_(* &quot;-&quot;??_);_(@_)">
                  <c:v>0.16216216216216217</c:v>
                </c:pt>
                <c:pt idx="39" formatCode="_(* #,##0.00_);_(* \(#,##0.00\);_(* &quot;-&quot;??_);_(@_)">
                  <c:v>0.15789473684210528</c:v>
                </c:pt>
                <c:pt idx="40" formatCode="_(* #,##0.00_);_(* \(#,##0.00\);_(* &quot;-&quot;??_);_(@_)">
                  <c:v>0.15384615384615385</c:v>
                </c:pt>
                <c:pt idx="41" formatCode="_(* #,##0.00_);_(* \(#,##0.00\);_(* &quot;-&quot;??_);_(@_)">
                  <c:v>0.15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F57-44BF-B50F-ECD593701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0148239"/>
        <c:axId val="717520655"/>
      </c:scatterChart>
      <c:valAx>
        <c:axId val="740148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</a:t>
                </a:r>
                <a:r>
                  <a:rPr lang="en-US" baseline="0"/>
                  <a:t> of resource donations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0655"/>
        <c:crosses val="autoZero"/>
        <c:crossBetween val="midCat"/>
      </c:valAx>
      <c:valAx>
        <c:axId val="71752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Reward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482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Space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Sheet5!$C$10</c:f>
              <c:strCache>
                <c:ptCount val="1"/>
                <c:pt idx="0">
                  <c:v>States</c:v>
                </c:pt>
              </c:strCache>
            </c:strRef>
          </c:tx>
          <c:spPr>
            <a:ln w="19050">
              <a:noFill/>
            </a:ln>
          </c:spPr>
          <c:xVal>
            <c:numRef>
              <c:f>Sheet5!$B$11:$B$15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Sheet5!$C$11:$C$15</c:f>
              <c:numCache>
                <c:formatCode>General</c:formatCode>
                <c:ptCount val="5"/>
                <c:pt idx="0">
                  <c:v>2</c:v>
                </c:pt>
                <c:pt idx="1">
                  <c:v>29</c:v>
                </c:pt>
                <c:pt idx="2">
                  <c:v>732</c:v>
                </c:pt>
                <c:pt idx="3">
                  <c:v>16429</c:v>
                </c:pt>
                <c:pt idx="4">
                  <c:v>349081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58-4576-9D79-01389B2ABE7C}"/>
            </c:ext>
          </c:extLst>
        </c:ser>
        <c:ser>
          <c:idx val="0"/>
          <c:order val="1"/>
          <c:tx>
            <c:strRef>
              <c:f>Sheet5!$C$10</c:f>
              <c:strCache>
                <c:ptCount val="1"/>
                <c:pt idx="0">
                  <c:v>States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11526506468789156"/>
                  <c:y val="0.182454680366003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Sheet5!$B$11:$B$15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Sheet5!$C$11:$C$15</c:f>
              <c:numCache>
                <c:formatCode>General</c:formatCode>
                <c:ptCount val="5"/>
                <c:pt idx="0">
                  <c:v>2</c:v>
                </c:pt>
                <c:pt idx="1">
                  <c:v>29</c:v>
                </c:pt>
                <c:pt idx="2">
                  <c:v>732</c:v>
                </c:pt>
                <c:pt idx="3">
                  <c:v>16429</c:v>
                </c:pt>
                <c:pt idx="4">
                  <c:v>349081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58-4576-9D79-01389B2ABE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9149952"/>
        <c:axId val="1406874832"/>
      </c:scatterChart>
      <c:valAx>
        <c:axId val="1779149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Round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6874832"/>
        <c:crosses val="autoZero"/>
        <c:crossBetween val="midCat"/>
        <c:majorUnit val="1"/>
      </c:valAx>
      <c:valAx>
        <c:axId val="14068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499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Sheet2!$I$5:$J$5</c:f>
              <c:numCache>
                <c:formatCode>General</c:formatCode>
                <c:ptCount val="2"/>
              </c:numCache>
            </c:numRef>
          </c:xVal>
          <c:yVal>
            <c:numRef>
              <c:f>Sheet2!$I$6:$J$6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37-466F-A5B1-28C6D35B0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540608"/>
        <c:axId val="1642766672"/>
      </c:scatterChart>
      <c:valAx>
        <c:axId val="434540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2766672"/>
        <c:crosses val="autoZero"/>
        <c:crossBetween val="midCat"/>
      </c:valAx>
      <c:valAx>
        <c:axId val="1642766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54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187779</xdr:colOff>
      <xdr:row>39</xdr:row>
      <xdr:rowOff>152399</xdr:rowOff>
    </xdr:from>
    <xdr:to>
      <xdr:col>17</xdr:col>
      <xdr:colOff>187779</xdr:colOff>
      <xdr:row>54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11CBCE-89C2-46CA-8BE6-8E299DB2D4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561975</xdr:colOff>
      <xdr:row>12</xdr:row>
      <xdr:rowOff>90487</xdr:rowOff>
    </xdr:from>
    <xdr:to>
      <xdr:col>15</xdr:col>
      <xdr:colOff>533400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684997-6471-4386-8DD4-78DBE56D25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442912</xdr:colOff>
      <xdr:row>12</xdr:row>
      <xdr:rowOff>90487</xdr:rowOff>
    </xdr:from>
    <xdr:to>
      <xdr:col>15</xdr:col>
      <xdr:colOff>414337</xdr:colOff>
      <xdr:row>27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DE62DD-AED5-4F73-AF07-BE0E163FD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B534-49D1-4EAA-A399-A1D369FEAC3A}">
  <dimension ref="B14:Q95"/>
  <sheetViews>
    <sheetView topLeftCell="A54" workbookViewId="0">
      <selection activeCell="E75" sqref="E75"/>
    </sheetView>
  </sheetViews>
  <sheetFormatPr defaultRowHeight="14.6" x14ac:dyDescent="0.4"/>
  <cols>
    <col min="1" max="1" width="7.3046875" bestFit="1" customWidth="1"/>
    <col min="2" max="2" width="7.61328125" bestFit="1" customWidth="1"/>
    <col min="3" max="3" width="8.84375" bestFit="1" customWidth="1"/>
    <col min="4" max="4" width="15" bestFit="1" customWidth="1"/>
    <col min="5" max="5" width="15.765625" bestFit="1" customWidth="1"/>
    <col min="6" max="6" width="9.61328125" bestFit="1" customWidth="1"/>
    <col min="7" max="7" width="21.84375" bestFit="1" customWidth="1"/>
    <col min="8" max="8" width="8.61328125" bestFit="1" customWidth="1"/>
    <col min="9" max="9" width="20.53515625" bestFit="1" customWidth="1"/>
    <col min="10" max="10" width="12.07421875" bestFit="1" customWidth="1"/>
  </cols>
  <sheetData>
    <row r="14" spans="2:17" x14ac:dyDescent="0.4">
      <c r="B14" s="2" t="s">
        <v>0</v>
      </c>
      <c r="C14" s="2" t="s">
        <v>1</v>
      </c>
      <c r="D14" s="2" t="s">
        <v>7</v>
      </c>
      <c r="E14" s="2" t="s">
        <v>2</v>
      </c>
      <c r="F14" s="2" t="s">
        <v>3</v>
      </c>
      <c r="G14" s="2" t="s">
        <v>4</v>
      </c>
      <c r="H14" s="2" t="s">
        <v>16</v>
      </c>
      <c r="I14" s="2" t="s">
        <v>5</v>
      </c>
      <c r="K14" t="s">
        <v>0</v>
      </c>
      <c r="L14" t="s">
        <v>1</v>
      </c>
      <c r="M14" t="s">
        <v>7</v>
      </c>
      <c r="N14" t="s">
        <v>2</v>
      </c>
      <c r="O14" t="s">
        <v>3</v>
      </c>
      <c r="P14" t="s">
        <v>4</v>
      </c>
      <c r="Q14" t="s">
        <v>5</v>
      </c>
    </row>
    <row r="15" spans="2:17" x14ac:dyDescent="0.4">
      <c r="B15" s="3">
        <v>1</v>
      </c>
      <c r="C15" s="5">
        <v>1</v>
      </c>
      <c r="D15" s="5">
        <v>100</v>
      </c>
      <c r="E15" s="5">
        <v>200</v>
      </c>
      <c r="F15" s="8">
        <v>100</v>
      </c>
      <c r="G15" s="3">
        <f>D15-F15</f>
        <v>0</v>
      </c>
      <c r="H15" s="3">
        <v>100</v>
      </c>
      <c r="I15" s="3">
        <f>G15+H15</f>
        <v>100</v>
      </c>
      <c r="K15">
        <v>1</v>
      </c>
      <c r="L15" t="s">
        <v>6</v>
      </c>
      <c r="M15">
        <v>0</v>
      </c>
      <c r="N15">
        <v>3</v>
      </c>
      <c r="O15">
        <v>0</v>
      </c>
      <c r="P15">
        <v>0</v>
      </c>
      <c r="Q15">
        <v>0.75</v>
      </c>
    </row>
    <row r="16" spans="2:17" x14ac:dyDescent="0.4">
      <c r="B16" s="3">
        <v>2</v>
      </c>
      <c r="C16" s="5">
        <v>1</v>
      </c>
      <c r="D16" s="5">
        <v>100</v>
      </c>
      <c r="E16" s="5">
        <v>200</v>
      </c>
      <c r="F16" s="8">
        <v>100</v>
      </c>
      <c r="G16" s="3">
        <f t="shared" ref="G16:G17" si="0">D16-F16</f>
        <v>0</v>
      </c>
      <c r="H16" s="3">
        <v>100</v>
      </c>
      <c r="I16" s="3">
        <f t="shared" ref="I16:I17" si="1">G16+H16</f>
        <v>100</v>
      </c>
      <c r="K16">
        <v>2</v>
      </c>
      <c r="M16">
        <v>5</v>
      </c>
      <c r="O16">
        <v>2</v>
      </c>
      <c r="P16">
        <v>3</v>
      </c>
      <c r="Q16">
        <v>3.75</v>
      </c>
    </row>
    <row r="17" spans="2:17" x14ac:dyDescent="0.4">
      <c r="B17" s="3">
        <v>3</v>
      </c>
      <c r="C17" s="5">
        <v>1</v>
      </c>
      <c r="D17" s="5">
        <v>100</v>
      </c>
      <c r="E17" s="5">
        <v>200</v>
      </c>
      <c r="F17" s="8">
        <v>0</v>
      </c>
      <c r="G17" s="3">
        <f t="shared" si="0"/>
        <v>100</v>
      </c>
      <c r="H17" s="3">
        <v>100</v>
      </c>
      <c r="I17" s="3">
        <f t="shared" si="1"/>
        <v>200</v>
      </c>
      <c r="K17">
        <v>3</v>
      </c>
      <c r="M17">
        <v>3</v>
      </c>
      <c r="O17">
        <v>1</v>
      </c>
      <c r="P17">
        <v>2</v>
      </c>
      <c r="Q17">
        <v>2.75</v>
      </c>
    </row>
    <row r="18" spans="2:17" x14ac:dyDescent="0.4">
      <c r="B18" s="1"/>
      <c r="C18" s="11"/>
      <c r="D18" s="11"/>
      <c r="E18" s="11"/>
      <c r="F18" s="9"/>
      <c r="G18" s="1"/>
      <c r="H18" s="1"/>
      <c r="I18" s="1"/>
    </row>
    <row r="19" spans="2:17" x14ac:dyDescent="0.4">
      <c r="B19" s="1"/>
      <c r="C19" s="11"/>
      <c r="D19" s="11"/>
      <c r="E19" s="11">
        <v>200</v>
      </c>
      <c r="F19" s="9">
        <f>SUM(F15:F17)</f>
        <v>200</v>
      </c>
      <c r="G19" s="1"/>
      <c r="H19" s="1"/>
      <c r="I19" s="1"/>
    </row>
    <row r="20" spans="2:17" x14ac:dyDescent="0.4">
      <c r="B20" s="1"/>
      <c r="C20" s="1"/>
      <c r="D20" s="1"/>
      <c r="E20" s="1"/>
      <c r="F20" s="9"/>
      <c r="G20" s="1"/>
      <c r="H20" s="1"/>
      <c r="I20" s="1"/>
    </row>
    <row r="21" spans="2:17" x14ac:dyDescent="0.4">
      <c r="B21" s="2" t="s">
        <v>0</v>
      </c>
      <c r="C21" s="2" t="s">
        <v>1</v>
      </c>
      <c r="D21" s="2" t="s">
        <v>7</v>
      </c>
      <c r="E21" s="2" t="s">
        <v>2</v>
      </c>
      <c r="F21" s="10" t="s">
        <v>3</v>
      </c>
      <c r="G21" s="2" t="s">
        <v>4</v>
      </c>
      <c r="H21" s="2" t="s">
        <v>16</v>
      </c>
      <c r="I21" s="2" t="s">
        <v>5</v>
      </c>
    </row>
    <row r="22" spans="2:17" x14ac:dyDescent="0.4">
      <c r="B22" s="13">
        <v>1</v>
      </c>
      <c r="C22" s="14" t="s">
        <v>6</v>
      </c>
      <c r="D22" s="13">
        <v>0</v>
      </c>
      <c r="E22" s="14">
        <v>200</v>
      </c>
      <c r="F22" s="13">
        <v>0</v>
      </c>
      <c r="G22" s="13">
        <f>D22-F22</f>
        <v>0</v>
      </c>
      <c r="H22" s="13">
        <f>171/3</f>
        <v>57</v>
      </c>
      <c r="I22" s="13">
        <f>G22+H22</f>
        <v>57</v>
      </c>
    </row>
    <row r="23" spans="2:17" x14ac:dyDescent="0.4">
      <c r="B23" s="13">
        <v>2</v>
      </c>
      <c r="C23" s="14" t="s">
        <v>6</v>
      </c>
      <c r="D23" s="13">
        <v>500</v>
      </c>
      <c r="E23" s="14">
        <v>200</v>
      </c>
      <c r="F23" s="13">
        <v>250</v>
      </c>
      <c r="G23" s="13">
        <f t="shared" ref="G23:G24" si="2">D23-F23</f>
        <v>250</v>
      </c>
      <c r="H23" s="13">
        <f t="shared" ref="H23:H24" si="3">171/3</f>
        <v>57</v>
      </c>
      <c r="I23" s="13">
        <f t="shared" ref="I23:I24" si="4">G23+H23</f>
        <v>307</v>
      </c>
    </row>
    <row r="24" spans="2:17" x14ac:dyDescent="0.4">
      <c r="B24" s="13">
        <v>3</v>
      </c>
      <c r="C24" s="14" t="s">
        <v>6</v>
      </c>
      <c r="D24" s="13">
        <v>200</v>
      </c>
      <c r="E24" s="14">
        <v>200</v>
      </c>
      <c r="F24" s="13">
        <v>100</v>
      </c>
      <c r="G24" s="13">
        <f t="shared" si="2"/>
        <v>100</v>
      </c>
      <c r="H24" s="13">
        <f t="shared" si="3"/>
        <v>57</v>
      </c>
      <c r="I24" s="13">
        <f t="shared" si="4"/>
        <v>157</v>
      </c>
    </row>
    <row r="26" spans="2:17" x14ac:dyDescent="0.4">
      <c r="E26" s="11">
        <v>200</v>
      </c>
      <c r="F26" s="9">
        <f>SUM(F22:F24)</f>
        <v>350</v>
      </c>
    </row>
    <row r="29" spans="2:17" x14ac:dyDescent="0.4">
      <c r="E29" t="s">
        <v>11</v>
      </c>
      <c r="F29" t="s">
        <v>8</v>
      </c>
      <c r="H29" t="s">
        <v>9</v>
      </c>
      <c r="I29" t="s">
        <v>12</v>
      </c>
    </row>
    <row r="30" spans="2:17" x14ac:dyDescent="0.4">
      <c r="E30">
        <v>3</v>
      </c>
      <c r="F30">
        <v>200</v>
      </c>
      <c r="H30">
        <v>0</v>
      </c>
      <c r="I30">
        <v>0</v>
      </c>
    </row>
    <row r="31" spans="2:17" x14ac:dyDescent="0.4">
      <c r="E31">
        <v>3</v>
      </c>
      <c r="F31">
        <v>200</v>
      </c>
      <c r="H31">
        <v>1</v>
      </c>
      <c r="I31">
        <v>0</v>
      </c>
    </row>
    <row r="32" spans="2:17" x14ac:dyDescent="0.4">
      <c r="E32">
        <v>3</v>
      </c>
      <c r="F32">
        <v>200</v>
      </c>
      <c r="H32">
        <v>2</v>
      </c>
      <c r="I32" s="4">
        <f>(F32/H32)*(1.5*2) / 100</f>
        <v>3</v>
      </c>
    </row>
    <row r="33" spans="5:9" x14ac:dyDescent="0.4">
      <c r="E33">
        <v>3</v>
      </c>
      <c r="F33">
        <v>200</v>
      </c>
      <c r="H33">
        <v>3</v>
      </c>
      <c r="I33" s="4">
        <f t="shared" ref="I33:I71" si="5">(F33/H33)*(1.5*2) / 100</f>
        <v>2</v>
      </c>
    </row>
    <row r="34" spans="5:9" x14ac:dyDescent="0.4">
      <c r="E34">
        <v>3</v>
      </c>
      <c r="F34">
        <v>200</v>
      </c>
      <c r="H34">
        <v>3.5</v>
      </c>
      <c r="I34" s="12">
        <f>(F34/H34)*(1.5*2) / 100</f>
        <v>1.7142857142857144</v>
      </c>
    </row>
    <row r="35" spans="5:9" x14ac:dyDescent="0.4">
      <c r="E35">
        <v>3</v>
      </c>
      <c r="F35">
        <v>200</v>
      </c>
      <c r="H35">
        <v>4</v>
      </c>
      <c r="I35" s="4">
        <f t="shared" si="5"/>
        <v>1.5</v>
      </c>
    </row>
    <row r="36" spans="5:9" x14ac:dyDescent="0.4">
      <c r="E36">
        <v>3</v>
      </c>
      <c r="F36">
        <v>200</v>
      </c>
      <c r="H36">
        <v>5</v>
      </c>
      <c r="I36" s="4">
        <f t="shared" si="5"/>
        <v>1.2</v>
      </c>
    </row>
    <row r="37" spans="5:9" x14ac:dyDescent="0.4">
      <c r="E37">
        <v>3</v>
      </c>
      <c r="F37">
        <v>200</v>
      </c>
      <c r="H37">
        <v>6</v>
      </c>
      <c r="I37" s="4">
        <f t="shared" si="5"/>
        <v>1</v>
      </c>
    </row>
    <row r="38" spans="5:9" x14ac:dyDescent="0.4">
      <c r="E38">
        <v>3</v>
      </c>
      <c r="F38">
        <v>200</v>
      </c>
      <c r="H38">
        <v>7</v>
      </c>
      <c r="I38" s="4">
        <f t="shared" si="5"/>
        <v>0.85714285714285721</v>
      </c>
    </row>
    <row r="39" spans="5:9" x14ac:dyDescent="0.4">
      <c r="E39">
        <v>3</v>
      </c>
      <c r="F39">
        <v>200</v>
      </c>
      <c r="H39">
        <v>8</v>
      </c>
      <c r="I39" s="4">
        <f t="shared" si="5"/>
        <v>0.75</v>
      </c>
    </row>
    <row r="40" spans="5:9" x14ac:dyDescent="0.4">
      <c r="E40">
        <v>3</v>
      </c>
      <c r="F40">
        <v>200</v>
      </c>
      <c r="H40">
        <v>9</v>
      </c>
      <c r="I40" s="4">
        <f t="shared" si="5"/>
        <v>0.66666666666666652</v>
      </c>
    </row>
    <row r="41" spans="5:9" x14ac:dyDescent="0.4">
      <c r="E41">
        <v>3</v>
      </c>
      <c r="F41">
        <v>200</v>
      </c>
      <c r="H41">
        <v>10</v>
      </c>
      <c r="I41" s="4">
        <f t="shared" si="5"/>
        <v>0.6</v>
      </c>
    </row>
    <row r="42" spans="5:9" x14ac:dyDescent="0.4">
      <c r="E42">
        <v>3</v>
      </c>
      <c r="F42">
        <v>200</v>
      </c>
      <c r="H42">
        <v>11</v>
      </c>
      <c r="I42" s="4">
        <f t="shared" si="5"/>
        <v>0.54545454545454541</v>
      </c>
    </row>
    <row r="43" spans="5:9" x14ac:dyDescent="0.4">
      <c r="E43">
        <v>3</v>
      </c>
      <c r="F43">
        <v>200</v>
      </c>
      <c r="H43">
        <v>12</v>
      </c>
      <c r="I43" s="4">
        <f t="shared" si="5"/>
        <v>0.5</v>
      </c>
    </row>
    <row r="44" spans="5:9" x14ac:dyDescent="0.4">
      <c r="E44">
        <v>3</v>
      </c>
      <c r="F44">
        <v>200</v>
      </c>
      <c r="H44">
        <v>13</v>
      </c>
      <c r="I44" s="4">
        <f t="shared" si="5"/>
        <v>0.46153846153846151</v>
      </c>
    </row>
    <row r="45" spans="5:9" x14ac:dyDescent="0.4">
      <c r="E45">
        <v>3</v>
      </c>
      <c r="F45">
        <v>200</v>
      </c>
      <c r="H45">
        <v>14</v>
      </c>
      <c r="I45" s="4">
        <f t="shared" si="5"/>
        <v>0.4285714285714286</v>
      </c>
    </row>
    <row r="46" spans="5:9" x14ac:dyDescent="0.4">
      <c r="E46">
        <v>3</v>
      </c>
      <c r="F46">
        <v>200</v>
      </c>
      <c r="H46">
        <v>15</v>
      </c>
      <c r="I46" s="4">
        <f t="shared" si="5"/>
        <v>0.4</v>
      </c>
    </row>
    <row r="47" spans="5:9" x14ac:dyDescent="0.4">
      <c r="E47">
        <v>3</v>
      </c>
      <c r="F47">
        <v>200</v>
      </c>
      <c r="H47">
        <v>16</v>
      </c>
      <c r="I47" s="4">
        <f t="shared" si="5"/>
        <v>0.375</v>
      </c>
    </row>
    <row r="48" spans="5:9" x14ac:dyDescent="0.4">
      <c r="E48">
        <v>3</v>
      </c>
      <c r="F48">
        <v>200</v>
      </c>
      <c r="H48">
        <v>17</v>
      </c>
      <c r="I48" s="4">
        <f t="shared" si="5"/>
        <v>0.35294117647058826</v>
      </c>
    </row>
    <row r="49" spans="5:9" x14ac:dyDescent="0.4">
      <c r="E49">
        <v>3</v>
      </c>
      <c r="F49">
        <v>200</v>
      </c>
      <c r="H49">
        <v>18</v>
      </c>
      <c r="I49" s="4">
        <f t="shared" si="5"/>
        <v>0.33333333333333326</v>
      </c>
    </row>
    <row r="50" spans="5:9" x14ac:dyDescent="0.4">
      <c r="E50">
        <v>3</v>
      </c>
      <c r="F50">
        <v>200</v>
      </c>
      <c r="H50">
        <v>19</v>
      </c>
      <c r="I50" s="4">
        <f t="shared" si="5"/>
        <v>0.31578947368421056</v>
      </c>
    </row>
    <row r="51" spans="5:9" x14ac:dyDescent="0.4">
      <c r="E51">
        <v>3</v>
      </c>
      <c r="F51">
        <v>200</v>
      </c>
      <c r="H51">
        <v>20</v>
      </c>
      <c r="I51" s="4">
        <f t="shared" si="5"/>
        <v>0.3</v>
      </c>
    </row>
    <row r="52" spans="5:9" x14ac:dyDescent="0.4">
      <c r="E52">
        <v>3</v>
      </c>
      <c r="F52">
        <v>200</v>
      </c>
      <c r="H52">
        <v>21</v>
      </c>
      <c r="I52" s="4">
        <f t="shared" si="5"/>
        <v>0.2857142857142857</v>
      </c>
    </row>
    <row r="53" spans="5:9" x14ac:dyDescent="0.4">
      <c r="E53">
        <v>3</v>
      </c>
      <c r="F53">
        <v>200</v>
      </c>
      <c r="H53">
        <v>22</v>
      </c>
      <c r="I53" s="4">
        <f t="shared" si="5"/>
        <v>0.27272727272727271</v>
      </c>
    </row>
    <row r="54" spans="5:9" x14ac:dyDescent="0.4">
      <c r="E54">
        <v>3</v>
      </c>
      <c r="F54">
        <v>200</v>
      </c>
      <c r="H54">
        <v>23</v>
      </c>
      <c r="I54" s="4">
        <f t="shared" si="5"/>
        <v>0.2608695652173913</v>
      </c>
    </row>
    <row r="55" spans="5:9" x14ac:dyDescent="0.4">
      <c r="E55">
        <v>3</v>
      </c>
      <c r="F55">
        <v>200</v>
      </c>
      <c r="H55">
        <v>24</v>
      </c>
      <c r="I55" s="4">
        <f t="shared" si="5"/>
        <v>0.25</v>
      </c>
    </row>
    <row r="56" spans="5:9" x14ac:dyDescent="0.4">
      <c r="E56">
        <v>3</v>
      </c>
      <c r="F56">
        <v>200</v>
      </c>
      <c r="H56">
        <v>25</v>
      </c>
      <c r="I56" s="4">
        <f t="shared" si="5"/>
        <v>0.24</v>
      </c>
    </row>
    <row r="57" spans="5:9" x14ac:dyDescent="0.4">
      <c r="E57">
        <v>3</v>
      </c>
      <c r="F57">
        <v>200</v>
      </c>
      <c r="H57">
        <v>26</v>
      </c>
      <c r="I57" s="4">
        <f t="shared" si="5"/>
        <v>0.23076923076923075</v>
      </c>
    </row>
    <row r="58" spans="5:9" x14ac:dyDescent="0.4">
      <c r="E58">
        <v>3</v>
      </c>
      <c r="F58">
        <v>200</v>
      </c>
      <c r="H58">
        <v>27</v>
      </c>
      <c r="I58" s="4">
        <f t="shared" si="5"/>
        <v>0.22222222222222221</v>
      </c>
    </row>
    <row r="59" spans="5:9" x14ac:dyDescent="0.4">
      <c r="E59">
        <v>3</v>
      </c>
      <c r="F59">
        <v>200</v>
      </c>
      <c r="H59">
        <v>28</v>
      </c>
      <c r="I59" s="4">
        <f t="shared" si="5"/>
        <v>0.2142857142857143</v>
      </c>
    </row>
    <row r="60" spans="5:9" x14ac:dyDescent="0.4">
      <c r="E60">
        <v>3</v>
      </c>
      <c r="F60">
        <v>200</v>
      </c>
      <c r="H60">
        <v>29</v>
      </c>
      <c r="I60" s="4">
        <f t="shared" si="5"/>
        <v>0.20689655172413793</v>
      </c>
    </row>
    <row r="61" spans="5:9" x14ac:dyDescent="0.4">
      <c r="E61">
        <v>3</v>
      </c>
      <c r="F61">
        <v>200</v>
      </c>
      <c r="H61">
        <v>30</v>
      </c>
      <c r="I61" s="4">
        <f t="shared" si="5"/>
        <v>0.2</v>
      </c>
    </row>
    <row r="62" spans="5:9" x14ac:dyDescent="0.4">
      <c r="E62">
        <v>3</v>
      </c>
      <c r="F62">
        <v>200</v>
      </c>
      <c r="H62">
        <v>31</v>
      </c>
      <c r="I62" s="4">
        <f t="shared" si="5"/>
        <v>0.19354838709677416</v>
      </c>
    </row>
    <row r="63" spans="5:9" x14ac:dyDescent="0.4">
      <c r="E63">
        <v>3</v>
      </c>
      <c r="F63">
        <v>200</v>
      </c>
      <c r="H63">
        <v>32</v>
      </c>
      <c r="I63" s="4">
        <f t="shared" si="5"/>
        <v>0.1875</v>
      </c>
    </row>
    <row r="64" spans="5:9" x14ac:dyDescent="0.4">
      <c r="E64">
        <v>3</v>
      </c>
      <c r="F64">
        <v>200</v>
      </c>
      <c r="H64">
        <v>33</v>
      </c>
      <c r="I64" s="4">
        <f t="shared" si="5"/>
        <v>0.1818181818181818</v>
      </c>
    </row>
    <row r="65" spans="5:9" x14ac:dyDescent="0.4">
      <c r="E65">
        <v>3</v>
      </c>
      <c r="F65">
        <v>200</v>
      </c>
      <c r="H65">
        <v>34</v>
      </c>
      <c r="I65" s="4">
        <f t="shared" si="5"/>
        <v>0.17647058823529413</v>
      </c>
    </row>
    <row r="66" spans="5:9" x14ac:dyDescent="0.4">
      <c r="E66">
        <v>3</v>
      </c>
      <c r="F66">
        <v>200</v>
      </c>
      <c r="H66">
        <v>35</v>
      </c>
      <c r="I66" s="4">
        <f t="shared" si="5"/>
        <v>0.17142857142857143</v>
      </c>
    </row>
    <row r="67" spans="5:9" x14ac:dyDescent="0.4">
      <c r="E67">
        <v>3</v>
      </c>
      <c r="F67">
        <v>200</v>
      </c>
      <c r="H67">
        <v>36</v>
      </c>
      <c r="I67" s="4">
        <f t="shared" si="5"/>
        <v>0.16666666666666663</v>
      </c>
    </row>
    <row r="68" spans="5:9" x14ac:dyDescent="0.4">
      <c r="E68">
        <v>3</v>
      </c>
      <c r="F68">
        <v>200</v>
      </c>
      <c r="H68">
        <v>37</v>
      </c>
      <c r="I68" s="4">
        <f t="shared" si="5"/>
        <v>0.16216216216216217</v>
      </c>
    </row>
    <row r="69" spans="5:9" x14ac:dyDescent="0.4">
      <c r="E69">
        <v>3</v>
      </c>
      <c r="F69">
        <v>200</v>
      </c>
      <c r="H69">
        <v>38</v>
      </c>
      <c r="I69" s="4">
        <f t="shared" si="5"/>
        <v>0.15789473684210528</v>
      </c>
    </row>
    <row r="70" spans="5:9" x14ac:dyDescent="0.4">
      <c r="E70">
        <v>3</v>
      </c>
      <c r="F70">
        <v>200</v>
      </c>
      <c r="H70">
        <v>39</v>
      </c>
      <c r="I70" s="4">
        <f t="shared" si="5"/>
        <v>0.15384615384615385</v>
      </c>
    </row>
    <row r="71" spans="5:9" x14ac:dyDescent="0.4">
      <c r="E71">
        <v>3</v>
      </c>
      <c r="F71">
        <v>200</v>
      </c>
      <c r="H71">
        <v>40</v>
      </c>
      <c r="I71" s="4">
        <f>(F71/H71)*(1.5*2) / 100</f>
        <v>0.15</v>
      </c>
    </row>
    <row r="88" spans="7:11" x14ac:dyDescent="0.4">
      <c r="G88">
        <v>128</v>
      </c>
      <c r="I88">
        <v>100</v>
      </c>
      <c r="J88">
        <f>G88/I88</f>
        <v>1.28</v>
      </c>
      <c r="K88">
        <f>J88*1.5*100</f>
        <v>192</v>
      </c>
    </row>
    <row r="89" spans="7:11" x14ac:dyDescent="0.4">
      <c r="G89">
        <v>90</v>
      </c>
      <c r="I89">
        <v>100</v>
      </c>
      <c r="J89">
        <f>G89/I89</f>
        <v>0.9</v>
      </c>
      <c r="K89">
        <f>J89*1.5*100</f>
        <v>135</v>
      </c>
    </row>
    <row r="90" spans="7:11" x14ac:dyDescent="0.4">
      <c r="G90">
        <v>90</v>
      </c>
      <c r="I90">
        <v>100</v>
      </c>
      <c r="J90">
        <f>G90/I90</f>
        <v>0.9</v>
      </c>
      <c r="K90">
        <f>J90*1.5*100</f>
        <v>135</v>
      </c>
    </row>
    <row r="91" spans="7:11" x14ac:dyDescent="0.4">
      <c r="G91">
        <v>100</v>
      </c>
      <c r="I91">
        <v>100</v>
      </c>
      <c r="J91">
        <f>G91/I91</f>
        <v>1</v>
      </c>
      <c r="K91">
        <f>J91*1.5*100</f>
        <v>150</v>
      </c>
    </row>
    <row r="92" spans="7:11" x14ac:dyDescent="0.4">
      <c r="J92" t="s">
        <v>13</v>
      </c>
      <c r="K92">
        <v>100</v>
      </c>
    </row>
    <row r="93" spans="7:11" x14ac:dyDescent="0.4">
      <c r="J93" t="s">
        <v>14</v>
      </c>
      <c r="K93">
        <v>100</v>
      </c>
    </row>
    <row r="94" spans="7:11" x14ac:dyDescent="0.4">
      <c r="J94" t="s">
        <v>15</v>
      </c>
      <c r="K94">
        <v>48</v>
      </c>
    </row>
    <row r="95" spans="7:11" x14ac:dyDescent="0.4">
      <c r="K95">
        <f>SUM(K88:K94)</f>
        <v>860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61271-9515-497B-83CA-A3F0EAE77034}">
  <dimension ref="A1:E22"/>
  <sheetViews>
    <sheetView workbookViewId="0">
      <selection activeCell="R23" sqref="R23"/>
    </sheetView>
  </sheetViews>
  <sheetFormatPr defaultRowHeight="14.6" x14ac:dyDescent="0.4"/>
  <cols>
    <col min="1" max="1" width="26.23046875" bestFit="1" customWidth="1"/>
    <col min="2" max="2" width="6.921875" bestFit="1" customWidth="1"/>
    <col min="3" max="3" width="6.84375" bestFit="1" customWidth="1"/>
    <col min="4" max="4" width="7.765625" bestFit="1" customWidth="1"/>
    <col min="5" max="5" width="14.61328125" bestFit="1" customWidth="1"/>
  </cols>
  <sheetData>
    <row r="1" spans="1:5" x14ac:dyDescent="0.4">
      <c r="A1" t="s">
        <v>45</v>
      </c>
      <c r="B1" t="s">
        <v>42</v>
      </c>
      <c r="C1" t="s">
        <v>43</v>
      </c>
      <c r="D1" t="s">
        <v>44</v>
      </c>
      <c r="E1" t="s">
        <v>51</v>
      </c>
    </row>
    <row r="2" spans="1:5" x14ac:dyDescent="0.4">
      <c r="A2" s="6" t="s">
        <v>50</v>
      </c>
      <c r="B2">
        <v>3</v>
      </c>
      <c r="C2">
        <v>2</v>
      </c>
      <c r="D2">
        <v>2</v>
      </c>
      <c r="E2">
        <v>2</v>
      </c>
    </row>
    <row r="3" spans="1:5" x14ac:dyDescent="0.4">
      <c r="A3" s="6" t="s">
        <v>47</v>
      </c>
      <c r="B3">
        <v>3</v>
      </c>
      <c r="C3">
        <v>29</v>
      </c>
      <c r="D3">
        <v>55</v>
      </c>
      <c r="E3">
        <v>55</v>
      </c>
    </row>
    <row r="4" spans="1:5" x14ac:dyDescent="0.4">
      <c r="A4" s="6" t="s">
        <v>48</v>
      </c>
      <c r="B4">
        <v>3</v>
      </c>
      <c r="C4">
        <v>732</v>
      </c>
      <c r="D4">
        <v>1460</v>
      </c>
      <c r="E4">
        <v>1460</v>
      </c>
    </row>
    <row r="5" spans="1:5" x14ac:dyDescent="0.4">
      <c r="A5" s="6" t="s">
        <v>46</v>
      </c>
      <c r="B5">
        <v>3</v>
      </c>
      <c r="C5">
        <v>16429</v>
      </c>
      <c r="D5">
        <v>35435</v>
      </c>
      <c r="E5">
        <v>35435</v>
      </c>
    </row>
    <row r="6" spans="1:5" x14ac:dyDescent="0.4">
      <c r="A6" s="6" t="s">
        <v>49</v>
      </c>
      <c r="B6">
        <v>3</v>
      </c>
      <c r="C6">
        <v>349081</v>
      </c>
      <c r="D6">
        <v>776209</v>
      </c>
      <c r="E6">
        <v>776209</v>
      </c>
    </row>
    <row r="10" spans="1:5" x14ac:dyDescent="0.4">
      <c r="B10" t="s">
        <v>52</v>
      </c>
      <c r="C10" t="s">
        <v>43</v>
      </c>
    </row>
    <row r="11" spans="1:5" x14ac:dyDescent="0.4">
      <c r="B11">
        <v>0</v>
      </c>
      <c r="C11">
        <v>2</v>
      </c>
    </row>
    <row r="12" spans="1:5" x14ac:dyDescent="0.4">
      <c r="B12">
        <v>1</v>
      </c>
      <c r="C12">
        <v>29</v>
      </c>
    </row>
    <row r="13" spans="1:5" x14ac:dyDescent="0.4">
      <c r="B13">
        <v>2</v>
      </c>
      <c r="C13">
        <v>732</v>
      </c>
    </row>
    <row r="14" spans="1:5" x14ac:dyDescent="0.4">
      <c r="B14">
        <v>3</v>
      </c>
      <c r="C14">
        <v>16429</v>
      </c>
    </row>
    <row r="15" spans="1:5" x14ac:dyDescent="0.4">
      <c r="B15">
        <v>4</v>
      </c>
      <c r="C15">
        <v>349081</v>
      </c>
    </row>
    <row r="22" spans="5:5" x14ac:dyDescent="0.4">
      <c r="E22" s="15">
        <f>1.6978* EXP(3.0479 * 5)</f>
        <v>7052080.9068036741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F769-CFAA-49A8-93E0-F5B88726C145}">
  <dimension ref="A1:D8"/>
  <sheetViews>
    <sheetView workbookViewId="0">
      <selection activeCell="D8" sqref="D8"/>
    </sheetView>
  </sheetViews>
  <sheetFormatPr defaultRowHeight="14.6" x14ac:dyDescent="0.4"/>
  <cols>
    <col min="1" max="1" width="14.07421875" bestFit="1" customWidth="1"/>
  </cols>
  <sheetData>
    <row r="1" spans="1:4" x14ac:dyDescent="0.4">
      <c r="A1" t="s">
        <v>32</v>
      </c>
      <c r="B1" t="s">
        <v>33</v>
      </c>
      <c r="C1" t="s">
        <v>34</v>
      </c>
    </row>
    <row r="2" spans="1:4" x14ac:dyDescent="0.4">
      <c r="A2" t="s">
        <v>35</v>
      </c>
      <c r="B2">
        <v>100</v>
      </c>
      <c r="C2">
        <v>90</v>
      </c>
      <c r="D2">
        <f>C2/B2*150</f>
        <v>135</v>
      </c>
    </row>
    <row r="3" spans="1:4" x14ac:dyDescent="0.4">
      <c r="A3" t="s">
        <v>36</v>
      </c>
      <c r="B3">
        <v>100</v>
      </c>
      <c r="C3">
        <v>90</v>
      </c>
      <c r="D3">
        <f t="shared" ref="D3:D7" si="0">C3/B3*150</f>
        <v>135</v>
      </c>
    </row>
    <row r="4" spans="1:4" x14ac:dyDescent="0.4">
      <c r="A4" t="s">
        <v>37</v>
      </c>
      <c r="B4">
        <v>100</v>
      </c>
      <c r="C4">
        <v>128</v>
      </c>
      <c r="D4">
        <f t="shared" si="0"/>
        <v>192</v>
      </c>
    </row>
    <row r="5" spans="1:4" x14ac:dyDescent="0.4">
      <c r="A5" t="s">
        <v>38</v>
      </c>
      <c r="B5">
        <v>100</v>
      </c>
      <c r="C5">
        <v>100</v>
      </c>
      <c r="D5">
        <f t="shared" si="0"/>
        <v>150</v>
      </c>
    </row>
    <row r="6" spans="1:4" x14ac:dyDescent="0.4">
      <c r="A6" t="s">
        <v>39</v>
      </c>
      <c r="B6">
        <v>100</v>
      </c>
      <c r="C6">
        <v>100</v>
      </c>
      <c r="D6">
        <v>100</v>
      </c>
    </row>
    <row r="7" spans="1:4" x14ac:dyDescent="0.4">
      <c r="A7" t="s">
        <v>40</v>
      </c>
      <c r="B7">
        <v>100</v>
      </c>
      <c r="C7">
        <v>100</v>
      </c>
      <c r="D7">
        <v>100</v>
      </c>
    </row>
    <row r="8" spans="1:4" x14ac:dyDescent="0.4">
      <c r="A8" t="s">
        <v>41</v>
      </c>
      <c r="B8">
        <v>50</v>
      </c>
      <c r="C8">
        <v>50</v>
      </c>
      <c r="D8">
        <v>50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1CAAA-4840-426E-B0BB-88A3D28858A5}">
  <dimension ref="A1:F32"/>
  <sheetViews>
    <sheetView tabSelected="1" workbookViewId="0">
      <selection activeCell="G11" sqref="G11"/>
    </sheetView>
  </sheetViews>
  <sheetFormatPr defaultRowHeight="14.6" x14ac:dyDescent="0.4"/>
  <cols>
    <col min="4" max="4" width="9.23046875" customWidth="1"/>
    <col min="5" max="5" width="12.3046875" customWidth="1"/>
    <col min="6" max="6" width="12.4609375" style="16" bestFit="1" customWidth="1"/>
  </cols>
  <sheetData>
    <row r="1" spans="1:6" x14ac:dyDescent="0.4">
      <c r="A1" t="s">
        <v>11</v>
      </c>
      <c r="B1" t="s">
        <v>10</v>
      </c>
      <c r="C1" t="s">
        <v>8</v>
      </c>
      <c r="D1" t="s">
        <v>9</v>
      </c>
      <c r="E1" t="s">
        <v>53</v>
      </c>
      <c r="F1" s="16" t="s">
        <v>12</v>
      </c>
    </row>
    <row r="2" spans="1:6" x14ac:dyDescent="0.4">
      <c r="A2">
        <v>3</v>
      </c>
      <c r="B2">
        <v>3000</v>
      </c>
      <c r="C2">
        <v>200</v>
      </c>
      <c r="D2">
        <v>0</v>
      </c>
      <c r="E2">
        <f>D2-C2</f>
        <v>-200</v>
      </c>
      <c r="F2" s="16">
        <v>0</v>
      </c>
    </row>
    <row r="3" spans="1:6" x14ac:dyDescent="0.4">
      <c r="A3">
        <v>3</v>
      </c>
      <c r="B3">
        <v>3000</v>
      </c>
      <c r="C3">
        <v>200</v>
      </c>
      <c r="D3">
        <v>100</v>
      </c>
      <c r="E3">
        <f t="shared" ref="E3:E32" si="0">D3-C3</f>
        <v>-100</v>
      </c>
      <c r="F3" s="16">
        <v>0</v>
      </c>
    </row>
    <row r="4" spans="1:6" x14ac:dyDescent="0.4">
      <c r="A4">
        <v>3</v>
      </c>
      <c r="B4">
        <v>3000</v>
      </c>
      <c r="C4">
        <v>200</v>
      </c>
      <c r="D4">
        <v>200</v>
      </c>
      <c r="E4">
        <f t="shared" si="0"/>
        <v>0</v>
      </c>
      <c r="F4" s="16">
        <v>400</v>
      </c>
    </row>
    <row r="5" spans="1:6" x14ac:dyDescent="0.4">
      <c r="A5">
        <v>3</v>
      </c>
      <c r="B5">
        <v>3000</v>
      </c>
      <c r="C5">
        <v>200</v>
      </c>
      <c r="D5">
        <v>300</v>
      </c>
      <c r="E5">
        <f t="shared" si="0"/>
        <v>100</v>
      </c>
      <c r="F5" s="16">
        <f>E5*-0.14285714285714 + 400</f>
        <v>385.71428571428601</v>
      </c>
    </row>
    <row r="6" spans="1:6" x14ac:dyDescent="0.4">
      <c r="A6">
        <v>3</v>
      </c>
      <c r="B6">
        <v>3000</v>
      </c>
      <c r="C6">
        <v>200</v>
      </c>
      <c r="D6">
        <v>400</v>
      </c>
      <c r="E6">
        <f t="shared" si="0"/>
        <v>200</v>
      </c>
      <c r="F6" s="16">
        <f t="shared" ref="F6:F32" si="1">E6*-0.14285714285714 + 400</f>
        <v>371.42857142857201</v>
      </c>
    </row>
    <row r="7" spans="1:6" x14ac:dyDescent="0.4">
      <c r="A7">
        <v>3</v>
      </c>
      <c r="B7">
        <v>3000</v>
      </c>
      <c r="C7">
        <v>200</v>
      </c>
      <c r="D7">
        <v>500</v>
      </c>
      <c r="E7">
        <f t="shared" si="0"/>
        <v>300</v>
      </c>
      <c r="F7" s="16">
        <f t="shared" si="1"/>
        <v>357.14285714285802</v>
      </c>
    </row>
    <row r="8" spans="1:6" x14ac:dyDescent="0.4">
      <c r="A8">
        <v>3</v>
      </c>
      <c r="B8">
        <v>3000</v>
      </c>
      <c r="C8">
        <v>200</v>
      </c>
      <c r="D8">
        <v>600</v>
      </c>
      <c r="E8">
        <f t="shared" si="0"/>
        <v>400</v>
      </c>
      <c r="F8" s="16">
        <f t="shared" si="1"/>
        <v>342.85714285714403</v>
      </c>
    </row>
    <row r="9" spans="1:6" x14ac:dyDescent="0.4">
      <c r="A9">
        <v>3</v>
      </c>
      <c r="B9">
        <v>3000</v>
      </c>
      <c r="C9">
        <v>200</v>
      </c>
      <c r="D9">
        <v>700</v>
      </c>
      <c r="E9">
        <f t="shared" si="0"/>
        <v>500</v>
      </c>
      <c r="F9" s="16">
        <f t="shared" si="1"/>
        <v>328.57142857143003</v>
      </c>
    </row>
    <row r="10" spans="1:6" x14ac:dyDescent="0.4">
      <c r="A10">
        <v>3</v>
      </c>
      <c r="B10">
        <v>3000</v>
      </c>
      <c r="C10">
        <v>200</v>
      </c>
      <c r="D10">
        <v>800</v>
      </c>
      <c r="E10">
        <f t="shared" si="0"/>
        <v>600</v>
      </c>
      <c r="F10" s="16">
        <f t="shared" si="1"/>
        <v>314.28571428571604</v>
      </c>
    </row>
    <row r="11" spans="1:6" x14ac:dyDescent="0.4">
      <c r="A11">
        <v>3</v>
      </c>
      <c r="B11">
        <v>3000</v>
      </c>
      <c r="C11">
        <v>200</v>
      </c>
      <c r="D11">
        <v>900</v>
      </c>
      <c r="E11">
        <f t="shared" si="0"/>
        <v>700</v>
      </c>
      <c r="F11" s="16">
        <f t="shared" si="1"/>
        <v>300.00000000000199</v>
      </c>
    </row>
    <row r="12" spans="1:6" x14ac:dyDescent="0.4">
      <c r="A12">
        <v>3</v>
      </c>
      <c r="B12">
        <v>3000</v>
      </c>
      <c r="C12">
        <v>200</v>
      </c>
      <c r="D12">
        <v>1000</v>
      </c>
      <c r="E12">
        <f t="shared" si="0"/>
        <v>800</v>
      </c>
      <c r="F12" s="16">
        <f t="shared" si="1"/>
        <v>285.714285714288</v>
      </c>
    </row>
    <row r="13" spans="1:6" x14ac:dyDescent="0.4">
      <c r="A13">
        <v>3</v>
      </c>
      <c r="B13">
        <v>3000</v>
      </c>
      <c r="C13">
        <v>200</v>
      </c>
      <c r="D13">
        <v>1100</v>
      </c>
      <c r="E13">
        <f t="shared" si="0"/>
        <v>900</v>
      </c>
      <c r="F13" s="16">
        <f t="shared" si="1"/>
        <v>271.428571428574</v>
      </c>
    </row>
    <row r="14" spans="1:6" x14ac:dyDescent="0.4">
      <c r="A14">
        <v>3</v>
      </c>
      <c r="B14">
        <v>3000</v>
      </c>
      <c r="C14">
        <v>200</v>
      </c>
      <c r="D14">
        <v>1200</v>
      </c>
      <c r="E14">
        <f t="shared" si="0"/>
        <v>1000</v>
      </c>
      <c r="F14" s="16">
        <f t="shared" si="1"/>
        <v>257.14285714286001</v>
      </c>
    </row>
    <row r="15" spans="1:6" x14ac:dyDescent="0.4">
      <c r="A15">
        <v>3</v>
      </c>
      <c r="B15">
        <v>3000</v>
      </c>
      <c r="C15">
        <v>200</v>
      </c>
      <c r="D15">
        <v>1300</v>
      </c>
      <c r="E15">
        <f t="shared" si="0"/>
        <v>1100</v>
      </c>
      <c r="F15" s="16">
        <f t="shared" si="1"/>
        <v>242.85714285714602</v>
      </c>
    </row>
    <row r="16" spans="1:6" x14ac:dyDescent="0.4">
      <c r="A16">
        <v>3</v>
      </c>
      <c r="B16">
        <v>3000</v>
      </c>
      <c r="C16">
        <v>200</v>
      </c>
      <c r="D16">
        <v>1400</v>
      </c>
      <c r="E16">
        <f t="shared" si="0"/>
        <v>1200</v>
      </c>
      <c r="F16" s="16">
        <f t="shared" si="1"/>
        <v>228.57142857143202</v>
      </c>
    </row>
    <row r="17" spans="1:6" x14ac:dyDescent="0.4">
      <c r="A17">
        <v>3</v>
      </c>
      <c r="B17">
        <v>3000</v>
      </c>
      <c r="C17">
        <v>200</v>
      </c>
      <c r="D17">
        <v>1500</v>
      </c>
      <c r="E17">
        <f t="shared" si="0"/>
        <v>1300</v>
      </c>
      <c r="F17" s="16">
        <f t="shared" si="1"/>
        <v>214.285714285718</v>
      </c>
    </row>
    <row r="18" spans="1:6" x14ac:dyDescent="0.4">
      <c r="A18">
        <v>3</v>
      </c>
      <c r="B18">
        <v>3000</v>
      </c>
      <c r="C18">
        <v>200</v>
      </c>
      <c r="D18">
        <v>1600</v>
      </c>
      <c r="E18">
        <f t="shared" si="0"/>
        <v>1400</v>
      </c>
      <c r="F18" s="16">
        <f t="shared" si="1"/>
        <v>200.00000000000401</v>
      </c>
    </row>
    <row r="19" spans="1:6" x14ac:dyDescent="0.4">
      <c r="A19">
        <v>3</v>
      </c>
      <c r="B19">
        <v>3000</v>
      </c>
      <c r="C19">
        <v>200</v>
      </c>
      <c r="D19">
        <v>1700</v>
      </c>
      <c r="E19">
        <f t="shared" si="0"/>
        <v>1500</v>
      </c>
      <c r="F19" s="16">
        <f t="shared" si="1"/>
        <v>185.71428571429001</v>
      </c>
    </row>
    <row r="20" spans="1:6" x14ac:dyDescent="0.4">
      <c r="A20">
        <v>3</v>
      </c>
      <c r="B20">
        <v>3000</v>
      </c>
      <c r="C20">
        <v>200</v>
      </c>
      <c r="D20">
        <v>1800</v>
      </c>
      <c r="E20">
        <f t="shared" si="0"/>
        <v>1600</v>
      </c>
      <c r="F20" s="16">
        <f t="shared" si="1"/>
        <v>171.42857142857602</v>
      </c>
    </row>
    <row r="21" spans="1:6" x14ac:dyDescent="0.4">
      <c r="A21">
        <v>3</v>
      </c>
      <c r="B21">
        <v>3000</v>
      </c>
      <c r="C21">
        <v>200</v>
      </c>
      <c r="D21">
        <v>1900</v>
      </c>
      <c r="E21">
        <f t="shared" si="0"/>
        <v>1700</v>
      </c>
      <c r="F21" s="16">
        <f t="shared" si="1"/>
        <v>157.14285714286203</v>
      </c>
    </row>
    <row r="22" spans="1:6" x14ac:dyDescent="0.4">
      <c r="A22">
        <v>3</v>
      </c>
      <c r="B22">
        <v>3000</v>
      </c>
      <c r="C22">
        <v>200</v>
      </c>
      <c r="D22">
        <v>2000</v>
      </c>
      <c r="E22">
        <f t="shared" si="0"/>
        <v>1800</v>
      </c>
      <c r="F22" s="16">
        <f t="shared" si="1"/>
        <v>142.85714285714801</v>
      </c>
    </row>
    <row r="23" spans="1:6" x14ac:dyDescent="0.4">
      <c r="A23">
        <v>3</v>
      </c>
      <c r="B23">
        <v>3000</v>
      </c>
      <c r="C23">
        <v>200</v>
      </c>
      <c r="D23">
        <v>2100</v>
      </c>
      <c r="E23">
        <f t="shared" si="0"/>
        <v>1900</v>
      </c>
      <c r="F23" s="16">
        <f t="shared" si="1"/>
        <v>128.57142857143401</v>
      </c>
    </row>
    <row r="24" spans="1:6" x14ac:dyDescent="0.4">
      <c r="A24">
        <v>3</v>
      </c>
      <c r="B24">
        <v>3000</v>
      </c>
      <c r="C24">
        <v>200</v>
      </c>
      <c r="D24">
        <v>2200</v>
      </c>
      <c r="E24">
        <f t="shared" si="0"/>
        <v>2000</v>
      </c>
      <c r="F24" s="16">
        <f t="shared" si="1"/>
        <v>114.28571428572002</v>
      </c>
    </row>
    <row r="25" spans="1:6" x14ac:dyDescent="0.4">
      <c r="A25">
        <v>3</v>
      </c>
      <c r="B25">
        <v>3000</v>
      </c>
      <c r="C25">
        <v>200</v>
      </c>
      <c r="D25">
        <v>2300</v>
      </c>
      <c r="E25">
        <f t="shared" si="0"/>
        <v>2100</v>
      </c>
      <c r="F25" s="16">
        <f t="shared" si="1"/>
        <v>100.00000000000603</v>
      </c>
    </row>
    <row r="26" spans="1:6" x14ac:dyDescent="0.4">
      <c r="A26">
        <v>3</v>
      </c>
      <c r="B26">
        <v>3000</v>
      </c>
      <c r="C26">
        <v>200</v>
      </c>
      <c r="D26">
        <v>2400</v>
      </c>
      <c r="E26">
        <f t="shared" si="0"/>
        <v>2200</v>
      </c>
      <c r="F26" s="16">
        <f t="shared" si="1"/>
        <v>85.714285714292032</v>
      </c>
    </row>
    <row r="27" spans="1:6" x14ac:dyDescent="0.4">
      <c r="A27">
        <v>3</v>
      </c>
      <c r="B27">
        <v>3000</v>
      </c>
      <c r="C27">
        <v>200</v>
      </c>
      <c r="D27">
        <v>2500</v>
      </c>
      <c r="E27">
        <f t="shared" si="0"/>
        <v>2300</v>
      </c>
      <c r="F27" s="16">
        <f t="shared" si="1"/>
        <v>71.428571428578039</v>
      </c>
    </row>
    <row r="28" spans="1:6" x14ac:dyDescent="0.4">
      <c r="A28">
        <v>3</v>
      </c>
      <c r="B28">
        <v>3000</v>
      </c>
      <c r="C28">
        <v>200</v>
      </c>
      <c r="D28">
        <v>2600</v>
      </c>
      <c r="E28">
        <f t="shared" si="0"/>
        <v>2400</v>
      </c>
      <c r="F28" s="16">
        <f t="shared" si="1"/>
        <v>57.142857142864045</v>
      </c>
    </row>
    <row r="29" spans="1:6" x14ac:dyDescent="0.4">
      <c r="A29">
        <v>3</v>
      </c>
      <c r="B29">
        <v>3000</v>
      </c>
      <c r="C29">
        <v>200</v>
      </c>
      <c r="D29">
        <v>2700</v>
      </c>
      <c r="E29">
        <f t="shared" si="0"/>
        <v>2500</v>
      </c>
      <c r="F29" s="16">
        <f t="shared" si="1"/>
        <v>42.857142857150052</v>
      </c>
    </row>
    <row r="30" spans="1:6" x14ac:dyDescent="0.4">
      <c r="A30">
        <v>3</v>
      </c>
      <c r="B30">
        <v>3000</v>
      </c>
      <c r="C30">
        <v>200</v>
      </c>
      <c r="D30">
        <v>2800</v>
      </c>
      <c r="E30">
        <f t="shared" si="0"/>
        <v>2600</v>
      </c>
      <c r="F30" s="16">
        <f t="shared" si="1"/>
        <v>28.571428571436002</v>
      </c>
    </row>
    <row r="31" spans="1:6" x14ac:dyDescent="0.4">
      <c r="A31">
        <v>3</v>
      </c>
      <c r="B31">
        <v>3000</v>
      </c>
      <c r="C31">
        <v>200</v>
      </c>
      <c r="D31">
        <v>2900</v>
      </c>
      <c r="E31">
        <f t="shared" si="0"/>
        <v>2700</v>
      </c>
      <c r="F31" s="16">
        <f t="shared" si="1"/>
        <v>14.285714285722008</v>
      </c>
    </row>
    <row r="32" spans="1:6" x14ac:dyDescent="0.4">
      <c r="A32">
        <v>3</v>
      </c>
      <c r="B32">
        <v>3000</v>
      </c>
      <c r="C32">
        <v>200</v>
      </c>
      <c r="D32">
        <v>3000</v>
      </c>
      <c r="E32">
        <f t="shared" si="0"/>
        <v>2800</v>
      </c>
      <c r="F32" s="16">
        <f t="shared" si="1"/>
        <v>8.0149220593739301E-12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98F45-2060-4275-83D1-95C563EDA53F}">
  <dimension ref="D8:J12"/>
  <sheetViews>
    <sheetView workbookViewId="0">
      <selection activeCell="D8" sqref="D8:J12"/>
    </sheetView>
  </sheetViews>
  <sheetFormatPr defaultRowHeight="14.6" x14ac:dyDescent="0.4"/>
  <cols>
    <col min="4" max="4" width="12.84375" bestFit="1" customWidth="1"/>
    <col min="7" max="7" width="10.4609375" bestFit="1" customWidth="1"/>
    <col min="8" max="8" width="11.53515625" bestFit="1" customWidth="1"/>
  </cols>
  <sheetData>
    <row r="8" spans="4:10" x14ac:dyDescent="0.4">
      <c r="D8" t="s">
        <v>17</v>
      </c>
      <c r="E8" t="s">
        <v>18</v>
      </c>
      <c r="F8" t="s">
        <v>19</v>
      </c>
      <c r="G8" t="s">
        <v>20</v>
      </c>
      <c r="H8" t="s">
        <v>21</v>
      </c>
      <c r="I8" t="s">
        <v>26</v>
      </c>
      <c r="J8" t="s">
        <v>27</v>
      </c>
    </row>
    <row r="9" spans="4:10" x14ac:dyDescent="0.4">
      <c r="D9" t="s">
        <v>22</v>
      </c>
      <c r="E9">
        <v>943</v>
      </c>
      <c r="F9">
        <v>1682</v>
      </c>
      <c r="G9" t="s">
        <v>25</v>
      </c>
      <c r="H9" s="6">
        <v>100000</v>
      </c>
      <c r="I9" s="7">
        <v>4.2599999999999999E-2</v>
      </c>
      <c r="J9" t="s">
        <v>28</v>
      </c>
    </row>
    <row r="10" spans="4:10" x14ac:dyDescent="0.4">
      <c r="D10" t="s">
        <v>23</v>
      </c>
      <c r="E10">
        <v>6040</v>
      </c>
      <c r="F10">
        <v>3833</v>
      </c>
      <c r="G10" t="s">
        <v>25</v>
      </c>
      <c r="H10" s="6">
        <v>1000209</v>
      </c>
      <c r="I10" s="7">
        <v>1.3299999999999999E-2</v>
      </c>
      <c r="J10" t="s">
        <v>28</v>
      </c>
    </row>
    <row r="11" spans="4:10" x14ac:dyDescent="0.4">
      <c r="D11" t="s">
        <v>24</v>
      </c>
      <c r="E11">
        <v>124113</v>
      </c>
      <c r="F11">
        <v>150</v>
      </c>
      <c r="G11" t="s">
        <v>29</v>
      </c>
      <c r="H11">
        <v>5865235</v>
      </c>
      <c r="I11" s="7">
        <v>0.315</v>
      </c>
      <c r="J11" t="s">
        <v>28</v>
      </c>
    </row>
    <row r="12" spans="4:10" x14ac:dyDescent="0.4">
      <c r="D12" t="s">
        <v>30</v>
      </c>
      <c r="E12">
        <v>92107</v>
      </c>
      <c r="F12">
        <v>271379</v>
      </c>
      <c r="G12" t="s">
        <v>31</v>
      </c>
      <c r="H12">
        <v>1031175</v>
      </c>
      <c r="I12" s="7">
        <v>4.1E-5</v>
      </c>
      <c r="J1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Sheet5</vt:lpstr>
      <vt:lpstr>Sheet4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 dineen</dc:creator>
  <cp:lastModifiedBy>jake dineen</cp:lastModifiedBy>
  <dcterms:created xsi:type="dcterms:W3CDTF">2020-04-18T18:56:31Z</dcterms:created>
  <dcterms:modified xsi:type="dcterms:W3CDTF">2020-04-27T05:49:09Z</dcterms:modified>
</cp:coreProperties>
</file>