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itProjects\FoxCard\config\foxconfig\"/>
    </mc:Choice>
  </mc:AlternateContent>
  <xr:revisionPtr revIDLastSave="0" documentId="13_ncr:1_{A095FE76-AE7E-4176-B700-B0CE397AA96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ask|任务" sheetId="1" r:id="rId1"/>
    <sheet name="task_type|任务类型" sheetId="3" r:id="rId2"/>
    <sheet name="task_group|任务组" sheetId="4" r:id="rId3"/>
    <sheet name="task_score|任务点数" sheetId="5" r:id="rId4"/>
  </sheets>
  <externalReferences>
    <externalReference r:id="rId5"/>
  </externalReferences>
  <definedNames>
    <definedName name="_xlnm._FilterDatabase" localSheetId="0" hidden="1">'task|任务'!$A$4:$J$518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6" i="1" l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47" i="1"/>
  <c r="H248" i="1"/>
  <c r="H249" i="1"/>
  <c r="H250" i="1"/>
  <c r="H251" i="1"/>
  <c r="H252" i="1"/>
  <c r="H253" i="1"/>
  <c r="H254" i="1"/>
  <c r="H255" i="1"/>
  <c r="H246" i="1"/>
  <c r="D28" i="1"/>
  <c r="D29" i="1"/>
  <c r="D30" i="1"/>
  <c r="D31" i="1"/>
  <c r="D221" i="1"/>
  <c r="D256" i="1"/>
  <c r="D274" i="1"/>
  <c r="C6" i="1"/>
  <c r="E6" i="1"/>
  <c r="J6" i="1"/>
  <c r="E7" i="1"/>
  <c r="J7" i="1"/>
  <c r="E8" i="1"/>
  <c r="J8" i="1"/>
  <c r="E9" i="1"/>
  <c r="J9" i="1"/>
  <c r="E10" i="1"/>
  <c r="J10" i="1"/>
  <c r="E11" i="1"/>
  <c r="J11" i="1"/>
  <c r="E12" i="1"/>
  <c r="J12" i="1"/>
  <c r="A28" i="1"/>
  <c r="A29" i="1" s="1"/>
  <c r="A30" i="1" s="1"/>
  <c r="A31" i="1" s="1"/>
  <c r="E28" i="1"/>
  <c r="J28" i="1"/>
  <c r="C29" i="1"/>
  <c r="C30" i="1" s="1"/>
  <c r="E29" i="1"/>
  <c r="J29" i="1"/>
  <c r="E30" i="1"/>
  <c r="J30" i="1"/>
  <c r="E31" i="1"/>
  <c r="J31" i="1"/>
  <c r="E32" i="1"/>
  <c r="J32" i="1"/>
  <c r="E33" i="1"/>
  <c r="J33" i="1"/>
  <c r="E34" i="1"/>
  <c r="J34" i="1"/>
  <c r="E35" i="1"/>
  <c r="J35" i="1"/>
  <c r="E36" i="1"/>
  <c r="J36" i="1"/>
  <c r="E37" i="1"/>
  <c r="J37" i="1"/>
  <c r="E38" i="1"/>
  <c r="J38" i="1"/>
  <c r="E39" i="1"/>
  <c r="J39" i="1"/>
  <c r="E40" i="1"/>
  <c r="J40" i="1"/>
  <c r="E41" i="1"/>
  <c r="J41" i="1"/>
  <c r="E42" i="1"/>
  <c r="J42" i="1"/>
  <c r="E43" i="1"/>
  <c r="J43" i="1"/>
  <c r="E44" i="1"/>
  <c r="J44" i="1"/>
  <c r="E45" i="1"/>
  <c r="J45" i="1"/>
  <c r="E46" i="1"/>
  <c r="J46" i="1"/>
  <c r="E47" i="1"/>
  <c r="J47" i="1"/>
  <c r="E48" i="1"/>
  <c r="J48" i="1"/>
  <c r="E49" i="1"/>
  <c r="J49" i="1"/>
  <c r="A50" i="1"/>
  <c r="D50" i="1" s="1"/>
  <c r="E50" i="1"/>
  <c r="J50" i="1"/>
  <c r="C51" i="1"/>
  <c r="E51" i="1"/>
  <c r="J51" i="1"/>
  <c r="E52" i="1"/>
  <c r="J52" i="1"/>
  <c r="E53" i="1"/>
  <c r="J53" i="1"/>
  <c r="E54" i="1"/>
  <c r="J54" i="1"/>
  <c r="E55" i="1"/>
  <c r="J55" i="1"/>
  <c r="E56" i="1"/>
  <c r="J56" i="1"/>
  <c r="E57" i="1"/>
  <c r="J57" i="1"/>
  <c r="E58" i="1"/>
  <c r="J58" i="1"/>
  <c r="E59" i="1"/>
  <c r="J59" i="1"/>
  <c r="E60" i="1"/>
  <c r="J60" i="1"/>
  <c r="E61" i="1"/>
  <c r="J61" i="1"/>
  <c r="E62" i="1"/>
  <c r="J62" i="1"/>
  <c r="E63" i="1"/>
  <c r="J63" i="1"/>
  <c r="E64" i="1"/>
  <c r="J64" i="1"/>
  <c r="E65" i="1"/>
  <c r="J65" i="1"/>
  <c r="E66" i="1"/>
  <c r="J66" i="1"/>
  <c r="E67" i="1"/>
  <c r="J67" i="1"/>
  <c r="E68" i="1"/>
  <c r="J68" i="1"/>
  <c r="E69" i="1"/>
  <c r="J69" i="1"/>
  <c r="E70" i="1"/>
  <c r="J70" i="1"/>
  <c r="E71" i="1"/>
  <c r="J71" i="1"/>
  <c r="E72" i="1"/>
  <c r="J72" i="1"/>
  <c r="E73" i="1"/>
  <c r="J73" i="1"/>
  <c r="E74" i="1"/>
  <c r="J74" i="1"/>
  <c r="E75" i="1"/>
  <c r="J75" i="1"/>
  <c r="E76" i="1"/>
  <c r="J76" i="1"/>
  <c r="E77" i="1"/>
  <c r="J77" i="1"/>
  <c r="E78" i="1"/>
  <c r="J78" i="1"/>
  <c r="E79" i="1"/>
  <c r="J79" i="1"/>
  <c r="E80" i="1"/>
  <c r="J80" i="1"/>
  <c r="E81" i="1"/>
  <c r="J81" i="1"/>
  <c r="E82" i="1"/>
  <c r="J82" i="1"/>
  <c r="E83" i="1"/>
  <c r="J83" i="1"/>
  <c r="E84" i="1"/>
  <c r="J84" i="1"/>
  <c r="E85" i="1"/>
  <c r="J85" i="1"/>
  <c r="E86" i="1"/>
  <c r="J86" i="1"/>
  <c r="E87" i="1"/>
  <c r="J87" i="1"/>
  <c r="E88" i="1"/>
  <c r="J88" i="1"/>
  <c r="E89" i="1"/>
  <c r="J89" i="1"/>
  <c r="E90" i="1"/>
  <c r="J90" i="1"/>
  <c r="E91" i="1"/>
  <c r="J91" i="1"/>
  <c r="E92" i="1"/>
  <c r="J92" i="1"/>
  <c r="E93" i="1"/>
  <c r="J93" i="1"/>
  <c r="E94" i="1"/>
  <c r="J94" i="1"/>
  <c r="E95" i="1"/>
  <c r="J95" i="1"/>
  <c r="E96" i="1"/>
  <c r="J96" i="1"/>
  <c r="E97" i="1"/>
  <c r="J97" i="1"/>
  <c r="E98" i="1"/>
  <c r="J98" i="1"/>
  <c r="E99" i="1"/>
  <c r="J99" i="1"/>
  <c r="E100" i="1"/>
  <c r="J100" i="1"/>
  <c r="E101" i="1"/>
  <c r="J101" i="1"/>
  <c r="E102" i="1"/>
  <c r="J102" i="1"/>
  <c r="E103" i="1"/>
  <c r="J103" i="1"/>
  <c r="E104" i="1"/>
  <c r="J104" i="1"/>
  <c r="E105" i="1"/>
  <c r="J105" i="1"/>
  <c r="E106" i="1"/>
  <c r="J106" i="1"/>
  <c r="E107" i="1"/>
  <c r="J107" i="1"/>
  <c r="E108" i="1"/>
  <c r="J108" i="1"/>
  <c r="E109" i="1"/>
  <c r="J109" i="1"/>
  <c r="E110" i="1"/>
  <c r="J110" i="1"/>
  <c r="E111" i="1"/>
  <c r="J111" i="1"/>
  <c r="E112" i="1"/>
  <c r="J112" i="1"/>
  <c r="E113" i="1"/>
  <c r="J113" i="1"/>
  <c r="E114" i="1"/>
  <c r="J114" i="1"/>
  <c r="E115" i="1"/>
  <c r="J115" i="1"/>
  <c r="E116" i="1"/>
  <c r="J116" i="1"/>
  <c r="E117" i="1"/>
  <c r="J117" i="1"/>
  <c r="E118" i="1"/>
  <c r="J118" i="1"/>
  <c r="E119" i="1"/>
  <c r="J119" i="1"/>
  <c r="E120" i="1"/>
  <c r="J120" i="1"/>
  <c r="E121" i="1"/>
  <c r="J121" i="1"/>
  <c r="E122" i="1"/>
  <c r="J122" i="1"/>
  <c r="E123" i="1"/>
  <c r="J123" i="1"/>
  <c r="E124" i="1"/>
  <c r="J124" i="1"/>
  <c r="E125" i="1"/>
  <c r="J125" i="1"/>
  <c r="E126" i="1"/>
  <c r="J126" i="1"/>
  <c r="E127" i="1"/>
  <c r="J127" i="1"/>
  <c r="E128" i="1"/>
  <c r="J128" i="1"/>
  <c r="E129" i="1"/>
  <c r="J129" i="1"/>
  <c r="E130" i="1"/>
  <c r="J130" i="1"/>
  <c r="E131" i="1"/>
  <c r="J131" i="1"/>
  <c r="E132" i="1"/>
  <c r="J132" i="1"/>
  <c r="E133" i="1"/>
  <c r="J133" i="1"/>
  <c r="E134" i="1"/>
  <c r="J134" i="1"/>
  <c r="E135" i="1"/>
  <c r="J135" i="1"/>
  <c r="E136" i="1"/>
  <c r="J136" i="1"/>
  <c r="E137" i="1"/>
  <c r="J137" i="1"/>
  <c r="E138" i="1"/>
  <c r="J138" i="1"/>
  <c r="E139" i="1"/>
  <c r="J139" i="1"/>
  <c r="E140" i="1"/>
  <c r="J140" i="1"/>
  <c r="E141" i="1"/>
  <c r="J141" i="1"/>
  <c r="E142" i="1"/>
  <c r="J142" i="1"/>
  <c r="E143" i="1"/>
  <c r="J143" i="1"/>
  <c r="E144" i="1"/>
  <c r="J144" i="1"/>
  <c r="E145" i="1"/>
  <c r="J145" i="1"/>
  <c r="E146" i="1"/>
  <c r="J146" i="1"/>
  <c r="E147" i="1"/>
  <c r="J147" i="1"/>
  <c r="E148" i="1"/>
  <c r="J148" i="1"/>
  <c r="A149" i="1"/>
  <c r="A150" i="1" s="1"/>
  <c r="D150" i="1" s="1"/>
  <c r="E149" i="1"/>
  <c r="J149" i="1"/>
  <c r="C150" i="1"/>
  <c r="B150" i="1" s="1"/>
  <c r="E150" i="1"/>
  <c r="J150" i="1"/>
  <c r="E151" i="1"/>
  <c r="J151" i="1"/>
  <c r="E152" i="1"/>
  <c r="J152" i="1"/>
  <c r="E153" i="1"/>
  <c r="J153" i="1"/>
  <c r="E154" i="1"/>
  <c r="J154" i="1"/>
  <c r="E155" i="1"/>
  <c r="J155" i="1"/>
  <c r="E156" i="1"/>
  <c r="J156" i="1"/>
  <c r="E157" i="1"/>
  <c r="J157" i="1"/>
  <c r="E158" i="1"/>
  <c r="J158" i="1"/>
  <c r="E159" i="1"/>
  <c r="J159" i="1"/>
  <c r="E160" i="1"/>
  <c r="J160" i="1"/>
  <c r="E161" i="1"/>
  <c r="J161" i="1"/>
  <c r="E162" i="1"/>
  <c r="J162" i="1"/>
  <c r="E163" i="1"/>
  <c r="J163" i="1"/>
  <c r="E164" i="1"/>
  <c r="J164" i="1"/>
  <c r="A165" i="1"/>
  <c r="E165" i="1"/>
  <c r="J165" i="1"/>
  <c r="C166" i="1"/>
  <c r="C167" i="1" s="1"/>
  <c r="E166" i="1"/>
  <c r="J166" i="1"/>
  <c r="E167" i="1"/>
  <c r="J167" i="1"/>
  <c r="E168" i="1"/>
  <c r="J168" i="1"/>
  <c r="E169" i="1"/>
  <c r="J169" i="1"/>
  <c r="E170" i="1"/>
  <c r="J170" i="1"/>
  <c r="E171" i="1"/>
  <c r="J171" i="1"/>
  <c r="E172" i="1"/>
  <c r="J172" i="1"/>
  <c r="E173" i="1"/>
  <c r="J173" i="1"/>
  <c r="E174" i="1"/>
  <c r="J174" i="1"/>
  <c r="A175" i="1"/>
  <c r="A176" i="1" s="1"/>
  <c r="A177" i="1" s="1"/>
  <c r="D177" i="1" s="1"/>
  <c r="E175" i="1"/>
  <c r="J175" i="1"/>
  <c r="C176" i="1"/>
  <c r="C177" i="1" s="1"/>
  <c r="E176" i="1"/>
  <c r="J176" i="1"/>
  <c r="E177" i="1"/>
  <c r="J177" i="1"/>
  <c r="E178" i="1"/>
  <c r="J178" i="1"/>
  <c r="E179" i="1"/>
  <c r="J179" i="1"/>
  <c r="E180" i="1"/>
  <c r="J180" i="1"/>
  <c r="E181" i="1"/>
  <c r="J181" i="1"/>
  <c r="E182" i="1"/>
  <c r="J182" i="1"/>
  <c r="E183" i="1"/>
  <c r="J183" i="1"/>
  <c r="A184" i="1"/>
  <c r="D184" i="1" s="1"/>
  <c r="E184" i="1"/>
  <c r="J184" i="1"/>
  <c r="C185" i="1"/>
  <c r="B185" i="1" s="1"/>
  <c r="E185" i="1"/>
  <c r="J185" i="1"/>
  <c r="C186" i="1"/>
  <c r="C187" i="1" s="1"/>
  <c r="E186" i="1"/>
  <c r="J186" i="1"/>
  <c r="E187" i="1"/>
  <c r="J187" i="1"/>
  <c r="E188" i="1"/>
  <c r="J188" i="1"/>
  <c r="E189" i="1"/>
  <c r="J189" i="1"/>
  <c r="E190" i="1"/>
  <c r="J190" i="1"/>
  <c r="E191" i="1"/>
  <c r="J191" i="1"/>
  <c r="E192" i="1"/>
  <c r="J192" i="1"/>
  <c r="E193" i="1"/>
  <c r="J193" i="1"/>
  <c r="A194" i="1"/>
  <c r="A195" i="1" s="1"/>
  <c r="A196" i="1" s="1"/>
  <c r="D196" i="1" s="1"/>
  <c r="E194" i="1"/>
  <c r="J194" i="1"/>
  <c r="C195" i="1"/>
  <c r="C196" i="1" s="1"/>
  <c r="C197" i="1" s="1"/>
  <c r="C198" i="1" s="1"/>
  <c r="E195" i="1"/>
  <c r="J195" i="1"/>
  <c r="E196" i="1"/>
  <c r="J196" i="1"/>
  <c r="E197" i="1"/>
  <c r="J197" i="1"/>
  <c r="E198" i="1"/>
  <c r="J198" i="1"/>
  <c r="E199" i="1"/>
  <c r="J199" i="1"/>
  <c r="E200" i="1"/>
  <c r="J200" i="1"/>
  <c r="E201" i="1"/>
  <c r="J201" i="1"/>
  <c r="E202" i="1"/>
  <c r="J202" i="1"/>
  <c r="E203" i="1"/>
  <c r="J203" i="1"/>
  <c r="A204" i="1"/>
  <c r="A205" i="1" s="1"/>
  <c r="A206" i="1" s="1"/>
  <c r="D206" i="1" s="1"/>
  <c r="E204" i="1"/>
  <c r="J204" i="1"/>
  <c r="C205" i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B219" i="1" s="1"/>
  <c r="E205" i="1"/>
  <c r="J205" i="1"/>
  <c r="E206" i="1"/>
  <c r="J206" i="1"/>
  <c r="E207" i="1"/>
  <c r="J207" i="1"/>
  <c r="E208" i="1"/>
  <c r="J208" i="1"/>
  <c r="E209" i="1"/>
  <c r="J209" i="1"/>
  <c r="E210" i="1"/>
  <c r="J210" i="1"/>
  <c r="E211" i="1"/>
  <c r="J211" i="1"/>
  <c r="E212" i="1"/>
  <c r="J212" i="1"/>
  <c r="E213" i="1"/>
  <c r="J213" i="1"/>
  <c r="E214" i="1"/>
  <c r="J214" i="1"/>
  <c r="E215" i="1"/>
  <c r="J215" i="1"/>
  <c r="E216" i="1"/>
  <c r="J216" i="1"/>
  <c r="E217" i="1"/>
  <c r="J217" i="1"/>
  <c r="E218" i="1"/>
  <c r="J218" i="1"/>
  <c r="E219" i="1"/>
  <c r="J219" i="1"/>
  <c r="A220" i="1"/>
  <c r="A221" i="1" s="1"/>
  <c r="E220" i="1"/>
  <c r="J220" i="1"/>
  <c r="C221" i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B235" i="1" s="1"/>
  <c r="E221" i="1"/>
  <c r="J221" i="1"/>
  <c r="E222" i="1"/>
  <c r="J222" i="1"/>
  <c r="E223" i="1"/>
  <c r="J223" i="1"/>
  <c r="E224" i="1"/>
  <c r="J224" i="1"/>
  <c r="E225" i="1"/>
  <c r="J225" i="1"/>
  <c r="E226" i="1"/>
  <c r="J226" i="1"/>
  <c r="E227" i="1"/>
  <c r="J227" i="1"/>
  <c r="E228" i="1"/>
  <c r="J228" i="1"/>
  <c r="E229" i="1"/>
  <c r="J229" i="1"/>
  <c r="E230" i="1"/>
  <c r="J230" i="1"/>
  <c r="E231" i="1"/>
  <c r="J231" i="1"/>
  <c r="E232" i="1"/>
  <c r="J232" i="1"/>
  <c r="E233" i="1"/>
  <c r="J233" i="1"/>
  <c r="E234" i="1"/>
  <c r="J234" i="1"/>
  <c r="E235" i="1"/>
  <c r="J235" i="1"/>
  <c r="A236" i="1"/>
  <c r="A237" i="1" s="1"/>
  <c r="D237" i="1" s="1"/>
  <c r="E236" i="1"/>
  <c r="J236" i="1"/>
  <c r="C237" i="1"/>
  <c r="B237" i="1" s="1"/>
  <c r="E237" i="1"/>
  <c r="J237" i="1"/>
  <c r="E238" i="1"/>
  <c r="J238" i="1"/>
  <c r="E239" i="1"/>
  <c r="J239" i="1"/>
  <c r="E240" i="1"/>
  <c r="J240" i="1"/>
  <c r="E241" i="1"/>
  <c r="J241" i="1"/>
  <c r="E242" i="1"/>
  <c r="J242" i="1"/>
  <c r="E243" i="1"/>
  <c r="J243" i="1"/>
  <c r="E244" i="1"/>
  <c r="J244" i="1"/>
  <c r="E245" i="1"/>
  <c r="J245" i="1"/>
  <c r="A246" i="1"/>
  <c r="D246" i="1" s="1"/>
  <c r="E246" i="1"/>
  <c r="J246" i="1"/>
  <c r="C247" i="1"/>
  <c r="C248" i="1" s="1"/>
  <c r="C249" i="1" s="1"/>
  <c r="C250" i="1" s="1"/>
  <c r="C251" i="1" s="1"/>
  <c r="C252" i="1" s="1"/>
  <c r="C253" i="1" s="1"/>
  <c r="C254" i="1" s="1"/>
  <c r="C255" i="1" s="1"/>
  <c r="E247" i="1"/>
  <c r="J247" i="1"/>
  <c r="E248" i="1"/>
  <c r="J248" i="1"/>
  <c r="E249" i="1"/>
  <c r="J249" i="1"/>
  <c r="E250" i="1"/>
  <c r="J250" i="1"/>
  <c r="E251" i="1"/>
  <c r="J251" i="1"/>
  <c r="E252" i="1"/>
  <c r="J252" i="1"/>
  <c r="E253" i="1"/>
  <c r="J253" i="1"/>
  <c r="E254" i="1"/>
  <c r="J254" i="1"/>
  <c r="E255" i="1"/>
  <c r="J255" i="1"/>
  <c r="A256" i="1"/>
  <c r="A257" i="1" s="1"/>
  <c r="A258" i="1" s="1"/>
  <c r="A259" i="1" s="1"/>
  <c r="A260" i="1" s="1"/>
  <c r="A261" i="1" s="1"/>
  <c r="D261" i="1" s="1"/>
  <c r="E256" i="1"/>
  <c r="J256" i="1"/>
  <c r="C257" i="1"/>
  <c r="C258" i="1" s="1"/>
  <c r="C259" i="1" s="1"/>
  <c r="C260" i="1" s="1"/>
  <c r="C261" i="1" s="1"/>
  <c r="E257" i="1"/>
  <c r="J257" i="1"/>
  <c r="E258" i="1"/>
  <c r="J258" i="1"/>
  <c r="E259" i="1"/>
  <c r="J259" i="1"/>
  <c r="E260" i="1"/>
  <c r="J260" i="1"/>
  <c r="E261" i="1"/>
  <c r="J261" i="1"/>
  <c r="A262" i="1"/>
  <c r="E262" i="1"/>
  <c r="J262" i="1"/>
  <c r="C263" i="1"/>
  <c r="C264" i="1" s="1"/>
  <c r="C265" i="1" s="1"/>
  <c r="C266" i="1" s="1"/>
  <c r="C267" i="1" s="1"/>
  <c r="E263" i="1"/>
  <c r="J263" i="1"/>
  <c r="E264" i="1"/>
  <c r="J264" i="1"/>
  <c r="E265" i="1"/>
  <c r="J265" i="1"/>
  <c r="E266" i="1"/>
  <c r="J266" i="1"/>
  <c r="E267" i="1"/>
  <c r="J267" i="1"/>
  <c r="A268" i="1"/>
  <c r="A269" i="1" s="1"/>
  <c r="A270" i="1" s="1"/>
  <c r="A271" i="1" s="1"/>
  <c r="A272" i="1" s="1"/>
  <c r="D272" i="1" s="1"/>
  <c r="E268" i="1"/>
  <c r="J268" i="1"/>
  <c r="C269" i="1"/>
  <c r="C270" i="1" s="1"/>
  <c r="C271" i="1" s="1"/>
  <c r="C272" i="1" s="1"/>
  <c r="C273" i="1" s="1"/>
  <c r="E269" i="1"/>
  <c r="J269" i="1"/>
  <c r="E270" i="1"/>
  <c r="J270" i="1"/>
  <c r="E271" i="1"/>
  <c r="J271" i="1"/>
  <c r="E272" i="1"/>
  <c r="J272" i="1"/>
  <c r="E273" i="1"/>
  <c r="J273" i="1"/>
  <c r="A274" i="1"/>
  <c r="A275" i="1" s="1"/>
  <c r="D275" i="1" s="1"/>
  <c r="E274" i="1"/>
  <c r="J274" i="1"/>
  <c r="C275" i="1"/>
  <c r="C276" i="1" s="1"/>
  <c r="B276" i="1" s="1"/>
  <c r="E275" i="1"/>
  <c r="J275" i="1"/>
  <c r="E276" i="1"/>
  <c r="J276" i="1"/>
  <c r="E277" i="1"/>
  <c r="J277" i="1"/>
  <c r="E278" i="1"/>
  <c r="J278" i="1"/>
  <c r="E279" i="1"/>
  <c r="J279" i="1"/>
  <c r="E280" i="1"/>
  <c r="J280" i="1"/>
  <c r="E281" i="1"/>
  <c r="J281" i="1"/>
  <c r="E282" i="1"/>
  <c r="J282" i="1"/>
  <c r="E283" i="1"/>
  <c r="J283" i="1"/>
  <c r="A284" i="1"/>
  <c r="A285" i="1" s="1"/>
  <c r="D285" i="1" s="1"/>
  <c r="E284" i="1"/>
  <c r="J284" i="1"/>
  <c r="C285" i="1"/>
  <c r="C286" i="1" s="1"/>
  <c r="C287" i="1" s="1"/>
  <c r="C288" i="1" s="1"/>
  <c r="C289" i="1" s="1"/>
  <c r="C290" i="1" s="1"/>
  <c r="C291" i="1" s="1"/>
  <c r="E285" i="1"/>
  <c r="J285" i="1"/>
  <c r="E286" i="1"/>
  <c r="J286" i="1"/>
  <c r="E287" i="1"/>
  <c r="J287" i="1"/>
  <c r="E288" i="1"/>
  <c r="J288" i="1"/>
  <c r="E289" i="1"/>
  <c r="J289" i="1"/>
  <c r="E290" i="1"/>
  <c r="J290" i="1"/>
  <c r="E291" i="1"/>
  <c r="J291" i="1"/>
  <c r="E292" i="1"/>
  <c r="J292" i="1"/>
  <c r="E293" i="1"/>
  <c r="J293" i="1"/>
  <c r="A294" i="1"/>
  <c r="A295" i="1" s="1"/>
  <c r="D295" i="1" s="1"/>
  <c r="E294" i="1"/>
  <c r="J294" i="1"/>
  <c r="C295" i="1"/>
  <c r="C296" i="1" s="1"/>
  <c r="E295" i="1"/>
  <c r="J295" i="1"/>
  <c r="E296" i="1"/>
  <c r="J296" i="1"/>
  <c r="E297" i="1"/>
  <c r="J297" i="1"/>
  <c r="E298" i="1"/>
  <c r="J298" i="1"/>
  <c r="A299" i="1"/>
  <c r="E299" i="1"/>
  <c r="J299" i="1"/>
  <c r="C300" i="1"/>
  <c r="C301" i="1" s="1"/>
  <c r="E300" i="1"/>
  <c r="J300" i="1"/>
  <c r="E301" i="1"/>
  <c r="J301" i="1"/>
  <c r="E302" i="1"/>
  <c r="J302" i="1"/>
  <c r="E303" i="1"/>
  <c r="J303" i="1"/>
  <c r="E304" i="1"/>
  <c r="J304" i="1"/>
  <c r="E305" i="1"/>
  <c r="J305" i="1"/>
  <c r="E306" i="1"/>
  <c r="J306" i="1"/>
  <c r="E307" i="1"/>
  <c r="J307" i="1"/>
  <c r="E308" i="1"/>
  <c r="J308" i="1"/>
  <c r="A309" i="1"/>
  <c r="A310" i="1" s="1"/>
  <c r="D310" i="1" s="1"/>
  <c r="E309" i="1"/>
  <c r="J309" i="1"/>
  <c r="C310" i="1"/>
  <c r="C311" i="1" s="1"/>
  <c r="C312" i="1" s="1"/>
  <c r="C313" i="1" s="1"/>
  <c r="C314" i="1" s="1"/>
  <c r="C315" i="1" s="1"/>
  <c r="C316" i="1" s="1"/>
  <c r="C317" i="1" s="1"/>
  <c r="C318" i="1" s="1"/>
  <c r="B318" i="1" s="1"/>
  <c r="E310" i="1"/>
  <c r="J310" i="1"/>
  <c r="E311" i="1"/>
  <c r="J311" i="1"/>
  <c r="E312" i="1"/>
  <c r="J312" i="1"/>
  <c r="E313" i="1"/>
  <c r="J313" i="1"/>
  <c r="E314" i="1"/>
  <c r="J314" i="1"/>
  <c r="E315" i="1"/>
  <c r="J315" i="1"/>
  <c r="E316" i="1"/>
  <c r="J316" i="1"/>
  <c r="E317" i="1"/>
  <c r="J317" i="1"/>
  <c r="E318" i="1"/>
  <c r="J318" i="1"/>
  <c r="A319" i="1"/>
  <c r="A320" i="1" s="1"/>
  <c r="D320" i="1" s="1"/>
  <c r="E319" i="1"/>
  <c r="J319" i="1"/>
  <c r="C320" i="1"/>
  <c r="E320" i="1"/>
  <c r="J320" i="1"/>
  <c r="E321" i="1"/>
  <c r="J321" i="1"/>
  <c r="E322" i="1"/>
  <c r="J322" i="1"/>
  <c r="E323" i="1"/>
  <c r="J323" i="1"/>
  <c r="E324" i="1"/>
  <c r="J324" i="1"/>
  <c r="E325" i="1"/>
  <c r="J325" i="1"/>
  <c r="E326" i="1"/>
  <c r="J326" i="1"/>
  <c r="E327" i="1"/>
  <c r="J327" i="1"/>
  <c r="E328" i="1"/>
  <c r="J328" i="1"/>
  <c r="A329" i="1"/>
  <c r="E329" i="1"/>
  <c r="J329" i="1"/>
  <c r="C330" i="1"/>
  <c r="C331" i="1" s="1"/>
  <c r="C332" i="1" s="1"/>
  <c r="C333" i="1" s="1"/>
  <c r="C334" i="1" s="1"/>
  <c r="C335" i="1" s="1"/>
  <c r="C336" i="1" s="1"/>
  <c r="C337" i="1" s="1"/>
  <c r="C338" i="1" s="1"/>
  <c r="B338" i="1" s="1"/>
  <c r="E330" i="1"/>
  <c r="J330" i="1"/>
  <c r="E331" i="1"/>
  <c r="J331" i="1"/>
  <c r="E332" i="1"/>
  <c r="J332" i="1"/>
  <c r="E333" i="1"/>
  <c r="J333" i="1"/>
  <c r="E334" i="1"/>
  <c r="J334" i="1"/>
  <c r="E335" i="1"/>
  <c r="J335" i="1"/>
  <c r="E336" i="1"/>
  <c r="J336" i="1"/>
  <c r="E337" i="1"/>
  <c r="J337" i="1"/>
  <c r="E338" i="1"/>
  <c r="J338" i="1"/>
  <c r="A339" i="1"/>
  <c r="A340" i="1" s="1"/>
  <c r="A341" i="1" s="1"/>
  <c r="A342" i="1" s="1"/>
  <c r="D342" i="1" s="1"/>
  <c r="E339" i="1"/>
  <c r="J339" i="1"/>
  <c r="C340" i="1"/>
  <c r="C341" i="1" s="1"/>
  <c r="C342" i="1" s="1"/>
  <c r="E340" i="1"/>
  <c r="J340" i="1"/>
  <c r="E341" i="1"/>
  <c r="J341" i="1"/>
  <c r="E342" i="1"/>
  <c r="J342" i="1"/>
  <c r="E343" i="1"/>
  <c r="J343" i="1"/>
  <c r="E344" i="1"/>
  <c r="J344" i="1"/>
  <c r="E345" i="1"/>
  <c r="J345" i="1"/>
  <c r="E346" i="1"/>
  <c r="J346" i="1"/>
  <c r="E347" i="1"/>
  <c r="J347" i="1"/>
  <c r="E348" i="1"/>
  <c r="J348" i="1"/>
  <c r="A349" i="1"/>
  <c r="D349" i="1" s="1"/>
  <c r="E349" i="1"/>
  <c r="J349" i="1"/>
  <c r="C350" i="1"/>
  <c r="C351" i="1" s="1"/>
  <c r="C352" i="1" s="1"/>
  <c r="C353" i="1" s="1"/>
  <c r="C354" i="1" s="1"/>
  <c r="B354" i="1" s="1"/>
  <c r="E350" i="1"/>
  <c r="J350" i="1"/>
  <c r="E351" i="1"/>
  <c r="J351" i="1"/>
  <c r="E352" i="1"/>
  <c r="J352" i="1"/>
  <c r="E353" i="1"/>
  <c r="J353" i="1"/>
  <c r="E354" i="1"/>
  <c r="J354" i="1"/>
  <c r="H178" i="1"/>
  <c r="H58" i="1"/>
  <c r="H90" i="1"/>
  <c r="H122" i="1"/>
  <c r="H59" i="1"/>
  <c r="H191" i="1"/>
  <c r="H189" i="1"/>
  <c r="H37" i="1"/>
  <c r="H342" i="1"/>
  <c r="H61" i="1"/>
  <c r="H324" i="1"/>
  <c r="H224" i="1"/>
  <c r="H245" i="1"/>
  <c r="H63" i="1"/>
  <c r="H305" i="1"/>
  <c r="H164" i="1"/>
  <c r="H287" i="1"/>
  <c r="H306" i="1"/>
  <c r="H199" i="1"/>
  <c r="H79" i="1"/>
  <c r="H242" i="1"/>
  <c r="H143" i="1"/>
  <c r="H288" i="1"/>
  <c r="H311" i="1"/>
  <c r="H140" i="1"/>
  <c r="H290" i="1"/>
  <c r="H333" i="1"/>
  <c r="H110" i="1"/>
  <c r="H139" i="1"/>
  <c r="H35" i="1"/>
  <c r="H236" i="1"/>
  <c r="H347" i="1"/>
  <c r="H239" i="1"/>
  <c r="H39" i="1"/>
  <c r="H31" i="1"/>
  <c r="H183" i="1"/>
  <c r="H114" i="1"/>
  <c r="H155" i="1"/>
  <c r="H315" i="1"/>
  <c r="H116" i="1"/>
  <c r="H218" i="1"/>
  <c r="H7" i="1"/>
  <c r="H47" i="1"/>
  <c r="B184" i="1"/>
  <c r="H56" i="1"/>
  <c r="H51" i="1"/>
  <c r="H340" i="1"/>
  <c r="H135" i="1"/>
  <c r="H238" i="1"/>
  <c r="H180" i="1"/>
  <c r="H60" i="1"/>
  <c r="H92" i="1"/>
  <c r="H124" i="1"/>
  <c r="B175" i="1"/>
  <c r="H186" i="1"/>
  <c r="H67" i="1"/>
  <c r="H201" i="1"/>
  <c r="H196" i="1"/>
  <c r="H344" i="1"/>
  <c r="H301" i="1"/>
  <c r="H156" i="1"/>
  <c r="H326" i="1"/>
  <c r="H109" i="1"/>
  <c r="H163" i="1"/>
  <c r="H95" i="1"/>
  <c r="H352" i="1"/>
  <c r="H302" i="1"/>
  <c r="H293" i="1"/>
  <c r="H97" i="1"/>
  <c r="H93" i="1"/>
  <c r="H281" i="1"/>
  <c r="H131" i="1"/>
  <c r="B294" i="1"/>
  <c r="H45" i="1"/>
  <c r="H161" i="1"/>
  <c r="H321" i="1"/>
  <c r="H237" i="1"/>
  <c r="H50" i="1"/>
  <c r="H314" i="1"/>
  <c r="H209" i="1"/>
  <c r="H57" i="1"/>
  <c r="H52" i="1"/>
  <c r="B28" i="1"/>
  <c r="H174" i="1"/>
  <c r="H160" i="1"/>
  <c r="H320" i="1"/>
  <c r="H29" i="1"/>
  <c r="H176" i="1"/>
  <c r="H213" i="1"/>
  <c r="H182" i="1"/>
  <c r="H62" i="1"/>
  <c r="H94" i="1"/>
  <c r="H126" i="1"/>
  <c r="H28" i="1"/>
  <c r="H221" i="1"/>
  <c r="H193" i="1"/>
  <c r="H75" i="1"/>
  <c r="H232" i="1"/>
  <c r="B204" i="1"/>
  <c r="H219" i="1"/>
  <c r="H346" i="1"/>
  <c r="H159" i="1"/>
  <c r="H328" i="1"/>
  <c r="H153" i="1"/>
  <c r="H166" i="1"/>
  <c r="B329" i="1"/>
  <c r="H337" i="1"/>
  <c r="H215" i="1"/>
  <c r="H89" i="1"/>
  <c r="H168" i="1"/>
  <c r="H329" i="1"/>
  <c r="H158" i="1"/>
  <c r="H277" i="1"/>
  <c r="H214" i="1"/>
  <c r="H41" i="1"/>
  <c r="H40" i="1"/>
  <c r="B274" i="1"/>
  <c r="H243" i="1"/>
  <c r="H198" i="1"/>
  <c r="H194" i="1"/>
  <c r="H240" i="1"/>
  <c r="H308" i="1"/>
  <c r="H299" i="1"/>
  <c r="H171" i="1"/>
  <c r="H350" i="1"/>
  <c r="H84" i="1"/>
  <c r="H335" i="1"/>
  <c r="B309" i="1"/>
  <c r="H318" i="1"/>
  <c r="H125" i="1"/>
  <c r="B194" i="1"/>
  <c r="H310" i="1"/>
  <c r="H64" i="1"/>
  <c r="H96" i="1"/>
  <c r="H128" i="1"/>
  <c r="H30" i="1"/>
  <c r="H223" i="1"/>
  <c r="H157" i="1"/>
  <c r="H83" i="1"/>
  <c r="H208" i="1"/>
  <c r="H228" i="1"/>
  <c r="H348" i="1"/>
  <c r="H127" i="1"/>
  <c r="H330" i="1"/>
  <c r="H169" i="1"/>
  <c r="B349" i="1"/>
  <c r="H121" i="1"/>
  <c r="H327" i="1"/>
  <c r="H106" i="1"/>
  <c r="H280" i="1"/>
  <c r="H42" i="1"/>
  <c r="H222" i="1"/>
  <c r="B319" i="1"/>
  <c r="H192" i="1"/>
  <c r="H44" i="1"/>
  <c r="H80" i="1"/>
  <c r="H312" i="1"/>
  <c r="H323" i="1"/>
  <c r="H85" i="1"/>
  <c r="H148" i="1"/>
  <c r="H316" i="1"/>
  <c r="H154" i="1"/>
  <c r="H118" i="1"/>
  <c r="H349" i="1"/>
  <c r="H120" i="1"/>
  <c r="H322" i="1"/>
  <c r="H66" i="1"/>
  <c r="H98" i="1"/>
  <c r="H130" i="1"/>
  <c r="H32" i="1"/>
  <c r="H225" i="1"/>
  <c r="H203" i="1"/>
  <c r="H91" i="1"/>
  <c r="H65" i="1"/>
  <c r="H332" i="1"/>
  <c r="H188" i="1"/>
  <c r="B339" i="1"/>
  <c r="H181" i="1"/>
  <c r="H103" i="1"/>
  <c r="H304" i="1"/>
  <c r="H275" i="1"/>
  <c r="H151" i="1"/>
  <c r="H197" i="1"/>
  <c r="H71" i="1"/>
  <c r="H111" i="1"/>
  <c r="H351" i="1"/>
  <c r="H317" i="1"/>
  <c r="H187" i="1"/>
  <c r="H319" i="1"/>
  <c r="H241" i="1"/>
  <c r="H309" i="1"/>
  <c r="H53" i="1"/>
  <c r="H138" i="1"/>
  <c r="H150" i="1"/>
  <c r="H81" i="1"/>
  <c r="H220" i="1"/>
  <c r="H202" i="1"/>
  <c r="H46" i="1"/>
  <c r="H207" i="1"/>
  <c r="H341" i="1"/>
  <c r="H234" i="1"/>
  <c r="H313" i="1"/>
  <c r="H152" i="1"/>
  <c r="H285" i="1"/>
  <c r="H297" i="1"/>
  <c r="H11" i="1"/>
  <c r="H54" i="1"/>
  <c r="H303" i="1"/>
  <c r="H113" i="1"/>
  <c r="H33" i="1"/>
  <c r="H68" i="1"/>
  <c r="H100" i="1"/>
  <c r="H132" i="1"/>
  <c r="H34" i="1"/>
  <c r="H227" i="1"/>
  <c r="H162" i="1"/>
  <c r="H99" i="1"/>
  <c r="H230" i="1"/>
  <c r="H274" i="1"/>
  <c r="H149" i="1"/>
  <c r="H334" i="1"/>
  <c r="H173" i="1"/>
  <c r="H291" i="1"/>
  <c r="H129" i="1"/>
  <c r="H205" i="1"/>
  <c r="H119" i="1"/>
  <c r="H296" i="1"/>
  <c r="H145" i="1"/>
  <c r="H76" i="1"/>
  <c r="H282" i="1"/>
  <c r="B284" i="1"/>
  <c r="H298" i="1"/>
  <c r="H295" i="1"/>
  <c r="B236" i="1"/>
  <c r="H82" i="1"/>
  <c r="H177" i="1"/>
  <c r="B50" i="1"/>
  <c r="H77" i="1"/>
  <c r="H331" i="1"/>
  <c r="H345" i="1"/>
  <c r="H206" i="1"/>
  <c r="H354" i="1"/>
  <c r="H179" i="1"/>
  <c r="H73" i="1"/>
  <c r="H343" i="1"/>
  <c r="H6" i="1"/>
  <c r="H8" i="1"/>
  <c r="H10" i="1"/>
  <c r="H12" i="1"/>
  <c r="H70" i="1"/>
  <c r="H102" i="1"/>
  <c r="H134" i="1"/>
  <c r="H36" i="1"/>
  <c r="H229" i="1"/>
  <c r="H212" i="1"/>
  <c r="B165" i="1"/>
  <c r="H107" i="1"/>
  <c r="H284" i="1"/>
  <c r="H276" i="1"/>
  <c r="H101" i="1"/>
  <c r="H185" i="1"/>
  <c r="H336" i="1"/>
  <c r="H216" i="1"/>
  <c r="H195" i="1"/>
  <c r="H117" i="1"/>
  <c r="H300" i="1"/>
  <c r="H133" i="1"/>
  <c r="H294" i="1"/>
  <c r="H137" i="1"/>
  <c r="H49" i="1"/>
  <c r="H190" i="1"/>
  <c r="H123" i="1"/>
  <c r="H204" i="1"/>
  <c r="H211" i="1"/>
  <c r="H108" i="1"/>
  <c r="H78" i="1"/>
  <c r="H210" i="1"/>
  <c r="H200" i="1"/>
  <c r="H144" i="1"/>
  <c r="H147" i="1"/>
  <c r="H165" i="1"/>
  <c r="H48" i="1"/>
  <c r="B246" i="1"/>
  <c r="H325" i="1"/>
  <c r="H87" i="1"/>
  <c r="H175" i="1"/>
  <c r="H86" i="1"/>
  <c r="H167" i="1"/>
  <c r="H43" i="1"/>
  <c r="H217" i="1"/>
  <c r="H72" i="1"/>
  <c r="H104" i="1"/>
  <c r="H136" i="1"/>
  <c r="H38" i="1"/>
  <c r="H231" i="1"/>
  <c r="H184" i="1"/>
  <c r="H115" i="1"/>
  <c r="H286" i="1"/>
  <c r="H278" i="1"/>
  <c r="H55" i="1"/>
  <c r="H338" i="1"/>
  <c r="B220" i="1"/>
  <c r="H226" i="1"/>
  <c r="H170" i="1"/>
  <c r="B255" i="1"/>
  <c r="H289" i="1"/>
  <c r="B299" i="1"/>
  <c r="H141" i="1"/>
  <c r="H105" i="1"/>
  <c r="H74" i="1"/>
  <c r="H233" i="1"/>
  <c r="H283" i="1"/>
  <c r="H339" i="1"/>
  <c r="H235" i="1"/>
  <c r="H279" i="1"/>
  <c r="H142" i="1"/>
  <c r="H172" i="1"/>
  <c r="B250" i="1"/>
  <c r="B149" i="1"/>
  <c r="H112" i="1"/>
  <c r="H307" i="1"/>
  <c r="H146" i="1"/>
  <c r="H69" i="1"/>
  <c r="H353" i="1"/>
  <c r="H9" i="1"/>
  <c r="H88" i="1"/>
  <c r="H292" i="1"/>
  <c r="H244" i="1"/>
  <c r="D236" i="1" l="1"/>
  <c r="D271" i="1"/>
  <c r="D269" i="1"/>
  <c r="A350" i="1"/>
  <c r="A351" i="1" s="1"/>
  <c r="A352" i="1" s="1"/>
  <c r="D352" i="1" s="1"/>
  <c r="D220" i="1"/>
  <c r="D340" i="1"/>
  <c r="D205" i="1"/>
  <c r="D339" i="1"/>
  <c r="D204" i="1"/>
  <c r="B317" i="1"/>
  <c r="D284" i="1"/>
  <c r="D195" i="1"/>
  <c r="D270" i="1"/>
  <c r="D194" i="1"/>
  <c r="B211" i="1"/>
  <c r="B29" i="1"/>
  <c r="D268" i="1"/>
  <c r="B335" i="1"/>
  <c r="C151" i="1"/>
  <c r="B151" i="1" s="1"/>
  <c r="D259" i="1"/>
  <c r="D176" i="1"/>
  <c r="D258" i="1"/>
  <c r="D175" i="1"/>
  <c r="D257" i="1"/>
  <c r="B177" i="1"/>
  <c r="C178" i="1"/>
  <c r="C179" i="1" s="1"/>
  <c r="C180" i="1" s="1"/>
  <c r="C181" i="1" s="1"/>
  <c r="C182" i="1" s="1"/>
  <c r="C183" i="1" s="1"/>
  <c r="B183" i="1" s="1"/>
  <c r="C292" i="1"/>
  <c r="C293" i="1" s="1"/>
  <c r="B293" i="1" s="1"/>
  <c r="B291" i="1"/>
  <c r="B254" i="1"/>
  <c r="C188" i="1"/>
  <c r="B188" i="1" s="1"/>
  <c r="B187" i="1"/>
  <c r="A166" i="1"/>
  <c r="D166" i="1" s="1"/>
  <c r="D165" i="1"/>
  <c r="D351" i="1"/>
  <c r="A300" i="1"/>
  <c r="D299" i="1"/>
  <c r="A263" i="1"/>
  <c r="D262" i="1"/>
  <c r="C321" i="1"/>
  <c r="C322" i="1" s="1"/>
  <c r="C323" i="1" s="1"/>
  <c r="B320" i="1"/>
  <c r="D350" i="1"/>
  <c r="C31" i="1"/>
  <c r="B30" i="1"/>
  <c r="C52" i="1"/>
  <c r="C53" i="1" s="1"/>
  <c r="C54" i="1" s="1"/>
  <c r="B51" i="1"/>
  <c r="A330" i="1"/>
  <c r="D330" i="1" s="1"/>
  <c r="D329" i="1"/>
  <c r="C7" i="1"/>
  <c r="C8" i="1" s="1"/>
  <c r="B6" i="1"/>
  <c r="B247" i="1"/>
  <c r="D319" i="1"/>
  <c r="D260" i="1"/>
  <c r="D294" i="1"/>
  <c r="D341" i="1"/>
  <c r="D309" i="1"/>
  <c r="D149" i="1"/>
  <c r="B310" i="1"/>
  <c r="B332" i="1"/>
  <c r="B316" i="1"/>
  <c r="B314" i="1"/>
  <c r="B313" i="1"/>
  <c r="B195" i="1"/>
  <c r="B311" i="1"/>
  <c r="B275" i="1"/>
  <c r="C277" i="1"/>
  <c r="C278" i="1" s="1"/>
  <c r="B196" i="1"/>
  <c r="B315" i="1"/>
  <c r="B312" i="1"/>
  <c r="B218" i="1"/>
  <c r="C199" i="1"/>
  <c r="B199" i="1" s="1"/>
  <c r="B198" i="1"/>
  <c r="C297" i="1"/>
  <c r="B296" i="1"/>
  <c r="B334" i="1"/>
  <c r="B337" i="1"/>
  <c r="B336" i="1"/>
  <c r="B166" i="1"/>
  <c r="B333" i="1"/>
  <c r="B207" i="1"/>
  <c r="B340" i="1"/>
  <c r="B330" i="1"/>
  <c r="B289" i="1"/>
  <c r="B295" i="1"/>
  <c r="A276" i="1"/>
  <c r="D276" i="1" s="1"/>
  <c r="B353" i="1"/>
  <c r="B213" i="1"/>
  <c r="B206" i="1"/>
  <c r="B205" i="1"/>
  <c r="B300" i="1"/>
  <c r="B217" i="1"/>
  <c r="B210" i="1"/>
  <c r="B176" i="1"/>
  <c r="B233" i="1"/>
  <c r="B208" i="1"/>
  <c r="B209" i="1"/>
  <c r="B215" i="1"/>
  <c r="B212" i="1"/>
  <c r="B222" i="1"/>
  <c r="B227" i="1"/>
  <c r="B228" i="1"/>
  <c r="B248" i="1"/>
  <c r="B230" i="1"/>
  <c r="B197" i="1"/>
  <c r="B234" i="1"/>
  <c r="B224" i="1"/>
  <c r="B214" i="1"/>
  <c r="B253" i="1"/>
  <c r="B226" i="1"/>
  <c r="B251" i="1"/>
  <c r="B231" i="1"/>
  <c r="B232" i="1"/>
  <c r="B352" i="1"/>
  <c r="B351" i="1"/>
  <c r="B216" i="1"/>
  <c r="B221" i="1"/>
  <c r="B286" i="1"/>
  <c r="B252" i="1"/>
  <c r="B350" i="1"/>
  <c r="B225" i="1"/>
  <c r="B249" i="1"/>
  <c r="B223" i="1"/>
  <c r="B229" i="1"/>
  <c r="C302" i="1"/>
  <c r="B301" i="1"/>
  <c r="C343" i="1"/>
  <c r="B342" i="1"/>
  <c r="A321" i="1"/>
  <c r="D321" i="1" s="1"/>
  <c r="A286" i="1"/>
  <c r="D286" i="1" s="1"/>
  <c r="A207" i="1"/>
  <c r="D207" i="1" s="1"/>
  <c r="C168" i="1"/>
  <c r="B167" i="1"/>
  <c r="B331" i="1"/>
  <c r="B341" i="1"/>
  <c r="B285" i="1"/>
  <c r="B288" i="1"/>
  <c r="B290" i="1"/>
  <c r="B186" i="1"/>
  <c r="B52" i="1"/>
  <c r="B287" i="1"/>
  <c r="C238" i="1"/>
  <c r="A296" i="1"/>
  <c r="D296" i="1" s="1"/>
  <c r="A311" i="1"/>
  <c r="D311" i="1" s="1"/>
  <c r="A343" i="1"/>
  <c r="D343" i="1" s="1"/>
  <c r="A353" i="1"/>
  <c r="D353" i="1" s="1"/>
  <c r="A273" i="1"/>
  <c r="D273" i="1" s="1"/>
  <c r="A185" i="1"/>
  <c r="D185" i="1" s="1"/>
  <c r="A238" i="1"/>
  <c r="D238" i="1" s="1"/>
  <c r="A197" i="1"/>
  <c r="D197" i="1" s="1"/>
  <c r="A151" i="1"/>
  <c r="D151" i="1" s="1"/>
  <c r="A32" i="1"/>
  <c r="D32" i="1" s="1"/>
  <c r="A277" i="1"/>
  <c r="D277" i="1" s="1"/>
  <c r="A222" i="1"/>
  <c r="D222" i="1" s="1"/>
  <c r="A51" i="1"/>
  <c r="D51" i="1" s="1"/>
  <c r="A247" i="1"/>
  <c r="D247" i="1" s="1"/>
  <c r="A178" i="1"/>
  <c r="D178" i="1" s="1"/>
  <c r="B292" i="1" l="1"/>
  <c r="B322" i="1"/>
  <c r="B321" i="1"/>
  <c r="A167" i="1"/>
  <c r="D167" i="1" s="1"/>
  <c r="C152" i="1"/>
  <c r="B178" i="1"/>
  <c r="B181" i="1"/>
  <c r="B53" i="1"/>
  <c r="B182" i="1"/>
  <c r="B179" i="1"/>
  <c r="B180" i="1"/>
  <c r="A264" i="1"/>
  <c r="D263" i="1"/>
  <c r="A301" i="1"/>
  <c r="D300" i="1"/>
  <c r="B7" i="1"/>
  <c r="C189" i="1"/>
  <c r="C190" i="1" s="1"/>
  <c r="A331" i="1"/>
  <c r="C32" i="1"/>
  <c r="B31" i="1"/>
  <c r="C324" i="1"/>
  <c r="B323" i="1"/>
  <c r="C279" i="1"/>
  <c r="B278" i="1"/>
  <c r="C200" i="1"/>
  <c r="C201" i="1" s="1"/>
  <c r="B277" i="1"/>
  <c r="B8" i="1"/>
  <c r="C9" i="1"/>
  <c r="C298" i="1"/>
  <c r="B298" i="1" s="1"/>
  <c r="B297" i="1"/>
  <c r="C153" i="1"/>
  <c r="B152" i="1"/>
  <c r="C169" i="1"/>
  <c r="B168" i="1"/>
  <c r="C239" i="1"/>
  <c r="B238" i="1"/>
  <c r="A208" i="1"/>
  <c r="D208" i="1" s="1"/>
  <c r="A287" i="1"/>
  <c r="D287" i="1" s="1"/>
  <c r="C344" i="1"/>
  <c r="B343" i="1"/>
  <c r="C55" i="1"/>
  <c r="B54" i="1"/>
  <c r="A322" i="1"/>
  <c r="D322" i="1" s="1"/>
  <c r="C303" i="1"/>
  <c r="B302" i="1"/>
  <c r="A223" i="1"/>
  <c r="D223" i="1" s="1"/>
  <c r="A198" i="1"/>
  <c r="D198" i="1" s="1"/>
  <c r="A344" i="1"/>
  <c r="D344" i="1" s="1"/>
  <c r="A312" i="1"/>
  <c r="D312" i="1" s="1"/>
  <c r="A179" i="1"/>
  <c r="D179" i="1" s="1"/>
  <c r="A168" i="1"/>
  <c r="D168" i="1" s="1"/>
  <c r="A33" i="1"/>
  <c r="D33" i="1" s="1"/>
  <c r="A186" i="1"/>
  <c r="D186" i="1" s="1"/>
  <c r="A52" i="1"/>
  <c r="D52" i="1" s="1"/>
  <c r="A354" i="1"/>
  <c r="D354" i="1" s="1"/>
  <c r="A278" i="1"/>
  <c r="D278" i="1" s="1"/>
  <c r="A239" i="1"/>
  <c r="D239" i="1" s="1"/>
  <c r="A297" i="1"/>
  <c r="D297" i="1" s="1"/>
  <c r="A248" i="1"/>
  <c r="D248" i="1" s="1"/>
  <c r="A152" i="1"/>
  <c r="D152" i="1" s="1"/>
  <c r="B189" i="1" l="1"/>
  <c r="C325" i="1"/>
  <c r="B324" i="1"/>
  <c r="B200" i="1"/>
  <c r="A302" i="1"/>
  <c r="D301" i="1"/>
  <c r="A332" i="1"/>
  <c r="D331" i="1"/>
  <c r="C33" i="1"/>
  <c r="B32" i="1"/>
  <c r="D264" i="1"/>
  <c r="A265" i="1"/>
  <c r="C280" i="1"/>
  <c r="B279" i="1"/>
  <c r="C10" i="1"/>
  <c r="B9" i="1"/>
  <c r="C154" i="1"/>
  <c r="B153" i="1"/>
  <c r="C345" i="1"/>
  <c r="B344" i="1"/>
  <c r="C304" i="1"/>
  <c r="B303" i="1"/>
  <c r="A288" i="1"/>
  <c r="D288" i="1" s="1"/>
  <c r="A209" i="1"/>
  <c r="D209" i="1" s="1"/>
  <c r="C56" i="1"/>
  <c r="B55" i="1"/>
  <c r="A323" i="1"/>
  <c r="D323" i="1" s="1"/>
  <c r="C191" i="1"/>
  <c r="B190" i="1"/>
  <c r="C240" i="1"/>
  <c r="B239" i="1"/>
  <c r="C170" i="1"/>
  <c r="B169" i="1"/>
  <c r="C202" i="1"/>
  <c r="B201" i="1"/>
  <c r="A298" i="1"/>
  <c r="D298" i="1" s="1"/>
  <c r="A153" i="1"/>
  <c r="D153" i="1" s="1"/>
  <c r="A240" i="1"/>
  <c r="D240" i="1" s="1"/>
  <c r="A345" i="1"/>
  <c r="D345" i="1" s="1"/>
  <c r="A279" i="1"/>
  <c r="D279" i="1" s="1"/>
  <c r="A224" i="1"/>
  <c r="D224" i="1" s="1"/>
  <c r="A187" i="1"/>
  <c r="D187" i="1" s="1"/>
  <c r="A34" i="1"/>
  <c r="D34" i="1" s="1"/>
  <c r="A249" i="1"/>
  <c r="D249" i="1" s="1"/>
  <c r="A169" i="1"/>
  <c r="D169" i="1" s="1"/>
  <c r="A313" i="1"/>
  <c r="D313" i="1" s="1"/>
  <c r="A180" i="1"/>
  <c r="D180" i="1" s="1"/>
  <c r="A199" i="1"/>
  <c r="D199" i="1" s="1"/>
  <c r="A53" i="1"/>
  <c r="D53" i="1" s="1"/>
  <c r="C34" i="1" l="1"/>
  <c r="B33" i="1"/>
  <c r="D332" i="1"/>
  <c r="A333" i="1"/>
  <c r="A303" i="1"/>
  <c r="D302" i="1"/>
  <c r="D265" i="1"/>
  <c r="A266" i="1"/>
  <c r="C326" i="1"/>
  <c r="B325" i="1"/>
  <c r="C281" i="1"/>
  <c r="B280" i="1"/>
  <c r="B10" i="1"/>
  <c r="C11" i="1"/>
  <c r="C155" i="1"/>
  <c r="B154" i="1"/>
  <c r="C57" i="1"/>
  <c r="B56" i="1"/>
  <c r="A210" i="1"/>
  <c r="D210" i="1" s="1"/>
  <c r="C241" i="1"/>
  <c r="B240" i="1"/>
  <c r="C305" i="1"/>
  <c r="B304" i="1"/>
  <c r="A324" i="1"/>
  <c r="D324" i="1" s="1"/>
  <c r="C203" i="1"/>
  <c r="B203" i="1" s="1"/>
  <c r="B202" i="1"/>
  <c r="C171" i="1"/>
  <c r="B170" i="1"/>
  <c r="C192" i="1"/>
  <c r="B191" i="1"/>
  <c r="A289" i="1"/>
  <c r="D289" i="1" s="1"/>
  <c r="C346" i="1"/>
  <c r="B345" i="1"/>
  <c r="A346" i="1"/>
  <c r="D346" i="1" s="1"/>
  <c r="A188" i="1"/>
  <c r="D188" i="1" s="1"/>
  <c r="A280" i="1"/>
  <c r="D280" i="1" s="1"/>
  <c r="A170" i="1"/>
  <c r="D170" i="1" s="1"/>
  <c r="A35" i="1"/>
  <c r="D35" i="1" s="1"/>
  <c r="A250" i="1"/>
  <c r="D250" i="1" s="1"/>
  <c r="A241" i="1"/>
  <c r="D241" i="1" s="1"/>
  <c r="A314" i="1"/>
  <c r="D314" i="1" s="1"/>
  <c r="A54" i="1"/>
  <c r="D54" i="1" s="1"/>
  <c r="A154" i="1"/>
  <c r="D154" i="1" s="1"/>
  <c r="A200" i="1"/>
  <c r="D200" i="1" s="1"/>
  <c r="A225" i="1"/>
  <c r="D225" i="1" s="1"/>
  <c r="A181" i="1"/>
  <c r="D181" i="1" s="1"/>
  <c r="D333" i="1" l="1"/>
  <c r="A334" i="1"/>
  <c r="C327" i="1"/>
  <c r="B326" i="1"/>
  <c r="D266" i="1"/>
  <c r="A267" i="1"/>
  <c r="D267" i="1" s="1"/>
  <c r="A304" i="1"/>
  <c r="D303" i="1"/>
  <c r="C35" i="1"/>
  <c r="B34" i="1"/>
  <c r="C282" i="1"/>
  <c r="B281" i="1"/>
  <c r="C12" i="1"/>
  <c r="B12" i="1" s="1"/>
  <c r="B11" i="1"/>
  <c r="B155" i="1"/>
  <c r="C156" i="1"/>
  <c r="C172" i="1"/>
  <c r="B171" i="1"/>
  <c r="C193" i="1"/>
  <c r="B193" i="1" s="1"/>
  <c r="B192" i="1"/>
  <c r="A325" i="1"/>
  <c r="D325" i="1" s="1"/>
  <c r="C242" i="1"/>
  <c r="B241" i="1"/>
  <c r="A290" i="1"/>
  <c r="D290" i="1" s="1"/>
  <c r="A211" i="1"/>
  <c r="D211" i="1" s="1"/>
  <c r="C347" i="1"/>
  <c r="B346" i="1"/>
  <c r="C306" i="1"/>
  <c r="B305" i="1"/>
  <c r="C58" i="1"/>
  <c r="B57" i="1"/>
  <c r="A251" i="1"/>
  <c r="D251" i="1" s="1"/>
  <c r="A347" i="1"/>
  <c r="D347" i="1" s="1"/>
  <c r="A201" i="1"/>
  <c r="D201" i="1" s="1"/>
  <c r="A171" i="1"/>
  <c r="D171" i="1" s="1"/>
  <c r="A226" i="1"/>
  <c r="D226" i="1" s="1"/>
  <c r="A182" i="1"/>
  <c r="D182" i="1" s="1"/>
  <c r="A189" i="1"/>
  <c r="D189" i="1" s="1"/>
  <c r="A36" i="1"/>
  <c r="D36" i="1" s="1"/>
  <c r="A155" i="1"/>
  <c r="D155" i="1" s="1"/>
  <c r="A281" i="1"/>
  <c r="D281" i="1" s="1"/>
  <c r="A55" i="1"/>
  <c r="D55" i="1" s="1"/>
  <c r="A315" i="1"/>
  <c r="D315" i="1" s="1"/>
  <c r="A242" i="1"/>
  <c r="D242" i="1" s="1"/>
  <c r="C328" i="1" l="1"/>
  <c r="B328" i="1" s="1"/>
  <c r="B327" i="1"/>
  <c r="C36" i="1"/>
  <c r="B35" i="1"/>
  <c r="D304" i="1"/>
  <c r="A305" i="1"/>
  <c r="D334" i="1"/>
  <c r="A335" i="1"/>
  <c r="C283" i="1"/>
  <c r="B283" i="1" s="1"/>
  <c r="B282" i="1"/>
  <c r="C157" i="1"/>
  <c r="B156" i="1"/>
  <c r="C243" i="1"/>
  <c r="B242" i="1"/>
  <c r="A326" i="1"/>
  <c r="D326" i="1" s="1"/>
  <c r="C348" i="1"/>
  <c r="B348" i="1" s="1"/>
  <c r="B347" i="1"/>
  <c r="A212" i="1"/>
  <c r="D212" i="1" s="1"/>
  <c r="A291" i="1"/>
  <c r="D291" i="1" s="1"/>
  <c r="C59" i="1"/>
  <c r="B58" i="1"/>
  <c r="C307" i="1"/>
  <c r="B306" i="1"/>
  <c r="C173" i="1"/>
  <c r="B172" i="1"/>
  <c r="A183" i="1"/>
  <c r="D183" i="1" s="1"/>
  <c r="A316" i="1"/>
  <c r="D316" i="1" s="1"/>
  <c r="A56" i="1"/>
  <c r="D56" i="1" s="1"/>
  <c r="A227" i="1"/>
  <c r="D227" i="1" s="1"/>
  <c r="A190" i="1"/>
  <c r="D190" i="1" s="1"/>
  <c r="A282" i="1"/>
  <c r="D282" i="1" s="1"/>
  <c r="A37" i="1"/>
  <c r="D37" i="1" s="1"/>
  <c r="A172" i="1"/>
  <c r="D172" i="1" s="1"/>
  <c r="A202" i="1"/>
  <c r="D202" i="1" s="1"/>
  <c r="A243" i="1"/>
  <c r="D243" i="1" s="1"/>
  <c r="A348" i="1"/>
  <c r="D348" i="1" s="1"/>
  <c r="A252" i="1"/>
  <c r="D252" i="1" s="1"/>
  <c r="A156" i="1"/>
  <c r="D156" i="1" s="1"/>
  <c r="D305" i="1" l="1"/>
  <c r="A306" i="1"/>
  <c r="C37" i="1"/>
  <c r="B36" i="1"/>
  <c r="D335" i="1"/>
  <c r="A336" i="1"/>
  <c r="C158" i="1"/>
  <c r="B157" i="1"/>
  <c r="C60" i="1"/>
  <c r="B59" i="1"/>
  <c r="A327" i="1"/>
  <c r="D327" i="1" s="1"/>
  <c r="C174" i="1"/>
  <c r="B174" i="1" s="1"/>
  <c r="B173" i="1"/>
  <c r="A292" i="1"/>
  <c r="D292" i="1" s="1"/>
  <c r="A213" i="1"/>
  <c r="D213" i="1" s="1"/>
  <c r="C308" i="1"/>
  <c r="B308" i="1" s="1"/>
  <c r="B307" i="1"/>
  <c r="C244" i="1"/>
  <c r="B243" i="1"/>
  <c r="A244" i="1"/>
  <c r="D244" i="1" s="1"/>
  <c r="A38" i="1"/>
  <c r="D38" i="1" s="1"/>
  <c r="A317" i="1"/>
  <c r="D317" i="1" s="1"/>
  <c r="A57" i="1"/>
  <c r="D57" i="1" s="1"/>
  <c r="A283" i="1"/>
  <c r="D283" i="1" s="1"/>
  <c r="A203" i="1"/>
  <c r="D203" i="1" s="1"/>
  <c r="A228" i="1"/>
  <c r="D228" i="1" s="1"/>
  <c r="A173" i="1"/>
  <c r="D173" i="1" s="1"/>
  <c r="A157" i="1"/>
  <c r="D157" i="1" s="1"/>
  <c r="A253" i="1"/>
  <c r="D253" i="1" s="1"/>
  <c r="A191" i="1"/>
  <c r="D191" i="1" s="1"/>
  <c r="D306" i="1" l="1"/>
  <c r="A307" i="1"/>
  <c r="D336" i="1"/>
  <c r="A337" i="1"/>
  <c r="C38" i="1"/>
  <c r="B37" i="1"/>
  <c r="C159" i="1"/>
  <c r="B158" i="1"/>
  <c r="A293" i="1"/>
  <c r="D293" i="1" s="1"/>
  <c r="A328" i="1"/>
  <c r="D328" i="1" s="1"/>
  <c r="A214" i="1"/>
  <c r="D214" i="1" s="1"/>
  <c r="C245" i="1"/>
  <c r="B245" i="1" s="1"/>
  <c r="B244" i="1"/>
  <c r="C61" i="1"/>
  <c r="B60" i="1"/>
  <c r="A318" i="1"/>
  <c r="D318" i="1" s="1"/>
  <c r="A192" i="1"/>
  <c r="D192" i="1" s="1"/>
  <c r="A58" i="1"/>
  <c r="D58" i="1" s="1"/>
  <c r="A39" i="1"/>
  <c r="D39" i="1" s="1"/>
  <c r="A254" i="1"/>
  <c r="D254" i="1" s="1"/>
  <c r="A158" i="1"/>
  <c r="D158" i="1" s="1"/>
  <c r="A245" i="1"/>
  <c r="D245" i="1" s="1"/>
  <c r="A174" i="1"/>
  <c r="D174" i="1" s="1"/>
  <c r="A229" i="1"/>
  <c r="D229" i="1" s="1"/>
  <c r="C39" i="1" l="1"/>
  <c r="B38" i="1"/>
  <c r="D337" i="1"/>
  <c r="A338" i="1"/>
  <c r="D338" i="1" s="1"/>
  <c r="D307" i="1"/>
  <c r="A308" i="1"/>
  <c r="D308" i="1" s="1"/>
  <c r="C160" i="1"/>
  <c r="B159" i="1"/>
  <c r="C62" i="1"/>
  <c r="B61" i="1"/>
  <c r="A215" i="1"/>
  <c r="D215" i="1" s="1"/>
  <c r="A59" i="1"/>
  <c r="D59" i="1" s="1"/>
  <c r="A193" i="1"/>
  <c r="D193" i="1" s="1"/>
  <c r="A159" i="1"/>
  <c r="D159" i="1" s="1"/>
  <c r="A255" i="1"/>
  <c r="D255" i="1" s="1"/>
  <c r="A40" i="1"/>
  <c r="D40" i="1" s="1"/>
  <c r="A230" i="1"/>
  <c r="D230" i="1" s="1"/>
  <c r="B39" i="1" l="1"/>
  <c r="C40" i="1"/>
  <c r="C161" i="1"/>
  <c r="B160" i="1"/>
  <c r="A216" i="1"/>
  <c r="D216" i="1" s="1"/>
  <c r="C63" i="1"/>
  <c r="B62" i="1"/>
  <c r="A231" i="1"/>
  <c r="D231" i="1" s="1"/>
  <c r="A41" i="1"/>
  <c r="D41" i="1" s="1"/>
  <c r="A60" i="1"/>
  <c r="D60" i="1" s="1"/>
  <c r="A160" i="1"/>
  <c r="D160" i="1" s="1"/>
  <c r="B40" i="1" l="1"/>
  <c r="C41" i="1"/>
  <c r="C162" i="1"/>
  <c r="B161" i="1"/>
  <c r="A217" i="1"/>
  <c r="D217" i="1" s="1"/>
  <c r="C64" i="1"/>
  <c r="B63" i="1"/>
  <c r="A61" i="1"/>
  <c r="D61" i="1" s="1"/>
  <c r="A42" i="1"/>
  <c r="D42" i="1" s="1"/>
  <c r="A232" i="1"/>
  <c r="D232" i="1" s="1"/>
  <c r="A161" i="1"/>
  <c r="D161" i="1" s="1"/>
  <c r="B41" i="1" l="1"/>
  <c r="C42" i="1"/>
  <c r="B162" i="1"/>
  <c r="C163" i="1"/>
  <c r="C65" i="1"/>
  <c r="B64" i="1"/>
  <c r="A218" i="1"/>
  <c r="D218" i="1" s="1"/>
  <c r="A62" i="1"/>
  <c r="D62" i="1" s="1"/>
  <c r="A43" i="1"/>
  <c r="D43" i="1" s="1"/>
  <c r="A162" i="1"/>
  <c r="D162" i="1" s="1"/>
  <c r="A233" i="1"/>
  <c r="D233" i="1" s="1"/>
  <c r="B42" i="1" l="1"/>
  <c r="C43" i="1"/>
  <c r="C164" i="1"/>
  <c r="B164" i="1" s="1"/>
  <c r="B163" i="1"/>
  <c r="A219" i="1"/>
  <c r="D219" i="1" s="1"/>
  <c r="C66" i="1"/>
  <c r="B65" i="1"/>
  <c r="A234" i="1"/>
  <c r="D234" i="1" s="1"/>
  <c r="A44" i="1"/>
  <c r="D44" i="1" s="1"/>
  <c r="A63" i="1"/>
  <c r="D63" i="1" s="1"/>
  <c r="A163" i="1"/>
  <c r="D163" i="1" s="1"/>
  <c r="C44" i="1" l="1"/>
  <c r="B43" i="1"/>
  <c r="C67" i="1"/>
  <c r="B66" i="1"/>
  <c r="A64" i="1"/>
  <c r="D64" i="1" s="1"/>
  <c r="A164" i="1"/>
  <c r="D164" i="1" s="1"/>
  <c r="A45" i="1"/>
  <c r="D45" i="1" s="1"/>
  <c r="A235" i="1"/>
  <c r="D235" i="1" s="1"/>
  <c r="B44" i="1" l="1"/>
  <c r="C45" i="1"/>
  <c r="C68" i="1"/>
  <c r="B67" i="1"/>
  <c r="A65" i="1"/>
  <c r="D65" i="1" s="1"/>
  <c r="A46" i="1"/>
  <c r="D46" i="1" s="1"/>
  <c r="C46" i="1" l="1"/>
  <c r="B45" i="1"/>
  <c r="C69" i="1"/>
  <c r="B68" i="1"/>
  <c r="A47" i="1"/>
  <c r="D47" i="1" s="1"/>
  <c r="A66" i="1"/>
  <c r="D66" i="1" s="1"/>
  <c r="F51" i="4"/>
  <c r="E51" i="4"/>
  <c r="D51" i="4"/>
  <c r="F50" i="4"/>
  <c r="E50" i="4"/>
  <c r="D50" i="4"/>
  <c r="F49" i="4"/>
  <c r="E49" i="4"/>
  <c r="D49" i="4"/>
  <c r="F48" i="4"/>
  <c r="E48" i="4"/>
  <c r="D48" i="4"/>
  <c r="F47" i="4"/>
  <c r="E47" i="4"/>
  <c r="D47" i="4"/>
  <c r="F46" i="4"/>
  <c r="E46" i="4"/>
  <c r="D46" i="4"/>
  <c r="F45" i="4"/>
  <c r="E45" i="4"/>
  <c r="D45" i="4"/>
  <c r="F44" i="4"/>
  <c r="E44" i="4"/>
  <c r="D44" i="4"/>
  <c r="F43" i="4"/>
  <c r="E43" i="4"/>
  <c r="D43" i="4"/>
  <c r="F42" i="4"/>
  <c r="E42" i="4"/>
  <c r="D42" i="4"/>
  <c r="F41" i="4"/>
  <c r="E41" i="4"/>
  <c r="D41" i="4"/>
  <c r="F40" i="4"/>
  <c r="E40" i="4"/>
  <c r="D40" i="4"/>
  <c r="F39" i="4"/>
  <c r="E39" i="4"/>
  <c r="D39" i="4"/>
  <c r="F38" i="4"/>
  <c r="E38" i="4"/>
  <c r="D38" i="4"/>
  <c r="F37" i="4"/>
  <c r="E37" i="4"/>
  <c r="D37" i="4"/>
  <c r="F36" i="4"/>
  <c r="E36" i="4"/>
  <c r="D36" i="4"/>
  <c r="F35" i="4"/>
  <c r="E35" i="4"/>
  <c r="D35" i="4"/>
  <c r="F34" i="4"/>
  <c r="E34" i="4"/>
  <c r="D34" i="4"/>
  <c r="F33" i="4"/>
  <c r="E33" i="4"/>
  <c r="D33" i="4"/>
  <c r="F32" i="4"/>
  <c r="E32" i="4"/>
  <c r="D32" i="4"/>
  <c r="F31" i="4"/>
  <c r="E31" i="4"/>
  <c r="D31" i="4"/>
  <c r="F30" i="4"/>
  <c r="E30" i="4"/>
  <c r="D30" i="4"/>
  <c r="F29" i="4"/>
  <c r="E29" i="4"/>
  <c r="D29" i="4"/>
  <c r="F28" i="4"/>
  <c r="E28" i="4"/>
  <c r="D28" i="4"/>
  <c r="F27" i="4"/>
  <c r="E27" i="4"/>
  <c r="D27" i="4"/>
  <c r="F26" i="4"/>
  <c r="E26" i="4"/>
  <c r="D26" i="4"/>
  <c r="F25" i="4"/>
  <c r="E25" i="4"/>
  <c r="D25" i="4"/>
  <c r="F24" i="4"/>
  <c r="E24" i="4"/>
  <c r="D24" i="4"/>
  <c r="F23" i="4"/>
  <c r="E23" i="4"/>
  <c r="D23" i="4"/>
  <c r="F22" i="4"/>
  <c r="E22" i="4"/>
  <c r="D22" i="4"/>
  <c r="F21" i="4"/>
  <c r="E21" i="4"/>
  <c r="D21" i="4"/>
  <c r="F20" i="4"/>
  <c r="E20" i="4"/>
  <c r="D20" i="4"/>
  <c r="F19" i="4"/>
  <c r="E19" i="4"/>
  <c r="D19" i="4"/>
  <c r="F18" i="4"/>
  <c r="E18" i="4"/>
  <c r="D18" i="4"/>
  <c r="F17" i="4"/>
  <c r="E17" i="4"/>
  <c r="D17" i="4"/>
  <c r="F16" i="4"/>
  <c r="E16" i="4"/>
  <c r="D16" i="4"/>
  <c r="F15" i="4"/>
  <c r="E15" i="4"/>
  <c r="D15" i="4"/>
  <c r="F14" i="4"/>
  <c r="E14" i="4"/>
  <c r="D14" i="4"/>
  <c r="F13" i="4"/>
  <c r="E13" i="4"/>
  <c r="D13" i="4"/>
  <c r="F12" i="4"/>
  <c r="E12" i="4"/>
  <c r="D12" i="4"/>
  <c r="F11" i="4"/>
  <c r="E11" i="4"/>
  <c r="D11" i="4"/>
  <c r="F10" i="4"/>
  <c r="E10" i="4"/>
  <c r="D10" i="4"/>
  <c r="F9" i="4"/>
  <c r="E9" i="4"/>
  <c r="D9" i="4"/>
  <c r="F8" i="4"/>
  <c r="E8" i="4"/>
  <c r="D8" i="4"/>
  <c r="F7" i="4"/>
  <c r="E7" i="4"/>
  <c r="D7" i="4"/>
  <c r="F6" i="4"/>
  <c r="E6" i="4"/>
  <c r="D6" i="4"/>
  <c r="F5" i="4"/>
  <c r="E5" i="4"/>
  <c r="D5" i="4"/>
  <c r="H54" i="3"/>
  <c r="G54" i="3"/>
  <c r="H53" i="3"/>
  <c r="G53" i="3"/>
  <c r="H52" i="3"/>
  <c r="G52" i="3"/>
  <c r="H51" i="3"/>
  <c r="G51" i="3"/>
  <c r="H50" i="3"/>
  <c r="G50" i="3"/>
  <c r="H49" i="3"/>
  <c r="G49" i="3"/>
  <c r="H48" i="3"/>
  <c r="G48" i="3"/>
  <c r="H47" i="3"/>
  <c r="G47" i="3"/>
  <c r="H46" i="3"/>
  <c r="G46" i="3"/>
  <c r="H45" i="3"/>
  <c r="G45" i="3"/>
  <c r="H44" i="3"/>
  <c r="G44" i="3"/>
  <c r="H43" i="3"/>
  <c r="G43" i="3"/>
  <c r="H42" i="3"/>
  <c r="G42" i="3"/>
  <c r="H41" i="3"/>
  <c r="G41" i="3"/>
  <c r="H40" i="3"/>
  <c r="G40" i="3"/>
  <c r="H39" i="3"/>
  <c r="G39" i="3"/>
  <c r="H38" i="3"/>
  <c r="G38" i="3"/>
  <c r="H37" i="3"/>
  <c r="G37" i="3"/>
  <c r="H36" i="3"/>
  <c r="G36" i="3"/>
  <c r="H35" i="3"/>
  <c r="G35" i="3"/>
  <c r="H34" i="3"/>
  <c r="G34" i="3"/>
  <c r="H33" i="3"/>
  <c r="G33" i="3"/>
  <c r="H32" i="3"/>
  <c r="G32" i="3"/>
  <c r="H31" i="3"/>
  <c r="G31" i="3"/>
  <c r="H30" i="3"/>
  <c r="G30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G23" i="3"/>
  <c r="H22" i="3"/>
  <c r="G22" i="3"/>
  <c r="H21" i="3"/>
  <c r="G21" i="3"/>
  <c r="H20" i="3"/>
  <c r="G20" i="3"/>
  <c r="H19" i="3"/>
  <c r="G19" i="3"/>
  <c r="H18" i="3"/>
  <c r="G18" i="3"/>
  <c r="H17" i="3"/>
  <c r="G17" i="3"/>
  <c r="H16" i="3"/>
  <c r="G16" i="3"/>
  <c r="H15" i="3"/>
  <c r="G15" i="3"/>
  <c r="H14" i="3"/>
  <c r="G14" i="3"/>
  <c r="H13" i="3"/>
  <c r="G13" i="3"/>
  <c r="H12" i="3"/>
  <c r="G12" i="3"/>
  <c r="H11" i="3"/>
  <c r="G11" i="3"/>
  <c r="H10" i="3"/>
  <c r="G10" i="3"/>
  <c r="H9" i="3"/>
  <c r="G9" i="3"/>
  <c r="H8" i="3"/>
  <c r="G8" i="3"/>
  <c r="H7" i="3"/>
  <c r="G7" i="3"/>
  <c r="H6" i="3"/>
  <c r="G6" i="3"/>
  <c r="H5" i="3"/>
  <c r="G5" i="3"/>
  <c r="J27" i="1"/>
  <c r="E27" i="1"/>
  <c r="J26" i="1"/>
  <c r="E26" i="1"/>
  <c r="J25" i="1"/>
  <c r="E25" i="1"/>
  <c r="J24" i="1"/>
  <c r="E24" i="1"/>
  <c r="J23" i="1"/>
  <c r="E23" i="1"/>
  <c r="J22" i="1"/>
  <c r="E22" i="1"/>
  <c r="J21" i="1"/>
  <c r="E21" i="1"/>
  <c r="J20" i="1"/>
  <c r="E20" i="1"/>
  <c r="J19" i="1"/>
  <c r="E19" i="1"/>
  <c r="J18" i="1"/>
  <c r="E18" i="1"/>
  <c r="J17" i="1"/>
  <c r="E17" i="1"/>
  <c r="J16" i="1"/>
  <c r="E16" i="1"/>
  <c r="J15" i="1"/>
  <c r="E15" i="1"/>
  <c r="J14" i="1"/>
  <c r="E14" i="1"/>
  <c r="J13" i="1"/>
  <c r="E13" i="1"/>
  <c r="J5" i="1"/>
  <c r="E5" i="1"/>
  <c r="A5" i="1"/>
  <c r="H19" i="1"/>
  <c r="I436" i="4"/>
  <c r="I563" i="4"/>
  <c r="I431" i="4"/>
  <c r="I546" i="4"/>
  <c r="I465" i="4"/>
  <c r="I447" i="4"/>
  <c r="I405" i="4"/>
  <c r="I477" i="4"/>
  <c r="I539" i="4"/>
  <c r="I489" i="4"/>
  <c r="I547" i="4"/>
  <c r="I411" i="4"/>
  <c r="I530" i="4"/>
  <c r="I449" i="4"/>
  <c r="I415" i="4"/>
  <c r="I558" i="4"/>
  <c r="I461" i="4"/>
  <c r="I523" i="4"/>
  <c r="I425" i="4"/>
  <c r="I442" i="4"/>
  <c r="I497" i="4"/>
  <c r="I469" i="4"/>
  <c r="H17" i="1"/>
  <c r="I420" i="4"/>
  <c r="H5" i="1"/>
  <c r="H27" i="1"/>
  <c r="I404" i="4"/>
  <c r="I531" i="4"/>
  <c r="I474" i="4"/>
  <c r="I514" i="4"/>
  <c r="I433" i="4"/>
  <c r="I538" i="4"/>
  <c r="I542" i="4"/>
  <c r="I445" i="4"/>
  <c r="I507" i="4"/>
  <c r="I536" i="4"/>
  <c r="I491" i="4"/>
  <c r="I551" i="4"/>
  <c r="I434" i="4"/>
  <c r="I508" i="4"/>
  <c r="I486" i="4"/>
  <c r="I455" i="4"/>
  <c r="I460" i="4"/>
  <c r="I541" i="4"/>
  <c r="H16" i="1"/>
  <c r="I513" i="4"/>
  <c r="I525" i="4"/>
  <c r="I468" i="4"/>
  <c r="I452" i="4"/>
  <c r="H21" i="1"/>
  <c r="I451" i="4"/>
  <c r="I515" i="4"/>
  <c r="I505" i="4"/>
  <c r="I498" i="4"/>
  <c r="I401" i="4"/>
  <c r="I410" i="4"/>
  <c r="I526" i="4"/>
  <c r="I429" i="4"/>
  <c r="I488" i="4"/>
  <c r="I496" i="4"/>
  <c r="I524" i="4"/>
  <c r="I550" i="4"/>
  <c r="I456" i="4"/>
  <c r="I417" i="4"/>
  <c r="I516" i="4"/>
  <c r="I557" i="4"/>
  <c r="I500" i="4"/>
  <c r="I549" i="4"/>
  <c r="I444" i="4"/>
  <c r="I511" i="4"/>
  <c r="I428" i="4"/>
  <c r="I495" i="4"/>
  <c r="I463" i="4"/>
  <c r="H15" i="1"/>
  <c r="I521" i="4"/>
  <c r="I499" i="4"/>
  <c r="I441" i="4"/>
  <c r="I482" i="4"/>
  <c r="I560" i="4"/>
  <c r="I537" i="4"/>
  <c r="I510" i="4"/>
  <c r="I413" i="4"/>
  <c r="I475" i="4"/>
  <c r="I424" i="4"/>
  <c r="I519" i="4"/>
  <c r="I439" i="4"/>
  <c r="I462" i="4"/>
  <c r="H22" i="1"/>
  <c r="I432" i="4"/>
  <c r="I545" i="4"/>
  <c r="H18" i="1"/>
  <c r="I470" i="4"/>
  <c r="I406" i="4"/>
  <c r="I421" i="4"/>
  <c r="I493" i="4"/>
  <c r="I553" i="4"/>
  <c r="H13" i="1"/>
  <c r="I457" i="4"/>
  <c r="I483" i="4"/>
  <c r="I520" i="4"/>
  <c r="I466" i="4"/>
  <c r="I528" i="4"/>
  <c r="I473" i="4"/>
  <c r="I494" i="4"/>
  <c r="I556" i="4"/>
  <c r="I459" i="4"/>
  <c r="I435" i="4"/>
  <c r="I446" i="4"/>
  <c r="I518" i="4"/>
  <c r="I476" i="4"/>
  <c r="I534" i="4"/>
  <c r="I407" i="4"/>
  <c r="I448" i="4"/>
  <c r="I485" i="4"/>
  <c r="I543" i="4"/>
  <c r="I426" i="4"/>
  <c r="I481" i="4"/>
  <c r="I552" i="4"/>
  <c r="I467" i="4"/>
  <c r="I440" i="4"/>
  <c r="I450" i="4"/>
  <c r="I512" i="4"/>
  <c r="I409" i="4"/>
  <c r="I478" i="4"/>
  <c r="I540" i="4"/>
  <c r="I443" i="4"/>
  <c r="I504" i="4"/>
  <c r="I427" i="4"/>
  <c r="I471" i="4"/>
  <c r="I544" i="4"/>
  <c r="I490" i="4"/>
  <c r="I527" i="4"/>
  <c r="I416" i="4"/>
  <c r="H14" i="1"/>
  <c r="I509" i="4"/>
  <c r="H23" i="1"/>
  <c r="I562" i="4"/>
  <c r="I555" i="4"/>
  <c r="H25" i="1"/>
  <c r="I472" i="4"/>
  <c r="H26" i="1"/>
  <c r="B5" i="1"/>
  <c r="I564" i="4"/>
  <c r="I408" i="4"/>
  <c r="I419" i="4"/>
  <c r="I487" i="4"/>
  <c r="I418" i="4"/>
  <c r="I480" i="4"/>
  <c r="I554" i="4"/>
  <c r="I532" i="4"/>
  <c r="I414" i="4"/>
  <c r="I438" i="4"/>
  <c r="I529" i="4"/>
  <c r="I458" i="4"/>
  <c r="I454" i="4"/>
  <c r="I533" i="4"/>
  <c r="I453" i="4"/>
  <c r="H24" i="1"/>
  <c r="I548" i="4"/>
  <c r="I503" i="4"/>
  <c r="I403" i="4"/>
  <c r="I423" i="4"/>
  <c r="I402" i="4"/>
  <c r="I464" i="4"/>
  <c r="I535" i="4"/>
  <c r="I430" i="4"/>
  <c r="I492" i="4"/>
  <c r="I522" i="4"/>
  <c r="I422" i="4"/>
  <c r="I561" i="4"/>
  <c r="I506" i="4"/>
  <c r="I501" i="4"/>
  <c r="H20" i="1"/>
  <c r="I559" i="4"/>
  <c r="I437" i="4"/>
  <c r="I502" i="4"/>
  <c r="I484" i="4"/>
  <c r="I517" i="4"/>
  <c r="I412" i="4"/>
  <c r="I479" i="4"/>
  <c r="A6" i="1" l="1"/>
  <c r="D6" i="1" s="1"/>
  <c r="D5" i="1"/>
  <c r="C47" i="1"/>
  <c r="B46" i="1"/>
  <c r="A7" i="1"/>
  <c r="D7" i="1" s="1"/>
  <c r="C70" i="1"/>
  <c r="B69" i="1"/>
  <c r="A67" i="1"/>
  <c r="D67" i="1" s="1"/>
  <c r="A48" i="1"/>
  <c r="D48" i="1" s="1"/>
  <c r="C48" i="1" l="1"/>
  <c r="B47" i="1"/>
  <c r="C71" i="1"/>
  <c r="B70" i="1"/>
  <c r="A8" i="1"/>
  <c r="D8" i="1" s="1"/>
  <c r="A49" i="1"/>
  <c r="D49" i="1" s="1"/>
  <c r="A68" i="1"/>
  <c r="D68" i="1" s="1"/>
  <c r="C49" i="1" l="1"/>
  <c r="B49" i="1" s="1"/>
  <c r="B48" i="1"/>
  <c r="A9" i="1"/>
  <c r="D9" i="1" s="1"/>
  <c r="C72" i="1"/>
  <c r="B71" i="1"/>
  <c r="A69" i="1"/>
  <c r="D69" i="1" s="1"/>
  <c r="C73" i="1" l="1"/>
  <c r="B72" i="1"/>
  <c r="A10" i="1"/>
  <c r="D10" i="1" s="1"/>
  <c r="A70" i="1"/>
  <c r="D70" i="1" s="1"/>
  <c r="A11" i="1" l="1"/>
  <c r="D11" i="1" s="1"/>
  <c r="C74" i="1"/>
  <c r="B73" i="1"/>
  <c r="A71" i="1"/>
  <c r="D71" i="1" s="1"/>
  <c r="C75" i="1" l="1"/>
  <c r="B74" i="1"/>
  <c r="A12" i="1"/>
  <c r="D12" i="1" s="1"/>
  <c r="C13" i="1"/>
  <c r="B13" i="1" s="1"/>
  <c r="A72" i="1"/>
  <c r="D72" i="1" s="1"/>
  <c r="C76" i="1" l="1"/>
  <c r="B75" i="1"/>
  <c r="C14" i="1"/>
  <c r="B14" i="1" s="1"/>
  <c r="A73" i="1"/>
  <c r="D73" i="1" s="1"/>
  <c r="A13" i="1"/>
  <c r="D13" i="1" s="1"/>
  <c r="C77" i="1" l="1"/>
  <c r="B76" i="1"/>
  <c r="C15" i="1"/>
  <c r="B15" i="1" s="1"/>
  <c r="A74" i="1"/>
  <c r="D74" i="1" s="1"/>
  <c r="A14" i="1"/>
  <c r="D14" i="1" s="1"/>
  <c r="C78" i="1" l="1"/>
  <c r="B77" i="1"/>
  <c r="C16" i="1"/>
  <c r="B16" i="1" s="1"/>
  <c r="A75" i="1"/>
  <c r="D75" i="1" s="1"/>
  <c r="A15" i="1"/>
  <c r="D15" i="1" s="1"/>
  <c r="C79" i="1" l="1"/>
  <c r="B78" i="1"/>
  <c r="C17" i="1"/>
  <c r="B17" i="1" s="1"/>
  <c r="A76" i="1"/>
  <c r="D76" i="1" s="1"/>
  <c r="A16" i="1"/>
  <c r="D16" i="1" s="1"/>
  <c r="C80" i="1" l="1"/>
  <c r="B79" i="1"/>
  <c r="C18" i="1"/>
  <c r="B18" i="1" s="1"/>
  <c r="A77" i="1"/>
  <c r="D77" i="1" s="1"/>
  <c r="A17" i="1"/>
  <c r="D17" i="1" s="1"/>
  <c r="C81" i="1" l="1"/>
  <c r="B80" i="1"/>
  <c r="C19" i="1"/>
  <c r="B19" i="1" s="1"/>
  <c r="A78" i="1"/>
  <c r="D78" i="1" s="1"/>
  <c r="A18" i="1"/>
  <c r="D18" i="1" s="1"/>
  <c r="C82" i="1" l="1"/>
  <c r="B81" i="1"/>
  <c r="C20" i="1"/>
  <c r="B20" i="1" s="1"/>
  <c r="A79" i="1"/>
  <c r="D79" i="1" s="1"/>
  <c r="A19" i="1"/>
  <c r="D19" i="1" s="1"/>
  <c r="C83" i="1" l="1"/>
  <c r="B82" i="1"/>
  <c r="C21" i="1"/>
  <c r="B21" i="1" s="1"/>
  <c r="A80" i="1"/>
  <c r="D80" i="1" s="1"/>
  <c r="A20" i="1"/>
  <c r="D20" i="1" s="1"/>
  <c r="C84" i="1" l="1"/>
  <c r="B83" i="1"/>
  <c r="C22" i="1"/>
  <c r="B22" i="1" s="1"/>
  <c r="A81" i="1"/>
  <c r="D81" i="1" s="1"/>
  <c r="A21" i="1"/>
  <c r="D21" i="1" s="1"/>
  <c r="C85" i="1" l="1"/>
  <c r="B84" i="1"/>
  <c r="C23" i="1"/>
  <c r="B23" i="1" s="1"/>
  <c r="A82" i="1"/>
  <c r="D82" i="1" s="1"/>
  <c r="A22" i="1"/>
  <c r="D22" i="1" s="1"/>
  <c r="C86" i="1" l="1"/>
  <c r="B85" i="1"/>
  <c r="C24" i="1"/>
  <c r="B24" i="1" s="1"/>
  <c r="A83" i="1"/>
  <c r="D83" i="1" s="1"/>
  <c r="A23" i="1"/>
  <c r="D23" i="1" s="1"/>
  <c r="C87" i="1" l="1"/>
  <c r="B86" i="1"/>
  <c r="C25" i="1"/>
  <c r="B25" i="1" s="1"/>
  <c r="A84" i="1"/>
  <c r="D84" i="1" s="1"/>
  <c r="A24" i="1"/>
  <c r="D24" i="1" s="1"/>
  <c r="C88" i="1" l="1"/>
  <c r="B87" i="1"/>
  <c r="C26" i="1"/>
  <c r="B26" i="1" s="1"/>
  <c r="A85" i="1"/>
  <c r="D85" i="1" s="1"/>
  <c r="A25" i="1"/>
  <c r="D25" i="1" s="1"/>
  <c r="C89" i="1" l="1"/>
  <c r="B88" i="1"/>
  <c r="C27" i="1"/>
  <c r="B27" i="1" s="1"/>
  <c r="A86" i="1"/>
  <c r="D86" i="1" s="1"/>
  <c r="A26" i="1"/>
  <c r="D26" i="1" s="1"/>
  <c r="C90" i="1" l="1"/>
  <c r="B89" i="1"/>
  <c r="A87" i="1"/>
  <c r="D87" i="1" s="1"/>
  <c r="A27" i="1"/>
  <c r="D27" i="1" s="1"/>
  <c r="C91" i="1" l="1"/>
  <c r="B90" i="1"/>
  <c r="A88" i="1"/>
  <c r="D88" i="1" s="1"/>
  <c r="C92" i="1" l="1"/>
  <c r="B91" i="1"/>
  <c r="A89" i="1"/>
  <c r="D89" i="1" s="1"/>
  <c r="C93" i="1" l="1"/>
  <c r="B92" i="1"/>
  <c r="A90" i="1"/>
  <c r="D90" i="1" s="1"/>
  <c r="C94" i="1" l="1"/>
  <c r="B93" i="1"/>
  <c r="A91" i="1"/>
  <c r="D91" i="1" s="1"/>
  <c r="C95" i="1" l="1"/>
  <c r="B94" i="1"/>
  <c r="A92" i="1"/>
  <c r="D92" i="1" s="1"/>
  <c r="C96" i="1" l="1"/>
  <c r="B95" i="1"/>
  <c r="A93" i="1"/>
  <c r="D93" i="1" s="1"/>
  <c r="C97" i="1" l="1"/>
  <c r="B96" i="1"/>
  <c r="A94" i="1"/>
  <c r="D94" i="1" s="1"/>
  <c r="C98" i="1" l="1"/>
  <c r="B97" i="1"/>
  <c r="A95" i="1"/>
  <c r="D95" i="1" s="1"/>
  <c r="C99" i="1" l="1"/>
  <c r="B98" i="1"/>
  <c r="A96" i="1"/>
  <c r="D96" i="1" s="1"/>
  <c r="C100" i="1" l="1"/>
  <c r="B99" i="1"/>
  <c r="A97" i="1"/>
  <c r="D97" i="1" s="1"/>
  <c r="C101" i="1" l="1"/>
  <c r="B100" i="1"/>
  <c r="A98" i="1"/>
  <c r="D98" i="1" s="1"/>
  <c r="C102" i="1" l="1"/>
  <c r="B101" i="1"/>
  <c r="A99" i="1"/>
  <c r="D99" i="1" s="1"/>
  <c r="C103" i="1" l="1"/>
  <c r="B102" i="1"/>
  <c r="A100" i="1"/>
  <c r="D100" i="1" s="1"/>
  <c r="C104" i="1" l="1"/>
  <c r="B103" i="1"/>
  <c r="A101" i="1"/>
  <c r="D101" i="1" s="1"/>
  <c r="C105" i="1" l="1"/>
  <c r="B104" i="1"/>
  <c r="A102" i="1"/>
  <c r="D102" i="1" s="1"/>
  <c r="C106" i="1" l="1"/>
  <c r="B105" i="1"/>
  <c r="A103" i="1"/>
  <c r="D103" i="1" s="1"/>
  <c r="C107" i="1" l="1"/>
  <c r="B106" i="1"/>
  <c r="A104" i="1"/>
  <c r="D104" i="1" s="1"/>
  <c r="C108" i="1" l="1"/>
  <c r="B107" i="1"/>
  <c r="A105" i="1"/>
  <c r="D105" i="1" s="1"/>
  <c r="C109" i="1" l="1"/>
  <c r="B108" i="1"/>
  <c r="A106" i="1"/>
  <c r="D106" i="1" s="1"/>
  <c r="C110" i="1" l="1"/>
  <c r="B109" i="1"/>
  <c r="A107" i="1"/>
  <c r="D107" i="1" s="1"/>
  <c r="C111" i="1" l="1"/>
  <c r="B110" i="1"/>
  <c r="A108" i="1"/>
  <c r="D108" i="1" s="1"/>
  <c r="C112" i="1" l="1"/>
  <c r="B111" i="1"/>
  <c r="A109" i="1"/>
  <c r="D109" i="1" s="1"/>
  <c r="C113" i="1" l="1"/>
  <c r="B112" i="1"/>
  <c r="A110" i="1"/>
  <c r="D110" i="1" s="1"/>
  <c r="C114" i="1" l="1"/>
  <c r="B113" i="1"/>
  <c r="A111" i="1"/>
  <c r="D111" i="1" s="1"/>
  <c r="C115" i="1" l="1"/>
  <c r="B114" i="1"/>
  <c r="A112" i="1"/>
  <c r="D112" i="1" s="1"/>
  <c r="C116" i="1" l="1"/>
  <c r="B115" i="1"/>
  <c r="A113" i="1"/>
  <c r="D113" i="1" s="1"/>
  <c r="C117" i="1" l="1"/>
  <c r="B116" i="1"/>
  <c r="A114" i="1"/>
  <c r="D114" i="1" s="1"/>
  <c r="C118" i="1" l="1"/>
  <c r="B117" i="1"/>
  <c r="A115" i="1"/>
  <c r="D115" i="1" s="1"/>
  <c r="C119" i="1" l="1"/>
  <c r="B118" i="1"/>
  <c r="A116" i="1"/>
  <c r="D116" i="1" s="1"/>
  <c r="C120" i="1" l="1"/>
  <c r="B119" i="1"/>
  <c r="A117" i="1"/>
  <c r="D117" i="1" s="1"/>
  <c r="C121" i="1" l="1"/>
  <c r="B120" i="1"/>
  <c r="A118" i="1"/>
  <c r="D118" i="1" s="1"/>
  <c r="C122" i="1" l="1"/>
  <c r="B121" i="1"/>
  <c r="A119" i="1"/>
  <c r="D119" i="1" s="1"/>
  <c r="C123" i="1" l="1"/>
  <c r="B122" i="1"/>
  <c r="A120" i="1"/>
  <c r="D120" i="1" s="1"/>
  <c r="C124" i="1" l="1"/>
  <c r="B123" i="1"/>
  <c r="A121" i="1"/>
  <c r="D121" i="1" s="1"/>
  <c r="C125" i="1" l="1"/>
  <c r="B124" i="1"/>
  <c r="A122" i="1"/>
  <c r="D122" i="1" s="1"/>
  <c r="C126" i="1" l="1"/>
  <c r="B125" i="1"/>
  <c r="A123" i="1"/>
  <c r="D123" i="1" s="1"/>
  <c r="C127" i="1" l="1"/>
  <c r="B126" i="1"/>
  <c r="A124" i="1"/>
  <c r="D124" i="1" s="1"/>
  <c r="C128" i="1" l="1"/>
  <c r="B127" i="1"/>
  <c r="A125" i="1"/>
  <c r="D125" i="1" s="1"/>
  <c r="C129" i="1" l="1"/>
  <c r="B128" i="1"/>
  <c r="A126" i="1"/>
  <c r="D126" i="1" s="1"/>
  <c r="C130" i="1" l="1"/>
  <c r="B129" i="1"/>
  <c r="A127" i="1"/>
  <c r="D127" i="1" s="1"/>
  <c r="C131" i="1" l="1"/>
  <c r="B130" i="1"/>
  <c r="A128" i="1"/>
  <c r="D128" i="1" s="1"/>
  <c r="C132" i="1" l="1"/>
  <c r="B131" i="1"/>
  <c r="A129" i="1"/>
  <c r="D129" i="1" s="1"/>
  <c r="C133" i="1" l="1"/>
  <c r="B132" i="1"/>
  <c r="A130" i="1"/>
  <c r="D130" i="1" s="1"/>
  <c r="C134" i="1" l="1"/>
  <c r="B133" i="1"/>
  <c r="A131" i="1"/>
  <c r="D131" i="1" s="1"/>
  <c r="C135" i="1" l="1"/>
  <c r="B134" i="1"/>
  <c r="A132" i="1"/>
  <c r="D132" i="1" s="1"/>
  <c r="C136" i="1" l="1"/>
  <c r="B135" i="1"/>
  <c r="A133" i="1"/>
  <c r="D133" i="1" s="1"/>
  <c r="C137" i="1" l="1"/>
  <c r="B136" i="1"/>
  <c r="A134" i="1"/>
  <c r="D134" i="1" s="1"/>
  <c r="C138" i="1" l="1"/>
  <c r="B137" i="1"/>
  <c r="A135" i="1"/>
  <c r="D135" i="1" s="1"/>
  <c r="C139" i="1" l="1"/>
  <c r="B138" i="1"/>
  <c r="A136" i="1"/>
  <c r="D136" i="1" s="1"/>
  <c r="C140" i="1" l="1"/>
  <c r="B139" i="1"/>
  <c r="A137" i="1"/>
  <c r="D137" i="1" s="1"/>
  <c r="C141" i="1" l="1"/>
  <c r="B140" i="1"/>
  <c r="A138" i="1"/>
  <c r="D138" i="1" s="1"/>
  <c r="C142" i="1" l="1"/>
  <c r="B141" i="1"/>
  <c r="A139" i="1"/>
  <c r="D139" i="1" s="1"/>
  <c r="C143" i="1" l="1"/>
  <c r="B142" i="1"/>
  <c r="A140" i="1"/>
  <c r="D140" i="1" s="1"/>
  <c r="C144" i="1" l="1"/>
  <c r="B143" i="1"/>
  <c r="A141" i="1"/>
  <c r="D141" i="1" s="1"/>
  <c r="C145" i="1" l="1"/>
  <c r="B144" i="1"/>
  <c r="A142" i="1"/>
  <c r="D142" i="1" s="1"/>
  <c r="C146" i="1" l="1"/>
  <c r="B145" i="1"/>
  <c r="A143" i="1"/>
  <c r="D143" i="1" s="1"/>
  <c r="C147" i="1" l="1"/>
  <c r="B146" i="1"/>
  <c r="A144" i="1"/>
  <c r="D144" i="1" s="1"/>
  <c r="C148" i="1" l="1"/>
  <c r="B148" i="1" s="1"/>
  <c r="B147" i="1"/>
  <c r="A145" i="1"/>
  <c r="D145" i="1" s="1"/>
  <c r="A146" i="1" l="1"/>
  <c r="D146" i="1" s="1"/>
  <c r="A147" i="1" l="1"/>
  <c r="D147" i="1" s="1"/>
  <c r="A148" i="1" l="1"/>
  <c r="D14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冷淡雾峰</author>
    <author>蓝霸符</author>
  </authors>
  <commentList>
    <comment ref="A4" authorId="0" shapeId="0" xr:uid="{00000000-0006-0000-0000-000001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任务id至少为6位</t>
        </r>
      </text>
    </comment>
    <comment ref="C4" authorId="1" shapeId="0" xr:uid="{00000000-0006-0000-00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关联task_group表id
分组长度至少为3位</t>
        </r>
      </text>
    </comment>
    <comment ref="G4" authorId="1" shapeId="0" xr:uid="{00000000-0006-0000-0000-000004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关联task_type表id</t>
        </r>
      </text>
    </comment>
    <comment ref="J4" authorId="1" shapeId="0" xr:uid="{00000000-0006-0000-0000-000005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日常、周常、活动生效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蓝霸符</author>
    <author>冷淡雾峰</author>
  </authors>
  <commentList>
    <comment ref="C4" authorId="0" shapeId="0" xr:uid="{00000000-0006-0000-0100-00000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0-可以
1-不可以</t>
        </r>
      </text>
    </comment>
    <comment ref="E5" authorId="0" shapeId="0" xr:uid="{00000000-0006-0000-01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B8" authorId="0" shapeId="0" xr:uid="{00000000-0006-0000-0100-000003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解锁模块</t>
        </r>
      </text>
    </comment>
    <comment ref="E8" authorId="0" shapeId="0" xr:uid="{00000000-0006-0000-0100-000004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E17" authorId="0" shapeId="0" xr:uid="{00000000-0006-0000-0100-000005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关联chapter表name显示章节名称</t>
        </r>
      </text>
    </comment>
    <comment ref="B21" authorId="0" shapeId="0" xr:uid="{00000000-0006-0000-0100-000006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F21" authorId="0" shapeId="0" xr:uid="{00000000-0006-0000-0100-000007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显示活动名称</t>
        </r>
      </text>
    </comment>
    <comment ref="B26" authorId="0" shapeId="0" xr:uid="{00000000-0006-0000-0100-000008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活动关卡</t>
        </r>
      </text>
    </comment>
    <comment ref="E41" authorId="0" shapeId="0" xr:uid="{00000000-0006-0000-0100-000009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进度条显示：历史全部为穿戴过的装备的最低等级，若新值小于当前值，则不变更。
假设2部位 
武器15级、衣服16级
显示15级
武器换为18级、衣服16级
显示16级</t>
        </r>
      </text>
    </comment>
    <comment ref="E42" authorId="0" shapeId="0" xr:uid="{00000000-0006-0000-0100-00000A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3" authorId="0" shapeId="0" xr:uid="{00000000-0006-0000-0100-00000B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4" authorId="0" shapeId="0" xr:uid="{00000000-0006-0000-0100-00000C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F45" authorId="0" shapeId="0" xr:uid="{00000000-0006-0000-0100-00000D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6" authorId="0" shapeId="0" xr:uid="{00000000-0006-0000-0100-00000E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6" authorId="0" shapeId="0" xr:uid="{00000000-0006-0000-0100-00000F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关联equip_quality表品质id实现，再关联quality表显示品质文本及颜色。</t>
        </r>
      </text>
    </comment>
    <comment ref="E47" authorId="0" shapeId="0" xr:uid="{00000000-0006-0000-0100-000010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7" authorId="0" shapeId="0" xr:uid="{00000000-0006-0000-0100-00001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48" authorId="0" shapeId="0" xr:uid="{00000000-0006-0000-0100-00001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必填</t>
        </r>
      </text>
    </comment>
    <comment ref="F48" authorId="0" shapeId="0" xr:uid="{00000000-0006-0000-0100-000013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关联_quality表品质id实现，再关联quality表显示品质文本及颜色。</t>
        </r>
      </text>
    </comment>
    <comment ref="E53" authorId="1" shapeId="0" xr:uid="{00000000-0006-0000-0100-000014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  <comment ref="E54" authorId="1" shapeId="0" xr:uid="{00000000-0006-0000-0100-000015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必填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冷淡雾峰</author>
    <author>蓝霸符</author>
  </authors>
  <commentList>
    <comment ref="A4" authorId="0" shapeId="0" xr:uid="{00000000-0006-0000-0200-000001000000}">
      <text>
        <r>
          <rPr>
            <b/>
            <sz val="9"/>
            <rFont val="宋体"/>
            <charset val="134"/>
          </rPr>
          <t>冷淡雾峰:</t>
        </r>
        <r>
          <rPr>
            <sz val="9"/>
            <rFont val="宋体"/>
            <charset val="134"/>
          </rPr>
          <t xml:space="preserve">
1开头代表日常
2开头代表周常
3开头代表成就
4开头代表活动</t>
        </r>
      </text>
    </comment>
    <comment ref="C4" authorId="1" shapeId="0" xr:uid="{00000000-0006-0000-0200-000002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  <comment ref="I4" authorId="1" shapeId="0" xr:uid="{00000000-0006-0000-0200-000003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关联task_type表id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蓝霸符</author>
  </authors>
  <commentList>
    <comment ref="B4" authorId="0" shapeId="0" xr:uid="{00000000-0006-0000-0300-000001000000}">
      <text>
        <r>
          <rPr>
            <b/>
            <sz val="9"/>
            <rFont val="宋体"/>
            <charset val="134"/>
          </rPr>
          <t>蓝霸符:</t>
        </r>
        <r>
          <rPr>
            <sz val="9"/>
            <rFont val="宋体"/>
            <charset val="134"/>
          </rPr>
          <t xml:space="preserve">
关联tag_func表id</t>
        </r>
      </text>
    </comment>
  </commentList>
</comments>
</file>

<file path=xl/sharedStrings.xml><?xml version="1.0" encoding="utf-8"?>
<sst xmlns="http://schemas.openxmlformats.org/spreadsheetml/2006/main" count="312" uniqueCount="213">
  <si>
    <t>id</t>
  </si>
  <si>
    <t>group</t>
  </si>
  <si>
    <t>sort</t>
  </si>
  <si>
    <t>reward</t>
  </si>
  <si>
    <t>type</t>
  </si>
  <si>
    <t>score</t>
  </si>
  <si>
    <t>int</t>
  </si>
  <si>
    <t>array3_int</t>
  </si>
  <si>
    <t>all</t>
  </si>
  <si>
    <t>client</t>
  </si>
  <si>
    <t>任务id</t>
  </si>
  <si>
    <t>备注</t>
  </si>
  <si>
    <t>所属组</t>
  </si>
  <si>
    <t>组内排序</t>
  </si>
  <si>
    <t>任务奖励</t>
  </si>
  <si>
    <t>钻石数</t>
  </si>
  <si>
    <t>任务类型</t>
  </si>
  <si>
    <t>任务参数</t>
  </si>
  <si>
    <t>参数备注</t>
  </si>
  <si>
    <t>点数</t>
  </si>
  <si>
    <t>成就-获得品质装备-普通</t>
  </si>
  <si>
    <t>成就-获得品质装备-精良</t>
  </si>
  <si>
    <t>成就-获得品质装备-优秀</t>
  </si>
  <si>
    <t>成就-获得品质装备-杰出</t>
  </si>
  <si>
    <t>成就-获得品质装备-史诗</t>
  </si>
  <si>
    <t>成就-获得品质装备-传说</t>
  </si>
  <si>
    <t>成就-获得品质配件-普通</t>
  </si>
  <si>
    <t>成就-获得品质配件-精良</t>
  </si>
  <si>
    <t>成就-获得品质配件-优秀</t>
  </si>
  <si>
    <t>成就-获得品质配件-杰出</t>
  </si>
  <si>
    <t>成就-获得品质配件-史诗</t>
  </si>
  <si>
    <t>成就-获得品质配件-传说</t>
  </si>
  <si>
    <t>成就-获得品质小弟-普通</t>
  </si>
  <si>
    <t>成就-获得品质小弟-精良</t>
  </si>
  <si>
    <t>成就-获得品质小弟-优秀</t>
  </si>
  <si>
    <t>成就-获得品质小弟-杰出</t>
  </si>
  <si>
    <t>成就-获得品质小弟-史诗</t>
  </si>
  <si>
    <t>成就-获得品质小弟-传说</t>
  </si>
  <si>
    <t>once_yn</t>
  </si>
  <si>
    <t>icon</t>
  </si>
  <si>
    <t>desc</t>
  </si>
  <si>
    <t>goto</t>
  </si>
  <si>
    <t>string</t>
  </si>
  <si>
    <t>array_string</t>
  </si>
  <si>
    <t>server</t>
  </si>
  <si>
    <t>是否一次性</t>
  </si>
  <si>
    <t>参数数量</t>
  </si>
  <si>
    <t>参数1备注</t>
  </si>
  <si>
    <t>参数2备注</t>
  </si>
  <si>
    <t>图标</t>
  </si>
  <si>
    <t>多语言文本</t>
  </si>
  <si>
    <t>跳转</t>
  </si>
  <si>
    <t>登录游戏</t>
  </si>
  <si>
    <t>登录游戏{0}天</t>
  </si>
  <si>
    <t>天数</t>
  </si>
  <si>
    <t>解锁天赋</t>
  </si>
  <si>
    <t>天赋数量</t>
  </si>
  <si>
    <t>解锁{0}</t>
  </si>
  <si>
    <t>模块id</t>
  </si>
  <si>
    <t>玩家等级达到{0}级</t>
  </si>
  <si>
    <t>玩家等级</t>
  </si>
  <si>
    <t>领取巡逻收益{0}次</t>
  </si>
  <si>
    <t>领取巡逻收益次数(不含快速)</t>
  </si>
  <si>
    <t>通过巡逻获得{0}金币</t>
  </si>
  <si>
    <t>金币数量(计数转换)</t>
  </si>
  <si>
    <t>快速巡逻{0}次</t>
  </si>
  <si>
    <t>快速巡逻次数</t>
  </si>
  <si>
    <t>购买或看视频获得体力{0}次</t>
  </si>
  <si>
    <t>体力-购买+广告 次数</t>
  </si>
  <si>
    <t>任意充值{0}次</t>
  </si>
  <si>
    <t>充值次数</t>
  </si>
  <si>
    <t>每日商店购买物品{0}次</t>
  </si>
  <si>
    <t>购买次数</t>
  </si>
  <si>
    <t>开任意盲盒{0}次</t>
  </si>
  <si>
    <t>开宝箱次数</t>
  </si>
  <si>
    <t>通关主线关卡第{0}章</t>
  </si>
  <si>
    <t>chapter表id</t>
  </si>
  <si>
    <t>通关挑战关卡{0}次</t>
  </si>
  <si>
    <t>通关次数</t>
  </si>
  <si>
    <t>通关日常关卡{0}次</t>
  </si>
  <si>
    <t>通关每日挑战{0}次</t>
  </si>
  <si>
    <t>通关{1}{0}次</t>
  </si>
  <si>
    <t>活动关卡id</t>
  </si>
  <si>
    <t>参与主线关卡{0}次</t>
  </si>
  <si>
    <t>参与次数</t>
  </si>
  <si>
    <t>参与挑战关卡{0}次</t>
  </si>
  <si>
    <t>参与日常关卡{0}次</t>
  </si>
  <si>
    <t>参与每日挑战{0}次</t>
  </si>
  <si>
    <t>参与{1}{0}次</t>
  </si>
  <si>
    <t>击败怪物{0}个</t>
  </si>
  <si>
    <t>数量</t>
  </si>
  <si>
    <t>击败精英怪{0}个</t>
  </si>
  <si>
    <t>击败首领{0}个</t>
  </si>
  <si>
    <t>解锁{1}{0}个</t>
  </si>
  <si>
    <t>怪物个数</t>
  </si>
  <si>
    <t>势力id</t>
  </si>
  <si>
    <t>购买体力{0}次</t>
  </si>
  <si>
    <t>消耗{0}体力</t>
  </si>
  <si>
    <t>体力值</t>
  </si>
  <si>
    <t>消耗{0}比特币</t>
  </si>
  <si>
    <t>钻石数量(计数转换)</t>
  </si>
  <si>
    <t>累计获取{0}比特币</t>
  </si>
  <si>
    <t>消耗{0}钞票</t>
  </si>
  <si>
    <t>累计获取{0}钞票</t>
  </si>
  <si>
    <t>强化装备{0}次</t>
  </si>
  <si>
    <t>强化次数</t>
  </si>
  <si>
    <t>合成装备{0}次</t>
  </si>
  <si>
    <t>合成次数</t>
  </si>
  <si>
    <t>单件装备等级达到{0}级</t>
  </si>
  <si>
    <t>装备等级</t>
  </si>
  <si>
    <t>{0}件装备等级达到{1}级</t>
  </si>
  <si>
    <t>目标件数</t>
  </si>
  <si>
    <t>全身装备等级达到{0}级</t>
  </si>
  <si>
    <t>目标等级</t>
  </si>
  <si>
    <t>全身装备达到{0}品质</t>
  </si>
  <si>
    <t>品质id</t>
  </si>
  <si>
    <t>获得{1}品质装备{0}件</t>
  </si>
  <si>
    <t>获得{1}品质配件{0}个</t>
  </si>
  <si>
    <t>获得{1}品质小弟{0}个</t>
  </si>
  <si>
    <t>获得{1}装备</t>
  </si>
  <si>
    <t>获得{1}配件</t>
  </si>
  <si>
    <t>获得{1}小弟</t>
  </si>
  <si>
    <t>获得装备{0}件</t>
  </si>
  <si>
    <t>获得配件{0}个</t>
  </si>
  <si>
    <t>获得小弟{0}个</t>
  </si>
  <si>
    <t>获得装扮{0}件</t>
  </si>
  <si>
    <t>天赋属性达到{0}级</t>
  </si>
  <si>
    <t>等级</t>
  </si>
  <si>
    <t>学习{0}个天赋技能</t>
  </si>
  <si>
    <t>次数</t>
  </si>
  <si>
    <t>tag_func</t>
  </si>
  <si>
    <t>name</t>
  </si>
  <si>
    <t>day</t>
  </si>
  <si>
    <t>任务组id</t>
  </si>
  <si>
    <t>所属模块id</t>
  </si>
  <si>
    <t>名称</t>
  </si>
  <si>
    <t>描述</t>
  </si>
  <si>
    <t>排序</t>
  </si>
  <si>
    <t>成就-登录游戏</t>
  </si>
  <si>
    <t>成就-玩家等级</t>
  </si>
  <si>
    <t>成就-主线关卡</t>
  </si>
  <si>
    <t>成就-解锁天赋</t>
  </si>
  <si>
    <t>成就-巡逻获得金币</t>
  </si>
  <si>
    <t>成就-消耗钻石</t>
  </si>
  <si>
    <t>成就-击败怪物</t>
  </si>
  <si>
    <t>成就-击败首领</t>
  </si>
  <si>
    <t>成就-单件装备等级</t>
  </si>
  <si>
    <t>成就-全身装备等级</t>
  </si>
  <si>
    <t>成就-合成装备</t>
  </si>
  <si>
    <t>成就-获得A级装备件数</t>
  </si>
  <si>
    <t>成就-获得品质装备</t>
  </si>
  <si>
    <t>成就-获得品质配件</t>
  </si>
  <si>
    <t>成就-获得品质小弟</t>
  </si>
  <si>
    <t>成就-获得装备</t>
  </si>
  <si>
    <t>成就-获得配件</t>
  </si>
  <si>
    <t>成就-获得小弟</t>
  </si>
  <si>
    <t>成就-获得装扮</t>
  </si>
  <si>
    <t>成就-主线关卡挑战</t>
  </si>
  <si>
    <t>成就-参与每日挑战</t>
  </si>
  <si>
    <t>成就-购买体力</t>
  </si>
  <si>
    <t>成就-开宝箱</t>
  </si>
  <si>
    <t>成就-充值</t>
  </si>
  <si>
    <t>成就-解锁沃尔夫兄弟怪物</t>
  </si>
  <si>
    <t>成就-解锁四联会怪物</t>
  </si>
  <si>
    <t>成就-解锁佩里尼黑手党怪物</t>
  </si>
  <si>
    <t>成就-解锁堕落摩托帮怪物</t>
  </si>
  <si>
    <t>成就-解锁沃森家族怪物</t>
  </si>
  <si>
    <t>成就-测试品质</t>
  </si>
  <si>
    <t>开服七日挑战-1</t>
  </si>
  <si>
    <t>开服七日挑战-2</t>
  </si>
  <si>
    <t>开服七日挑战-3</t>
  </si>
  <si>
    <t>开服七日挑战-4</t>
  </si>
  <si>
    <t>开服七日挑战-5</t>
  </si>
  <si>
    <t>开服七日挑战-6</t>
  </si>
  <si>
    <t>开服七日挑战-7</t>
  </si>
  <si>
    <t>开服签到</t>
  </si>
  <si>
    <t>大富翁活动1</t>
  </si>
  <si>
    <t>大富翁活动2</t>
  </si>
  <si>
    <t>体力兑换</t>
  </si>
  <si>
    <t>宝箱id</t>
  </si>
  <si>
    <t>奖励</t>
  </si>
  <si>
    <t>20日常宝箱</t>
  </si>
  <si>
    <t>6;0;1|5;1020000;2</t>
  </si>
  <si>
    <t>40日常宝箱</t>
  </si>
  <si>
    <t>6;0;1|5;1020000;3</t>
  </si>
  <si>
    <t>60日常宝箱</t>
  </si>
  <si>
    <t>6;0;1|2;0;30</t>
  </si>
  <si>
    <t>80日常宝箱</t>
  </si>
  <si>
    <t>6;0;1|5;1010002;2</t>
  </si>
  <si>
    <t>100日常宝箱</t>
  </si>
  <si>
    <t>6;0;1|2;0;50|5;2010001;1</t>
  </si>
  <si>
    <t>20周常宝箱</t>
  </si>
  <si>
    <t>6;0;2|5;1020000;5</t>
  </si>
  <si>
    <t>40周常宝箱</t>
  </si>
  <si>
    <t>6;0;2|5;1020000;10</t>
  </si>
  <si>
    <t>60周常宝箱</t>
  </si>
  <si>
    <t>6;0;3|2;0;150</t>
  </si>
  <si>
    <t>80周常宝箱</t>
  </si>
  <si>
    <t>6;0;4|5;1010002;3</t>
  </si>
  <si>
    <t>100周常宝箱</t>
  </si>
  <si>
    <t>6;0;5|2;0;300|5;2010002;1</t>
  </si>
  <si>
    <t>100活跃度</t>
  </si>
  <si>
    <t>2;0;500</t>
  </si>
  <si>
    <t>200活跃度</t>
  </si>
  <si>
    <t>300活跃度</t>
  </si>
  <si>
    <t>400活跃度</t>
  </si>
  <si>
    <t>500活跃度</t>
  </si>
  <si>
    <t>700活跃度</t>
  </si>
  <si>
    <t>11;151;10</t>
  </si>
  <si>
    <t>1200活跃度</t>
  </si>
  <si>
    <t>1500活跃度</t>
  </si>
  <si>
    <t>para</t>
    <phoneticPr fontId="6" type="noConversion"/>
  </si>
  <si>
    <t>int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</si>
</sst>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1"/>
      <name val="微软雅黑"/>
      <charset val="134"/>
    </font>
    <font>
      <sz val="9"/>
      <color theme="0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9"/>
      <color theme="1"/>
      <name val="微软雅黑"/>
      <family val="2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4323557237464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4" borderId="0" xfId="0" applyFont="1" applyFill="1">
      <alignment vertical="center"/>
    </xf>
    <xf numFmtId="0" fontId="1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7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Jiyu/design/&#25968;&#2054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总览"/>
      <sheetName val="全局资产数值框架"/>
      <sheetName val="资源产出"/>
      <sheetName val="玩家等级成长"/>
      <sheetName val="巡逻"/>
      <sheetName val="角色等级成长"/>
      <sheetName val="战力系统定价"/>
      <sheetName val="道具"/>
      <sheetName val="装备升级"/>
      <sheetName val="包装"/>
      <sheetName val="包装2"/>
      <sheetName val="系统解锁条件"/>
      <sheetName val="任务中心"/>
      <sheetName val="抽奖"/>
      <sheetName val="活动"/>
      <sheetName val="礼包"/>
      <sheetName val="每日活动"/>
      <sheetName val="每日商店"/>
      <sheetName val="通行证"/>
      <sheetName val="固定商业化系统"/>
      <sheetName val="局内等级"/>
      <sheetName val="玩家属性养成数值"/>
      <sheetName val="装备数值"/>
      <sheetName val="章节难度"/>
      <sheetName val="局内时间点记录"/>
      <sheetName val="战斗属性"/>
      <sheetName val="Boss设计"/>
      <sheetName val="技能方向设计"/>
      <sheetName val="羁绊及武器技能设计"/>
      <sheetName val="轶事设计"/>
      <sheetName val="科技设计"/>
      <sheetName val="装备设计"/>
      <sheetName val="基础天赋"/>
      <sheetName val="辅助表1"/>
      <sheetName val="装备描述草稿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43">
          <cell r="B43">
            <v>101</v>
          </cell>
          <cell r="G43">
            <v>1012</v>
          </cell>
        </row>
        <row r="44">
          <cell r="B44">
            <v>102</v>
          </cell>
          <cell r="G44">
            <v>2011</v>
          </cell>
        </row>
        <row r="45">
          <cell r="B45">
            <v>103</v>
          </cell>
          <cell r="G45">
            <v>1031</v>
          </cell>
        </row>
        <row r="46">
          <cell r="B46">
            <v>104</v>
          </cell>
          <cell r="G46">
            <v>3081</v>
          </cell>
        </row>
        <row r="47">
          <cell r="B47">
            <v>105</v>
          </cell>
          <cell r="G47">
            <v>3082</v>
          </cell>
        </row>
        <row r="48">
          <cell r="B48">
            <v>106</v>
          </cell>
          <cell r="G48">
            <v>3051</v>
          </cell>
        </row>
        <row r="49">
          <cell r="B49">
            <v>107</v>
          </cell>
          <cell r="G49">
            <v>3043</v>
          </cell>
        </row>
        <row r="50">
          <cell r="B50">
            <v>108</v>
          </cell>
          <cell r="G50">
            <v>2031</v>
          </cell>
        </row>
        <row r="51">
          <cell r="B51">
            <v>109</v>
          </cell>
          <cell r="G51">
            <v>3032</v>
          </cell>
        </row>
        <row r="52">
          <cell r="B52">
            <v>110</v>
          </cell>
          <cell r="G52">
            <v>3022</v>
          </cell>
        </row>
        <row r="53">
          <cell r="B53">
            <v>111</v>
          </cell>
          <cell r="G53">
            <v>1063</v>
          </cell>
        </row>
        <row r="54">
          <cell r="B54">
            <v>201</v>
          </cell>
          <cell r="G54">
            <v>1012</v>
          </cell>
        </row>
        <row r="55">
          <cell r="B55">
            <v>202</v>
          </cell>
          <cell r="G55">
            <v>2011</v>
          </cell>
        </row>
        <row r="56">
          <cell r="B56">
            <v>203</v>
          </cell>
          <cell r="G56">
            <v>1031</v>
          </cell>
        </row>
        <row r="57">
          <cell r="B57">
            <v>204</v>
          </cell>
          <cell r="G57">
            <v>3081</v>
          </cell>
        </row>
        <row r="58">
          <cell r="B58">
            <v>205</v>
          </cell>
          <cell r="G58">
            <v>3082</v>
          </cell>
        </row>
        <row r="59">
          <cell r="B59">
            <v>206</v>
          </cell>
          <cell r="G59">
            <v>3051</v>
          </cell>
        </row>
        <row r="60">
          <cell r="B60">
            <v>207</v>
          </cell>
          <cell r="G60">
            <v>3046</v>
          </cell>
        </row>
        <row r="61">
          <cell r="B61">
            <v>208</v>
          </cell>
          <cell r="G61">
            <v>3043</v>
          </cell>
        </row>
        <row r="62">
          <cell r="B62">
            <v>209</v>
          </cell>
          <cell r="G62">
            <v>3045</v>
          </cell>
        </row>
        <row r="63">
          <cell r="B63">
            <v>210</v>
          </cell>
          <cell r="G63">
            <v>2031</v>
          </cell>
        </row>
        <row r="64">
          <cell r="B64">
            <v>211</v>
          </cell>
          <cell r="G64">
            <v>3032</v>
          </cell>
        </row>
        <row r="65">
          <cell r="B65">
            <v>212</v>
          </cell>
          <cell r="G65">
            <v>3022</v>
          </cell>
        </row>
        <row r="66">
          <cell r="B66">
            <v>213</v>
          </cell>
          <cell r="G66">
            <v>1063</v>
          </cell>
        </row>
        <row r="67">
          <cell r="B67">
            <v>301</v>
          </cell>
          <cell r="G67">
            <v>1012</v>
          </cell>
        </row>
        <row r="68">
          <cell r="B68">
            <v>302</v>
          </cell>
          <cell r="G68">
            <v>2011</v>
          </cell>
        </row>
        <row r="69">
          <cell r="B69">
            <v>303</v>
          </cell>
          <cell r="G69">
            <v>1031</v>
          </cell>
        </row>
        <row r="70">
          <cell r="B70">
            <v>304</v>
          </cell>
          <cell r="G70">
            <v>3081</v>
          </cell>
        </row>
        <row r="71">
          <cell r="B71">
            <v>305</v>
          </cell>
          <cell r="G71">
            <v>3082</v>
          </cell>
        </row>
        <row r="72">
          <cell r="B72">
            <v>306</v>
          </cell>
          <cell r="G72">
            <v>3051</v>
          </cell>
        </row>
        <row r="73">
          <cell r="B73">
            <v>307</v>
          </cell>
          <cell r="G73">
            <v>3046</v>
          </cell>
        </row>
        <row r="74">
          <cell r="B74">
            <v>308</v>
          </cell>
          <cell r="G74">
            <v>3043</v>
          </cell>
        </row>
        <row r="75">
          <cell r="B75">
            <v>309</v>
          </cell>
          <cell r="G75">
            <v>3045</v>
          </cell>
        </row>
        <row r="76">
          <cell r="B76">
            <v>310</v>
          </cell>
          <cell r="G76">
            <v>2031</v>
          </cell>
        </row>
        <row r="77">
          <cell r="B77">
            <v>311</v>
          </cell>
          <cell r="G77">
            <v>3032</v>
          </cell>
        </row>
        <row r="78">
          <cell r="B78">
            <v>312</v>
          </cell>
          <cell r="G78">
            <v>3022</v>
          </cell>
        </row>
        <row r="79">
          <cell r="B79">
            <v>313</v>
          </cell>
          <cell r="G79">
            <v>1063</v>
          </cell>
        </row>
        <row r="80">
          <cell r="B80">
            <v>401</v>
          </cell>
          <cell r="G80">
            <v>1012</v>
          </cell>
        </row>
        <row r="81">
          <cell r="B81">
            <v>402</v>
          </cell>
          <cell r="G81">
            <v>2011</v>
          </cell>
        </row>
        <row r="82">
          <cell r="B82">
            <v>403</v>
          </cell>
          <cell r="G82">
            <v>1031</v>
          </cell>
        </row>
        <row r="83">
          <cell r="B83">
            <v>404</v>
          </cell>
          <cell r="G83">
            <v>3081</v>
          </cell>
        </row>
        <row r="84">
          <cell r="B84">
            <v>405</v>
          </cell>
          <cell r="G84">
            <v>3082</v>
          </cell>
        </row>
        <row r="85">
          <cell r="B85">
            <v>406</v>
          </cell>
          <cell r="G85">
            <v>3051</v>
          </cell>
        </row>
        <row r="86">
          <cell r="B86">
            <v>407</v>
          </cell>
          <cell r="G86">
            <v>3046</v>
          </cell>
        </row>
        <row r="87">
          <cell r="B87">
            <v>408</v>
          </cell>
          <cell r="G87">
            <v>3043</v>
          </cell>
        </row>
        <row r="88">
          <cell r="B88">
            <v>409</v>
          </cell>
          <cell r="G88">
            <v>3045</v>
          </cell>
        </row>
        <row r="89">
          <cell r="B89">
            <v>410</v>
          </cell>
          <cell r="G89">
            <v>2031</v>
          </cell>
        </row>
        <row r="90">
          <cell r="B90">
            <v>411</v>
          </cell>
          <cell r="G90">
            <v>3032</v>
          </cell>
        </row>
        <row r="91">
          <cell r="B91">
            <v>412</v>
          </cell>
          <cell r="G91">
            <v>3022</v>
          </cell>
        </row>
        <row r="92">
          <cell r="B92">
            <v>413</v>
          </cell>
          <cell r="G92">
            <v>1063</v>
          </cell>
        </row>
        <row r="93">
          <cell r="B93">
            <v>501</v>
          </cell>
          <cell r="G93">
            <v>1012</v>
          </cell>
        </row>
        <row r="94">
          <cell r="B94">
            <v>502</v>
          </cell>
          <cell r="G94">
            <v>2011</v>
          </cell>
        </row>
        <row r="95">
          <cell r="B95">
            <v>503</v>
          </cell>
          <cell r="G95">
            <v>1031</v>
          </cell>
        </row>
        <row r="96">
          <cell r="B96">
            <v>504</v>
          </cell>
          <cell r="G96">
            <v>3081</v>
          </cell>
        </row>
        <row r="97">
          <cell r="B97">
            <v>505</v>
          </cell>
          <cell r="G97">
            <v>3082</v>
          </cell>
        </row>
        <row r="98">
          <cell r="B98">
            <v>506</v>
          </cell>
          <cell r="G98">
            <v>3046</v>
          </cell>
        </row>
        <row r="99">
          <cell r="B99">
            <v>507</v>
          </cell>
          <cell r="G99">
            <v>3043</v>
          </cell>
        </row>
        <row r="100">
          <cell r="B100">
            <v>508</v>
          </cell>
          <cell r="G100">
            <v>3045</v>
          </cell>
        </row>
        <row r="101">
          <cell r="B101">
            <v>509</v>
          </cell>
          <cell r="G101">
            <v>2031</v>
          </cell>
        </row>
        <row r="102">
          <cell r="B102">
            <v>510</v>
          </cell>
          <cell r="G102">
            <v>3032</v>
          </cell>
        </row>
        <row r="103">
          <cell r="B103">
            <v>511</v>
          </cell>
          <cell r="G103">
            <v>3022</v>
          </cell>
        </row>
        <row r="104">
          <cell r="B104">
            <v>512</v>
          </cell>
          <cell r="G104">
            <v>1063</v>
          </cell>
        </row>
        <row r="105">
          <cell r="B105">
            <v>601</v>
          </cell>
          <cell r="G105">
            <v>1012</v>
          </cell>
        </row>
        <row r="106">
          <cell r="B106">
            <v>602</v>
          </cell>
          <cell r="G106">
            <v>2011</v>
          </cell>
        </row>
        <row r="107">
          <cell r="B107">
            <v>603</v>
          </cell>
          <cell r="G107">
            <v>1031</v>
          </cell>
        </row>
        <row r="108">
          <cell r="B108">
            <v>604</v>
          </cell>
          <cell r="G108">
            <v>3081</v>
          </cell>
        </row>
        <row r="109">
          <cell r="B109">
            <v>605</v>
          </cell>
          <cell r="G109">
            <v>3082</v>
          </cell>
        </row>
        <row r="110">
          <cell r="B110">
            <v>606</v>
          </cell>
          <cell r="G110">
            <v>3051</v>
          </cell>
        </row>
        <row r="111">
          <cell r="B111">
            <v>607</v>
          </cell>
          <cell r="G111">
            <v>3043</v>
          </cell>
        </row>
        <row r="112">
          <cell r="B112">
            <v>608</v>
          </cell>
          <cell r="G112">
            <v>3045</v>
          </cell>
        </row>
        <row r="113">
          <cell r="B113">
            <v>609</v>
          </cell>
          <cell r="G113">
            <v>2031</v>
          </cell>
        </row>
        <row r="114">
          <cell r="B114">
            <v>610</v>
          </cell>
          <cell r="G114">
            <v>3032</v>
          </cell>
        </row>
        <row r="115">
          <cell r="B115">
            <v>611</v>
          </cell>
          <cell r="G115">
            <v>3032</v>
          </cell>
        </row>
        <row r="116">
          <cell r="B116">
            <v>612</v>
          </cell>
          <cell r="G116">
            <v>3022</v>
          </cell>
        </row>
        <row r="117">
          <cell r="B117">
            <v>613</v>
          </cell>
          <cell r="G117">
            <v>3022</v>
          </cell>
        </row>
        <row r="118">
          <cell r="B118">
            <v>614</v>
          </cell>
          <cell r="G118">
            <v>1063</v>
          </cell>
        </row>
        <row r="119">
          <cell r="B119">
            <v>701</v>
          </cell>
          <cell r="G119">
            <v>1012</v>
          </cell>
        </row>
        <row r="120">
          <cell r="B120">
            <v>702</v>
          </cell>
          <cell r="G120">
            <v>2011</v>
          </cell>
        </row>
        <row r="121">
          <cell r="B121">
            <v>703</v>
          </cell>
          <cell r="G121">
            <v>1031</v>
          </cell>
        </row>
        <row r="122">
          <cell r="B122">
            <v>704</v>
          </cell>
          <cell r="G122">
            <v>3081</v>
          </cell>
        </row>
        <row r="123">
          <cell r="B123">
            <v>705</v>
          </cell>
          <cell r="G123">
            <v>3082</v>
          </cell>
        </row>
        <row r="124">
          <cell r="B124">
            <v>706</v>
          </cell>
          <cell r="G124">
            <v>3043</v>
          </cell>
        </row>
        <row r="125">
          <cell r="B125">
            <v>707</v>
          </cell>
          <cell r="G125">
            <v>3045</v>
          </cell>
        </row>
        <row r="126">
          <cell r="B126">
            <v>708</v>
          </cell>
          <cell r="G126">
            <v>2031</v>
          </cell>
        </row>
        <row r="127">
          <cell r="B127">
            <v>709</v>
          </cell>
          <cell r="G127">
            <v>2031</v>
          </cell>
        </row>
        <row r="128">
          <cell r="B128">
            <v>710</v>
          </cell>
          <cell r="G128">
            <v>3032</v>
          </cell>
        </row>
        <row r="129">
          <cell r="B129">
            <v>711</v>
          </cell>
          <cell r="G129">
            <v>3032</v>
          </cell>
        </row>
        <row r="130">
          <cell r="B130">
            <v>712</v>
          </cell>
          <cell r="G130">
            <v>3022</v>
          </cell>
        </row>
        <row r="131">
          <cell r="B131">
            <v>713</v>
          </cell>
          <cell r="G131">
            <v>3022</v>
          </cell>
        </row>
        <row r="132">
          <cell r="B132">
            <v>714</v>
          </cell>
          <cell r="G132">
            <v>3022</v>
          </cell>
        </row>
        <row r="133">
          <cell r="B133">
            <v>715</v>
          </cell>
          <cell r="G133">
            <v>1063</v>
          </cell>
        </row>
        <row r="134">
          <cell r="B134">
            <v>716</v>
          </cell>
          <cell r="G134">
            <v>1063</v>
          </cell>
        </row>
        <row r="162">
          <cell r="G162">
            <v>1012</v>
          </cell>
          <cell r="L162">
            <v>1</v>
          </cell>
        </row>
        <row r="163">
          <cell r="G163">
            <v>1012</v>
          </cell>
          <cell r="L163">
            <v>2</v>
          </cell>
        </row>
        <row r="164">
          <cell r="G164">
            <v>1012</v>
          </cell>
          <cell r="L164">
            <v>3</v>
          </cell>
        </row>
        <row r="165">
          <cell r="G165">
            <v>1012</v>
          </cell>
          <cell r="L165">
            <v>4</v>
          </cell>
        </row>
        <row r="166">
          <cell r="G166">
            <v>1012</v>
          </cell>
          <cell r="L166">
            <v>5</v>
          </cell>
        </row>
        <row r="167">
          <cell r="G167">
            <v>1012</v>
          </cell>
          <cell r="L167">
            <v>6</v>
          </cell>
        </row>
        <row r="168">
          <cell r="G168">
            <v>1012</v>
          </cell>
          <cell r="L168">
            <v>7</v>
          </cell>
        </row>
        <row r="169">
          <cell r="G169">
            <v>1051</v>
          </cell>
          <cell r="L169">
            <v>8</v>
          </cell>
        </row>
        <row r="170">
          <cell r="G170">
            <v>1051</v>
          </cell>
          <cell r="L170">
            <v>9</v>
          </cell>
        </row>
        <row r="171">
          <cell r="G171">
            <v>1051</v>
          </cell>
          <cell r="L171">
            <v>10</v>
          </cell>
        </row>
        <row r="172">
          <cell r="G172">
            <v>1051</v>
          </cell>
          <cell r="L172">
            <v>11</v>
          </cell>
        </row>
        <row r="173">
          <cell r="G173">
            <v>1051</v>
          </cell>
          <cell r="L173">
            <v>12</v>
          </cell>
        </row>
        <row r="174">
          <cell r="G174">
            <v>1051</v>
          </cell>
          <cell r="L174">
            <v>13</v>
          </cell>
        </row>
        <row r="175">
          <cell r="G175">
            <v>1051</v>
          </cell>
          <cell r="L175">
            <v>14</v>
          </cell>
        </row>
        <row r="176">
          <cell r="G176">
            <v>2031</v>
          </cell>
          <cell r="L176">
            <v>15</v>
          </cell>
        </row>
        <row r="177">
          <cell r="G177">
            <v>2031</v>
          </cell>
          <cell r="L177">
            <v>16</v>
          </cell>
        </row>
        <row r="178">
          <cell r="G178">
            <v>2031</v>
          </cell>
          <cell r="L178">
            <v>17</v>
          </cell>
        </row>
        <row r="179">
          <cell r="G179">
            <v>2031</v>
          </cell>
          <cell r="L179">
            <v>18</v>
          </cell>
        </row>
        <row r="180">
          <cell r="G180">
            <v>2031</v>
          </cell>
          <cell r="L180">
            <v>19</v>
          </cell>
        </row>
        <row r="181">
          <cell r="G181">
            <v>2031</v>
          </cell>
          <cell r="L181">
            <v>20</v>
          </cell>
        </row>
        <row r="182">
          <cell r="G182">
            <v>2031</v>
          </cell>
          <cell r="L182">
            <v>21</v>
          </cell>
        </row>
        <row r="183">
          <cell r="G183">
            <v>2031</v>
          </cell>
          <cell r="L183">
            <v>22</v>
          </cell>
        </row>
        <row r="184">
          <cell r="G184">
            <v>2031</v>
          </cell>
          <cell r="L184">
            <v>23</v>
          </cell>
        </row>
        <row r="185">
          <cell r="G185">
            <v>2031</v>
          </cell>
          <cell r="L185">
            <v>24</v>
          </cell>
        </row>
        <row r="186">
          <cell r="G186">
            <v>2031</v>
          </cell>
          <cell r="L186">
            <v>25</v>
          </cell>
        </row>
        <row r="187">
          <cell r="G187">
            <v>2031</v>
          </cell>
          <cell r="L187">
            <v>26</v>
          </cell>
        </row>
        <row r="188">
          <cell r="G188">
            <v>2021</v>
          </cell>
          <cell r="L188">
            <v>27</v>
          </cell>
        </row>
        <row r="189">
          <cell r="G189">
            <v>2021</v>
          </cell>
          <cell r="L189">
            <v>28</v>
          </cell>
        </row>
        <row r="190">
          <cell r="G190">
            <v>2021</v>
          </cell>
          <cell r="L190">
            <v>29</v>
          </cell>
        </row>
        <row r="191">
          <cell r="G191">
            <v>2021</v>
          </cell>
          <cell r="L191">
            <v>30</v>
          </cell>
        </row>
        <row r="192">
          <cell r="G192">
            <v>2021</v>
          </cell>
          <cell r="L192">
            <v>31</v>
          </cell>
        </row>
        <row r="193">
          <cell r="G193">
            <v>2021</v>
          </cell>
          <cell r="L193">
            <v>32</v>
          </cell>
        </row>
        <row r="194">
          <cell r="G194">
            <v>2021</v>
          </cell>
          <cell r="L194">
            <v>33</v>
          </cell>
        </row>
        <row r="195">
          <cell r="G195">
            <v>2021</v>
          </cell>
          <cell r="L195">
            <v>34</v>
          </cell>
        </row>
        <row r="196">
          <cell r="G196">
            <v>2021</v>
          </cell>
          <cell r="L196">
            <v>35</v>
          </cell>
        </row>
        <row r="197">
          <cell r="G197">
            <v>2021</v>
          </cell>
          <cell r="L197">
            <v>36</v>
          </cell>
        </row>
        <row r="198">
          <cell r="G198">
            <v>2021</v>
          </cell>
          <cell r="L198">
            <v>37</v>
          </cell>
        </row>
        <row r="199">
          <cell r="G199">
            <v>2021</v>
          </cell>
          <cell r="L199">
            <v>38</v>
          </cell>
        </row>
        <row r="200">
          <cell r="G200">
            <v>2021</v>
          </cell>
          <cell r="L200">
            <v>39</v>
          </cell>
        </row>
        <row r="201">
          <cell r="G201">
            <v>1043</v>
          </cell>
          <cell r="L201">
            <v>40</v>
          </cell>
        </row>
        <row r="202">
          <cell r="G202">
            <v>1043</v>
          </cell>
          <cell r="L202">
            <v>41</v>
          </cell>
        </row>
        <row r="203">
          <cell r="G203">
            <v>1043</v>
          </cell>
          <cell r="L203">
            <v>42</v>
          </cell>
        </row>
        <row r="204">
          <cell r="G204">
            <v>1043</v>
          </cell>
          <cell r="L204">
            <v>43</v>
          </cell>
        </row>
        <row r="205">
          <cell r="G205">
            <v>1043</v>
          </cell>
          <cell r="L205">
            <v>44</v>
          </cell>
        </row>
        <row r="206">
          <cell r="G206">
            <v>1043</v>
          </cell>
          <cell r="L206">
            <v>45</v>
          </cell>
        </row>
        <row r="207">
          <cell r="G207">
            <v>1043</v>
          </cell>
          <cell r="L207">
            <v>46</v>
          </cell>
        </row>
        <row r="208">
          <cell r="G208">
            <v>1043</v>
          </cell>
          <cell r="L208">
            <v>47</v>
          </cell>
        </row>
        <row r="209">
          <cell r="G209">
            <v>1043</v>
          </cell>
          <cell r="L209">
            <v>48</v>
          </cell>
        </row>
        <row r="210">
          <cell r="G210">
            <v>1043</v>
          </cell>
          <cell r="L210">
            <v>49</v>
          </cell>
        </row>
        <row r="211">
          <cell r="G211">
            <v>1063</v>
          </cell>
          <cell r="L211">
            <v>50</v>
          </cell>
        </row>
        <row r="212">
          <cell r="G212">
            <v>1063</v>
          </cell>
          <cell r="L212">
            <v>51</v>
          </cell>
        </row>
        <row r="213">
          <cell r="G213">
            <v>1063</v>
          </cell>
          <cell r="L213">
            <v>52</v>
          </cell>
        </row>
        <row r="214">
          <cell r="G214">
            <v>1063</v>
          </cell>
          <cell r="L214">
            <v>53</v>
          </cell>
        </row>
        <row r="215">
          <cell r="G215">
            <v>1063</v>
          </cell>
          <cell r="L215">
            <v>54</v>
          </cell>
        </row>
        <row r="216">
          <cell r="G216">
            <v>1063</v>
          </cell>
          <cell r="L216">
            <v>55</v>
          </cell>
        </row>
        <row r="217">
          <cell r="G217">
            <v>1063</v>
          </cell>
          <cell r="L217">
            <v>56</v>
          </cell>
        </row>
        <row r="218">
          <cell r="G218">
            <v>1063</v>
          </cell>
          <cell r="L218">
            <v>57</v>
          </cell>
        </row>
        <row r="219">
          <cell r="G219">
            <v>1063</v>
          </cell>
          <cell r="L219">
            <v>58</v>
          </cell>
        </row>
        <row r="220">
          <cell r="G220">
            <v>1063</v>
          </cell>
          <cell r="L220">
            <v>59</v>
          </cell>
        </row>
        <row r="221">
          <cell r="G221">
            <v>1063</v>
          </cell>
          <cell r="L221">
            <v>60</v>
          </cell>
        </row>
        <row r="222">
          <cell r="G222">
            <v>1063</v>
          </cell>
          <cell r="L222">
            <v>61</v>
          </cell>
        </row>
        <row r="223">
          <cell r="G223">
            <v>1063</v>
          </cell>
          <cell r="L223">
            <v>62</v>
          </cell>
        </row>
        <row r="224">
          <cell r="G224">
            <v>1063</v>
          </cell>
          <cell r="L224">
            <v>63</v>
          </cell>
        </row>
        <row r="225">
          <cell r="G225">
            <v>1063</v>
          </cell>
          <cell r="L225">
            <v>64</v>
          </cell>
        </row>
        <row r="226">
          <cell r="G226">
            <v>1063</v>
          </cell>
          <cell r="L226">
            <v>65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453"/>
  <sheetViews>
    <sheetView tabSelected="1" topLeftCell="A335" workbookViewId="0">
      <selection activeCell="B349" sqref="B349:G355"/>
    </sheetView>
  </sheetViews>
  <sheetFormatPr defaultColWidth="9" defaultRowHeight="10.8" x14ac:dyDescent="0.25"/>
  <cols>
    <col min="1" max="1" width="11.44140625" style="2" customWidth="1"/>
    <col min="2" max="2" width="56.109375" style="3" customWidth="1"/>
    <col min="3" max="8" width="15.6640625" style="3" customWidth="1"/>
    <col min="9" max="9" width="31.44140625" style="3" customWidth="1"/>
    <col min="10" max="10" width="15.6640625" style="3" customWidth="1"/>
    <col min="11" max="12" width="9" style="2" customWidth="1"/>
    <col min="13" max="16384" width="9" style="2"/>
  </cols>
  <sheetData>
    <row r="1" spans="1:10" s="1" customFormat="1" ht="13.2" x14ac:dyDescent="0.25">
      <c r="A1" s="4" t="s">
        <v>0</v>
      </c>
      <c r="B1" s="4"/>
      <c r="C1" s="4" t="s">
        <v>1</v>
      </c>
      <c r="D1" s="4" t="s">
        <v>2</v>
      </c>
      <c r="E1" s="4" t="s">
        <v>3</v>
      </c>
      <c r="F1" s="4"/>
      <c r="G1" s="4" t="s">
        <v>4</v>
      </c>
      <c r="H1" s="4" t="s">
        <v>211</v>
      </c>
      <c r="I1" s="4"/>
      <c r="J1" s="4" t="s">
        <v>5</v>
      </c>
    </row>
    <row r="2" spans="1:10" s="1" customFormat="1" ht="13.2" x14ac:dyDescent="0.25">
      <c r="A2" s="4" t="s">
        <v>6</v>
      </c>
      <c r="B2" s="4"/>
      <c r="C2" s="4" t="s">
        <v>6</v>
      </c>
      <c r="D2" s="4" t="s">
        <v>6</v>
      </c>
      <c r="E2" s="4" t="s">
        <v>7</v>
      </c>
      <c r="F2" s="4"/>
      <c r="G2" s="4" t="s">
        <v>6</v>
      </c>
      <c r="H2" s="13" t="s">
        <v>212</v>
      </c>
      <c r="I2" s="4"/>
      <c r="J2" s="4" t="s">
        <v>6</v>
      </c>
    </row>
    <row r="3" spans="1:10" s="1" customFormat="1" ht="13.2" x14ac:dyDescent="0.25">
      <c r="A3" s="4" t="s">
        <v>8</v>
      </c>
      <c r="B3" s="4"/>
      <c r="C3" s="4" t="s">
        <v>8</v>
      </c>
      <c r="D3" s="4" t="s">
        <v>9</v>
      </c>
      <c r="E3" s="4" t="s">
        <v>8</v>
      </c>
      <c r="F3" s="4"/>
      <c r="G3" s="4" t="s">
        <v>8</v>
      </c>
      <c r="H3" s="4" t="s">
        <v>8</v>
      </c>
      <c r="I3" s="4"/>
      <c r="J3" s="4" t="s">
        <v>8</v>
      </c>
    </row>
    <row r="4" spans="1:10" s="1" customFormat="1" ht="13.2" x14ac:dyDescent="0.25">
      <c r="A4" s="5" t="s">
        <v>10</v>
      </c>
      <c r="B4" s="5" t="s">
        <v>11</v>
      </c>
      <c r="C4" s="5" t="s">
        <v>12</v>
      </c>
      <c r="D4" s="5" t="s">
        <v>13</v>
      </c>
      <c r="E4" s="5" t="s">
        <v>14</v>
      </c>
      <c r="F4" s="5" t="s">
        <v>15</v>
      </c>
      <c r="G4" s="5" t="s">
        <v>16</v>
      </c>
      <c r="H4" s="5" t="s">
        <v>17</v>
      </c>
      <c r="I4" s="5" t="s">
        <v>18</v>
      </c>
      <c r="J4" s="5" t="s">
        <v>19</v>
      </c>
    </row>
    <row r="5" spans="1:10" x14ac:dyDescent="0.25">
      <c r="A5" s="2">
        <f>C5*1000+1</f>
        <v>301001</v>
      </c>
      <c r="B5" s="3" t="str">
        <f>CONCATENATE(_xlfn.XLOOKUP(C5,'task_group|任务组'!$A:$A,'task_group|任务组'!$B:$B),"-",I5)</f>
        <v>成就-登录游戏-3</v>
      </c>
      <c r="C5" s="3">
        <v>301</v>
      </c>
      <c r="D5" s="3">
        <f t="shared" ref="D5:D27" si="0">_xlfn.NUMBERVALUE(RIGHT(A5,3))</f>
        <v>1</v>
      </c>
      <c r="E5" s="3" t="str">
        <f t="shared" ref="E5:E27" si="1">CONCATENATE("2;0;",F5)</f>
        <v>2;0;10</v>
      </c>
      <c r="F5" s="3">
        <v>10</v>
      </c>
      <c r="G5" s="3">
        <v>1012</v>
      </c>
      <c r="H5" s="3">
        <f>IF(_xlfn.XLOOKUP(G5,'task_type|任务类型'!$A:$A,'task_type|任务类型'!$D:$D)=1,I5,"")</f>
        <v>3</v>
      </c>
      <c r="I5" s="3">
        <v>3</v>
      </c>
      <c r="J5" s="3">
        <f t="shared" ref="J5:J27" si="2">F5</f>
        <v>10</v>
      </c>
    </row>
    <row r="6" spans="1:10" x14ac:dyDescent="0.25">
      <c r="A6" s="2">
        <f>A5+1</f>
        <v>301002</v>
      </c>
      <c r="B6" s="3" t="str">
        <f>CONCATENATE(_xlfn.XLOOKUP(C6,'task_group|任务组'!$A:$A,'task_group|任务组'!$B:$B),"-",I6)</f>
        <v>成就-登录游戏-7</v>
      </c>
      <c r="C6" s="3">
        <f>C5</f>
        <v>301</v>
      </c>
      <c r="D6" s="3">
        <f t="shared" si="0"/>
        <v>2</v>
      </c>
      <c r="E6" s="3" t="str">
        <f t="shared" si="1"/>
        <v>2;0;10</v>
      </c>
      <c r="F6" s="3">
        <v>10</v>
      </c>
      <c r="G6" s="3">
        <v>1012</v>
      </c>
      <c r="H6" s="3">
        <f>IF(_xlfn.XLOOKUP(G6,'task_type|任务类型'!$A:$A,'task_type|任务类型'!$D:$D)=1,I6,"")</f>
        <v>7</v>
      </c>
      <c r="I6" s="3">
        <v>7</v>
      </c>
      <c r="J6" s="3">
        <f t="shared" si="2"/>
        <v>10</v>
      </c>
    </row>
    <row r="7" spans="1:10" x14ac:dyDescent="0.25">
      <c r="A7" s="2">
        <f t="shared" ref="A7:A27" si="3">A6+1</f>
        <v>301003</v>
      </c>
      <c r="B7" s="3" t="str">
        <f>CONCATENATE(_xlfn.XLOOKUP(C7,'task_group|任务组'!$A:$A,'task_group|任务组'!$B:$B),"-",I7)</f>
        <v>成就-登录游戏-15</v>
      </c>
      <c r="C7" s="3">
        <f t="shared" ref="C7:C27" si="4">C6</f>
        <v>301</v>
      </c>
      <c r="D7" s="3">
        <f t="shared" si="0"/>
        <v>3</v>
      </c>
      <c r="E7" s="3" t="str">
        <f t="shared" si="1"/>
        <v>2;0;10</v>
      </c>
      <c r="F7" s="3">
        <v>10</v>
      </c>
      <c r="G7" s="3">
        <v>1012</v>
      </c>
      <c r="H7" s="3">
        <f>IF(_xlfn.XLOOKUP(G7,'task_type|任务类型'!$A:$A,'task_type|任务类型'!$D:$D)=1,I7,"")</f>
        <v>15</v>
      </c>
      <c r="I7" s="3">
        <v>15</v>
      </c>
      <c r="J7" s="3">
        <f t="shared" si="2"/>
        <v>10</v>
      </c>
    </row>
    <row r="8" spans="1:10" x14ac:dyDescent="0.25">
      <c r="A8" s="2">
        <f t="shared" si="3"/>
        <v>301004</v>
      </c>
      <c r="B8" s="3" t="str">
        <f>CONCATENATE(_xlfn.XLOOKUP(C8,'task_group|任务组'!$A:$A,'task_group|任务组'!$B:$B),"-",I8)</f>
        <v>成就-登录游戏-30</v>
      </c>
      <c r="C8" s="3">
        <f t="shared" si="4"/>
        <v>301</v>
      </c>
      <c r="D8" s="3">
        <f t="shared" si="0"/>
        <v>4</v>
      </c>
      <c r="E8" s="3" t="str">
        <f t="shared" si="1"/>
        <v>2;0;10</v>
      </c>
      <c r="F8" s="3">
        <v>10</v>
      </c>
      <c r="G8" s="3">
        <v>1012</v>
      </c>
      <c r="H8" s="3">
        <f>IF(_xlfn.XLOOKUP(G8,'task_type|任务类型'!$A:$A,'task_type|任务类型'!$D:$D)=1,I8,"")</f>
        <v>30</v>
      </c>
      <c r="I8" s="3">
        <v>30</v>
      </c>
      <c r="J8" s="3">
        <f t="shared" si="2"/>
        <v>10</v>
      </c>
    </row>
    <row r="9" spans="1:10" x14ac:dyDescent="0.25">
      <c r="A9" s="2">
        <f t="shared" si="3"/>
        <v>301005</v>
      </c>
      <c r="B9" s="3" t="str">
        <f>CONCATENATE(_xlfn.XLOOKUP(C9,'task_group|任务组'!$A:$A,'task_group|任务组'!$B:$B),"-",I9)</f>
        <v>成就-登录游戏-60</v>
      </c>
      <c r="C9" s="3">
        <f t="shared" si="4"/>
        <v>301</v>
      </c>
      <c r="D9" s="3">
        <f t="shared" si="0"/>
        <v>5</v>
      </c>
      <c r="E9" s="3" t="str">
        <f t="shared" si="1"/>
        <v>2;0;20</v>
      </c>
      <c r="F9" s="3">
        <v>20</v>
      </c>
      <c r="G9" s="3">
        <v>1012</v>
      </c>
      <c r="H9" s="3">
        <f>IF(_xlfn.XLOOKUP(G9,'task_type|任务类型'!$A:$A,'task_type|任务类型'!$D:$D)=1,I9,"")</f>
        <v>60</v>
      </c>
      <c r="I9" s="3">
        <v>60</v>
      </c>
      <c r="J9" s="3">
        <f t="shared" si="2"/>
        <v>20</v>
      </c>
    </row>
    <row r="10" spans="1:10" x14ac:dyDescent="0.25">
      <c r="A10" s="2">
        <f t="shared" si="3"/>
        <v>301006</v>
      </c>
      <c r="B10" s="3" t="str">
        <f>CONCATENATE(_xlfn.XLOOKUP(C10,'task_group|任务组'!$A:$A,'task_group|任务组'!$B:$B),"-",I10)</f>
        <v>成就-登录游戏-90</v>
      </c>
      <c r="C10" s="3">
        <f t="shared" si="4"/>
        <v>301</v>
      </c>
      <c r="D10" s="3">
        <f t="shared" si="0"/>
        <v>6</v>
      </c>
      <c r="E10" s="3" t="str">
        <f t="shared" si="1"/>
        <v>2;0;20</v>
      </c>
      <c r="F10" s="3">
        <v>20</v>
      </c>
      <c r="G10" s="3">
        <v>1012</v>
      </c>
      <c r="H10" s="3">
        <f>IF(_xlfn.XLOOKUP(G10,'task_type|任务类型'!$A:$A,'task_type|任务类型'!$D:$D)=1,I10,"")</f>
        <v>90</v>
      </c>
      <c r="I10" s="3">
        <v>90</v>
      </c>
      <c r="J10" s="3">
        <f t="shared" si="2"/>
        <v>20</v>
      </c>
    </row>
    <row r="11" spans="1:10" x14ac:dyDescent="0.25">
      <c r="A11" s="2">
        <f t="shared" si="3"/>
        <v>301007</v>
      </c>
      <c r="B11" s="3" t="str">
        <f>CONCATENATE(_xlfn.XLOOKUP(C11,'task_group|任务组'!$A:$A,'task_group|任务组'!$B:$B),"-",I11)</f>
        <v>成就-登录游戏-120</v>
      </c>
      <c r="C11" s="3">
        <f t="shared" si="4"/>
        <v>301</v>
      </c>
      <c r="D11" s="3">
        <f t="shared" si="0"/>
        <v>7</v>
      </c>
      <c r="E11" s="3" t="str">
        <f t="shared" si="1"/>
        <v>2;0;20</v>
      </c>
      <c r="F11" s="3">
        <v>20</v>
      </c>
      <c r="G11" s="3">
        <v>1012</v>
      </c>
      <c r="H11" s="3">
        <f>IF(_xlfn.XLOOKUP(G11,'task_type|任务类型'!$A:$A,'task_type|任务类型'!$D:$D)=1,I11,"")</f>
        <v>120</v>
      </c>
      <c r="I11" s="3">
        <v>120</v>
      </c>
      <c r="J11" s="3">
        <f t="shared" si="2"/>
        <v>20</v>
      </c>
    </row>
    <row r="12" spans="1:10" x14ac:dyDescent="0.25">
      <c r="A12" s="2">
        <f t="shared" si="3"/>
        <v>301008</v>
      </c>
      <c r="B12" s="3" t="str">
        <f>CONCATENATE(_xlfn.XLOOKUP(C12,'task_group|任务组'!$A:$A,'task_group|任务组'!$B:$B),"-",I12)</f>
        <v>成就-登录游戏-150</v>
      </c>
      <c r="C12" s="3">
        <f t="shared" si="4"/>
        <v>301</v>
      </c>
      <c r="D12" s="3">
        <f t="shared" si="0"/>
        <v>8</v>
      </c>
      <c r="E12" s="3" t="str">
        <f t="shared" si="1"/>
        <v>2;0;20</v>
      </c>
      <c r="F12" s="3">
        <v>20</v>
      </c>
      <c r="G12" s="3">
        <v>1012</v>
      </c>
      <c r="H12" s="3">
        <f>IF(_xlfn.XLOOKUP(G12,'task_type|任务类型'!$A:$A,'task_type|任务类型'!$D:$D)=1,I12,"")</f>
        <v>150</v>
      </c>
      <c r="I12" s="3">
        <v>150</v>
      </c>
      <c r="J12" s="3">
        <f t="shared" si="2"/>
        <v>20</v>
      </c>
    </row>
    <row r="13" spans="1:10" x14ac:dyDescent="0.25">
      <c r="A13" s="2">
        <f t="shared" si="3"/>
        <v>301009</v>
      </c>
      <c r="B13" s="3" t="str">
        <f>CONCATENATE(_xlfn.XLOOKUP(C13,'task_group|任务组'!$A:$A,'task_group|任务组'!$B:$B),"-",I13)</f>
        <v>成就-登录游戏-180</v>
      </c>
      <c r="C13" s="3">
        <f t="shared" si="4"/>
        <v>301</v>
      </c>
      <c r="D13" s="3">
        <f t="shared" si="0"/>
        <v>9</v>
      </c>
      <c r="E13" s="3" t="str">
        <f t="shared" si="1"/>
        <v>2;0;20</v>
      </c>
      <c r="F13" s="3">
        <v>20</v>
      </c>
      <c r="G13" s="3">
        <v>1012</v>
      </c>
      <c r="H13" s="3">
        <f>IF(_xlfn.XLOOKUP(G13,'task_type|任务类型'!$A:$A,'task_type|任务类型'!$D:$D)=1,I13,"")</f>
        <v>180</v>
      </c>
      <c r="I13" s="3">
        <v>180</v>
      </c>
      <c r="J13" s="3">
        <f t="shared" si="2"/>
        <v>20</v>
      </c>
    </row>
    <row r="14" spans="1:10" x14ac:dyDescent="0.25">
      <c r="A14" s="2">
        <f t="shared" si="3"/>
        <v>301010</v>
      </c>
      <c r="B14" s="3" t="str">
        <f>CONCATENATE(_xlfn.XLOOKUP(C14,'task_group|任务组'!$A:$A,'task_group|任务组'!$B:$B),"-",I14)</f>
        <v>成就-登录游戏-210</v>
      </c>
      <c r="C14" s="3">
        <f t="shared" si="4"/>
        <v>301</v>
      </c>
      <c r="D14" s="3">
        <f t="shared" si="0"/>
        <v>10</v>
      </c>
      <c r="E14" s="3" t="str">
        <f t="shared" si="1"/>
        <v>2;0;30</v>
      </c>
      <c r="F14" s="3">
        <v>30</v>
      </c>
      <c r="G14" s="3">
        <v>1012</v>
      </c>
      <c r="H14" s="3">
        <f>IF(_xlfn.XLOOKUP(G14,'task_type|任务类型'!$A:$A,'task_type|任务类型'!$D:$D)=1,I14,"")</f>
        <v>210</v>
      </c>
      <c r="I14" s="3">
        <v>210</v>
      </c>
      <c r="J14" s="3">
        <f t="shared" si="2"/>
        <v>30</v>
      </c>
    </row>
    <row r="15" spans="1:10" x14ac:dyDescent="0.25">
      <c r="A15" s="2">
        <f t="shared" si="3"/>
        <v>301011</v>
      </c>
      <c r="B15" s="3" t="str">
        <f>CONCATENATE(_xlfn.XLOOKUP(C15,'task_group|任务组'!$A:$A,'task_group|任务组'!$B:$B),"-",I15)</f>
        <v>成就-登录游戏-240</v>
      </c>
      <c r="C15" s="3">
        <f t="shared" si="4"/>
        <v>301</v>
      </c>
      <c r="D15" s="3">
        <f t="shared" si="0"/>
        <v>11</v>
      </c>
      <c r="E15" s="3" t="str">
        <f t="shared" si="1"/>
        <v>2;0;30</v>
      </c>
      <c r="F15" s="3">
        <v>30</v>
      </c>
      <c r="G15" s="3">
        <v>1012</v>
      </c>
      <c r="H15" s="3">
        <f>IF(_xlfn.XLOOKUP(G15,'task_type|任务类型'!$A:$A,'task_type|任务类型'!$D:$D)=1,I15,"")</f>
        <v>240</v>
      </c>
      <c r="I15" s="3">
        <v>240</v>
      </c>
      <c r="J15" s="3">
        <f t="shared" si="2"/>
        <v>30</v>
      </c>
    </row>
    <row r="16" spans="1:10" x14ac:dyDescent="0.25">
      <c r="A16" s="2">
        <f t="shared" si="3"/>
        <v>301012</v>
      </c>
      <c r="B16" s="3" t="str">
        <f>CONCATENATE(_xlfn.XLOOKUP(C16,'task_group|任务组'!$A:$A,'task_group|任务组'!$B:$B),"-",I16)</f>
        <v>成就-登录游戏-270</v>
      </c>
      <c r="C16" s="3">
        <f t="shared" si="4"/>
        <v>301</v>
      </c>
      <c r="D16" s="3">
        <f t="shared" si="0"/>
        <v>12</v>
      </c>
      <c r="E16" s="3" t="str">
        <f t="shared" si="1"/>
        <v>2;0;30</v>
      </c>
      <c r="F16" s="3">
        <v>30</v>
      </c>
      <c r="G16" s="3">
        <v>1012</v>
      </c>
      <c r="H16" s="3">
        <f>IF(_xlfn.XLOOKUP(G16,'task_type|任务类型'!$A:$A,'task_type|任务类型'!$D:$D)=1,I16,"")</f>
        <v>270</v>
      </c>
      <c r="I16" s="3">
        <v>270</v>
      </c>
      <c r="J16" s="3">
        <f t="shared" si="2"/>
        <v>30</v>
      </c>
    </row>
    <row r="17" spans="1:10" x14ac:dyDescent="0.25">
      <c r="A17" s="2">
        <f t="shared" si="3"/>
        <v>301013</v>
      </c>
      <c r="B17" s="3" t="str">
        <f>CONCATENATE(_xlfn.XLOOKUP(C17,'task_group|任务组'!$A:$A,'task_group|任务组'!$B:$B),"-",I17)</f>
        <v>成就-登录游戏-300</v>
      </c>
      <c r="C17" s="3">
        <f t="shared" si="4"/>
        <v>301</v>
      </c>
      <c r="D17" s="3">
        <f t="shared" si="0"/>
        <v>13</v>
      </c>
      <c r="E17" s="3" t="str">
        <f t="shared" si="1"/>
        <v>2;0;30</v>
      </c>
      <c r="F17" s="3">
        <v>30</v>
      </c>
      <c r="G17" s="3">
        <v>1012</v>
      </c>
      <c r="H17" s="3">
        <f>IF(_xlfn.XLOOKUP(G17,'task_type|任务类型'!$A:$A,'task_type|任务类型'!$D:$D)=1,I17,"")</f>
        <v>300</v>
      </c>
      <c r="I17" s="3">
        <v>300</v>
      </c>
      <c r="J17" s="3">
        <f t="shared" si="2"/>
        <v>30</v>
      </c>
    </row>
    <row r="18" spans="1:10" x14ac:dyDescent="0.25">
      <c r="A18" s="2">
        <f t="shared" si="3"/>
        <v>301014</v>
      </c>
      <c r="B18" s="3" t="str">
        <f>CONCATENATE(_xlfn.XLOOKUP(C18,'task_group|任务组'!$A:$A,'task_group|任务组'!$B:$B),"-",I18)</f>
        <v>成就-登录游戏-330</v>
      </c>
      <c r="C18" s="3">
        <f t="shared" si="4"/>
        <v>301</v>
      </c>
      <c r="D18" s="3">
        <f t="shared" si="0"/>
        <v>14</v>
      </c>
      <c r="E18" s="3" t="str">
        <f t="shared" si="1"/>
        <v>2;0;30</v>
      </c>
      <c r="F18" s="3">
        <v>30</v>
      </c>
      <c r="G18" s="3">
        <v>1012</v>
      </c>
      <c r="H18" s="3">
        <f>IF(_xlfn.XLOOKUP(G18,'task_type|任务类型'!$A:$A,'task_type|任务类型'!$D:$D)=1,I18,"")</f>
        <v>330</v>
      </c>
      <c r="I18" s="3">
        <v>330</v>
      </c>
      <c r="J18" s="3">
        <f t="shared" si="2"/>
        <v>30</v>
      </c>
    </row>
    <row r="19" spans="1:10" x14ac:dyDescent="0.25">
      <c r="A19" s="2">
        <f t="shared" si="3"/>
        <v>301015</v>
      </c>
      <c r="B19" s="3" t="str">
        <f>CONCATENATE(_xlfn.XLOOKUP(C19,'task_group|任务组'!$A:$A,'task_group|任务组'!$B:$B),"-",I19)</f>
        <v>成就-登录游戏-360</v>
      </c>
      <c r="C19" s="3">
        <f t="shared" si="4"/>
        <v>301</v>
      </c>
      <c r="D19" s="3">
        <f t="shared" si="0"/>
        <v>15</v>
      </c>
      <c r="E19" s="3" t="str">
        <f t="shared" si="1"/>
        <v>2;0;30</v>
      </c>
      <c r="F19" s="3">
        <v>30</v>
      </c>
      <c r="G19" s="3">
        <v>1012</v>
      </c>
      <c r="H19" s="3">
        <f>IF(_xlfn.XLOOKUP(G19,'task_type|任务类型'!$A:$A,'task_type|任务类型'!$D:$D)=1,I19,"")</f>
        <v>360</v>
      </c>
      <c r="I19" s="3">
        <v>360</v>
      </c>
      <c r="J19" s="3">
        <f t="shared" si="2"/>
        <v>30</v>
      </c>
    </row>
    <row r="20" spans="1:10" x14ac:dyDescent="0.25">
      <c r="A20" s="2">
        <f t="shared" si="3"/>
        <v>301016</v>
      </c>
      <c r="B20" s="3" t="str">
        <f>CONCATENATE(_xlfn.XLOOKUP(C20,'task_group|任务组'!$A:$A,'task_group|任务组'!$B:$B),"-",I20)</f>
        <v>成就-登录游戏-390</v>
      </c>
      <c r="C20" s="3">
        <f t="shared" si="4"/>
        <v>301</v>
      </c>
      <c r="D20" s="3">
        <f t="shared" si="0"/>
        <v>16</v>
      </c>
      <c r="E20" s="3" t="str">
        <f t="shared" si="1"/>
        <v>2;0;30</v>
      </c>
      <c r="F20" s="3">
        <v>30</v>
      </c>
      <c r="G20" s="3">
        <v>1012</v>
      </c>
      <c r="H20" s="3">
        <f>IF(_xlfn.XLOOKUP(G20,'task_type|任务类型'!$A:$A,'task_type|任务类型'!$D:$D)=1,I20,"")</f>
        <v>390</v>
      </c>
      <c r="I20" s="3">
        <v>390</v>
      </c>
      <c r="J20" s="3">
        <f t="shared" si="2"/>
        <v>30</v>
      </c>
    </row>
    <row r="21" spans="1:10" x14ac:dyDescent="0.25">
      <c r="A21" s="2">
        <f t="shared" si="3"/>
        <v>301017</v>
      </c>
      <c r="B21" s="3" t="str">
        <f>CONCATENATE(_xlfn.XLOOKUP(C21,'task_group|任务组'!$A:$A,'task_group|任务组'!$B:$B),"-",I21)</f>
        <v>成就-登录游戏-420</v>
      </c>
      <c r="C21" s="3">
        <f t="shared" si="4"/>
        <v>301</v>
      </c>
      <c r="D21" s="3">
        <f t="shared" si="0"/>
        <v>17</v>
      </c>
      <c r="E21" s="3" t="str">
        <f t="shared" si="1"/>
        <v>2;0;30</v>
      </c>
      <c r="F21" s="3">
        <v>30</v>
      </c>
      <c r="G21" s="3">
        <v>1012</v>
      </c>
      <c r="H21" s="3">
        <f>IF(_xlfn.XLOOKUP(G21,'task_type|任务类型'!$A:$A,'task_type|任务类型'!$D:$D)=1,I21,"")</f>
        <v>420</v>
      </c>
      <c r="I21" s="3">
        <v>420</v>
      </c>
      <c r="J21" s="3">
        <f t="shared" si="2"/>
        <v>30</v>
      </c>
    </row>
    <row r="22" spans="1:10" x14ac:dyDescent="0.25">
      <c r="A22" s="2">
        <f t="shared" si="3"/>
        <v>301018</v>
      </c>
      <c r="B22" s="3" t="str">
        <f>CONCATENATE(_xlfn.XLOOKUP(C22,'task_group|任务组'!$A:$A,'task_group|任务组'!$B:$B),"-",I22)</f>
        <v>成就-登录游戏-450</v>
      </c>
      <c r="C22" s="3">
        <f t="shared" si="4"/>
        <v>301</v>
      </c>
      <c r="D22" s="3">
        <f t="shared" si="0"/>
        <v>18</v>
      </c>
      <c r="E22" s="3" t="str">
        <f t="shared" si="1"/>
        <v>2;0;30</v>
      </c>
      <c r="F22" s="3">
        <v>30</v>
      </c>
      <c r="G22" s="3">
        <v>1012</v>
      </c>
      <c r="H22" s="3">
        <f>IF(_xlfn.XLOOKUP(G22,'task_type|任务类型'!$A:$A,'task_type|任务类型'!$D:$D)=1,I22,"")</f>
        <v>450</v>
      </c>
      <c r="I22" s="3">
        <v>450</v>
      </c>
      <c r="J22" s="3">
        <f t="shared" si="2"/>
        <v>30</v>
      </c>
    </row>
    <row r="23" spans="1:10" x14ac:dyDescent="0.25">
      <c r="A23" s="2">
        <f t="shared" si="3"/>
        <v>301019</v>
      </c>
      <c r="B23" s="3" t="str">
        <f>CONCATENATE(_xlfn.XLOOKUP(C23,'task_group|任务组'!$A:$A,'task_group|任务组'!$B:$B),"-",I23)</f>
        <v>成就-登录游戏-480</v>
      </c>
      <c r="C23" s="3">
        <f t="shared" si="4"/>
        <v>301</v>
      </c>
      <c r="D23" s="3">
        <f t="shared" si="0"/>
        <v>19</v>
      </c>
      <c r="E23" s="3" t="str">
        <f t="shared" si="1"/>
        <v>2;0;30</v>
      </c>
      <c r="F23" s="3">
        <v>30</v>
      </c>
      <c r="G23" s="3">
        <v>1012</v>
      </c>
      <c r="H23" s="3">
        <f>IF(_xlfn.XLOOKUP(G23,'task_type|任务类型'!$A:$A,'task_type|任务类型'!$D:$D)=1,I23,"")</f>
        <v>480</v>
      </c>
      <c r="I23" s="3">
        <v>480</v>
      </c>
      <c r="J23" s="3">
        <f t="shared" si="2"/>
        <v>30</v>
      </c>
    </row>
    <row r="24" spans="1:10" x14ac:dyDescent="0.25">
      <c r="A24" s="2">
        <f t="shared" si="3"/>
        <v>301020</v>
      </c>
      <c r="B24" s="3" t="str">
        <f>CONCATENATE(_xlfn.XLOOKUP(C24,'task_group|任务组'!$A:$A,'task_group|任务组'!$B:$B),"-",I24)</f>
        <v>成就-登录游戏-510</v>
      </c>
      <c r="C24" s="3">
        <f t="shared" si="4"/>
        <v>301</v>
      </c>
      <c r="D24" s="3">
        <f t="shared" si="0"/>
        <v>20</v>
      </c>
      <c r="E24" s="3" t="str">
        <f t="shared" si="1"/>
        <v>2;0;30</v>
      </c>
      <c r="F24" s="3">
        <v>30</v>
      </c>
      <c r="G24" s="3">
        <v>1012</v>
      </c>
      <c r="H24" s="3">
        <f>IF(_xlfn.XLOOKUP(G24,'task_type|任务类型'!$A:$A,'task_type|任务类型'!$D:$D)=1,I24,"")</f>
        <v>510</v>
      </c>
      <c r="I24" s="3">
        <v>510</v>
      </c>
      <c r="J24" s="3">
        <f t="shared" si="2"/>
        <v>30</v>
      </c>
    </row>
    <row r="25" spans="1:10" x14ac:dyDescent="0.25">
      <c r="A25" s="2">
        <f t="shared" si="3"/>
        <v>301021</v>
      </c>
      <c r="B25" s="3" t="str">
        <f>CONCATENATE(_xlfn.XLOOKUP(C25,'task_group|任务组'!$A:$A,'task_group|任务组'!$B:$B),"-",I25)</f>
        <v>成就-登录游戏-540</v>
      </c>
      <c r="C25" s="3">
        <f t="shared" si="4"/>
        <v>301</v>
      </c>
      <c r="D25" s="3">
        <f t="shared" si="0"/>
        <v>21</v>
      </c>
      <c r="E25" s="3" t="str">
        <f t="shared" si="1"/>
        <v>2;0;30</v>
      </c>
      <c r="F25" s="3">
        <v>30</v>
      </c>
      <c r="G25" s="3">
        <v>1012</v>
      </c>
      <c r="H25" s="3">
        <f>IF(_xlfn.XLOOKUP(G25,'task_type|任务类型'!$A:$A,'task_type|任务类型'!$D:$D)=1,I25,"")</f>
        <v>540</v>
      </c>
      <c r="I25" s="3">
        <v>540</v>
      </c>
      <c r="J25" s="3">
        <f t="shared" si="2"/>
        <v>30</v>
      </c>
    </row>
    <row r="26" spans="1:10" x14ac:dyDescent="0.25">
      <c r="A26" s="2">
        <f t="shared" si="3"/>
        <v>301022</v>
      </c>
      <c r="B26" s="3" t="str">
        <f>CONCATENATE(_xlfn.XLOOKUP(C26,'task_group|任务组'!$A:$A,'task_group|任务组'!$B:$B),"-",I26)</f>
        <v>成就-登录游戏-570</v>
      </c>
      <c r="C26" s="3">
        <f t="shared" si="4"/>
        <v>301</v>
      </c>
      <c r="D26" s="3">
        <f t="shared" si="0"/>
        <v>22</v>
      </c>
      <c r="E26" s="3" t="str">
        <f t="shared" si="1"/>
        <v>2;0;30</v>
      </c>
      <c r="F26" s="3">
        <v>30</v>
      </c>
      <c r="G26" s="3">
        <v>1012</v>
      </c>
      <c r="H26" s="3">
        <f>IF(_xlfn.XLOOKUP(G26,'task_type|任务类型'!$A:$A,'task_type|任务类型'!$D:$D)=1,I26,"")</f>
        <v>570</v>
      </c>
      <c r="I26" s="3">
        <v>570</v>
      </c>
      <c r="J26" s="3">
        <f t="shared" si="2"/>
        <v>30</v>
      </c>
    </row>
    <row r="27" spans="1:10" x14ac:dyDescent="0.25">
      <c r="A27" s="2">
        <f t="shared" si="3"/>
        <v>301023</v>
      </c>
      <c r="B27" s="3" t="str">
        <f>CONCATENATE(_xlfn.XLOOKUP(C27,'task_group|任务组'!$A:$A,'task_group|任务组'!$B:$B),"-",I27)</f>
        <v>成就-登录游戏-600</v>
      </c>
      <c r="C27" s="3">
        <f t="shared" si="4"/>
        <v>301</v>
      </c>
      <c r="D27" s="3">
        <f t="shared" si="0"/>
        <v>23</v>
      </c>
      <c r="E27" s="3" t="str">
        <f t="shared" si="1"/>
        <v>2;0;50</v>
      </c>
      <c r="F27" s="3">
        <v>50</v>
      </c>
      <c r="G27" s="3">
        <v>1012</v>
      </c>
      <c r="H27" s="3">
        <f>IF(_xlfn.XLOOKUP(G27,'task_type|任务类型'!$A:$A,'task_type|任务类型'!$D:$D)=1,I27,"")</f>
        <v>600</v>
      </c>
      <c r="I27" s="3">
        <v>600</v>
      </c>
      <c r="J27" s="3">
        <f t="shared" si="2"/>
        <v>50</v>
      </c>
    </row>
    <row r="28" spans="1:10" x14ac:dyDescent="0.25">
      <c r="A28" s="2">
        <f>C28*1000+1</f>
        <v>302001</v>
      </c>
      <c r="B28" s="3" t="str">
        <f>CONCATENATE(_xlfn.XLOOKUP(C28,'task_group|任务组'!$A:$A,'task_group|任务组'!$B:$B),"-",I28)</f>
        <v>成就-玩家等级-5</v>
      </c>
      <c r="C28" s="3">
        <v>302</v>
      </c>
      <c r="D28" s="3">
        <f t="shared" ref="D28:D69" si="5">_xlfn.NUMBERVALUE(RIGHT(A28,3))</f>
        <v>1</v>
      </c>
      <c r="E28" s="3" t="str">
        <f t="shared" ref="E28:E69" si="6">CONCATENATE("2;0;",F28)</f>
        <v>2;0;10</v>
      </c>
      <c r="F28" s="3">
        <v>10</v>
      </c>
      <c r="G28" s="3">
        <v>1031</v>
      </c>
      <c r="H28" s="3">
        <f>IF(_xlfn.XLOOKUP(G28,'task_type|任务类型'!$A:$A,'task_type|任务类型'!$D:$D)=1,I28,"")</f>
        <v>5</v>
      </c>
      <c r="I28" s="3">
        <v>5</v>
      </c>
      <c r="J28" s="3">
        <f t="shared" ref="J28:J69" si="7">F28</f>
        <v>10</v>
      </c>
    </row>
    <row r="29" spans="1:10" x14ac:dyDescent="0.25">
      <c r="A29" s="2">
        <f t="shared" ref="A29:A49" si="8">A28+1</f>
        <v>302002</v>
      </c>
      <c r="B29" s="3" t="str">
        <f>CONCATENATE(_xlfn.XLOOKUP(C29,'task_group|任务组'!$A:$A,'task_group|任务组'!$B:$B),"-",I29)</f>
        <v>成就-玩家等级-10</v>
      </c>
      <c r="C29" s="3">
        <f t="shared" ref="C29:C49" si="9">C28</f>
        <v>302</v>
      </c>
      <c r="D29" s="3">
        <f t="shared" si="5"/>
        <v>2</v>
      </c>
      <c r="E29" s="3" t="str">
        <f t="shared" si="6"/>
        <v>2;0;10</v>
      </c>
      <c r="F29" s="3">
        <v>10</v>
      </c>
      <c r="G29" s="3">
        <v>1031</v>
      </c>
      <c r="H29" s="3">
        <f>IF(_xlfn.XLOOKUP(G29,'task_type|任务类型'!$A:$A,'task_type|任务类型'!$D:$D)=1,I29,"")</f>
        <v>10</v>
      </c>
      <c r="I29" s="3">
        <v>10</v>
      </c>
      <c r="J29" s="3">
        <f t="shared" si="7"/>
        <v>10</v>
      </c>
    </row>
    <row r="30" spans="1:10" x14ac:dyDescent="0.25">
      <c r="A30" s="2">
        <f t="shared" si="8"/>
        <v>302003</v>
      </c>
      <c r="B30" s="3" t="str">
        <f>CONCATENATE(_xlfn.XLOOKUP(C30,'task_group|任务组'!$A:$A,'task_group|任务组'!$B:$B),"-",I30)</f>
        <v>成就-玩家等级-15</v>
      </c>
      <c r="C30" s="3">
        <f t="shared" si="9"/>
        <v>302</v>
      </c>
      <c r="D30" s="3">
        <f t="shared" si="5"/>
        <v>3</v>
      </c>
      <c r="E30" s="3" t="str">
        <f t="shared" si="6"/>
        <v>2;0;10</v>
      </c>
      <c r="F30" s="3">
        <v>10</v>
      </c>
      <c r="G30" s="3">
        <v>1031</v>
      </c>
      <c r="H30" s="3">
        <f>IF(_xlfn.XLOOKUP(G30,'task_type|任务类型'!$A:$A,'task_type|任务类型'!$D:$D)=1,I30,"")</f>
        <v>15</v>
      </c>
      <c r="I30" s="3">
        <v>15</v>
      </c>
      <c r="J30" s="3">
        <f t="shared" si="7"/>
        <v>10</v>
      </c>
    </row>
    <row r="31" spans="1:10" x14ac:dyDescent="0.25">
      <c r="A31" s="2">
        <f t="shared" si="8"/>
        <v>302004</v>
      </c>
      <c r="B31" s="3" t="str">
        <f>CONCATENATE(_xlfn.XLOOKUP(C31,'task_group|任务组'!$A:$A,'task_group|任务组'!$B:$B),"-",I31)</f>
        <v>成就-玩家等级-20</v>
      </c>
      <c r="C31" s="3">
        <f t="shared" si="9"/>
        <v>302</v>
      </c>
      <c r="D31" s="3">
        <f t="shared" si="5"/>
        <v>4</v>
      </c>
      <c r="E31" s="3" t="str">
        <f t="shared" si="6"/>
        <v>2;0;10</v>
      </c>
      <c r="F31" s="3">
        <v>10</v>
      </c>
      <c r="G31" s="3">
        <v>1031</v>
      </c>
      <c r="H31" s="3">
        <f>IF(_xlfn.XLOOKUP(G31,'task_type|任务类型'!$A:$A,'task_type|任务类型'!$D:$D)=1,I31,"")</f>
        <v>20</v>
      </c>
      <c r="I31" s="3">
        <v>20</v>
      </c>
      <c r="J31" s="3">
        <f t="shared" si="7"/>
        <v>10</v>
      </c>
    </row>
    <row r="32" spans="1:10" x14ac:dyDescent="0.25">
      <c r="A32" s="2">
        <f t="shared" si="8"/>
        <v>302005</v>
      </c>
      <c r="B32" s="3" t="str">
        <f>CONCATENATE(_xlfn.XLOOKUP(C32,'task_group|任务组'!$A:$A,'task_group|任务组'!$B:$B),"-",I32)</f>
        <v>成就-玩家等级-25</v>
      </c>
      <c r="C32" s="3">
        <f t="shared" si="9"/>
        <v>302</v>
      </c>
      <c r="D32" s="3">
        <f t="shared" si="5"/>
        <v>5</v>
      </c>
      <c r="E32" s="3" t="str">
        <f t="shared" si="6"/>
        <v>2;0;10</v>
      </c>
      <c r="F32" s="3">
        <v>10</v>
      </c>
      <c r="G32" s="3">
        <v>1031</v>
      </c>
      <c r="H32" s="3">
        <f>IF(_xlfn.XLOOKUP(G32,'task_type|任务类型'!$A:$A,'task_type|任务类型'!$D:$D)=1,I32,"")</f>
        <v>25</v>
      </c>
      <c r="I32" s="3">
        <v>25</v>
      </c>
      <c r="J32" s="3">
        <f t="shared" si="7"/>
        <v>10</v>
      </c>
    </row>
    <row r="33" spans="1:10" x14ac:dyDescent="0.25">
      <c r="A33" s="2">
        <f t="shared" si="8"/>
        <v>302006</v>
      </c>
      <c r="B33" s="3" t="str">
        <f>CONCATENATE(_xlfn.XLOOKUP(C33,'task_group|任务组'!$A:$A,'task_group|任务组'!$B:$B),"-",I33)</f>
        <v>成就-玩家等级-30</v>
      </c>
      <c r="C33" s="3">
        <f t="shared" si="9"/>
        <v>302</v>
      </c>
      <c r="D33" s="3">
        <f t="shared" si="5"/>
        <v>6</v>
      </c>
      <c r="E33" s="3" t="str">
        <f t="shared" si="6"/>
        <v>2;0;10</v>
      </c>
      <c r="F33" s="3">
        <v>10</v>
      </c>
      <c r="G33" s="3">
        <v>1031</v>
      </c>
      <c r="H33" s="3">
        <f>IF(_xlfn.XLOOKUP(G33,'task_type|任务类型'!$A:$A,'task_type|任务类型'!$D:$D)=1,I33,"")</f>
        <v>30</v>
      </c>
      <c r="I33" s="3">
        <v>30</v>
      </c>
      <c r="J33" s="3">
        <f t="shared" si="7"/>
        <v>10</v>
      </c>
    </row>
    <row r="34" spans="1:10" x14ac:dyDescent="0.25">
      <c r="A34" s="2">
        <f t="shared" si="8"/>
        <v>302007</v>
      </c>
      <c r="B34" s="3" t="str">
        <f>CONCATENATE(_xlfn.XLOOKUP(C34,'task_group|任务组'!$A:$A,'task_group|任务组'!$B:$B),"-",I34)</f>
        <v>成就-玩家等级-35</v>
      </c>
      <c r="C34" s="3">
        <f t="shared" si="9"/>
        <v>302</v>
      </c>
      <c r="D34" s="3">
        <f t="shared" si="5"/>
        <v>7</v>
      </c>
      <c r="E34" s="3" t="str">
        <f t="shared" si="6"/>
        <v>2;0;20</v>
      </c>
      <c r="F34" s="3">
        <v>20</v>
      </c>
      <c r="G34" s="3">
        <v>1031</v>
      </c>
      <c r="H34" s="3">
        <f>IF(_xlfn.XLOOKUP(G34,'task_type|任务类型'!$A:$A,'task_type|任务类型'!$D:$D)=1,I34,"")</f>
        <v>35</v>
      </c>
      <c r="I34" s="3">
        <v>35</v>
      </c>
      <c r="J34" s="3">
        <f t="shared" si="7"/>
        <v>20</v>
      </c>
    </row>
    <row r="35" spans="1:10" x14ac:dyDescent="0.25">
      <c r="A35" s="2">
        <f t="shared" si="8"/>
        <v>302008</v>
      </c>
      <c r="B35" s="3" t="str">
        <f>CONCATENATE(_xlfn.XLOOKUP(C35,'task_group|任务组'!$A:$A,'task_group|任务组'!$B:$B),"-",I35)</f>
        <v>成就-玩家等级-40</v>
      </c>
      <c r="C35" s="3">
        <f t="shared" si="9"/>
        <v>302</v>
      </c>
      <c r="D35" s="3">
        <f t="shared" si="5"/>
        <v>8</v>
      </c>
      <c r="E35" s="3" t="str">
        <f t="shared" si="6"/>
        <v>2;0;20</v>
      </c>
      <c r="F35" s="3">
        <v>20</v>
      </c>
      <c r="G35" s="3">
        <v>1031</v>
      </c>
      <c r="H35" s="3">
        <f>IF(_xlfn.XLOOKUP(G35,'task_type|任务类型'!$A:$A,'task_type|任务类型'!$D:$D)=1,I35,"")</f>
        <v>40</v>
      </c>
      <c r="I35" s="3">
        <v>40</v>
      </c>
      <c r="J35" s="3">
        <f t="shared" si="7"/>
        <v>20</v>
      </c>
    </row>
    <row r="36" spans="1:10" x14ac:dyDescent="0.25">
      <c r="A36" s="2">
        <f t="shared" si="8"/>
        <v>302009</v>
      </c>
      <c r="B36" s="3" t="str">
        <f>CONCATENATE(_xlfn.XLOOKUP(C36,'task_group|任务组'!$A:$A,'task_group|任务组'!$B:$B),"-",I36)</f>
        <v>成就-玩家等级-45</v>
      </c>
      <c r="C36" s="3">
        <f t="shared" si="9"/>
        <v>302</v>
      </c>
      <c r="D36" s="3">
        <f t="shared" si="5"/>
        <v>9</v>
      </c>
      <c r="E36" s="3" t="str">
        <f t="shared" si="6"/>
        <v>2;0;20</v>
      </c>
      <c r="F36" s="3">
        <v>20</v>
      </c>
      <c r="G36" s="3">
        <v>1031</v>
      </c>
      <c r="H36" s="3">
        <f>IF(_xlfn.XLOOKUP(G36,'task_type|任务类型'!$A:$A,'task_type|任务类型'!$D:$D)=1,I36,"")</f>
        <v>45</v>
      </c>
      <c r="I36" s="3">
        <v>45</v>
      </c>
      <c r="J36" s="3">
        <f t="shared" si="7"/>
        <v>20</v>
      </c>
    </row>
    <row r="37" spans="1:10" x14ac:dyDescent="0.25">
      <c r="A37" s="2">
        <f t="shared" si="8"/>
        <v>302010</v>
      </c>
      <c r="B37" s="3" t="str">
        <f>CONCATENATE(_xlfn.XLOOKUP(C37,'task_group|任务组'!$A:$A,'task_group|任务组'!$B:$B),"-",I37)</f>
        <v>成就-玩家等级-50</v>
      </c>
      <c r="C37" s="3">
        <f t="shared" si="9"/>
        <v>302</v>
      </c>
      <c r="D37" s="3">
        <f t="shared" si="5"/>
        <v>10</v>
      </c>
      <c r="E37" s="3" t="str">
        <f t="shared" si="6"/>
        <v>2;0;20</v>
      </c>
      <c r="F37" s="3">
        <v>20</v>
      </c>
      <c r="G37" s="3">
        <v>1031</v>
      </c>
      <c r="H37" s="3">
        <f>IF(_xlfn.XLOOKUP(G37,'task_type|任务类型'!$A:$A,'task_type|任务类型'!$D:$D)=1,I37,"")</f>
        <v>50</v>
      </c>
      <c r="I37" s="3">
        <v>50</v>
      </c>
      <c r="J37" s="3">
        <f t="shared" si="7"/>
        <v>20</v>
      </c>
    </row>
    <row r="38" spans="1:10" x14ac:dyDescent="0.25">
      <c r="A38" s="2">
        <f t="shared" si="8"/>
        <v>302011</v>
      </c>
      <c r="B38" s="3" t="str">
        <f>CONCATENATE(_xlfn.XLOOKUP(C38,'task_group|任务组'!$A:$A,'task_group|任务组'!$B:$B),"-",I38)</f>
        <v>成就-玩家等级-55</v>
      </c>
      <c r="C38" s="3">
        <f t="shared" si="9"/>
        <v>302</v>
      </c>
      <c r="D38" s="3">
        <f t="shared" si="5"/>
        <v>11</v>
      </c>
      <c r="E38" s="3" t="str">
        <f t="shared" si="6"/>
        <v>2;0;20</v>
      </c>
      <c r="F38" s="3">
        <v>20</v>
      </c>
      <c r="G38" s="3">
        <v>1031</v>
      </c>
      <c r="H38" s="3">
        <f>IF(_xlfn.XLOOKUP(G38,'task_type|任务类型'!$A:$A,'task_type|任务类型'!$D:$D)=1,I38,"")</f>
        <v>55</v>
      </c>
      <c r="I38" s="3">
        <v>55</v>
      </c>
      <c r="J38" s="3">
        <f t="shared" si="7"/>
        <v>20</v>
      </c>
    </row>
    <row r="39" spans="1:10" x14ac:dyDescent="0.25">
      <c r="A39" s="2">
        <f t="shared" si="8"/>
        <v>302012</v>
      </c>
      <c r="B39" s="3" t="str">
        <f>CONCATENATE(_xlfn.XLOOKUP(C39,'task_group|任务组'!$A:$A,'task_group|任务组'!$B:$B),"-",I39)</f>
        <v>成就-玩家等级-60</v>
      </c>
      <c r="C39" s="3">
        <f t="shared" si="9"/>
        <v>302</v>
      </c>
      <c r="D39" s="3">
        <f t="shared" si="5"/>
        <v>12</v>
      </c>
      <c r="E39" s="3" t="str">
        <f t="shared" si="6"/>
        <v>2;0;20</v>
      </c>
      <c r="F39" s="3">
        <v>20</v>
      </c>
      <c r="G39" s="3">
        <v>1031</v>
      </c>
      <c r="H39" s="3">
        <f>IF(_xlfn.XLOOKUP(G39,'task_type|任务类型'!$A:$A,'task_type|任务类型'!$D:$D)=1,I39,"")</f>
        <v>60</v>
      </c>
      <c r="I39" s="3">
        <v>60</v>
      </c>
      <c r="J39" s="3">
        <f t="shared" si="7"/>
        <v>20</v>
      </c>
    </row>
    <row r="40" spans="1:10" x14ac:dyDescent="0.25">
      <c r="A40" s="2">
        <f t="shared" si="8"/>
        <v>302013</v>
      </c>
      <c r="B40" s="3" t="str">
        <f>CONCATENATE(_xlfn.XLOOKUP(C40,'task_group|任务组'!$A:$A,'task_group|任务组'!$B:$B),"-",I40)</f>
        <v>成就-玩家等级-65</v>
      </c>
      <c r="C40" s="3">
        <f t="shared" si="9"/>
        <v>302</v>
      </c>
      <c r="D40" s="3">
        <f t="shared" si="5"/>
        <v>13</v>
      </c>
      <c r="E40" s="3" t="str">
        <f t="shared" si="6"/>
        <v>2;0;30</v>
      </c>
      <c r="F40" s="3">
        <v>30</v>
      </c>
      <c r="G40" s="3">
        <v>1031</v>
      </c>
      <c r="H40" s="3">
        <f>IF(_xlfn.XLOOKUP(G40,'task_type|任务类型'!$A:$A,'task_type|任务类型'!$D:$D)=1,I40,"")</f>
        <v>65</v>
      </c>
      <c r="I40" s="3">
        <v>65</v>
      </c>
      <c r="J40" s="3">
        <f t="shared" si="7"/>
        <v>30</v>
      </c>
    </row>
    <row r="41" spans="1:10" x14ac:dyDescent="0.25">
      <c r="A41" s="2">
        <f t="shared" si="8"/>
        <v>302014</v>
      </c>
      <c r="B41" s="3" t="str">
        <f>CONCATENATE(_xlfn.XLOOKUP(C41,'task_group|任务组'!$A:$A,'task_group|任务组'!$B:$B),"-",I41)</f>
        <v>成就-玩家等级-70</v>
      </c>
      <c r="C41" s="3">
        <f t="shared" si="9"/>
        <v>302</v>
      </c>
      <c r="D41" s="3">
        <f t="shared" si="5"/>
        <v>14</v>
      </c>
      <c r="E41" s="3" t="str">
        <f t="shared" si="6"/>
        <v>2;0;30</v>
      </c>
      <c r="F41" s="3">
        <v>30</v>
      </c>
      <c r="G41" s="3">
        <v>1031</v>
      </c>
      <c r="H41" s="3">
        <f>IF(_xlfn.XLOOKUP(G41,'task_type|任务类型'!$A:$A,'task_type|任务类型'!$D:$D)=1,I41,"")</f>
        <v>70</v>
      </c>
      <c r="I41" s="3">
        <v>70</v>
      </c>
      <c r="J41" s="3">
        <f t="shared" si="7"/>
        <v>30</v>
      </c>
    </row>
    <row r="42" spans="1:10" x14ac:dyDescent="0.25">
      <c r="A42" s="2">
        <f t="shared" si="8"/>
        <v>302015</v>
      </c>
      <c r="B42" s="3" t="str">
        <f>CONCATENATE(_xlfn.XLOOKUP(C42,'task_group|任务组'!$A:$A,'task_group|任务组'!$B:$B),"-",I42)</f>
        <v>成就-玩家等级-75</v>
      </c>
      <c r="C42" s="3">
        <f t="shared" si="9"/>
        <v>302</v>
      </c>
      <c r="D42" s="3">
        <f t="shared" si="5"/>
        <v>15</v>
      </c>
      <c r="E42" s="3" t="str">
        <f t="shared" si="6"/>
        <v>2;0;30</v>
      </c>
      <c r="F42" s="3">
        <v>30</v>
      </c>
      <c r="G42" s="3">
        <v>1031</v>
      </c>
      <c r="H42" s="3">
        <f>IF(_xlfn.XLOOKUP(G42,'task_type|任务类型'!$A:$A,'task_type|任务类型'!$D:$D)=1,I42,"")</f>
        <v>75</v>
      </c>
      <c r="I42" s="3">
        <v>75</v>
      </c>
      <c r="J42" s="3">
        <f t="shared" si="7"/>
        <v>30</v>
      </c>
    </row>
    <row r="43" spans="1:10" x14ac:dyDescent="0.25">
      <c r="A43" s="2">
        <f t="shared" si="8"/>
        <v>302016</v>
      </c>
      <c r="B43" s="3" t="str">
        <f>CONCATENATE(_xlfn.XLOOKUP(C43,'task_group|任务组'!$A:$A,'task_group|任务组'!$B:$B),"-",I43)</f>
        <v>成就-玩家等级-80</v>
      </c>
      <c r="C43" s="3">
        <f t="shared" si="9"/>
        <v>302</v>
      </c>
      <c r="D43" s="3">
        <f t="shared" si="5"/>
        <v>16</v>
      </c>
      <c r="E43" s="3" t="str">
        <f t="shared" si="6"/>
        <v>2;0;30</v>
      </c>
      <c r="F43" s="3">
        <v>30</v>
      </c>
      <c r="G43" s="3">
        <v>1031</v>
      </c>
      <c r="H43" s="3">
        <f>IF(_xlfn.XLOOKUP(G43,'task_type|任务类型'!$A:$A,'task_type|任务类型'!$D:$D)=1,I43,"")</f>
        <v>80</v>
      </c>
      <c r="I43" s="3">
        <v>80</v>
      </c>
      <c r="J43" s="3">
        <f t="shared" si="7"/>
        <v>30</v>
      </c>
    </row>
    <row r="44" spans="1:10" x14ac:dyDescent="0.25">
      <c r="A44" s="2">
        <f t="shared" si="8"/>
        <v>302017</v>
      </c>
      <c r="B44" s="3" t="str">
        <f>CONCATENATE(_xlfn.XLOOKUP(C44,'task_group|任务组'!$A:$A,'task_group|任务组'!$B:$B),"-",I44)</f>
        <v>成就-玩家等级-85</v>
      </c>
      <c r="C44" s="3">
        <f t="shared" si="9"/>
        <v>302</v>
      </c>
      <c r="D44" s="3">
        <f t="shared" si="5"/>
        <v>17</v>
      </c>
      <c r="E44" s="3" t="str">
        <f t="shared" si="6"/>
        <v>2;0;30</v>
      </c>
      <c r="F44" s="3">
        <v>30</v>
      </c>
      <c r="G44" s="3">
        <v>1031</v>
      </c>
      <c r="H44" s="3">
        <f>IF(_xlfn.XLOOKUP(G44,'task_type|任务类型'!$A:$A,'task_type|任务类型'!$D:$D)=1,I44,"")</f>
        <v>85</v>
      </c>
      <c r="I44" s="3">
        <v>85</v>
      </c>
      <c r="J44" s="3">
        <f t="shared" si="7"/>
        <v>30</v>
      </c>
    </row>
    <row r="45" spans="1:10" x14ac:dyDescent="0.25">
      <c r="A45" s="2">
        <f t="shared" si="8"/>
        <v>302018</v>
      </c>
      <c r="B45" s="3" t="str">
        <f>CONCATENATE(_xlfn.XLOOKUP(C45,'task_group|任务组'!$A:$A,'task_group|任务组'!$B:$B),"-",I45)</f>
        <v>成就-玩家等级-90</v>
      </c>
      <c r="C45" s="3">
        <f t="shared" si="9"/>
        <v>302</v>
      </c>
      <c r="D45" s="3">
        <f t="shared" si="5"/>
        <v>18</v>
      </c>
      <c r="E45" s="3" t="str">
        <f t="shared" si="6"/>
        <v>2;0;30</v>
      </c>
      <c r="F45" s="3">
        <v>30</v>
      </c>
      <c r="G45" s="3">
        <v>1031</v>
      </c>
      <c r="H45" s="3">
        <f>IF(_xlfn.XLOOKUP(G45,'task_type|任务类型'!$A:$A,'task_type|任务类型'!$D:$D)=1,I45,"")</f>
        <v>90</v>
      </c>
      <c r="I45" s="3">
        <v>90</v>
      </c>
      <c r="J45" s="3">
        <f t="shared" si="7"/>
        <v>30</v>
      </c>
    </row>
    <row r="46" spans="1:10" x14ac:dyDescent="0.25">
      <c r="A46" s="2">
        <f t="shared" si="8"/>
        <v>302019</v>
      </c>
      <c r="B46" s="3" t="str">
        <f>CONCATENATE(_xlfn.XLOOKUP(C46,'task_group|任务组'!$A:$A,'task_group|任务组'!$B:$B),"-",I46)</f>
        <v>成就-玩家等级-95</v>
      </c>
      <c r="C46" s="3">
        <f t="shared" si="9"/>
        <v>302</v>
      </c>
      <c r="D46" s="3">
        <f t="shared" si="5"/>
        <v>19</v>
      </c>
      <c r="E46" s="3" t="str">
        <f t="shared" si="6"/>
        <v>2;0;30</v>
      </c>
      <c r="F46" s="3">
        <v>30</v>
      </c>
      <c r="G46" s="3">
        <v>1031</v>
      </c>
      <c r="H46" s="3">
        <f>IF(_xlfn.XLOOKUP(G46,'task_type|任务类型'!$A:$A,'task_type|任务类型'!$D:$D)=1,I46,"")</f>
        <v>95</v>
      </c>
      <c r="I46" s="3">
        <v>95</v>
      </c>
      <c r="J46" s="3">
        <f t="shared" si="7"/>
        <v>30</v>
      </c>
    </row>
    <row r="47" spans="1:10" x14ac:dyDescent="0.25">
      <c r="A47" s="2">
        <f t="shared" si="8"/>
        <v>302020</v>
      </c>
      <c r="B47" s="3" t="str">
        <f>CONCATENATE(_xlfn.XLOOKUP(C47,'task_group|任务组'!$A:$A,'task_group|任务组'!$B:$B),"-",I47)</f>
        <v>成就-玩家等级-100</v>
      </c>
      <c r="C47" s="3">
        <f t="shared" si="9"/>
        <v>302</v>
      </c>
      <c r="D47" s="3">
        <f t="shared" si="5"/>
        <v>20</v>
      </c>
      <c r="E47" s="3" t="str">
        <f t="shared" si="6"/>
        <v>2;0;30</v>
      </c>
      <c r="F47" s="3">
        <v>30</v>
      </c>
      <c r="G47" s="3">
        <v>1031</v>
      </c>
      <c r="H47" s="3">
        <f>IF(_xlfn.XLOOKUP(G47,'task_type|任务类型'!$A:$A,'task_type|任务类型'!$D:$D)=1,I47,"")</f>
        <v>100</v>
      </c>
      <c r="I47" s="3">
        <v>100</v>
      </c>
      <c r="J47" s="3">
        <f t="shared" si="7"/>
        <v>30</v>
      </c>
    </row>
    <row r="48" spans="1:10" x14ac:dyDescent="0.25">
      <c r="A48" s="2">
        <f t="shared" si="8"/>
        <v>302021</v>
      </c>
      <c r="B48" s="3" t="str">
        <f>CONCATENATE(_xlfn.XLOOKUP(C48,'task_group|任务组'!$A:$A,'task_group|任务组'!$B:$B),"-",I48)</f>
        <v>成就-玩家等级-105</v>
      </c>
      <c r="C48" s="3">
        <f t="shared" si="9"/>
        <v>302</v>
      </c>
      <c r="D48" s="3">
        <f t="shared" si="5"/>
        <v>21</v>
      </c>
      <c r="E48" s="3" t="str">
        <f t="shared" si="6"/>
        <v>2;0;30</v>
      </c>
      <c r="F48" s="3">
        <v>30</v>
      </c>
      <c r="G48" s="3">
        <v>1031</v>
      </c>
      <c r="H48" s="3">
        <f>IF(_xlfn.XLOOKUP(G48,'task_type|任务类型'!$A:$A,'task_type|任务类型'!$D:$D)=1,I48,"")</f>
        <v>105</v>
      </c>
      <c r="I48" s="3">
        <v>105</v>
      </c>
      <c r="J48" s="3">
        <f t="shared" si="7"/>
        <v>30</v>
      </c>
    </row>
    <row r="49" spans="1:10" x14ac:dyDescent="0.25">
      <c r="A49" s="2">
        <f t="shared" si="8"/>
        <v>302022</v>
      </c>
      <c r="B49" s="3" t="str">
        <f>CONCATENATE(_xlfn.XLOOKUP(C49,'task_group|任务组'!$A:$A,'task_group|任务组'!$B:$B),"-",I49)</f>
        <v>成就-玩家等级-110</v>
      </c>
      <c r="C49" s="3">
        <f t="shared" si="9"/>
        <v>302</v>
      </c>
      <c r="D49" s="3">
        <f t="shared" si="5"/>
        <v>22</v>
      </c>
      <c r="E49" s="3" t="str">
        <f t="shared" si="6"/>
        <v>2;0;30</v>
      </c>
      <c r="F49" s="3">
        <v>30</v>
      </c>
      <c r="G49" s="3">
        <v>1031</v>
      </c>
      <c r="H49" s="3">
        <f>IF(_xlfn.XLOOKUP(G49,'task_type|任务类型'!$A:$A,'task_type|任务类型'!$D:$D)=1,I49,"")</f>
        <v>110</v>
      </c>
      <c r="I49" s="3">
        <v>110</v>
      </c>
      <c r="J49" s="3">
        <f t="shared" si="7"/>
        <v>30</v>
      </c>
    </row>
    <row r="50" spans="1:10" x14ac:dyDescent="0.25">
      <c r="A50" s="2">
        <f>C50*1000+1</f>
        <v>303001</v>
      </c>
      <c r="B50" s="3" t="str">
        <f>CONCATENATE(_xlfn.XLOOKUP(C50,'task_group|任务组'!$A:$A,'task_group|任务组'!$B:$B),"-",I50)</f>
        <v>成就-主线关卡-1</v>
      </c>
      <c r="C50" s="3">
        <v>303</v>
      </c>
      <c r="D50" s="3">
        <f t="shared" si="5"/>
        <v>1</v>
      </c>
      <c r="E50" s="3" t="str">
        <f t="shared" si="6"/>
        <v>2;0;10</v>
      </c>
      <c r="F50" s="3">
        <v>10</v>
      </c>
      <c r="G50" s="3">
        <v>2011</v>
      </c>
      <c r="H50" s="3">
        <f>IF(_xlfn.XLOOKUP(G50,'task_type|任务类型'!$A:$A,'task_type|任务类型'!$D:$D)=1,I50,"")</f>
        <v>1</v>
      </c>
      <c r="I50" s="3">
        <v>1</v>
      </c>
      <c r="J50" s="3">
        <f t="shared" si="7"/>
        <v>10</v>
      </c>
    </row>
    <row r="51" spans="1:10" x14ac:dyDescent="0.25">
      <c r="A51" s="2">
        <f>A50+1</f>
        <v>303002</v>
      </c>
      <c r="B51" s="3" t="str">
        <f>CONCATENATE(_xlfn.XLOOKUP(C51,'task_group|任务组'!$A:$A,'task_group|任务组'!$B:$B),"-",I51)</f>
        <v>成就-主线关卡-2</v>
      </c>
      <c r="C51" s="3">
        <f>C50</f>
        <v>303</v>
      </c>
      <c r="D51" s="3">
        <f t="shared" si="5"/>
        <v>2</v>
      </c>
      <c r="E51" s="3" t="str">
        <f t="shared" si="6"/>
        <v>2;0;10</v>
      </c>
      <c r="F51" s="3">
        <v>10</v>
      </c>
      <c r="G51" s="3">
        <v>2011</v>
      </c>
      <c r="H51" s="3">
        <f>IF(_xlfn.XLOOKUP(G51,'task_type|任务类型'!$A:$A,'task_type|任务类型'!$D:$D)=1,I51,"")</f>
        <v>2</v>
      </c>
      <c r="I51" s="3">
        <v>2</v>
      </c>
      <c r="J51" s="3">
        <f t="shared" si="7"/>
        <v>10</v>
      </c>
    </row>
    <row r="52" spans="1:10" x14ac:dyDescent="0.25">
      <c r="A52" s="2">
        <f t="shared" ref="A52:A83" si="10">A51+1</f>
        <v>303003</v>
      </c>
      <c r="B52" s="3" t="str">
        <f>CONCATENATE(_xlfn.XLOOKUP(C52,'task_group|任务组'!$A:$A,'task_group|任务组'!$B:$B),"-",I52)</f>
        <v>成就-主线关卡-3</v>
      </c>
      <c r="C52" s="3">
        <f t="shared" ref="C52:C83" si="11">C51</f>
        <v>303</v>
      </c>
      <c r="D52" s="3">
        <f t="shared" si="5"/>
        <v>3</v>
      </c>
      <c r="E52" s="3" t="str">
        <f t="shared" si="6"/>
        <v>2;0;10</v>
      </c>
      <c r="F52" s="3">
        <v>10</v>
      </c>
      <c r="G52" s="3">
        <v>2011</v>
      </c>
      <c r="H52" s="3">
        <f>IF(_xlfn.XLOOKUP(G52,'task_type|任务类型'!$A:$A,'task_type|任务类型'!$D:$D)=1,I52,"")</f>
        <v>3</v>
      </c>
      <c r="I52" s="3">
        <v>3</v>
      </c>
      <c r="J52" s="3">
        <f t="shared" si="7"/>
        <v>10</v>
      </c>
    </row>
    <row r="53" spans="1:10" x14ac:dyDescent="0.25">
      <c r="A53" s="2">
        <f t="shared" si="10"/>
        <v>303004</v>
      </c>
      <c r="B53" s="3" t="str">
        <f>CONCATENATE(_xlfn.XLOOKUP(C53,'task_group|任务组'!$A:$A,'task_group|任务组'!$B:$B),"-",I53)</f>
        <v>成就-主线关卡-4</v>
      </c>
      <c r="C53" s="3">
        <f t="shared" si="11"/>
        <v>303</v>
      </c>
      <c r="D53" s="3">
        <f t="shared" si="5"/>
        <v>4</v>
      </c>
      <c r="E53" s="3" t="str">
        <f t="shared" si="6"/>
        <v>2;0;10</v>
      </c>
      <c r="F53" s="3">
        <v>10</v>
      </c>
      <c r="G53" s="3">
        <v>2011</v>
      </c>
      <c r="H53" s="3">
        <f>IF(_xlfn.XLOOKUP(G53,'task_type|任务类型'!$A:$A,'task_type|任务类型'!$D:$D)=1,I53,"")</f>
        <v>4</v>
      </c>
      <c r="I53" s="3">
        <v>4</v>
      </c>
      <c r="J53" s="3">
        <f t="shared" si="7"/>
        <v>10</v>
      </c>
    </row>
    <row r="54" spans="1:10" x14ac:dyDescent="0.25">
      <c r="A54" s="2">
        <f t="shared" si="10"/>
        <v>303005</v>
      </c>
      <c r="B54" s="3" t="str">
        <f>CONCATENATE(_xlfn.XLOOKUP(C54,'task_group|任务组'!$A:$A,'task_group|任务组'!$B:$B),"-",I54)</f>
        <v>成就-主线关卡-5</v>
      </c>
      <c r="C54" s="3">
        <f t="shared" si="11"/>
        <v>303</v>
      </c>
      <c r="D54" s="3">
        <f t="shared" si="5"/>
        <v>5</v>
      </c>
      <c r="E54" s="3" t="str">
        <f t="shared" si="6"/>
        <v>2;0;10</v>
      </c>
      <c r="F54" s="3">
        <v>10</v>
      </c>
      <c r="G54" s="3">
        <v>2011</v>
      </c>
      <c r="H54" s="3">
        <f>IF(_xlfn.XLOOKUP(G54,'task_type|任务类型'!$A:$A,'task_type|任务类型'!$D:$D)=1,I54,"")</f>
        <v>5</v>
      </c>
      <c r="I54" s="3">
        <v>5</v>
      </c>
      <c r="J54" s="3">
        <f t="shared" si="7"/>
        <v>10</v>
      </c>
    </row>
    <row r="55" spans="1:10" x14ac:dyDescent="0.25">
      <c r="A55" s="2">
        <f t="shared" si="10"/>
        <v>303006</v>
      </c>
      <c r="B55" s="3" t="str">
        <f>CONCATENATE(_xlfn.XLOOKUP(C55,'task_group|任务组'!$A:$A,'task_group|任务组'!$B:$B),"-",I55)</f>
        <v>成就-主线关卡-6</v>
      </c>
      <c r="C55" s="3">
        <f t="shared" si="11"/>
        <v>303</v>
      </c>
      <c r="D55" s="3">
        <f t="shared" si="5"/>
        <v>6</v>
      </c>
      <c r="E55" s="3" t="str">
        <f t="shared" si="6"/>
        <v>2;0;10</v>
      </c>
      <c r="F55" s="3">
        <v>10</v>
      </c>
      <c r="G55" s="3">
        <v>2011</v>
      </c>
      <c r="H55" s="3">
        <f>IF(_xlfn.XLOOKUP(G55,'task_type|任务类型'!$A:$A,'task_type|任务类型'!$D:$D)=1,I55,"")</f>
        <v>6</v>
      </c>
      <c r="I55" s="3">
        <v>6</v>
      </c>
      <c r="J55" s="3">
        <f t="shared" si="7"/>
        <v>10</v>
      </c>
    </row>
    <row r="56" spans="1:10" x14ac:dyDescent="0.25">
      <c r="A56" s="2">
        <f t="shared" si="10"/>
        <v>303007</v>
      </c>
      <c r="B56" s="3" t="str">
        <f>CONCATENATE(_xlfn.XLOOKUP(C56,'task_group|任务组'!$A:$A,'task_group|任务组'!$B:$B),"-",I56)</f>
        <v>成就-主线关卡-7</v>
      </c>
      <c r="C56" s="3">
        <f t="shared" si="11"/>
        <v>303</v>
      </c>
      <c r="D56" s="3">
        <f t="shared" si="5"/>
        <v>7</v>
      </c>
      <c r="E56" s="3" t="str">
        <f t="shared" si="6"/>
        <v>2;0;10</v>
      </c>
      <c r="F56" s="3">
        <v>10</v>
      </c>
      <c r="G56" s="3">
        <v>2011</v>
      </c>
      <c r="H56" s="3">
        <f>IF(_xlfn.XLOOKUP(G56,'task_type|任务类型'!$A:$A,'task_type|任务类型'!$D:$D)=1,I56,"")</f>
        <v>7</v>
      </c>
      <c r="I56" s="3">
        <v>7</v>
      </c>
      <c r="J56" s="3">
        <f t="shared" si="7"/>
        <v>10</v>
      </c>
    </row>
    <row r="57" spans="1:10" x14ac:dyDescent="0.25">
      <c r="A57" s="2">
        <f t="shared" si="10"/>
        <v>303008</v>
      </c>
      <c r="B57" s="3" t="str">
        <f>CONCATENATE(_xlfn.XLOOKUP(C57,'task_group|任务组'!$A:$A,'task_group|任务组'!$B:$B),"-",I57)</f>
        <v>成就-主线关卡-8</v>
      </c>
      <c r="C57" s="3">
        <f t="shared" si="11"/>
        <v>303</v>
      </c>
      <c r="D57" s="3">
        <f t="shared" si="5"/>
        <v>8</v>
      </c>
      <c r="E57" s="3" t="str">
        <f t="shared" si="6"/>
        <v>2;0;10</v>
      </c>
      <c r="F57" s="3">
        <v>10</v>
      </c>
      <c r="G57" s="3">
        <v>2011</v>
      </c>
      <c r="H57" s="3">
        <f>IF(_xlfn.XLOOKUP(G57,'task_type|任务类型'!$A:$A,'task_type|任务类型'!$D:$D)=1,I57,"")</f>
        <v>8</v>
      </c>
      <c r="I57" s="3">
        <v>8</v>
      </c>
      <c r="J57" s="3">
        <f t="shared" si="7"/>
        <v>10</v>
      </c>
    </row>
    <row r="58" spans="1:10" x14ac:dyDescent="0.25">
      <c r="A58" s="2">
        <f t="shared" si="10"/>
        <v>303009</v>
      </c>
      <c r="B58" s="3" t="str">
        <f>CONCATENATE(_xlfn.XLOOKUP(C58,'task_group|任务组'!$A:$A,'task_group|任务组'!$B:$B),"-",I58)</f>
        <v>成就-主线关卡-9</v>
      </c>
      <c r="C58" s="3">
        <f t="shared" si="11"/>
        <v>303</v>
      </c>
      <c r="D58" s="3">
        <f t="shared" si="5"/>
        <v>9</v>
      </c>
      <c r="E58" s="3" t="str">
        <f t="shared" si="6"/>
        <v>2;0;10</v>
      </c>
      <c r="F58" s="3">
        <v>10</v>
      </c>
      <c r="G58" s="3">
        <v>2011</v>
      </c>
      <c r="H58" s="3">
        <f>IF(_xlfn.XLOOKUP(G58,'task_type|任务类型'!$A:$A,'task_type|任务类型'!$D:$D)=1,I58,"")</f>
        <v>9</v>
      </c>
      <c r="I58" s="3">
        <v>9</v>
      </c>
      <c r="J58" s="3">
        <f t="shared" si="7"/>
        <v>10</v>
      </c>
    </row>
    <row r="59" spans="1:10" x14ac:dyDescent="0.25">
      <c r="A59" s="2">
        <f t="shared" si="10"/>
        <v>303010</v>
      </c>
      <c r="B59" s="3" t="str">
        <f>CONCATENATE(_xlfn.XLOOKUP(C59,'task_group|任务组'!$A:$A,'task_group|任务组'!$B:$B),"-",I59)</f>
        <v>成就-主线关卡-10</v>
      </c>
      <c r="C59" s="3">
        <f t="shared" si="11"/>
        <v>303</v>
      </c>
      <c r="D59" s="3">
        <f t="shared" si="5"/>
        <v>10</v>
      </c>
      <c r="E59" s="3" t="str">
        <f t="shared" si="6"/>
        <v>2;0;10</v>
      </c>
      <c r="F59" s="3">
        <v>10</v>
      </c>
      <c r="G59" s="3">
        <v>2011</v>
      </c>
      <c r="H59" s="3">
        <f>IF(_xlfn.XLOOKUP(G59,'task_type|任务类型'!$A:$A,'task_type|任务类型'!$D:$D)=1,I59,"")</f>
        <v>10</v>
      </c>
      <c r="I59" s="3">
        <v>10</v>
      </c>
      <c r="J59" s="3">
        <f t="shared" si="7"/>
        <v>10</v>
      </c>
    </row>
    <row r="60" spans="1:10" x14ac:dyDescent="0.25">
      <c r="A60" s="2">
        <f t="shared" si="10"/>
        <v>303011</v>
      </c>
      <c r="B60" s="3" t="str">
        <f>CONCATENATE(_xlfn.XLOOKUP(C60,'task_group|任务组'!$A:$A,'task_group|任务组'!$B:$B),"-",I60)</f>
        <v>成就-主线关卡-11</v>
      </c>
      <c r="C60" s="3">
        <f t="shared" si="11"/>
        <v>303</v>
      </c>
      <c r="D60" s="3">
        <f t="shared" si="5"/>
        <v>11</v>
      </c>
      <c r="E60" s="3" t="str">
        <f t="shared" si="6"/>
        <v>2;0;20</v>
      </c>
      <c r="F60" s="3">
        <v>20</v>
      </c>
      <c r="G60" s="3">
        <v>2011</v>
      </c>
      <c r="H60" s="3">
        <f>IF(_xlfn.XLOOKUP(G60,'task_type|任务类型'!$A:$A,'task_type|任务类型'!$D:$D)=1,I60,"")</f>
        <v>11</v>
      </c>
      <c r="I60" s="3">
        <v>11</v>
      </c>
      <c r="J60" s="3">
        <f t="shared" si="7"/>
        <v>20</v>
      </c>
    </row>
    <row r="61" spans="1:10" x14ac:dyDescent="0.25">
      <c r="A61" s="2">
        <f t="shared" si="10"/>
        <v>303012</v>
      </c>
      <c r="B61" s="3" t="str">
        <f>CONCATENATE(_xlfn.XLOOKUP(C61,'task_group|任务组'!$A:$A,'task_group|任务组'!$B:$B),"-",I61)</f>
        <v>成就-主线关卡-12</v>
      </c>
      <c r="C61" s="3">
        <f t="shared" si="11"/>
        <v>303</v>
      </c>
      <c r="D61" s="3">
        <f t="shared" si="5"/>
        <v>12</v>
      </c>
      <c r="E61" s="3" t="str">
        <f t="shared" si="6"/>
        <v>2;0;20</v>
      </c>
      <c r="F61" s="3">
        <v>20</v>
      </c>
      <c r="G61" s="3">
        <v>2011</v>
      </c>
      <c r="H61" s="3">
        <f>IF(_xlfn.XLOOKUP(G61,'task_type|任务类型'!$A:$A,'task_type|任务类型'!$D:$D)=1,I61,"")</f>
        <v>12</v>
      </c>
      <c r="I61" s="3">
        <v>12</v>
      </c>
      <c r="J61" s="3">
        <f t="shared" si="7"/>
        <v>20</v>
      </c>
    </row>
    <row r="62" spans="1:10" x14ac:dyDescent="0.25">
      <c r="A62" s="2">
        <f t="shared" si="10"/>
        <v>303013</v>
      </c>
      <c r="B62" s="3" t="str">
        <f>CONCATENATE(_xlfn.XLOOKUP(C62,'task_group|任务组'!$A:$A,'task_group|任务组'!$B:$B),"-",I62)</f>
        <v>成就-主线关卡-13</v>
      </c>
      <c r="C62" s="3">
        <f t="shared" si="11"/>
        <v>303</v>
      </c>
      <c r="D62" s="3">
        <f t="shared" si="5"/>
        <v>13</v>
      </c>
      <c r="E62" s="3" t="str">
        <f t="shared" si="6"/>
        <v>2;0;20</v>
      </c>
      <c r="F62" s="3">
        <v>20</v>
      </c>
      <c r="G62" s="3">
        <v>2011</v>
      </c>
      <c r="H62" s="3">
        <f>IF(_xlfn.XLOOKUP(G62,'task_type|任务类型'!$A:$A,'task_type|任务类型'!$D:$D)=1,I62,"")</f>
        <v>13</v>
      </c>
      <c r="I62" s="3">
        <v>13</v>
      </c>
      <c r="J62" s="3">
        <f t="shared" si="7"/>
        <v>20</v>
      </c>
    </row>
    <row r="63" spans="1:10" x14ac:dyDescent="0.25">
      <c r="A63" s="2">
        <f t="shared" si="10"/>
        <v>303014</v>
      </c>
      <c r="B63" s="3" t="str">
        <f>CONCATENATE(_xlfn.XLOOKUP(C63,'task_group|任务组'!$A:$A,'task_group|任务组'!$B:$B),"-",I63)</f>
        <v>成就-主线关卡-14</v>
      </c>
      <c r="C63" s="3">
        <f t="shared" si="11"/>
        <v>303</v>
      </c>
      <c r="D63" s="3">
        <f t="shared" si="5"/>
        <v>14</v>
      </c>
      <c r="E63" s="3" t="str">
        <f t="shared" si="6"/>
        <v>2;0;20</v>
      </c>
      <c r="F63" s="3">
        <v>20</v>
      </c>
      <c r="G63" s="3">
        <v>2011</v>
      </c>
      <c r="H63" s="3">
        <f>IF(_xlfn.XLOOKUP(G63,'task_type|任务类型'!$A:$A,'task_type|任务类型'!$D:$D)=1,I63,"")</f>
        <v>14</v>
      </c>
      <c r="I63" s="3">
        <v>14</v>
      </c>
      <c r="J63" s="3">
        <f t="shared" si="7"/>
        <v>20</v>
      </c>
    </row>
    <row r="64" spans="1:10" x14ac:dyDescent="0.25">
      <c r="A64" s="2">
        <f t="shared" si="10"/>
        <v>303015</v>
      </c>
      <c r="B64" s="3" t="str">
        <f>CONCATENATE(_xlfn.XLOOKUP(C64,'task_group|任务组'!$A:$A,'task_group|任务组'!$B:$B),"-",I64)</f>
        <v>成就-主线关卡-15</v>
      </c>
      <c r="C64" s="3">
        <f t="shared" si="11"/>
        <v>303</v>
      </c>
      <c r="D64" s="3">
        <f t="shared" si="5"/>
        <v>15</v>
      </c>
      <c r="E64" s="3" t="str">
        <f t="shared" si="6"/>
        <v>2;0;20</v>
      </c>
      <c r="F64" s="3">
        <v>20</v>
      </c>
      <c r="G64" s="3">
        <v>2011</v>
      </c>
      <c r="H64" s="3">
        <f>IF(_xlfn.XLOOKUP(G64,'task_type|任务类型'!$A:$A,'task_type|任务类型'!$D:$D)=1,I64,"")</f>
        <v>15</v>
      </c>
      <c r="I64" s="3">
        <v>15</v>
      </c>
      <c r="J64" s="3">
        <f t="shared" si="7"/>
        <v>20</v>
      </c>
    </row>
    <row r="65" spans="1:10" x14ac:dyDescent="0.25">
      <c r="A65" s="2">
        <f t="shared" si="10"/>
        <v>303016</v>
      </c>
      <c r="B65" s="3" t="str">
        <f>CONCATENATE(_xlfn.XLOOKUP(C65,'task_group|任务组'!$A:$A,'task_group|任务组'!$B:$B),"-",I65)</f>
        <v>成就-主线关卡-16</v>
      </c>
      <c r="C65" s="3">
        <f t="shared" si="11"/>
        <v>303</v>
      </c>
      <c r="D65" s="3">
        <f t="shared" si="5"/>
        <v>16</v>
      </c>
      <c r="E65" s="3" t="str">
        <f t="shared" si="6"/>
        <v>2;0;20</v>
      </c>
      <c r="F65" s="3">
        <v>20</v>
      </c>
      <c r="G65" s="3">
        <v>2011</v>
      </c>
      <c r="H65" s="3">
        <f>IF(_xlfn.XLOOKUP(G65,'task_type|任务类型'!$A:$A,'task_type|任务类型'!$D:$D)=1,I65,"")</f>
        <v>16</v>
      </c>
      <c r="I65" s="3">
        <v>16</v>
      </c>
      <c r="J65" s="3">
        <f t="shared" si="7"/>
        <v>20</v>
      </c>
    </row>
    <row r="66" spans="1:10" x14ac:dyDescent="0.25">
      <c r="A66" s="2">
        <f t="shared" si="10"/>
        <v>303017</v>
      </c>
      <c r="B66" s="3" t="str">
        <f>CONCATENATE(_xlfn.XLOOKUP(C66,'task_group|任务组'!$A:$A,'task_group|任务组'!$B:$B),"-",I66)</f>
        <v>成就-主线关卡-17</v>
      </c>
      <c r="C66" s="3">
        <f t="shared" si="11"/>
        <v>303</v>
      </c>
      <c r="D66" s="3">
        <f t="shared" si="5"/>
        <v>17</v>
      </c>
      <c r="E66" s="3" t="str">
        <f t="shared" si="6"/>
        <v>2;0;20</v>
      </c>
      <c r="F66" s="3">
        <v>20</v>
      </c>
      <c r="G66" s="3">
        <v>2011</v>
      </c>
      <c r="H66" s="3">
        <f>IF(_xlfn.XLOOKUP(G66,'task_type|任务类型'!$A:$A,'task_type|任务类型'!$D:$D)=1,I66,"")</f>
        <v>17</v>
      </c>
      <c r="I66" s="3">
        <v>17</v>
      </c>
      <c r="J66" s="3">
        <f t="shared" si="7"/>
        <v>20</v>
      </c>
    </row>
    <row r="67" spans="1:10" x14ac:dyDescent="0.25">
      <c r="A67" s="2">
        <f t="shared" si="10"/>
        <v>303018</v>
      </c>
      <c r="B67" s="3" t="str">
        <f>CONCATENATE(_xlfn.XLOOKUP(C67,'task_group|任务组'!$A:$A,'task_group|任务组'!$B:$B),"-",I67)</f>
        <v>成就-主线关卡-18</v>
      </c>
      <c r="C67" s="3">
        <f t="shared" si="11"/>
        <v>303</v>
      </c>
      <c r="D67" s="3">
        <f t="shared" si="5"/>
        <v>18</v>
      </c>
      <c r="E67" s="3" t="str">
        <f t="shared" si="6"/>
        <v>2;0;20</v>
      </c>
      <c r="F67" s="3">
        <v>20</v>
      </c>
      <c r="G67" s="3">
        <v>2011</v>
      </c>
      <c r="H67" s="3">
        <f>IF(_xlfn.XLOOKUP(G67,'task_type|任务类型'!$A:$A,'task_type|任务类型'!$D:$D)=1,I67,"")</f>
        <v>18</v>
      </c>
      <c r="I67" s="3">
        <v>18</v>
      </c>
      <c r="J67" s="3">
        <f t="shared" si="7"/>
        <v>20</v>
      </c>
    </row>
    <row r="68" spans="1:10" x14ac:dyDescent="0.25">
      <c r="A68" s="2">
        <f t="shared" si="10"/>
        <v>303019</v>
      </c>
      <c r="B68" s="3" t="str">
        <f>CONCATENATE(_xlfn.XLOOKUP(C68,'task_group|任务组'!$A:$A,'task_group|任务组'!$B:$B),"-",I68)</f>
        <v>成就-主线关卡-19</v>
      </c>
      <c r="C68" s="3">
        <f t="shared" si="11"/>
        <v>303</v>
      </c>
      <c r="D68" s="3">
        <f t="shared" si="5"/>
        <v>19</v>
      </c>
      <c r="E68" s="3" t="str">
        <f t="shared" si="6"/>
        <v>2;0;20</v>
      </c>
      <c r="F68" s="3">
        <v>20</v>
      </c>
      <c r="G68" s="3">
        <v>2011</v>
      </c>
      <c r="H68" s="3">
        <f>IF(_xlfn.XLOOKUP(G68,'task_type|任务类型'!$A:$A,'task_type|任务类型'!$D:$D)=1,I68,"")</f>
        <v>19</v>
      </c>
      <c r="I68" s="3">
        <v>19</v>
      </c>
      <c r="J68" s="3">
        <f t="shared" si="7"/>
        <v>20</v>
      </c>
    </row>
    <row r="69" spans="1:10" x14ac:dyDescent="0.25">
      <c r="A69" s="2">
        <f t="shared" si="10"/>
        <v>303020</v>
      </c>
      <c r="B69" s="3" t="str">
        <f>CONCATENATE(_xlfn.XLOOKUP(C69,'task_group|任务组'!$A:$A,'task_group|任务组'!$B:$B),"-",I69)</f>
        <v>成就-主线关卡-20</v>
      </c>
      <c r="C69" s="3">
        <f t="shared" si="11"/>
        <v>303</v>
      </c>
      <c r="D69" s="3">
        <f t="shared" si="5"/>
        <v>20</v>
      </c>
      <c r="E69" s="3" t="str">
        <f t="shared" si="6"/>
        <v>2;0;20</v>
      </c>
      <c r="F69" s="3">
        <v>20</v>
      </c>
      <c r="G69" s="3">
        <v>2011</v>
      </c>
      <c r="H69" s="3">
        <f>IF(_xlfn.XLOOKUP(G69,'task_type|任务类型'!$A:$A,'task_type|任务类型'!$D:$D)=1,I69,"")</f>
        <v>20</v>
      </c>
      <c r="I69" s="3">
        <v>20</v>
      </c>
      <c r="J69" s="3">
        <f t="shared" si="7"/>
        <v>20</v>
      </c>
    </row>
    <row r="70" spans="1:10" x14ac:dyDescent="0.25">
      <c r="A70" s="2">
        <f t="shared" si="10"/>
        <v>303021</v>
      </c>
      <c r="B70" s="3" t="str">
        <f>CONCATENATE(_xlfn.XLOOKUP(C70,'task_group|任务组'!$A:$A,'task_group|任务组'!$B:$B),"-",I70)</f>
        <v>成就-主线关卡-21</v>
      </c>
      <c r="C70" s="3">
        <f t="shared" si="11"/>
        <v>303</v>
      </c>
      <c r="D70" s="3">
        <f t="shared" ref="D70:D133" si="12">_xlfn.NUMBERVALUE(RIGHT(A70,3))</f>
        <v>21</v>
      </c>
      <c r="E70" s="3" t="str">
        <f t="shared" ref="E70:E133" si="13">CONCATENATE("2;0;",F70)</f>
        <v>2;0;20</v>
      </c>
      <c r="F70" s="3">
        <v>20</v>
      </c>
      <c r="G70" s="3">
        <v>2011</v>
      </c>
      <c r="H70" s="3">
        <f>IF(_xlfn.XLOOKUP(G70,'task_type|任务类型'!$A:$A,'task_type|任务类型'!$D:$D)=1,I70,"")</f>
        <v>21</v>
      </c>
      <c r="I70" s="3">
        <v>21</v>
      </c>
      <c r="J70" s="3">
        <f t="shared" ref="J70:J133" si="14">F70</f>
        <v>20</v>
      </c>
    </row>
    <row r="71" spans="1:10" x14ac:dyDescent="0.25">
      <c r="A71" s="2">
        <f t="shared" si="10"/>
        <v>303022</v>
      </c>
      <c r="B71" s="3" t="str">
        <f>CONCATENATE(_xlfn.XLOOKUP(C71,'task_group|任务组'!$A:$A,'task_group|任务组'!$B:$B),"-",I71)</f>
        <v>成就-主线关卡-22</v>
      </c>
      <c r="C71" s="3">
        <f t="shared" si="11"/>
        <v>303</v>
      </c>
      <c r="D71" s="3">
        <f t="shared" si="12"/>
        <v>22</v>
      </c>
      <c r="E71" s="3" t="str">
        <f t="shared" si="13"/>
        <v>2;0;20</v>
      </c>
      <c r="F71" s="3">
        <v>20</v>
      </c>
      <c r="G71" s="3">
        <v>2011</v>
      </c>
      <c r="H71" s="3">
        <f>IF(_xlfn.XLOOKUP(G71,'task_type|任务类型'!$A:$A,'task_type|任务类型'!$D:$D)=1,I71,"")</f>
        <v>22</v>
      </c>
      <c r="I71" s="3">
        <v>22</v>
      </c>
      <c r="J71" s="3">
        <f t="shared" si="14"/>
        <v>20</v>
      </c>
    </row>
    <row r="72" spans="1:10" x14ac:dyDescent="0.25">
      <c r="A72" s="2">
        <f t="shared" si="10"/>
        <v>303023</v>
      </c>
      <c r="B72" s="3" t="str">
        <f>CONCATENATE(_xlfn.XLOOKUP(C72,'task_group|任务组'!$A:$A,'task_group|任务组'!$B:$B),"-",I72)</f>
        <v>成就-主线关卡-23</v>
      </c>
      <c r="C72" s="3">
        <f t="shared" si="11"/>
        <v>303</v>
      </c>
      <c r="D72" s="3">
        <f t="shared" si="12"/>
        <v>23</v>
      </c>
      <c r="E72" s="3" t="str">
        <f t="shared" si="13"/>
        <v>2;0;20</v>
      </c>
      <c r="F72" s="3">
        <v>20</v>
      </c>
      <c r="G72" s="3">
        <v>2011</v>
      </c>
      <c r="H72" s="3">
        <f>IF(_xlfn.XLOOKUP(G72,'task_type|任务类型'!$A:$A,'task_type|任务类型'!$D:$D)=1,I72,"")</f>
        <v>23</v>
      </c>
      <c r="I72" s="3">
        <v>23</v>
      </c>
      <c r="J72" s="3">
        <f t="shared" si="14"/>
        <v>20</v>
      </c>
    </row>
    <row r="73" spans="1:10" x14ac:dyDescent="0.25">
      <c r="A73" s="2">
        <f t="shared" si="10"/>
        <v>303024</v>
      </c>
      <c r="B73" s="3" t="str">
        <f>CONCATENATE(_xlfn.XLOOKUP(C73,'task_group|任务组'!$A:$A,'task_group|任务组'!$B:$B),"-",I73)</f>
        <v>成就-主线关卡-24</v>
      </c>
      <c r="C73" s="3">
        <f t="shared" si="11"/>
        <v>303</v>
      </c>
      <c r="D73" s="3">
        <f t="shared" si="12"/>
        <v>24</v>
      </c>
      <c r="E73" s="3" t="str">
        <f t="shared" si="13"/>
        <v>2;0;20</v>
      </c>
      <c r="F73" s="3">
        <v>20</v>
      </c>
      <c r="G73" s="3">
        <v>2011</v>
      </c>
      <c r="H73" s="3">
        <f>IF(_xlfn.XLOOKUP(G73,'task_type|任务类型'!$A:$A,'task_type|任务类型'!$D:$D)=1,I73,"")</f>
        <v>24</v>
      </c>
      <c r="I73" s="3">
        <v>24</v>
      </c>
      <c r="J73" s="3">
        <f t="shared" si="14"/>
        <v>20</v>
      </c>
    </row>
    <row r="74" spans="1:10" x14ac:dyDescent="0.25">
      <c r="A74" s="2">
        <f t="shared" si="10"/>
        <v>303025</v>
      </c>
      <c r="B74" s="3" t="str">
        <f>CONCATENATE(_xlfn.XLOOKUP(C74,'task_group|任务组'!$A:$A,'task_group|任务组'!$B:$B),"-",I74)</f>
        <v>成就-主线关卡-25</v>
      </c>
      <c r="C74" s="3">
        <f t="shared" si="11"/>
        <v>303</v>
      </c>
      <c r="D74" s="3">
        <f t="shared" si="12"/>
        <v>25</v>
      </c>
      <c r="E74" s="3" t="str">
        <f t="shared" si="13"/>
        <v>2;0;20</v>
      </c>
      <c r="F74" s="3">
        <v>20</v>
      </c>
      <c r="G74" s="3">
        <v>2011</v>
      </c>
      <c r="H74" s="3">
        <f>IF(_xlfn.XLOOKUP(G74,'task_type|任务类型'!$A:$A,'task_type|任务类型'!$D:$D)=1,I74,"")</f>
        <v>25</v>
      </c>
      <c r="I74" s="3">
        <v>25</v>
      </c>
      <c r="J74" s="3">
        <f t="shared" si="14"/>
        <v>20</v>
      </c>
    </row>
    <row r="75" spans="1:10" x14ac:dyDescent="0.25">
      <c r="A75" s="2">
        <f t="shared" si="10"/>
        <v>303026</v>
      </c>
      <c r="B75" s="3" t="str">
        <f>CONCATENATE(_xlfn.XLOOKUP(C75,'task_group|任务组'!$A:$A,'task_group|任务组'!$B:$B),"-",I75)</f>
        <v>成就-主线关卡-26</v>
      </c>
      <c r="C75" s="3">
        <f t="shared" si="11"/>
        <v>303</v>
      </c>
      <c r="D75" s="3">
        <f t="shared" si="12"/>
        <v>26</v>
      </c>
      <c r="E75" s="3" t="str">
        <f t="shared" si="13"/>
        <v>2;0;20</v>
      </c>
      <c r="F75" s="3">
        <v>20</v>
      </c>
      <c r="G75" s="3">
        <v>2011</v>
      </c>
      <c r="H75" s="3">
        <f>IF(_xlfn.XLOOKUP(G75,'task_type|任务类型'!$A:$A,'task_type|任务类型'!$D:$D)=1,I75,"")</f>
        <v>26</v>
      </c>
      <c r="I75" s="3">
        <v>26</v>
      </c>
      <c r="J75" s="3">
        <f t="shared" si="14"/>
        <v>20</v>
      </c>
    </row>
    <row r="76" spans="1:10" x14ac:dyDescent="0.25">
      <c r="A76" s="2">
        <f t="shared" si="10"/>
        <v>303027</v>
      </c>
      <c r="B76" s="3" t="str">
        <f>CONCATENATE(_xlfn.XLOOKUP(C76,'task_group|任务组'!$A:$A,'task_group|任务组'!$B:$B),"-",I76)</f>
        <v>成就-主线关卡-27</v>
      </c>
      <c r="C76" s="3">
        <f t="shared" si="11"/>
        <v>303</v>
      </c>
      <c r="D76" s="3">
        <f t="shared" si="12"/>
        <v>27</v>
      </c>
      <c r="E76" s="3" t="str">
        <f t="shared" si="13"/>
        <v>2;0;20</v>
      </c>
      <c r="F76" s="3">
        <v>20</v>
      </c>
      <c r="G76" s="3">
        <v>2011</v>
      </c>
      <c r="H76" s="3">
        <f>IF(_xlfn.XLOOKUP(G76,'task_type|任务类型'!$A:$A,'task_type|任务类型'!$D:$D)=1,I76,"")</f>
        <v>27</v>
      </c>
      <c r="I76" s="3">
        <v>27</v>
      </c>
      <c r="J76" s="3">
        <f t="shared" si="14"/>
        <v>20</v>
      </c>
    </row>
    <row r="77" spans="1:10" x14ac:dyDescent="0.25">
      <c r="A77" s="2">
        <f t="shared" si="10"/>
        <v>303028</v>
      </c>
      <c r="B77" s="3" t="str">
        <f>CONCATENATE(_xlfn.XLOOKUP(C77,'task_group|任务组'!$A:$A,'task_group|任务组'!$B:$B),"-",I77)</f>
        <v>成就-主线关卡-28</v>
      </c>
      <c r="C77" s="3">
        <f t="shared" si="11"/>
        <v>303</v>
      </c>
      <c r="D77" s="3">
        <f t="shared" si="12"/>
        <v>28</v>
      </c>
      <c r="E77" s="3" t="str">
        <f t="shared" si="13"/>
        <v>2;0;20</v>
      </c>
      <c r="F77" s="3">
        <v>20</v>
      </c>
      <c r="G77" s="3">
        <v>2011</v>
      </c>
      <c r="H77" s="3">
        <f>IF(_xlfn.XLOOKUP(G77,'task_type|任务类型'!$A:$A,'task_type|任务类型'!$D:$D)=1,I77,"")</f>
        <v>28</v>
      </c>
      <c r="I77" s="3">
        <v>28</v>
      </c>
      <c r="J77" s="3">
        <f t="shared" si="14"/>
        <v>20</v>
      </c>
    </row>
    <row r="78" spans="1:10" x14ac:dyDescent="0.25">
      <c r="A78" s="2">
        <f t="shared" si="10"/>
        <v>303029</v>
      </c>
      <c r="B78" s="3" t="str">
        <f>CONCATENATE(_xlfn.XLOOKUP(C78,'task_group|任务组'!$A:$A,'task_group|任务组'!$B:$B),"-",I78)</f>
        <v>成就-主线关卡-29</v>
      </c>
      <c r="C78" s="3">
        <f t="shared" si="11"/>
        <v>303</v>
      </c>
      <c r="D78" s="3">
        <f t="shared" si="12"/>
        <v>29</v>
      </c>
      <c r="E78" s="3" t="str">
        <f t="shared" si="13"/>
        <v>2;0;20</v>
      </c>
      <c r="F78" s="3">
        <v>20</v>
      </c>
      <c r="G78" s="3">
        <v>2011</v>
      </c>
      <c r="H78" s="3">
        <f>IF(_xlfn.XLOOKUP(G78,'task_type|任务类型'!$A:$A,'task_type|任务类型'!$D:$D)=1,I78,"")</f>
        <v>29</v>
      </c>
      <c r="I78" s="3">
        <v>29</v>
      </c>
      <c r="J78" s="3">
        <f t="shared" si="14"/>
        <v>20</v>
      </c>
    </row>
    <row r="79" spans="1:10" x14ac:dyDescent="0.25">
      <c r="A79" s="2">
        <f t="shared" si="10"/>
        <v>303030</v>
      </c>
      <c r="B79" s="3" t="str">
        <f>CONCATENATE(_xlfn.XLOOKUP(C79,'task_group|任务组'!$A:$A,'task_group|任务组'!$B:$B),"-",I79)</f>
        <v>成就-主线关卡-30</v>
      </c>
      <c r="C79" s="3">
        <f t="shared" si="11"/>
        <v>303</v>
      </c>
      <c r="D79" s="3">
        <f t="shared" si="12"/>
        <v>30</v>
      </c>
      <c r="E79" s="3" t="str">
        <f t="shared" si="13"/>
        <v>2;0;20</v>
      </c>
      <c r="F79" s="3">
        <v>20</v>
      </c>
      <c r="G79" s="3">
        <v>2011</v>
      </c>
      <c r="H79" s="3">
        <f>IF(_xlfn.XLOOKUP(G79,'task_type|任务类型'!$A:$A,'task_type|任务类型'!$D:$D)=1,I79,"")</f>
        <v>30</v>
      </c>
      <c r="I79" s="3">
        <v>30</v>
      </c>
      <c r="J79" s="3">
        <f t="shared" si="14"/>
        <v>20</v>
      </c>
    </row>
    <row r="80" spans="1:10" x14ac:dyDescent="0.25">
      <c r="A80" s="2">
        <f t="shared" si="10"/>
        <v>303031</v>
      </c>
      <c r="B80" s="3" t="str">
        <f>CONCATENATE(_xlfn.XLOOKUP(C80,'task_group|任务组'!$A:$A,'task_group|任务组'!$B:$B),"-",I80)</f>
        <v>成就-主线关卡-31</v>
      </c>
      <c r="C80" s="3">
        <f t="shared" si="11"/>
        <v>303</v>
      </c>
      <c r="D80" s="3">
        <f t="shared" si="12"/>
        <v>31</v>
      </c>
      <c r="E80" s="3" t="str">
        <f t="shared" si="13"/>
        <v>2;0;20</v>
      </c>
      <c r="F80" s="3">
        <v>20</v>
      </c>
      <c r="G80" s="3">
        <v>2011</v>
      </c>
      <c r="H80" s="3">
        <f>IF(_xlfn.XLOOKUP(G80,'task_type|任务类型'!$A:$A,'task_type|任务类型'!$D:$D)=1,I80,"")</f>
        <v>31</v>
      </c>
      <c r="I80" s="3">
        <v>31</v>
      </c>
      <c r="J80" s="3">
        <f t="shared" si="14"/>
        <v>20</v>
      </c>
    </row>
    <row r="81" spans="1:10" x14ac:dyDescent="0.25">
      <c r="A81" s="2">
        <f t="shared" si="10"/>
        <v>303032</v>
      </c>
      <c r="B81" s="3" t="str">
        <f>CONCATENATE(_xlfn.XLOOKUP(C81,'task_group|任务组'!$A:$A,'task_group|任务组'!$B:$B),"-",I81)</f>
        <v>成就-主线关卡-32</v>
      </c>
      <c r="C81" s="3">
        <f t="shared" si="11"/>
        <v>303</v>
      </c>
      <c r="D81" s="3">
        <f t="shared" si="12"/>
        <v>32</v>
      </c>
      <c r="E81" s="3" t="str">
        <f t="shared" si="13"/>
        <v>2;0;20</v>
      </c>
      <c r="F81" s="3">
        <v>20</v>
      </c>
      <c r="G81" s="3">
        <v>2011</v>
      </c>
      <c r="H81" s="3">
        <f>IF(_xlfn.XLOOKUP(G81,'task_type|任务类型'!$A:$A,'task_type|任务类型'!$D:$D)=1,I81,"")</f>
        <v>32</v>
      </c>
      <c r="I81" s="3">
        <v>32</v>
      </c>
      <c r="J81" s="3">
        <f t="shared" si="14"/>
        <v>20</v>
      </c>
    </row>
    <row r="82" spans="1:10" x14ac:dyDescent="0.25">
      <c r="A82" s="2">
        <f t="shared" si="10"/>
        <v>303033</v>
      </c>
      <c r="B82" s="3" t="str">
        <f>CONCATENATE(_xlfn.XLOOKUP(C82,'task_group|任务组'!$A:$A,'task_group|任务组'!$B:$B),"-",I82)</f>
        <v>成就-主线关卡-33</v>
      </c>
      <c r="C82" s="3">
        <f t="shared" si="11"/>
        <v>303</v>
      </c>
      <c r="D82" s="3">
        <f t="shared" si="12"/>
        <v>33</v>
      </c>
      <c r="E82" s="3" t="str">
        <f t="shared" si="13"/>
        <v>2;0;20</v>
      </c>
      <c r="F82" s="3">
        <v>20</v>
      </c>
      <c r="G82" s="3">
        <v>2011</v>
      </c>
      <c r="H82" s="3">
        <f>IF(_xlfn.XLOOKUP(G82,'task_type|任务类型'!$A:$A,'task_type|任务类型'!$D:$D)=1,I82,"")</f>
        <v>33</v>
      </c>
      <c r="I82" s="3">
        <v>33</v>
      </c>
      <c r="J82" s="3">
        <f t="shared" si="14"/>
        <v>20</v>
      </c>
    </row>
    <row r="83" spans="1:10" x14ac:dyDescent="0.25">
      <c r="A83" s="2">
        <f t="shared" si="10"/>
        <v>303034</v>
      </c>
      <c r="B83" s="3" t="str">
        <f>CONCATENATE(_xlfn.XLOOKUP(C83,'task_group|任务组'!$A:$A,'task_group|任务组'!$B:$B),"-",I83)</f>
        <v>成就-主线关卡-34</v>
      </c>
      <c r="C83" s="3">
        <f t="shared" si="11"/>
        <v>303</v>
      </c>
      <c r="D83" s="3">
        <f t="shared" si="12"/>
        <v>34</v>
      </c>
      <c r="E83" s="3" t="str">
        <f t="shared" si="13"/>
        <v>2;0;20</v>
      </c>
      <c r="F83" s="3">
        <v>20</v>
      </c>
      <c r="G83" s="3">
        <v>2011</v>
      </c>
      <c r="H83" s="3">
        <f>IF(_xlfn.XLOOKUP(G83,'task_type|任务类型'!$A:$A,'task_type|任务类型'!$D:$D)=1,I83,"")</f>
        <v>34</v>
      </c>
      <c r="I83" s="3">
        <v>34</v>
      </c>
      <c r="J83" s="3">
        <f t="shared" si="14"/>
        <v>20</v>
      </c>
    </row>
    <row r="84" spans="1:10" x14ac:dyDescent="0.25">
      <c r="A84" s="2">
        <f t="shared" ref="A84:A115" si="15">A83+1</f>
        <v>303035</v>
      </c>
      <c r="B84" s="3" t="str">
        <f>CONCATENATE(_xlfn.XLOOKUP(C84,'task_group|任务组'!$A:$A,'task_group|任务组'!$B:$B),"-",I84)</f>
        <v>成就-主线关卡-35</v>
      </c>
      <c r="C84" s="3">
        <f t="shared" ref="C84:C115" si="16">C83</f>
        <v>303</v>
      </c>
      <c r="D84" s="3">
        <f t="shared" si="12"/>
        <v>35</v>
      </c>
      <c r="E84" s="3" t="str">
        <f t="shared" si="13"/>
        <v>2;0;20</v>
      </c>
      <c r="F84" s="3">
        <v>20</v>
      </c>
      <c r="G84" s="3">
        <v>2011</v>
      </c>
      <c r="H84" s="3">
        <f>IF(_xlfn.XLOOKUP(G84,'task_type|任务类型'!$A:$A,'task_type|任务类型'!$D:$D)=1,I84,"")</f>
        <v>35</v>
      </c>
      <c r="I84" s="3">
        <v>35</v>
      </c>
      <c r="J84" s="3">
        <f t="shared" si="14"/>
        <v>20</v>
      </c>
    </row>
    <row r="85" spans="1:10" x14ac:dyDescent="0.25">
      <c r="A85" s="2">
        <f t="shared" si="15"/>
        <v>303036</v>
      </c>
      <c r="B85" s="3" t="str">
        <f>CONCATENATE(_xlfn.XLOOKUP(C85,'task_group|任务组'!$A:$A,'task_group|任务组'!$B:$B),"-",I85)</f>
        <v>成就-主线关卡-36</v>
      </c>
      <c r="C85" s="3">
        <f t="shared" si="16"/>
        <v>303</v>
      </c>
      <c r="D85" s="3">
        <f t="shared" si="12"/>
        <v>36</v>
      </c>
      <c r="E85" s="3" t="str">
        <f t="shared" si="13"/>
        <v>2;0;20</v>
      </c>
      <c r="F85" s="3">
        <v>20</v>
      </c>
      <c r="G85" s="3">
        <v>2011</v>
      </c>
      <c r="H85" s="3">
        <f>IF(_xlfn.XLOOKUP(G85,'task_type|任务类型'!$A:$A,'task_type|任务类型'!$D:$D)=1,I85,"")</f>
        <v>36</v>
      </c>
      <c r="I85" s="3">
        <v>36</v>
      </c>
      <c r="J85" s="3">
        <f t="shared" si="14"/>
        <v>20</v>
      </c>
    </row>
    <row r="86" spans="1:10" x14ac:dyDescent="0.25">
      <c r="A86" s="2">
        <f t="shared" si="15"/>
        <v>303037</v>
      </c>
      <c r="B86" s="3" t="str">
        <f>CONCATENATE(_xlfn.XLOOKUP(C86,'task_group|任务组'!$A:$A,'task_group|任务组'!$B:$B),"-",I86)</f>
        <v>成就-主线关卡-37</v>
      </c>
      <c r="C86" s="3">
        <f t="shared" si="16"/>
        <v>303</v>
      </c>
      <c r="D86" s="3">
        <f t="shared" si="12"/>
        <v>37</v>
      </c>
      <c r="E86" s="3" t="str">
        <f t="shared" si="13"/>
        <v>2;0;20</v>
      </c>
      <c r="F86" s="3">
        <v>20</v>
      </c>
      <c r="G86" s="3">
        <v>2011</v>
      </c>
      <c r="H86" s="3">
        <f>IF(_xlfn.XLOOKUP(G86,'task_type|任务类型'!$A:$A,'task_type|任务类型'!$D:$D)=1,I86,"")</f>
        <v>37</v>
      </c>
      <c r="I86" s="3">
        <v>37</v>
      </c>
      <c r="J86" s="3">
        <f t="shared" si="14"/>
        <v>20</v>
      </c>
    </row>
    <row r="87" spans="1:10" x14ac:dyDescent="0.25">
      <c r="A87" s="2">
        <f t="shared" si="15"/>
        <v>303038</v>
      </c>
      <c r="B87" s="3" t="str">
        <f>CONCATENATE(_xlfn.XLOOKUP(C87,'task_group|任务组'!$A:$A,'task_group|任务组'!$B:$B),"-",I87)</f>
        <v>成就-主线关卡-38</v>
      </c>
      <c r="C87" s="3">
        <f t="shared" si="16"/>
        <v>303</v>
      </c>
      <c r="D87" s="3">
        <f t="shared" si="12"/>
        <v>38</v>
      </c>
      <c r="E87" s="3" t="str">
        <f t="shared" si="13"/>
        <v>2;0;20</v>
      </c>
      <c r="F87" s="3">
        <v>20</v>
      </c>
      <c r="G87" s="3">
        <v>2011</v>
      </c>
      <c r="H87" s="3">
        <f>IF(_xlfn.XLOOKUP(G87,'task_type|任务类型'!$A:$A,'task_type|任务类型'!$D:$D)=1,I87,"")</f>
        <v>38</v>
      </c>
      <c r="I87" s="3">
        <v>38</v>
      </c>
      <c r="J87" s="3">
        <f t="shared" si="14"/>
        <v>20</v>
      </c>
    </row>
    <row r="88" spans="1:10" x14ac:dyDescent="0.25">
      <c r="A88" s="2">
        <f t="shared" si="15"/>
        <v>303039</v>
      </c>
      <c r="B88" s="3" t="str">
        <f>CONCATENATE(_xlfn.XLOOKUP(C88,'task_group|任务组'!$A:$A,'task_group|任务组'!$B:$B),"-",I88)</f>
        <v>成就-主线关卡-39</v>
      </c>
      <c r="C88" s="3">
        <f t="shared" si="16"/>
        <v>303</v>
      </c>
      <c r="D88" s="3">
        <f t="shared" si="12"/>
        <v>39</v>
      </c>
      <c r="E88" s="3" t="str">
        <f t="shared" si="13"/>
        <v>2;0;20</v>
      </c>
      <c r="F88" s="3">
        <v>20</v>
      </c>
      <c r="G88" s="3">
        <v>2011</v>
      </c>
      <c r="H88" s="3">
        <f>IF(_xlfn.XLOOKUP(G88,'task_type|任务类型'!$A:$A,'task_type|任务类型'!$D:$D)=1,I88,"")</f>
        <v>39</v>
      </c>
      <c r="I88" s="3">
        <v>39</v>
      </c>
      <c r="J88" s="3">
        <f t="shared" si="14"/>
        <v>20</v>
      </c>
    </row>
    <row r="89" spans="1:10" x14ac:dyDescent="0.25">
      <c r="A89" s="2">
        <f t="shared" si="15"/>
        <v>303040</v>
      </c>
      <c r="B89" s="3" t="str">
        <f>CONCATENATE(_xlfn.XLOOKUP(C89,'task_group|任务组'!$A:$A,'task_group|任务组'!$B:$B),"-",I89)</f>
        <v>成就-主线关卡-40</v>
      </c>
      <c r="C89" s="3">
        <f t="shared" si="16"/>
        <v>303</v>
      </c>
      <c r="D89" s="3">
        <f t="shared" si="12"/>
        <v>40</v>
      </c>
      <c r="E89" s="3" t="str">
        <f t="shared" si="13"/>
        <v>2;0;20</v>
      </c>
      <c r="F89" s="3">
        <v>20</v>
      </c>
      <c r="G89" s="3">
        <v>2011</v>
      </c>
      <c r="H89" s="3">
        <f>IF(_xlfn.XLOOKUP(G89,'task_type|任务类型'!$A:$A,'task_type|任务类型'!$D:$D)=1,I89,"")</f>
        <v>40</v>
      </c>
      <c r="I89" s="3">
        <v>40</v>
      </c>
      <c r="J89" s="3">
        <f t="shared" si="14"/>
        <v>20</v>
      </c>
    </row>
    <row r="90" spans="1:10" x14ac:dyDescent="0.25">
      <c r="A90" s="2">
        <f t="shared" si="15"/>
        <v>303041</v>
      </c>
      <c r="B90" s="3" t="str">
        <f>CONCATENATE(_xlfn.XLOOKUP(C90,'task_group|任务组'!$A:$A,'task_group|任务组'!$B:$B),"-",I90)</f>
        <v>成就-主线关卡-41</v>
      </c>
      <c r="C90" s="3">
        <f t="shared" si="16"/>
        <v>303</v>
      </c>
      <c r="D90" s="3">
        <f t="shared" si="12"/>
        <v>41</v>
      </c>
      <c r="E90" s="3" t="str">
        <f t="shared" si="13"/>
        <v>2;0;20</v>
      </c>
      <c r="F90" s="3">
        <v>20</v>
      </c>
      <c r="G90" s="3">
        <v>2011</v>
      </c>
      <c r="H90" s="3">
        <f>IF(_xlfn.XLOOKUP(G90,'task_type|任务类型'!$A:$A,'task_type|任务类型'!$D:$D)=1,I90,"")</f>
        <v>41</v>
      </c>
      <c r="I90" s="3">
        <v>41</v>
      </c>
      <c r="J90" s="3">
        <f t="shared" si="14"/>
        <v>20</v>
      </c>
    </row>
    <row r="91" spans="1:10" x14ac:dyDescent="0.25">
      <c r="A91" s="2">
        <f t="shared" si="15"/>
        <v>303042</v>
      </c>
      <c r="B91" s="3" t="str">
        <f>CONCATENATE(_xlfn.XLOOKUP(C91,'task_group|任务组'!$A:$A,'task_group|任务组'!$B:$B),"-",I91)</f>
        <v>成就-主线关卡-42</v>
      </c>
      <c r="C91" s="3">
        <f t="shared" si="16"/>
        <v>303</v>
      </c>
      <c r="D91" s="3">
        <f t="shared" si="12"/>
        <v>42</v>
      </c>
      <c r="E91" s="3" t="str">
        <f t="shared" si="13"/>
        <v>2;0;20</v>
      </c>
      <c r="F91" s="3">
        <v>20</v>
      </c>
      <c r="G91" s="3">
        <v>2011</v>
      </c>
      <c r="H91" s="3">
        <f>IF(_xlfn.XLOOKUP(G91,'task_type|任务类型'!$A:$A,'task_type|任务类型'!$D:$D)=1,I91,"")</f>
        <v>42</v>
      </c>
      <c r="I91" s="3">
        <v>42</v>
      </c>
      <c r="J91" s="3">
        <f t="shared" si="14"/>
        <v>20</v>
      </c>
    </row>
    <row r="92" spans="1:10" x14ac:dyDescent="0.25">
      <c r="A92" s="2">
        <f t="shared" si="15"/>
        <v>303043</v>
      </c>
      <c r="B92" s="3" t="str">
        <f>CONCATENATE(_xlfn.XLOOKUP(C92,'task_group|任务组'!$A:$A,'task_group|任务组'!$B:$B),"-",I92)</f>
        <v>成就-主线关卡-43</v>
      </c>
      <c r="C92" s="3">
        <f t="shared" si="16"/>
        <v>303</v>
      </c>
      <c r="D92" s="3">
        <f t="shared" si="12"/>
        <v>43</v>
      </c>
      <c r="E92" s="3" t="str">
        <f t="shared" si="13"/>
        <v>2;0;20</v>
      </c>
      <c r="F92" s="3">
        <v>20</v>
      </c>
      <c r="G92" s="3">
        <v>2011</v>
      </c>
      <c r="H92" s="3">
        <f>IF(_xlfn.XLOOKUP(G92,'task_type|任务类型'!$A:$A,'task_type|任务类型'!$D:$D)=1,I92,"")</f>
        <v>43</v>
      </c>
      <c r="I92" s="3">
        <v>43</v>
      </c>
      <c r="J92" s="3">
        <f t="shared" si="14"/>
        <v>20</v>
      </c>
    </row>
    <row r="93" spans="1:10" x14ac:dyDescent="0.25">
      <c r="A93" s="2">
        <f t="shared" si="15"/>
        <v>303044</v>
      </c>
      <c r="B93" s="3" t="str">
        <f>CONCATENATE(_xlfn.XLOOKUP(C93,'task_group|任务组'!$A:$A,'task_group|任务组'!$B:$B),"-",I93)</f>
        <v>成就-主线关卡-44</v>
      </c>
      <c r="C93" s="3">
        <f t="shared" si="16"/>
        <v>303</v>
      </c>
      <c r="D93" s="3">
        <f t="shared" si="12"/>
        <v>44</v>
      </c>
      <c r="E93" s="3" t="str">
        <f t="shared" si="13"/>
        <v>2;0;20</v>
      </c>
      <c r="F93" s="3">
        <v>20</v>
      </c>
      <c r="G93" s="3">
        <v>2011</v>
      </c>
      <c r="H93" s="3">
        <f>IF(_xlfn.XLOOKUP(G93,'task_type|任务类型'!$A:$A,'task_type|任务类型'!$D:$D)=1,I93,"")</f>
        <v>44</v>
      </c>
      <c r="I93" s="3">
        <v>44</v>
      </c>
      <c r="J93" s="3">
        <f t="shared" si="14"/>
        <v>20</v>
      </c>
    </row>
    <row r="94" spans="1:10" x14ac:dyDescent="0.25">
      <c r="A94" s="2">
        <f t="shared" si="15"/>
        <v>303045</v>
      </c>
      <c r="B94" s="3" t="str">
        <f>CONCATENATE(_xlfn.XLOOKUP(C94,'task_group|任务组'!$A:$A,'task_group|任务组'!$B:$B),"-",I94)</f>
        <v>成就-主线关卡-45</v>
      </c>
      <c r="C94" s="3">
        <f t="shared" si="16"/>
        <v>303</v>
      </c>
      <c r="D94" s="3">
        <f t="shared" si="12"/>
        <v>45</v>
      </c>
      <c r="E94" s="3" t="str">
        <f t="shared" si="13"/>
        <v>2;0;20</v>
      </c>
      <c r="F94" s="3">
        <v>20</v>
      </c>
      <c r="G94" s="3">
        <v>2011</v>
      </c>
      <c r="H94" s="3">
        <f>IF(_xlfn.XLOOKUP(G94,'task_type|任务类型'!$A:$A,'task_type|任务类型'!$D:$D)=1,I94,"")</f>
        <v>45</v>
      </c>
      <c r="I94" s="3">
        <v>45</v>
      </c>
      <c r="J94" s="3">
        <f t="shared" si="14"/>
        <v>20</v>
      </c>
    </row>
    <row r="95" spans="1:10" x14ac:dyDescent="0.25">
      <c r="A95" s="2">
        <f t="shared" si="15"/>
        <v>303046</v>
      </c>
      <c r="B95" s="3" t="str">
        <f>CONCATENATE(_xlfn.XLOOKUP(C95,'task_group|任务组'!$A:$A,'task_group|任务组'!$B:$B),"-",I95)</f>
        <v>成就-主线关卡-46</v>
      </c>
      <c r="C95" s="3">
        <f t="shared" si="16"/>
        <v>303</v>
      </c>
      <c r="D95" s="3">
        <f t="shared" si="12"/>
        <v>46</v>
      </c>
      <c r="E95" s="3" t="str">
        <f t="shared" si="13"/>
        <v>2;0;20</v>
      </c>
      <c r="F95" s="3">
        <v>20</v>
      </c>
      <c r="G95" s="3">
        <v>2011</v>
      </c>
      <c r="H95" s="3">
        <f>IF(_xlfn.XLOOKUP(G95,'task_type|任务类型'!$A:$A,'task_type|任务类型'!$D:$D)=1,I95,"")</f>
        <v>46</v>
      </c>
      <c r="I95" s="3">
        <v>46</v>
      </c>
      <c r="J95" s="3">
        <f t="shared" si="14"/>
        <v>20</v>
      </c>
    </row>
    <row r="96" spans="1:10" x14ac:dyDescent="0.25">
      <c r="A96" s="2">
        <f t="shared" si="15"/>
        <v>303047</v>
      </c>
      <c r="B96" s="3" t="str">
        <f>CONCATENATE(_xlfn.XLOOKUP(C96,'task_group|任务组'!$A:$A,'task_group|任务组'!$B:$B),"-",I96)</f>
        <v>成就-主线关卡-47</v>
      </c>
      <c r="C96" s="3">
        <f t="shared" si="16"/>
        <v>303</v>
      </c>
      <c r="D96" s="3">
        <f t="shared" si="12"/>
        <v>47</v>
      </c>
      <c r="E96" s="3" t="str">
        <f t="shared" si="13"/>
        <v>2;0;20</v>
      </c>
      <c r="F96" s="3">
        <v>20</v>
      </c>
      <c r="G96" s="3">
        <v>2011</v>
      </c>
      <c r="H96" s="3">
        <f>IF(_xlfn.XLOOKUP(G96,'task_type|任务类型'!$A:$A,'task_type|任务类型'!$D:$D)=1,I96,"")</f>
        <v>47</v>
      </c>
      <c r="I96" s="3">
        <v>47</v>
      </c>
      <c r="J96" s="3">
        <f t="shared" si="14"/>
        <v>20</v>
      </c>
    </row>
    <row r="97" spans="1:10" x14ac:dyDescent="0.25">
      <c r="A97" s="2">
        <f t="shared" si="15"/>
        <v>303048</v>
      </c>
      <c r="B97" s="3" t="str">
        <f>CONCATENATE(_xlfn.XLOOKUP(C97,'task_group|任务组'!$A:$A,'task_group|任务组'!$B:$B),"-",I97)</f>
        <v>成就-主线关卡-48</v>
      </c>
      <c r="C97" s="3">
        <f t="shared" si="16"/>
        <v>303</v>
      </c>
      <c r="D97" s="3">
        <f t="shared" si="12"/>
        <v>48</v>
      </c>
      <c r="E97" s="3" t="str">
        <f t="shared" si="13"/>
        <v>2;0;20</v>
      </c>
      <c r="F97" s="3">
        <v>20</v>
      </c>
      <c r="G97" s="3">
        <v>2011</v>
      </c>
      <c r="H97" s="3">
        <f>IF(_xlfn.XLOOKUP(G97,'task_type|任务类型'!$A:$A,'task_type|任务类型'!$D:$D)=1,I97,"")</f>
        <v>48</v>
      </c>
      <c r="I97" s="3">
        <v>48</v>
      </c>
      <c r="J97" s="3">
        <f t="shared" si="14"/>
        <v>20</v>
      </c>
    </row>
    <row r="98" spans="1:10" x14ac:dyDescent="0.25">
      <c r="A98" s="2">
        <f t="shared" si="15"/>
        <v>303049</v>
      </c>
      <c r="B98" s="3" t="str">
        <f>CONCATENATE(_xlfn.XLOOKUP(C98,'task_group|任务组'!$A:$A,'task_group|任务组'!$B:$B),"-",I98)</f>
        <v>成就-主线关卡-49</v>
      </c>
      <c r="C98" s="3">
        <f t="shared" si="16"/>
        <v>303</v>
      </c>
      <c r="D98" s="3">
        <f t="shared" si="12"/>
        <v>49</v>
      </c>
      <c r="E98" s="3" t="str">
        <f t="shared" si="13"/>
        <v>2;0;20</v>
      </c>
      <c r="F98" s="3">
        <v>20</v>
      </c>
      <c r="G98" s="3">
        <v>2011</v>
      </c>
      <c r="H98" s="3">
        <f>IF(_xlfn.XLOOKUP(G98,'task_type|任务类型'!$A:$A,'task_type|任务类型'!$D:$D)=1,I98,"")</f>
        <v>49</v>
      </c>
      <c r="I98" s="3">
        <v>49</v>
      </c>
      <c r="J98" s="3">
        <f t="shared" si="14"/>
        <v>20</v>
      </c>
    </row>
    <row r="99" spans="1:10" x14ac:dyDescent="0.25">
      <c r="A99" s="2">
        <f t="shared" si="15"/>
        <v>303050</v>
      </c>
      <c r="B99" s="3" t="str">
        <f>CONCATENATE(_xlfn.XLOOKUP(C99,'task_group|任务组'!$A:$A,'task_group|任务组'!$B:$B),"-",I99)</f>
        <v>成就-主线关卡-50</v>
      </c>
      <c r="C99" s="3">
        <f t="shared" si="16"/>
        <v>303</v>
      </c>
      <c r="D99" s="3">
        <f t="shared" si="12"/>
        <v>50</v>
      </c>
      <c r="E99" s="3" t="str">
        <f t="shared" si="13"/>
        <v>2;0;20</v>
      </c>
      <c r="F99" s="3">
        <v>20</v>
      </c>
      <c r="G99" s="3">
        <v>2011</v>
      </c>
      <c r="H99" s="3">
        <f>IF(_xlfn.XLOOKUP(G99,'task_type|任务类型'!$A:$A,'task_type|任务类型'!$D:$D)=1,I99,"")</f>
        <v>50</v>
      </c>
      <c r="I99" s="3">
        <v>50</v>
      </c>
      <c r="J99" s="3">
        <f t="shared" si="14"/>
        <v>20</v>
      </c>
    </row>
    <row r="100" spans="1:10" x14ac:dyDescent="0.25">
      <c r="A100" s="2">
        <f t="shared" si="15"/>
        <v>303051</v>
      </c>
      <c r="B100" s="3" t="str">
        <f>CONCATENATE(_xlfn.XLOOKUP(C100,'task_group|任务组'!$A:$A,'task_group|任务组'!$B:$B),"-",I100)</f>
        <v>成就-主线关卡-51</v>
      </c>
      <c r="C100" s="3">
        <f t="shared" si="16"/>
        <v>303</v>
      </c>
      <c r="D100" s="3">
        <f t="shared" si="12"/>
        <v>51</v>
      </c>
      <c r="E100" s="3" t="str">
        <f t="shared" si="13"/>
        <v>2;0;20</v>
      </c>
      <c r="F100" s="3">
        <v>20</v>
      </c>
      <c r="G100" s="3">
        <v>2011</v>
      </c>
      <c r="H100" s="3">
        <f>IF(_xlfn.XLOOKUP(G100,'task_type|任务类型'!$A:$A,'task_type|任务类型'!$D:$D)=1,I100,"")</f>
        <v>51</v>
      </c>
      <c r="I100" s="3">
        <v>51</v>
      </c>
      <c r="J100" s="3">
        <f t="shared" si="14"/>
        <v>20</v>
      </c>
    </row>
    <row r="101" spans="1:10" x14ac:dyDescent="0.25">
      <c r="A101" s="2">
        <f t="shared" si="15"/>
        <v>303052</v>
      </c>
      <c r="B101" s="3" t="str">
        <f>CONCATENATE(_xlfn.XLOOKUP(C101,'task_group|任务组'!$A:$A,'task_group|任务组'!$B:$B),"-",I101)</f>
        <v>成就-主线关卡-52</v>
      </c>
      <c r="C101" s="3">
        <f t="shared" si="16"/>
        <v>303</v>
      </c>
      <c r="D101" s="3">
        <f t="shared" si="12"/>
        <v>52</v>
      </c>
      <c r="E101" s="3" t="str">
        <f t="shared" si="13"/>
        <v>2;0;20</v>
      </c>
      <c r="F101" s="3">
        <v>20</v>
      </c>
      <c r="G101" s="3">
        <v>2011</v>
      </c>
      <c r="H101" s="3">
        <f>IF(_xlfn.XLOOKUP(G101,'task_type|任务类型'!$A:$A,'task_type|任务类型'!$D:$D)=1,I101,"")</f>
        <v>52</v>
      </c>
      <c r="I101" s="3">
        <v>52</v>
      </c>
      <c r="J101" s="3">
        <f t="shared" si="14"/>
        <v>20</v>
      </c>
    </row>
    <row r="102" spans="1:10" x14ac:dyDescent="0.25">
      <c r="A102" s="2">
        <f t="shared" si="15"/>
        <v>303053</v>
      </c>
      <c r="B102" s="3" t="str">
        <f>CONCATENATE(_xlfn.XLOOKUP(C102,'task_group|任务组'!$A:$A,'task_group|任务组'!$B:$B),"-",I102)</f>
        <v>成就-主线关卡-53</v>
      </c>
      <c r="C102" s="3">
        <f t="shared" si="16"/>
        <v>303</v>
      </c>
      <c r="D102" s="3">
        <f t="shared" si="12"/>
        <v>53</v>
      </c>
      <c r="E102" s="3" t="str">
        <f t="shared" si="13"/>
        <v>2;0;20</v>
      </c>
      <c r="F102" s="3">
        <v>20</v>
      </c>
      <c r="G102" s="3">
        <v>2011</v>
      </c>
      <c r="H102" s="3">
        <f>IF(_xlfn.XLOOKUP(G102,'task_type|任务类型'!$A:$A,'task_type|任务类型'!$D:$D)=1,I102,"")</f>
        <v>53</v>
      </c>
      <c r="I102" s="3">
        <v>53</v>
      </c>
      <c r="J102" s="3">
        <f t="shared" si="14"/>
        <v>20</v>
      </c>
    </row>
    <row r="103" spans="1:10" x14ac:dyDescent="0.25">
      <c r="A103" s="2">
        <f t="shared" si="15"/>
        <v>303054</v>
      </c>
      <c r="B103" s="3" t="str">
        <f>CONCATENATE(_xlfn.XLOOKUP(C103,'task_group|任务组'!$A:$A,'task_group|任务组'!$B:$B),"-",I103)</f>
        <v>成就-主线关卡-54</v>
      </c>
      <c r="C103" s="3">
        <f t="shared" si="16"/>
        <v>303</v>
      </c>
      <c r="D103" s="3">
        <f t="shared" si="12"/>
        <v>54</v>
      </c>
      <c r="E103" s="3" t="str">
        <f t="shared" si="13"/>
        <v>2;0;20</v>
      </c>
      <c r="F103" s="3">
        <v>20</v>
      </c>
      <c r="G103" s="3">
        <v>2011</v>
      </c>
      <c r="H103" s="3">
        <f>IF(_xlfn.XLOOKUP(G103,'task_type|任务类型'!$A:$A,'task_type|任务类型'!$D:$D)=1,I103,"")</f>
        <v>54</v>
      </c>
      <c r="I103" s="3">
        <v>54</v>
      </c>
      <c r="J103" s="3">
        <f t="shared" si="14"/>
        <v>20</v>
      </c>
    </row>
    <row r="104" spans="1:10" x14ac:dyDescent="0.25">
      <c r="A104" s="2">
        <f t="shared" si="15"/>
        <v>303055</v>
      </c>
      <c r="B104" s="3" t="str">
        <f>CONCATENATE(_xlfn.XLOOKUP(C104,'task_group|任务组'!$A:$A,'task_group|任务组'!$B:$B),"-",I104)</f>
        <v>成就-主线关卡-55</v>
      </c>
      <c r="C104" s="3">
        <f t="shared" si="16"/>
        <v>303</v>
      </c>
      <c r="D104" s="3">
        <f t="shared" si="12"/>
        <v>55</v>
      </c>
      <c r="E104" s="3" t="str">
        <f t="shared" si="13"/>
        <v>2;0;20</v>
      </c>
      <c r="F104" s="3">
        <v>20</v>
      </c>
      <c r="G104" s="3">
        <v>2011</v>
      </c>
      <c r="H104" s="3">
        <f>IF(_xlfn.XLOOKUP(G104,'task_type|任务类型'!$A:$A,'task_type|任务类型'!$D:$D)=1,I104,"")</f>
        <v>55</v>
      </c>
      <c r="I104" s="3">
        <v>55</v>
      </c>
      <c r="J104" s="3">
        <f t="shared" si="14"/>
        <v>20</v>
      </c>
    </row>
    <row r="105" spans="1:10" x14ac:dyDescent="0.25">
      <c r="A105" s="2">
        <f t="shared" si="15"/>
        <v>303056</v>
      </c>
      <c r="B105" s="3" t="str">
        <f>CONCATENATE(_xlfn.XLOOKUP(C105,'task_group|任务组'!$A:$A,'task_group|任务组'!$B:$B),"-",I105)</f>
        <v>成就-主线关卡-56</v>
      </c>
      <c r="C105" s="3">
        <f t="shared" si="16"/>
        <v>303</v>
      </c>
      <c r="D105" s="3">
        <f t="shared" si="12"/>
        <v>56</v>
      </c>
      <c r="E105" s="3" t="str">
        <f t="shared" si="13"/>
        <v>2;0;20</v>
      </c>
      <c r="F105" s="3">
        <v>20</v>
      </c>
      <c r="G105" s="3">
        <v>2011</v>
      </c>
      <c r="H105" s="3">
        <f>IF(_xlfn.XLOOKUP(G105,'task_type|任务类型'!$A:$A,'task_type|任务类型'!$D:$D)=1,I105,"")</f>
        <v>56</v>
      </c>
      <c r="I105" s="3">
        <v>56</v>
      </c>
      <c r="J105" s="3">
        <f t="shared" si="14"/>
        <v>20</v>
      </c>
    </row>
    <row r="106" spans="1:10" x14ac:dyDescent="0.25">
      <c r="A106" s="2">
        <f t="shared" si="15"/>
        <v>303057</v>
      </c>
      <c r="B106" s="3" t="str">
        <f>CONCATENATE(_xlfn.XLOOKUP(C106,'task_group|任务组'!$A:$A,'task_group|任务组'!$B:$B),"-",I106)</f>
        <v>成就-主线关卡-57</v>
      </c>
      <c r="C106" s="3">
        <f t="shared" si="16"/>
        <v>303</v>
      </c>
      <c r="D106" s="3">
        <f t="shared" si="12"/>
        <v>57</v>
      </c>
      <c r="E106" s="3" t="str">
        <f t="shared" si="13"/>
        <v>2;0;20</v>
      </c>
      <c r="F106" s="3">
        <v>20</v>
      </c>
      <c r="G106" s="3">
        <v>2011</v>
      </c>
      <c r="H106" s="3">
        <f>IF(_xlfn.XLOOKUP(G106,'task_type|任务类型'!$A:$A,'task_type|任务类型'!$D:$D)=1,I106,"")</f>
        <v>57</v>
      </c>
      <c r="I106" s="3">
        <v>57</v>
      </c>
      <c r="J106" s="3">
        <f t="shared" si="14"/>
        <v>20</v>
      </c>
    </row>
    <row r="107" spans="1:10" x14ac:dyDescent="0.25">
      <c r="A107" s="2">
        <f t="shared" si="15"/>
        <v>303058</v>
      </c>
      <c r="B107" s="3" t="str">
        <f>CONCATENATE(_xlfn.XLOOKUP(C107,'task_group|任务组'!$A:$A,'task_group|任务组'!$B:$B),"-",I107)</f>
        <v>成就-主线关卡-58</v>
      </c>
      <c r="C107" s="3">
        <f t="shared" si="16"/>
        <v>303</v>
      </c>
      <c r="D107" s="3">
        <f t="shared" si="12"/>
        <v>58</v>
      </c>
      <c r="E107" s="3" t="str">
        <f t="shared" si="13"/>
        <v>2;0;20</v>
      </c>
      <c r="F107" s="3">
        <v>20</v>
      </c>
      <c r="G107" s="3">
        <v>2011</v>
      </c>
      <c r="H107" s="3">
        <f>IF(_xlfn.XLOOKUP(G107,'task_type|任务类型'!$A:$A,'task_type|任务类型'!$D:$D)=1,I107,"")</f>
        <v>58</v>
      </c>
      <c r="I107" s="3">
        <v>58</v>
      </c>
      <c r="J107" s="3">
        <f t="shared" si="14"/>
        <v>20</v>
      </c>
    </row>
    <row r="108" spans="1:10" x14ac:dyDescent="0.25">
      <c r="A108" s="2">
        <f t="shared" si="15"/>
        <v>303059</v>
      </c>
      <c r="B108" s="3" t="str">
        <f>CONCATENATE(_xlfn.XLOOKUP(C108,'task_group|任务组'!$A:$A,'task_group|任务组'!$B:$B),"-",I108)</f>
        <v>成就-主线关卡-59</v>
      </c>
      <c r="C108" s="3">
        <f t="shared" si="16"/>
        <v>303</v>
      </c>
      <c r="D108" s="3">
        <f t="shared" si="12"/>
        <v>59</v>
      </c>
      <c r="E108" s="3" t="str">
        <f t="shared" si="13"/>
        <v>2;0;20</v>
      </c>
      <c r="F108" s="3">
        <v>20</v>
      </c>
      <c r="G108" s="3">
        <v>2011</v>
      </c>
      <c r="H108" s="3">
        <f>IF(_xlfn.XLOOKUP(G108,'task_type|任务类型'!$A:$A,'task_type|任务类型'!$D:$D)=1,I108,"")</f>
        <v>59</v>
      </c>
      <c r="I108" s="3">
        <v>59</v>
      </c>
      <c r="J108" s="3">
        <f t="shared" si="14"/>
        <v>20</v>
      </c>
    </row>
    <row r="109" spans="1:10" x14ac:dyDescent="0.25">
      <c r="A109" s="2">
        <f t="shared" si="15"/>
        <v>303060</v>
      </c>
      <c r="B109" s="3" t="str">
        <f>CONCATENATE(_xlfn.XLOOKUP(C109,'task_group|任务组'!$A:$A,'task_group|任务组'!$B:$B),"-",I109)</f>
        <v>成就-主线关卡-60</v>
      </c>
      <c r="C109" s="3">
        <f t="shared" si="16"/>
        <v>303</v>
      </c>
      <c r="D109" s="3">
        <f t="shared" si="12"/>
        <v>60</v>
      </c>
      <c r="E109" s="3" t="str">
        <f t="shared" si="13"/>
        <v>2;0;20</v>
      </c>
      <c r="F109" s="3">
        <v>20</v>
      </c>
      <c r="G109" s="3">
        <v>2011</v>
      </c>
      <c r="H109" s="3">
        <f>IF(_xlfn.XLOOKUP(G109,'task_type|任务类型'!$A:$A,'task_type|任务类型'!$D:$D)=1,I109,"")</f>
        <v>60</v>
      </c>
      <c r="I109" s="3">
        <v>60</v>
      </c>
      <c r="J109" s="3">
        <f t="shared" si="14"/>
        <v>20</v>
      </c>
    </row>
    <row r="110" spans="1:10" x14ac:dyDescent="0.25">
      <c r="A110" s="2">
        <f t="shared" si="15"/>
        <v>303061</v>
      </c>
      <c r="B110" s="3" t="str">
        <f>CONCATENATE(_xlfn.XLOOKUP(C110,'task_group|任务组'!$A:$A,'task_group|任务组'!$B:$B),"-",I110)</f>
        <v>成就-主线关卡-61</v>
      </c>
      <c r="C110" s="3">
        <f t="shared" si="16"/>
        <v>303</v>
      </c>
      <c r="D110" s="3">
        <f t="shared" si="12"/>
        <v>61</v>
      </c>
      <c r="E110" s="3" t="str">
        <f t="shared" si="13"/>
        <v>2;0;30</v>
      </c>
      <c r="F110" s="3">
        <v>30</v>
      </c>
      <c r="G110" s="3">
        <v>2011</v>
      </c>
      <c r="H110" s="3">
        <f>IF(_xlfn.XLOOKUP(G110,'task_type|任务类型'!$A:$A,'task_type|任务类型'!$D:$D)=1,I110,"")</f>
        <v>61</v>
      </c>
      <c r="I110" s="3">
        <v>61</v>
      </c>
      <c r="J110" s="3">
        <f t="shared" si="14"/>
        <v>30</v>
      </c>
    </row>
    <row r="111" spans="1:10" x14ac:dyDescent="0.25">
      <c r="A111" s="2">
        <f t="shared" si="15"/>
        <v>303062</v>
      </c>
      <c r="B111" s="3" t="str">
        <f>CONCATENATE(_xlfn.XLOOKUP(C111,'task_group|任务组'!$A:$A,'task_group|任务组'!$B:$B),"-",I111)</f>
        <v>成就-主线关卡-62</v>
      </c>
      <c r="C111" s="3">
        <f t="shared" si="16"/>
        <v>303</v>
      </c>
      <c r="D111" s="3">
        <f t="shared" si="12"/>
        <v>62</v>
      </c>
      <c r="E111" s="3" t="str">
        <f t="shared" si="13"/>
        <v>2;0;30</v>
      </c>
      <c r="F111" s="3">
        <v>30</v>
      </c>
      <c r="G111" s="3">
        <v>2011</v>
      </c>
      <c r="H111" s="3">
        <f>IF(_xlfn.XLOOKUP(G111,'task_type|任务类型'!$A:$A,'task_type|任务类型'!$D:$D)=1,I111,"")</f>
        <v>62</v>
      </c>
      <c r="I111" s="3">
        <v>62</v>
      </c>
      <c r="J111" s="3">
        <f t="shared" si="14"/>
        <v>30</v>
      </c>
    </row>
    <row r="112" spans="1:10" x14ac:dyDescent="0.25">
      <c r="A112" s="2">
        <f t="shared" si="15"/>
        <v>303063</v>
      </c>
      <c r="B112" s="3" t="str">
        <f>CONCATENATE(_xlfn.XLOOKUP(C112,'task_group|任务组'!$A:$A,'task_group|任务组'!$B:$B),"-",I112)</f>
        <v>成就-主线关卡-63</v>
      </c>
      <c r="C112" s="3">
        <f t="shared" si="16"/>
        <v>303</v>
      </c>
      <c r="D112" s="3">
        <f t="shared" si="12"/>
        <v>63</v>
      </c>
      <c r="E112" s="3" t="str">
        <f t="shared" si="13"/>
        <v>2;0;30</v>
      </c>
      <c r="F112" s="3">
        <v>30</v>
      </c>
      <c r="G112" s="3">
        <v>2011</v>
      </c>
      <c r="H112" s="3">
        <f>IF(_xlfn.XLOOKUP(G112,'task_type|任务类型'!$A:$A,'task_type|任务类型'!$D:$D)=1,I112,"")</f>
        <v>63</v>
      </c>
      <c r="I112" s="3">
        <v>63</v>
      </c>
      <c r="J112" s="3">
        <f t="shared" si="14"/>
        <v>30</v>
      </c>
    </row>
    <row r="113" spans="1:10" x14ac:dyDescent="0.25">
      <c r="A113" s="2">
        <f t="shared" si="15"/>
        <v>303064</v>
      </c>
      <c r="B113" s="3" t="str">
        <f>CONCATENATE(_xlfn.XLOOKUP(C113,'task_group|任务组'!$A:$A,'task_group|任务组'!$B:$B),"-",I113)</f>
        <v>成就-主线关卡-64</v>
      </c>
      <c r="C113" s="3">
        <f t="shared" si="16"/>
        <v>303</v>
      </c>
      <c r="D113" s="3">
        <f t="shared" si="12"/>
        <v>64</v>
      </c>
      <c r="E113" s="3" t="str">
        <f t="shared" si="13"/>
        <v>2;0;30</v>
      </c>
      <c r="F113" s="3">
        <v>30</v>
      </c>
      <c r="G113" s="3">
        <v>2011</v>
      </c>
      <c r="H113" s="3">
        <f>IF(_xlfn.XLOOKUP(G113,'task_type|任务类型'!$A:$A,'task_type|任务类型'!$D:$D)=1,I113,"")</f>
        <v>64</v>
      </c>
      <c r="I113" s="3">
        <v>64</v>
      </c>
      <c r="J113" s="3">
        <f t="shared" si="14"/>
        <v>30</v>
      </c>
    </row>
    <row r="114" spans="1:10" x14ac:dyDescent="0.25">
      <c r="A114" s="2">
        <f t="shared" si="15"/>
        <v>303065</v>
      </c>
      <c r="B114" s="3" t="str">
        <f>CONCATENATE(_xlfn.XLOOKUP(C114,'task_group|任务组'!$A:$A,'task_group|任务组'!$B:$B),"-",I114)</f>
        <v>成就-主线关卡-65</v>
      </c>
      <c r="C114" s="3">
        <f t="shared" si="16"/>
        <v>303</v>
      </c>
      <c r="D114" s="3">
        <f t="shared" si="12"/>
        <v>65</v>
      </c>
      <c r="E114" s="3" t="str">
        <f t="shared" si="13"/>
        <v>2;0;30</v>
      </c>
      <c r="F114" s="3">
        <v>30</v>
      </c>
      <c r="G114" s="3">
        <v>2011</v>
      </c>
      <c r="H114" s="3">
        <f>IF(_xlfn.XLOOKUP(G114,'task_type|任务类型'!$A:$A,'task_type|任务类型'!$D:$D)=1,I114,"")</f>
        <v>65</v>
      </c>
      <c r="I114" s="3">
        <v>65</v>
      </c>
      <c r="J114" s="3">
        <f t="shared" si="14"/>
        <v>30</v>
      </c>
    </row>
    <row r="115" spans="1:10" x14ac:dyDescent="0.25">
      <c r="A115" s="2">
        <f t="shared" si="15"/>
        <v>303066</v>
      </c>
      <c r="B115" s="3" t="str">
        <f>CONCATENATE(_xlfn.XLOOKUP(C115,'task_group|任务组'!$A:$A,'task_group|任务组'!$B:$B),"-",I115)</f>
        <v>成就-主线关卡-66</v>
      </c>
      <c r="C115" s="3">
        <f t="shared" si="16"/>
        <v>303</v>
      </c>
      <c r="D115" s="3">
        <f t="shared" si="12"/>
        <v>66</v>
      </c>
      <c r="E115" s="3" t="str">
        <f t="shared" si="13"/>
        <v>2;0;30</v>
      </c>
      <c r="F115" s="3">
        <v>30</v>
      </c>
      <c r="G115" s="3">
        <v>2011</v>
      </c>
      <c r="H115" s="3">
        <f>IF(_xlfn.XLOOKUP(G115,'task_type|任务类型'!$A:$A,'task_type|任务类型'!$D:$D)=1,I115,"")</f>
        <v>66</v>
      </c>
      <c r="I115" s="3">
        <v>66</v>
      </c>
      <c r="J115" s="3">
        <f t="shared" si="14"/>
        <v>30</v>
      </c>
    </row>
    <row r="116" spans="1:10" x14ac:dyDescent="0.25">
      <c r="A116" s="2">
        <f t="shared" ref="A116:A147" si="17">A115+1</f>
        <v>303067</v>
      </c>
      <c r="B116" s="3" t="str">
        <f>CONCATENATE(_xlfn.XLOOKUP(C116,'task_group|任务组'!$A:$A,'task_group|任务组'!$B:$B),"-",I116)</f>
        <v>成就-主线关卡-67</v>
      </c>
      <c r="C116" s="3">
        <f t="shared" ref="C116:C147" si="18">C115</f>
        <v>303</v>
      </c>
      <c r="D116" s="3">
        <f t="shared" si="12"/>
        <v>67</v>
      </c>
      <c r="E116" s="3" t="str">
        <f t="shared" si="13"/>
        <v>2;0;30</v>
      </c>
      <c r="F116" s="3">
        <v>30</v>
      </c>
      <c r="G116" s="3">
        <v>2011</v>
      </c>
      <c r="H116" s="3">
        <f>IF(_xlfn.XLOOKUP(G116,'task_type|任务类型'!$A:$A,'task_type|任务类型'!$D:$D)=1,I116,"")</f>
        <v>67</v>
      </c>
      <c r="I116" s="3">
        <v>67</v>
      </c>
      <c r="J116" s="3">
        <f t="shared" si="14"/>
        <v>30</v>
      </c>
    </row>
    <row r="117" spans="1:10" x14ac:dyDescent="0.25">
      <c r="A117" s="2">
        <f t="shared" si="17"/>
        <v>303068</v>
      </c>
      <c r="B117" s="3" t="str">
        <f>CONCATENATE(_xlfn.XLOOKUP(C117,'task_group|任务组'!$A:$A,'task_group|任务组'!$B:$B),"-",I117)</f>
        <v>成就-主线关卡-68</v>
      </c>
      <c r="C117" s="3">
        <f t="shared" si="18"/>
        <v>303</v>
      </c>
      <c r="D117" s="3">
        <f t="shared" si="12"/>
        <v>68</v>
      </c>
      <c r="E117" s="3" t="str">
        <f t="shared" si="13"/>
        <v>2;0;30</v>
      </c>
      <c r="F117" s="3">
        <v>30</v>
      </c>
      <c r="G117" s="3">
        <v>2011</v>
      </c>
      <c r="H117" s="3">
        <f>IF(_xlfn.XLOOKUP(G117,'task_type|任务类型'!$A:$A,'task_type|任务类型'!$D:$D)=1,I117,"")</f>
        <v>68</v>
      </c>
      <c r="I117" s="3">
        <v>68</v>
      </c>
      <c r="J117" s="3">
        <f t="shared" si="14"/>
        <v>30</v>
      </c>
    </row>
    <row r="118" spans="1:10" x14ac:dyDescent="0.25">
      <c r="A118" s="2">
        <f t="shared" si="17"/>
        <v>303069</v>
      </c>
      <c r="B118" s="3" t="str">
        <f>CONCATENATE(_xlfn.XLOOKUP(C118,'task_group|任务组'!$A:$A,'task_group|任务组'!$B:$B),"-",I118)</f>
        <v>成就-主线关卡-69</v>
      </c>
      <c r="C118" s="3">
        <f t="shared" si="18"/>
        <v>303</v>
      </c>
      <c r="D118" s="3">
        <f t="shared" si="12"/>
        <v>69</v>
      </c>
      <c r="E118" s="3" t="str">
        <f t="shared" si="13"/>
        <v>2;0;30</v>
      </c>
      <c r="F118" s="3">
        <v>30</v>
      </c>
      <c r="G118" s="3">
        <v>2011</v>
      </c>
      <c r="H118" s="3">
        <f>IF(_xlfn.XLOOKUP(G118,'task_type|任务类型'!$A:$A,'task_type|任务类型'!$D:$D)=1,I118,"")</f>
        <v>69</v>
      </c>
      <c r="I118" s="3">
        <v>69</v>
      </c>
      <c r="J118" s="3">
        <f t="shared" si="14"/>
        <v>30</v>
      </c>
    </row>
    <row r="119" spans="1:10" x14ac:dyDescent="0.25">
      <c r="A119" s="2">
        <f t="shared" si="17"/>
        <v>303070</v>
      </c>
      <c r="B119" s="3" t="str">
        <f>CONCATENATE(_xlfn.XLOOKUP(C119,'task_group|任务组'!$A:$A,'task_group|任务组'!$B:$B),"-",I119)</f>
        <v>成就-主线关卡-70</v>
      </c>
      <c r="C119" s="3">
        <f t="shared" si="18"/>
        <v>303</v>
      </c>
      <c r="D119" s="3">
        <f t="shared" si="12"/>
        <v>70</v>
      </c>
      <c r="E119" s="3" t="str">
        <f t="shared" si="13"/>
        <v>2;0;30</v>
      </c>
      <c r="F119" s="3">
        <v>30</v>
      </c>
      <c r="G119" s="3">
        <v>2011</v>
      </c>
      <c r="H119" s="3">
        <f>IF(_xlfn.XLOOKUP(G119,'task_type|任务类型'!$A:$A,'task_type|任务类型'!$D:$D)=1,I119,"")</f>
        <v>70</v>
      </c>
      <c r="I119" s="3">
        <v>70</v>
      </c>
      <c r="J119" s="3">
        <f t="shared" si="14"/>
        <v>30</v>
      </c>
    </row>
    <row r="120" spans="1:10" x14ac:dyDescent="0.25">
      <c r="A120" s="2">
        <f t="shared" si="17"/>
        <v>303071</v>
      </c>
      <c r="B120" s="3" t="str">
        <f>CONCATENATE(_xlfn.XLOOKUP(C120,'task_group|任务组'!$A:$A,'task_group|任务组'!$B:$B),"-",I120)</f>
        <v>成就-主线关卡-71</v>
      </c>
      <c r="C120" s="3">
        <f t="shared" si="18"/>
        <v>303</v>
      </c>
      <c r="D120" s="3">
        <f t="shared" si="12"/>
        <v>71</v>
      </c>
      <c r="E120" s="3" t="str">
        <f t="shared" si="13"/>
        <v>2;0;30</v>
      </c>
      <c r="F120" s="3">
        <v>30</v>
      </c>
      <c r="G120" s="3">
        <v>2011</v>
      </c>
      <c r="H120" s="3">
        <f>IF(_xlfn.XLOOKUP(G120,'task_type|任务类型'!$A:$A,'task_type|任务类型'!$D:$D)=1,I120,"")</f>
        <v>71</v>
      </c>
      <c r="I120" s="3">
        <v>71</v>
      </c>
      <c r="J120" s="3">
        <f t="shared" si="14"/>
        <v>30</v>
      </c>
    </row>
    <row r="121" spans="1:10" x14ac:dyDescent="0.25">
      <c r="A121" s="2">
        <f t="shared" si="17"/>
        <v>303072</v>
      </c>
      <c r="B121" s="3" t="str">
        <f>CONCATENATE(_xlfn.XLOOKUP(C121,'task_group|任务组'!$A:$A,'task_group|任务组'!$B:$B),"-",I121)</f>
        <v>成就-主线关卡-72</v>
      </c>
      <c r="C121" s="3">
        <f t="shared" si="18"/>
        <v>303</v>
      </c>
      <c r="D121" s="3">
        <f t="shared" si="12"/>
        <v>72</v>
      </c>
      <c r="E121" s="3" t="str">
        <f t="shared" si="13"/>
        <v>2;0;30</v>
      </c>
      <c r="F121" s="3">
        <v>30</v>
      </c>
      <c r="G121" s="3">
        <v>2011</v>
      </c>
      <c r="H121" s="3">
        <f>IF(_xlfn.XLOOKUP(G121,'task_type|任务类型'!$A:$A,'task_type|任务类型'!$D:$D)=1,I121,"")</f>
        <v>72</v>
      </c>
      <c r="I121" s="3">
        <v>72</v>
      </c>
      <c r="J121" s="3">
        <f t="shared" si="14"/>
        <v>30</v>
      </c>
    </row>
    <row r="122" spans="1:10" x14ac:dyDescent="0.25">
      <c r="A122" s="2">
        <f t="shared" si="17"/>
        <v>303073</v>
      </c>
      <c r="B122" s="3" t="str">
        <f>CONCATENATE(_xlfn.XLOOKUP(C122,'task_group|任务组'!$A:$A,'task_group|任务组'!$B:$B),"-",I122)</f>
        <v>成就-主线关卡-73</v>
      </c>
      <c r="C122" s="3">
        <f t="shared" si="18"/>
        <v>303</v>
      </c>
      <c r="D122" s="3">
        <f t="shared" si="12"/>
        <v>73</v>
      </c>
      <c r="E122" s="3" t="str">
        <f t="shared" si="13"/>
        <v>2;0;30</v>
      </c>
      <c r="F122" s="3">
        <v>30</v>
      </c>
      <c r="G122" s="3">
        <v>2011</v>
      </c>
      <c r="H122" s="3">
        <f>IF(_xlfn.XLOOKUP(G122,'task_type|任务类型'!$A:$A,'task_type|任务类型'!$D:$D)=1,I122,"")</f>
        <v>73</v>
      </c>
      <c r="I122" s="3">
        <v>73</v>
      </c>
      <c r="J122" s="3">
        <f t="shared" si="14"/>
        <v>30</v>
      </c>
    </row>
    <row r="123" spans="1:10" x14ac:dyDescent="0.25">
      <c r="A123" s="2">
        <f t="shared" si="17"/>
        <v>303074</v>
      </c>
      <c r="B123" s="3" t="str">
        <f>CONCATENATE(_xlfn.XLOOKUP(C123,'task_group|任务组'!$A:$A,'task_group|任务组'!$B:$B),"-",I123)</f>
        <v>成就-主线关卡-74</v>
      </c>
      <c r="C123" s="3">
        <f t="shared" si="18"/>
        <v>303</v>
      </c>
      <c r="D123" s="3">
        <f t="shared" si="12"/>
        <v>74</v>
      </c>
      <c r="E123" s="3" t="str">
        <f t="shared" si="13"/>
        <v>2;0;30</v>
      </c>
      <c r="F123" s="3">
        <v>30</v>
      </c>
      <c r="G123" s="3">
        <v>2011</v>
      </c>
      <c r="H123" s="3">
        <f>IF(_xlfn.XLOOKUP(G123,'task_type|任务类型'!$A:$A,'task_type|任务类型'!$D:$D)=1,I123,"")</f>
        <v>74</v>
      </c>
      <c r="I123" s="3">
        <v>74</v>
      </c>
      <c r="J123" s="3">
        <f t="shared" si="14"/>
        <v>30</v>
      </c>
    </row>
    <row r="124" spans="1:10" x14ac:dyDescent="0.25">
      <c r="A124" s="2">
        <f t="shared" si="17"/>
        <v>303075</v>
      </c>
      <c r="B124" s="3" t="str">
        <f>CONCATENATE(_xlfn.XLOOKUP(C124,'task_group|任务组'!$A:$A,'task_group|任务组'!$B:$B),"-",I124)</f>
        <v>成就-主线关卡-75</v>
      </c>
      <c r="C124" s="3">
        <f t="shared" si="18"/>
        <v>303</v>
      </c>
      <c r="D124" s="3">
        <f t="shared" si="12"/>
        <v>75</v>
      </c>
      <c r="E124" s="3" t="str">
        <f t="shared" si="13"/>
        <v>2;0;30</v>
      </c>
      <c r="F124" s="3">
        <v>30</v>
      </c>
      <c r="G124" s="3">
        <v>2011</v>
      </c>
      <c r="H124" s="3">
        <f>IF(_xlfn.XLOOKUP(G124,'task_type|任务类型'!$A:$A,'task_type|任务类型'!$D:$D)=1,I124,"")</f>
        <v>75</v>
      </c>
      <c r="I124" s="3">
        <v>75</v>
      </c>
      <c r="J124" s="3">
        <f t="shared" si="14"/>
        <v>30</v>
      </c>
    </row>
    <row r="125" spans="1:10" x14ac:dyDescent="0.25">
      <c r="A125" s="2">
        <f t="shared" si="17"/>
        <v>303076</v>
      </c>
      <c r="B125" s="3" t="str">
        <f>CONCATENATE(_xlfn.XLOOKUP(C125,'task_group|任务组'!$A:$A,'task_group|任务组'!$B:$B),"-",I125)</f>
        <v>成就-主线关卡-76</v>
      </c>
      <c r="C125" s="3">
        <f t="shared" si="18"/>
        <v>303</v>
      </c>
      <c r="D125" s="3">
        <f t="shared" si="12"/>
        <v>76</v>
      </c>
      <c r="E125" s="3" t="str">
        <f t="shared" si="13"/>
        <v>2;0;30</v>
      </c>
      <c r="F125" s="3">
        <v>30</v>
      </c>
      <c r="G125" s="3">
        <v>2011</v>
      </c>
      <c r="H125" s="3">
        <f>IF(_xlfn.XLOOKUP(G125,'task_type|任务类型'!$A:$A,'task_type|任务类型'!$D:$D)=1,I125,"")</f>
        <v>76</v>
      </c>
      <c r="I125" s="3">
        <v>76</v>
      </c>
      <c r="J125" s="3">
        <f t="shared" si="14"/>
        <v>30</v>
      </c>
    </row>
    <row r="126" spans="1:10" x14ac:dyDescent="0.25">
      <c r="A126" s="2">
        <f t="shared" si="17"/>
        <v>303077</v>
      </c>
      <c r="B126" s="3" t="str">
        <f>CONCATENATE(_xlfn.XLOOKUP(C126,'task_group|任务组'!$A:$A,'task_group|任务组'!$B:$B),"-",I126)</f>
        <v>成就-主线关卡-77</v>
      </c>
      <c r="C126" s="3">
        <f t="shared" si="18"/>
        <v>303</v>
      </c>
      <c r="D126" s="3">
        <f t="shared" si="12"/>
        <v>77</v>
      </c>
      <c r="E126" s="3" t="str">
        <f t="shared" si="13"/>
        <v>2;0;30</v>
      </c>
      <c r="F126" s="3">
        <v>30</v>
      </c>
      <c r="G126" s="3">
        <v>2011</v>
      </c>
      <c r="H126" s="3">
        <f>IF(_xlfn.XLOOKUP(G126,'task_type|任务类型'!$A:$A,'task_type|任务类型'!$D:$D)=1,I126,"")</f>
        <v>77</v>
      </c>
      <c r="I126" s="3">
        <v>77</v>
      </c>
      <c r="J126" s="3">
        <f t="shared" si="14"/>
        <v>30</v>
      </c>
    </row>
    <row r="127" spans="1:10" x14ac:dyDescent="0.25">
      <c r="A127" s="2">
        <f t="shared" si="17"/>
        <v>303078</v>
      </c>
      <c r="B127" s="3" t="str">
        <f>CONCATENATE(_xlfn.XLOOKUP(C127,'task_group|任务组'!$A:$A,'task_group|任务组'!$B:$B),"-",I127)</f>
        <v>成就-主线关卡-78</v>
      </c>
      <c r="C127" s="3">
        <f t="shared" si="18"/>
        <v>303</v>
      </c>
      <c r="D127" s="3">
        <f t="shared" si="12"/>
        <v>78</v>
      </c>
      <c r="E127" s="3" t="str">
        <f t="shared" si="13"/>
        <v>2;0;30</v>
      </c>
      <c r="F127" s="3">
        <v>30</v>
      </c>
      <c r="G127" s="3">
        <v>2011</v>
      </c>
      <c r="H127" s="3">
        <f>IF(_xlfn.XLOOKUP(G127,'task_type|任务类型'!$A:$A,'task_type|任务类型'!$D:$D)=1,I127,"")</f>
        <v>78</v>
      </c>
      <c r="I127" s="3">
        <v>78</v>
      </c>
      <c r="J127" s="3">
        <f t="shared" si="14"/>
        <v>30</v>
      </c>
    </row>
    <row r="128" spans="1:10" x14ac:dyDescent="0.25">
      <c r="A128" s="2">
        <f t="shared" si="17"/>
        <v>303079</v>
      </c>
      <c r="B128" s="3" t="str">
        <f>CONCATENATE(_xlfn.XLOOKUP(C128,'task_group|任务组'!$A:$A,'task_group|任务组'!$B:$B),"-",I128)</f>
        <v>成就-主线关卡-79</v>
      </c>
      <c r="C128" s="3">
        <f t="shared" si="18"/>
        <v>303</v>
      </c>
      <c r="D128" s="3">
        <f t="shared" si="12"/>
        <v>79</v>
      </c>
      <c r="E128" s="3" t="str">
        <f t="shared" si="13"/>
        <v>2;0;30</v>
      </c>
      <c r="F128" s="3">
        <v>30</v>
      </c>
      <c r="G128" s="3">
        <v>2011</v>
      </c>
      <c r="H128" s="3">
        <f>IF(_xlfn.XLOOKUP(G128,'task_type|任务类型'!$A:$A,'task_type|任务类型'!$D:$D)=1,I128,"")</f>
        <v>79</v>
      </c>
      <c r="I128" s="3">
        <v>79</v>
      </c>
      <c r="J128" s="3">
        <f t="shared" si="14"/>
        <v>30</v>
      </c>
    </row>
    <row r="129" spans="1:10" x14ac:dyDescent="0.25">
      <c r="A129" s="2">
        <f t="shared" si="17"/>
        <v>303080</v>
      </c>
      <c r="B129" s="3" t="str">
        <f>CONCATENATE(_xlfn.XLOOKUP(C129,'task_group|任务组'!$A:$A,'task_group|任务组'!$B:$B),"-",I129)</f>
        <v>成就-主线关卡-80</v>
      </c>
      <c r="C129" s="3">
        <f t="shared" si="18"/>
        <v>303</v>
      </c>
      <c r="D129" s="3">
        <f t="shared" si="12"/>
        <v>80</v>
      </c>
      <c r="E129" s="3" t="str">
        <f t="shared" si="13"/>
        <v>2;0;30</v>
      </c>
      <c r="F129" s="3">
        <v>30</v>
      </c>
      <c r="G129" s="3">
        <v>2011</v>
      </c>
      <c r="H129" s="3">
        <f>IF(_xlfn.XLOOKUP(G129,'task_type|任务类型'!$A:$A,'task_type|任务类型'!$D:$D)=1,I129,"")</f>
        <v>80</v>
      </c>
      <c r="I129" s="3">
        <v>80</v>
      </c>
      <c r="J129" s="3">
        <f t="shared" si="14"/>
        <v>30</v>
      </c>
    </row>
    <row r="130" spans="1:10" x14ac:dyDescent="0.25">
      <c r="A130" s="2">
        <f t="shared" si="17"/>
        <v>303081</v>
      </c>
      <c r="B130" s="3" t="str">
        <f>CONCATENATE(_xlfn.XLOOKUP(C130,'task_group|任务组'!$A:$A,'task_group|任务组'!$B:$B),"-",I130)</f>
        <v>成就-主线关卡-81</v>
      </c>
      <c r="C130" s="3">
        <f t="shared" si="18"/>
        <v>303</v>
      </c>
      <c r="D130" s="3">
        <f t="shared" si="12"/>
        <v>81</v>
      </c>
      <c r="E130" s="3" t="str">
        <f t="shared" si="13"/>
        <v>2;0;30</v>
      </c>
      <c r="F130" s="3">
        <v>30</v>
      </c>
      <c r="G130" s="3">
        <v>2011</v>
      </c>
      <c r="H130" s="3">
        <f>IF(_xlfn.XLOOKUP(G130,'task_type|任务类型'!$A:$A,'task_type|任务类型'!$D:$D)=1,I130,"")</f>
        <v>81</v>
      </c>
      <c r="I130" s="3">
        <v>81</v>
      </c>
      <c r="J130" s="3">
        <f t="shared" si="14"/>
        <v>30</v>
      </c>
    </row>
    <row r="131" spans="1:10" x14ac:dyDescent="0.25">
      <c r="A131" s="2">
        <f t="shared" si="17"/>
        <v>303082</v>
      </c>
      <c r="B131" s="3" t="str">
        <f>CONCATENATE(_xlfn.XLOOKUP(C131,'task_group|任务组'!$A:$A,'task_group|任务组'!$B:$B),"-",I131)</f>
        <v>成就-主线关卡-82</v>
      </c>
      <c r="C131" s="3">
        <f t="shared" si="18"/>
        <v>303</v>
      </c>
      <c r="D131" s="3">
        <f t="shared" si="12"/>
        <v>82</v>
      </c>
      <c r="E131" s="3" t="str">
        <f t="shared" si="13"/>
        <v>2;0;30</v>
      </c>
      <c r="F131" s="3">
        <v>30</v>
      </c>
      <c r="G131" s="3">
        <v>2011</v>
      </c>
      <c r="H131" s="3">
        <f>IF(_xlfn.XLOOKUP(G131,'task_type|任务类型'!$A:$A,'task_type|任务类型'!$D:$D)=1,I131,"")</f>
        <v>82</v>
      </c>
      <c r="I131" s="3">
        <v>82</v>
      </c>
      <c r="J131" s="3">
        <f t="shared" si="14"/>
        <v>30</v>
      </c>
    </row>
    <row r="132" spans="1:10" x14ac:dyDescent="0.25">
      <c r="A132" s="2">
        <f t="shared" si="17"/>
        <v>303083</v>
      </c>
      <c r="B132" s="3" t="str">
        <f>CONCATENATE(_xlfn.XLOOKUP(C132,'task_group|任务组'!$A:$A,'task_group|任务组'!$B:$B),"-",I132)</f>
        <v>成就-主线关卡-83</v>
      </c>
      <c r="C132" s="3">
        <f t="shared" si="18"/>
        <v>303</v>
      </c>
      <c r="D132" s="3">
        <f t="shared" si="12"/>
        <v>83</v>
      </c>
      <c r="E132" s="3" t="str">
        <f t="shared" si="13"/>
        <v>2;0;30</v>
      </c>
      <c r="F132" s="3">
        <v>30</v>
      </c>
      <c r="G132" s="3">
        <v>2011</v>
      </c>
      <c r="H132" s="3">
        <f>IF(_xlfn.XLOOKUP(G132,'task_type|任务类型'!$A:$A,'task_type|任务类型'!$D:$D)=1,I132,"")</f>
        <v>83</v>
      </c>
      <c r="I132" s="3">
        <v>83</v>
      </c>
      <c r="J132" s="3">
        <f t="shared" si="14"/>
        <v>30</v>
      </c>
    </row>
    <row r="133" spans="1:10" x14ac:dyDescent="0.25">
      <c r="A133" s="2">
        <f t="shared" si="17"/>
        <v>303084</v>
      </c>
      <c r="B133" s="3" t="str">
        <f>CONCATENATE(_xlfn.XLOOKUP(C133,'task_group|任务组'!$A:$A,'task_group|任务组'!$B:$B),"-",I133)</f>
        <v>成就-主线关卡-84</v>
      </c>
      <c r="C133" s="3">
        <f t="shared" si="18"/>
        <v>303</v>
      </c>
      <c r="D133" s="3">
        <f t="shared" si="12"/>
        <v>84</v>
      </c>
      <c r="E133" s="3" t="str">
        <f t="shared" si="13"/>
        <v>2;0;30</v>
      </c>
      <c r="F133" s="3">
        <v>30</v>
      </c>
      <c r="G133" s="3">
        <v>2011</v>
      </c>
      <c r="H133" s="3">
        <f>IF(_xlfn.XLOOKUP(G133,'task_type|任务类型'!$A:$A,'task_type|任务类型'!$D:$D)=1,I133,"")</f>
        <v>84</v>
      </c>
      <c r="I133" s="3">
        <v>84</v>
      </c>
      <c r="J133" s="3">
        <f t="shared" si="14"/>
        <v>30</v>
      </c>
    </row>
    <row r="134" spans="1:10" x14ac:dyDescent="0.25">
      <c r="A134" s="2">
        <f t="shared" si="17"/>
        <v>303085</v>
      </c>
      <c r="B134" s="3" t="str">
        <f>CONCATENATE(_xlfn.XLOOKUP(C134,'task_group|任务组'!$A:$A,'task_group|任务组'!$B:$B),"-",I134)</f>
        <v>成就-主线关卡-85</v>
      </c>
      <c r="C134" s="3">
        <f t="shared" si="18"/>
        <v>303</v>
      </c>
      <c r="D134" s="3">
        <f t="shared" ref="D134:D197" si="19">_xlfn.NUMBERVALUE(RIGHT(A134,3))</f>
        <v>85</v>
      </c>
      <c r="E134" s="3" t="str">
        <f t="shared" ref="E134:E197" si="20">CONCATENATE("2;0;",F134)</f>
        <v>2;0;30</v>
      </c>
      <c r="F134" s="3">
        <v>30</v>
      </c>
      <c r="G134" s="3">
        <v>2011</v>
      </c>
      <c r="H134" s="3">
        <f>IF(_xlfn.XLOOKUP(G134,'task_type|任务类型'!$A:$A,'task_type|任务类型'!$D:$D)=1,I134,"")</f>
        <v>85</v>
      </c>
      <c r="I134" s="3">
        <v>85</v>
      </c>
      <c r="J134" s="3">
        <f t="shared" ref="J134:J197" si="21">F134</f>
        <v>30</v>
      </c>
    </row>
    <row r="135" spans="1:10" x14ac:dyDescent="0.25">
      <c r="A135" s="2">
        <f t="shared" si="17"/>
        <v>303086</v>
      </c>
      <c r="B135" s="3" t="str">
        <f>CONCATENATE(_xlfn.XLOOKUP(C135,'task_group|任务组'!$A:$A,'task_group|任务组'!$B:$B),"-",I135)</f>
        <v>成就-主线关卡-86</v>
      </c>
      <c r="C135" s="3">
        <f t="shared" si="18"/>
        <v>303</v>
      </c>
      <c r="D135" s="3">
        <f t="shared" si="19"/>
        <v>86</v>
      </c>
      <c r="E135" s="3" t="str">
        <f t="shared" si="20"/>
        <v>2;0;30</v>
      </c>
      <c r="F135" s="3">
        <v>30</v>
      </c>
      <c r="G135" s="3">
        <v>2011</v>
      </c>
      <c r="H135" s="3">
        <f>IF(_xlfn.XLOOKUP(G135,'task_type|任务类型'!$A:$A,'task_type|任务类型'!$D:$D)=1,I135,"")</f>
        <v>86</v>
      </c>
      <c r="I135" s="3">
        <v>86</v>
      </c>
      <c r="J135" s="3">
        <f t="shared" si="21"/>
        <v>30</v>
      </c>
    </row>
    <row r="136" spans="1:10" x14ac:dyDescent="0.25">
      <c r="A136" s="2">
        <f t="shared" si="17"/>
        <v>303087</v>
      </c>
      <c r="B136" s="3" t="str">
        <f>CONCATENATE(_xlfn.XLOOKUP(C136,'task_group|任务组'!$A:$A,'task_group|任务组'!$B:$B),"-",I136)</f>
        <v>成就-主线关卡-87</v>
      </c>
      <c r="C136" s="3">
        <f t="shared" si="18"/>
        <v>303</v>
      </c>
      <c r="D136" s="3">
        <f t="shared" si="19"/>
        <v>87</v>
      </c>
      <c r="E136" s="3" t="str">
        <f t="shared" si="20"/>
        <v>2;0;30</v>
      </c>
      <c r="F136" s="3">
        <v>30</v>
      </c>
      <c r="G136" s="3">
        <v>2011</v>
      </c>
      <c r="H136" s="3">
        <f>IF(_xlfn.XLOOKUP(G136,'task_type|任务类型'!$A:$A,'task_type|任务类型'!$D:$D)=1,I136,"")</f>
        <v>87</v>
      </c>
      <c r="I136" s="3">
        <v>87</v>
      </c>
      <c r="J136" s="3">
        <f t="shared" si="21"/>
        <v>30</v>
      </c>
    </row>
    <row r="137" spans="1:10" x14ac:dyDescent="0.25">
      <c r="A137" s="2">
        <f t="shared" si="17"/>
        <v>303088</v>
      </c>
      <c r="B137" s="3" t="str">
        <f>CONCATENATE(_xlfn.XLOOKUP(C137,'task_group|任务组'!$A:$A,'task_group|任务组'!$B:$B),"-",I137)</f>
        <v>成就-主线关卡-88</v>
      </c>
      <c r="C137" s="3">
        <f t="shared" si="18"/>
        <v>303</v>
      </c>
      <c r="D137" s="3">
        <f t="shared" si="19"/>
        <v>88</v>
      </c>
      <c r="E137" s="3" t="str">
        <f t="shared" si="20"/>
        <v>2;0;30</v>
      </c>
      <c r="F137" s="3">
        <v>30</v>
      </c>
      <c r="G137" s="3">
        <v>2011</v>
      </c>
      <c r="H137" s="3">
        <f>IF(_xlfn.XLOOKUP(G137,'task_type|任务类型'!$A:$A,'task_type|任务类型'!$D:$D)=1,I137,"")</f>
        <v>88</v>
      </c>
      <c r="I137" s="3">
        <v>88</v>
      </c>
      <c r="J137" s="3">
        <f t="shared" si="21"/>
        <v>30</v>
      </c>
    </row>
    <row r="138" spans="1:10" x14ac:dyDescent="0.25">
      <c r="A138" s="2">
        <f t="shared" si="17"/>
        <v>303089</v>
      </c>
      <c r="B138" s="3" t="str">
        <f>CONCATENATE(_xlfn.XLOOKUP(C138,'task_group|任务组'!$A:$A,'task_group|任务组'!$B:$B),"-",I138)</f>
        <v>成就-主线关卡-89</v>
      </c>
      <c r="C138" s="3">
        <f t="shared" si="18"/>
        <v>303</v>
      </c>
      <c r="D138" s="3">
        <f t="shared" si="19"/>
        <v>89</v>
      </c>
      <c r="E138" s="3" t="str">
        <f t="shared" si="20"/>
        <v>2;0;30</v>
      </c>
      <c r="F138" s="3">
        <v>30</v>
      </c>
      <c r="G138" s="3">
        <v>2011</v>
      </c>
      <c r="H138" s="3">
        <f>IF(_xlfn.XLOOKUP(G138,'task_type|任务类型'!$A:$A,'task_type|任务类型'!$D:$D)=1,I138,"")</f>
        <v>89</v>
      </c>
      <c r="I138" s="3">
        <v>89</v>
      </c>
      <c r="J138" s="3">
        <f t="shared" si="21"/>
        <v>30</v>
      </c>
    </row>
    <row r="139" spans="1:10" x14ac:dyDescent="0.25">
      <c r="A139" s="2">
        <f t="shared" si="17"/>
        <v>303090</v>
      </c>
      <c r="B139" s="3" t="str">
        <f>CONCATENATE(_xlfn.XLOOKUP(C139,'task_group|任务组'!$A:$A,'task_group|任务组'!$B:$B),"-",I139)</f>
        <v>成就-主线关卡-90</v>
      </c>
      <c r="C139" s="3">
        <f t="shared" si="18"/>
        <v>303</v>
      </c>
      <c r="D139" s="3">
        <f t="shared" si="19"/>
        <v>90</v>
      </c>
      <c r="E139" s="3" t="str">
        <f t="shared" si="20"/>
        <v>2;0;30</v>
      </c>
      <c r="F139" s="3">
        <v>30</v>
      </c>
      <c r="G139" s="3">
        <v>2011</v>
      </c>
      <c r="H139" s="3">
        <f>IF(_xlfn.XLOOKUP(G139,'task_type|任务类型'!$A:$A,'task_type|任务类型'!$D:$D)=1,I139,"")</f>
        <v>90</v>
      </c>
      <c r="I139" s="3">
        <v>90</v>
      </c>
      <c r="J139" s="3">
        <f t="shared" si="21"/>
        <v>30</v>
      </c>
    </row>
    <row r="140" spans="1:10" x14ac:dyDescent="0.25">
      <c r="A140" s="2">
        <f t="shared" si="17"/>
        <v>303091</v>
      </c>
      <c r="B140" s="3" t="str">
        <f>CONCATENATE(_xlfn.XLOOKUP(C140,'task_group|任务组'!$A:$A,'task_group|任务组'!$B:$B),"-",I140)</f>
        <v>成就-主线关卡-91</v>
      </c>
      <c r="C140" s="3">
        <f t="shared" si="18"/>
        <v>303</v>
      </c>
      <c r="D140" s="3">
        <f t="shared" si="19"/>
        <v>91</v>
      </c>
      <c r="E140" s="3" t="str">
        <f t="shared" si="20"/>
        <v>2;0;30</v>
      </c>
      <c r="F140" s="3">
        <v>30</v>
      </c>
      <c r="G140" s="3">
        <v>2011</v>
      </c>
      <c r="H140" s="3">
        <f>IF(_xlfn.XLOOKUP(G140,'task_type|任务类型'!$A:$A,'task_type|任务类型'!$D:$D)=1,I140,"")</f>
        <v>91</v>
      </c>
      <c r="I140" s="3">
        <v>91</v>
      </c>
      <c r="J140" s="3">
        <f t="shared" si="21"/>
        <v>30</v>
      </c>
    </row>
    <row r="141" spans="1:10" x14ac:dyDescent="0.25">
      <c r="A141" s="2">
        <f t="shared" si="17"/>
        <v>303092</v>
      </c>
      <c r="B141" s="3" t="str">
        <f>CONCATENATE(_xlfn.XLOOKUP(C141,'task_group|任务组'!$A:$A,'task_group|任务组'!$B:$B),"-",I141)</f>
        <v>成就-主线关卡-92</v>
      </c>
      <c r="C141" s="3">
        <f t="shared" si="18"/>
        <v>303</v>
      </c>
      <c r="D141" s="3">
        <f t="shared" si="19"/>
        <v>92</v>
      </c>
      <c r="E141" s="3" t="str">
        <f t="shared" si="20"/>
        <v>2;0;30</v>
      </c>
      <c r="F141" s="3">
        <v>30</v>
      </c>
      <c r="G141" s="3">
        <v>2011</v>
      </c>
      <c r="H141" s="3">
        <f>IF(_xlfn.XLOOKUP(G141,'task_type|任务类型'!$A:$A,'task_type|任务类型'!$D:$D)=1,I141,"")</f>
        <v>92</v>
      </c>
      <c r="I141" s="3">
        <v>92</v>
      </c>
      <c r="J141" s="3">
        <f t="shared" si="21"/>
        <v>30</v>
      </c>
    </row>
    <row r="142" spans="1:10" x14ac:dyDescent="0.25">
      <c r="A142" s="2">
        <f t="shared" si="17"/>
        <v>303093</v>
      </c>
      <c r="B142" s="3" t="str">
        <f>CONCATENATE(_xlfn.XLOOKUP(C142,'task_group|任务组'!$A:$A,'task_group|任务组'!$B:$B),"-",I142)</f>
        <v>成就-主线关卡-93</v>
      </c>
      <c r="C142" s="3">
        <f t="shared" si="18"/>
        <v>303</v>
      </c>
      <c r="D142" s="3">
        <f t="shared" si="19"/>
        <v>93</v>
      </c>
      <c r="E142" s="3" t="str">
        <f t="shared" si="20"/>
        <v>2;0;30</v>
      </c>
      <c r="F142" s="3">
        <v>30</v>
      </c>
      <c r="G142" s="3">
        <v>2011</v>
      </c>
      <c r="H142" s="3">
        <f>IF(_xlfn.XLOOKUP(G142,'task_type|任务类型'!$A:$A,'task_type|任务类型'!$D:$D)=1,I142,"")</f>
        <v>93</v>
      </c>
      <c r="I142" s="3">
        <v>93</v>
      </c>
      <c r="J142" s="3">
        <f t="shared" si="21"/>
        <v>30</v>
      </c>
    </row>
    <row r="143" spans="1:10" x14ac:dyDescent="0.25">
      <c r="A143" s="2">
        <f t="shared" si="17"/>
        <v>303094</v>
      </c>
      <c r="B143" s="3" t="str">
        <f>CONCATENATE(_xlfn.XLOOKUP(C143,'task_group|任务组'!$A:$A,'task_group|任务组'!$B:$B),"-",I143)</f>
        <v>成就-主线关卡-94</v>
      </c>
      <c r="C143" s="3">
        <f t="shared" si="18"/>
        <v>303</v>
      </c>
      <c r="D143" s="3">
        <f t="shared" si="19"/>
        <v>94</v>
      </c>
      <c r="E143" s="3" t="str">
        <f t="shared" si="20"/>
        <v>2;0;30</v>
      </c>
      <c r="F143" s="3">
        <v>30</v>
      </c>
      <c r="G143" s="3">
        <v>2011</v>
      </c>
      <c r="H143" s="3">
        <f>IF(_xlfn.XLOOKUP(G143,'task_type|任务类型'!$A:$A,'task_type|任务类型'!$D:$D)=1,I143,"")</f>
        <v>94</v>
      </c>
      <c r="I143" s="3">
        <v>94</v>
      </c>
      <c r="J143" s="3">
        <f t="shared" si="21"/>
        <v>30</v>
      </c>
    </row>
    <row r="144" spans="1:10" x14ac:dyDescent="0.25">
      <c r="A144" s="2">
        <f t="shared" si="17"/>
        <v>303095</v>
      </c>
      <c r="B144" s="3" t="str">
        <f>CONCATENATE(_xlfn.XLOOKUP(C144,'task_group|任务组'!$A:$A,'task_group|任务组'!$B:$B),"-",I144)</f>
        <v>成就-主线关卡-95</v>
      </c>
      <c r="C144" s="3">
        <f t="shared" si="18"/>
        <v>303</v>
      </c>
      <c r="D144" s="3">
        <f t="shared" si="19"/>
        <v>95</v>
      </c>
      <c r="E144" s="3" t="str">
        <f t="shared" si="20"/>
        <v>2;0;30</v>
      </c>
      <c r="F144" s="3">
        <v>30</v>
      </c>
      <c r="G144" s="3">
        <v>2011</v>
      </c>
      <c r="H144" s="3">
        <f>IF(_xlfn.XLOOKUP(G144,'task_type|任务类型'!$A:$A,'task_type|任务类型'!$D:$D)=1,I144,"")</f>
        <v>95</v>
      </c>
      <c r="I144" s="3">
        <v>95</v>
      </c>
      <c r="J144" s="3">
        <f t="shared" si="21"/>
        <v>30</v>
      </c>
    </row>
    <row r="145" spans="1:10" x14ac:dyDescent="0.25">
      <c r="A145" s="2">
        <f t="shared" si="17"/>
        <v>303096</v>
      </c>
      <c r="B145" s="3" t="str">
        <f>CONCATENATE(_xlfn.XLOOKUP(C145,'task_group|任务组'!$A:$A,'task_group|任务组'!$B:$B),"-",I145)</f>
        <v>成就-主线关卡-96</v>
      </c>
      <c r="C145" s="3">
        <f t="shared" si="18"/>
        <v>303</v>
      </c>
      <c r="D145" s="3">
        <f t="shared" si="19"/>
        <v>96</v>
      </c>
      <c r="E145" s="3" t="str">
        <f t="shared" si="20"/>
        <v>2;0;30</v>
      </c>
      <c r="F145" s="3">
        <v>30</v>
      </c>
      <c r="G145" s="3">
        <v>2011</v>
      </c>
      <c r="H145" s="3">
        <f>IF(_xlfn.XLOOKUP(G145,'task_type|任务类型'!$A:$A,'task_type|任务类型'!$D:$D)=1,I145,"")</f>
        <v>96</v>
      </c>
      <c r="I145" s="3">
        <v>96</v>
      </c>
      <c r="J145" s="3">
        <f t="shared" si="21"/>
        <v>30</v>
      </c>
    </row>
    <row r="146" spans="1:10" x14ac:dyDescent="0.25">
      <c r="A146" s="2">
        <f t="shared" si="17"/>
        <v>303097</v>
      </c>
      <c r="B146" s="3" t="str">
        <f>CONCATENATE(_xlfn.XLOOKUP(C146,'task_group|任务组'!$A:$A,'task_group|任务组'!$B:$B),"-",I146)</f>
        <v>成就-主线关卡-97</v>
      </c>
      <c r="C146" s="3">
        <f t="shared" si="18"/>
        <v>303</v>
      </c>
      <c r="D146" s="3">
        <f t="shared" si="19"/>
        <v>97</v>
      </c>
      <c r="E146" s="3" t="str">
        <f t="shared" si="20"/>
        <v>2;0;30</v>
      </c>
      <c r="F146" s="3">
        <v>30</v>
      </c>
      <c r="G146" s="3">
        <v>2011</v>
      </c>
      <c r="H146" s="3">
        <f>IF(_xlfn.XLOOKUP(G146,'task_type|任务类型'!$A:$A,'task_type|任务类型'!$D:$D)=1,I146,"")</f>
        <v>97</v>
      </c>
      <c r="I146" s="3">
        <v>97</v>
      </c>
      <c r="J146" s="3">
        <f t="shared" si="21"/>
        <v>30</v>
      </c>
    </row>
    <row r="147" spans="1:10" x14ac:dyDescent="0.25">
      <c r="A147" s="2">
        <f t="shared" si="17"/>
        <v>303098</v>
      </c>
      <c r="B147" s="3" t="str">
        <f>CONCATENATE(_xlfn.XLOOKUP(C147,'task_group|任务组'!$A:$A,'task_group|任务组'!$B:$B),"-",I147)</f>
        <v>成就-主线关卡-98</v>
      </c>
      <c r="C147" s="3">
        <f t="shared" si="18"/>
        <v>303</v>
      </c>
      <c r="D147" s="3">
        <f t="shared" si="19"/>
        <v>98</v>
      </c>
      <c r="E147" s="3" t="str">
        <f t="shared" si="20"/>
        <v>2;0;30</v>
      </c>
      <c r="F147" s="3">
        <v>30</v>
      </c>
      <c r="G147" s="3">
        <v>2011</v>
      </c>
      <c r="H147" s="3">
        <f>IF(_xlfn.XLOOKUP(G147,'task_type|任务类型'!$A:$A,'task_type|任务类型'!$D:$D)=1,I147,"")</f>
        <v>98</v>
      </c>
      <c r="I147" s="3">
        <v>98</v>
      </c>
      <c r="J147" s="3">
        <f t="shared" si="21"/>
        <v>30</v>
      </c>
    </row>
    <row r="148" spans="1:10" x14ac:dyDescent="0.25">
      <c r="A148" s="2">
        <f t="shared" ref="A148:A164" si="22">A147+1</f>
        <v>303099</v>
      </c>
      <c r="B148" s="3" t="str">
        <f>CONCATENATE(_xlfn.XLOOKUP(C148,'task_group|任务组'!$A:$A,'task_group|任务组'!$B:$B),"-",I148)</f>
        <v>成就-主线关卡-99</v>
      </c>
      <c r="C148" s="3">
        <f t="shared" ref="C148:C164" si="23">C147</f>
        <v>303</v>
      </c>
      <c r="D148" s="3">
        <f t="shared" si="19"/>
        <v>99</v>
      </c>
      <c r="E148" s="3" t="str">
        <f t="shared" si="20"/>
        <v>2;0;30</v>
      </c>
      <c r="F148" s="3">
        <v>30</v>
      </c>
      <c r="G148" s="3">
        <v>2011</v>
      </c>
      <c r="H148" s="3">
        <f>IF(_xlfn.XLOOKUP(G148,'task_type|任务类型'!$A:$A,'task_type|任务类型'!$D:$D)=1,I148,"")</f>
        <v>99</v>
      </c>
      <c r="I148" s="3">
        <v>99</v>
      </c>
      <c r="J148" s="3">
        <f t="shared" si="21"/>
        <v>30</v>
      </c>
    </row>
    <row r="149" spans="1:10" x14ac:dyDescent="0.25">
      <c r="A149" s="2">
        <f>C149*1000+1</f>
        <v>304001</v>
      </c>
      <c r="B149" s="3" t="str">
        <f>CONCATENATE(_xlfn.XLOOKUP(C149,'task_group|任务组'!$A:$A,'task_group|任务组'!$B:$B),"-",I149)</f>
        <v>成就-解锁天赋-20</v>
      </c>
      <c r="C149" s="3">
        <v>304</v>
      </c>
      <c r="D149" s="3">
        <f t="shared" si="19"/>
        <v>1</v>
      </c>
      <c r="E149" s="3" t="str">
        <f t="shared" si="20"/>
        <v>2;0;10</v>
      </c>
      <c r="F149" s="3">
        <v>10</v>
      </c>
      <c r="G149" s="3">
        <v>1021</v>
      </c>
      <c r="H149" s="3">
        <f>IF(_xlfn.XLOOKUP(G149,'task_type|任务类型'!$A:$A,'task_type|任务类型'!$D:$D)=1,I149,"")</f>
        <v>20</v>
      </c>
      <c r="I149" s="3">
        <v>20</v>
      </c>
      <c r="J149" s="3">
        <f t="shared" si="21"/>
        <v>10</v>
      </c>
    </row>
    <row r="150" spans="1:10" x14ac:dyDescent="0.25">
      <c r="A150" s="2">
        <f t="shared" si="22"/>
        <v>304002</v>
      </c>
      <c r="B150" s="3" t="str">
        <f>CONCATENATE(_xlfn.XLOOKUP(C150,'task_group|任务组'!$A:$A,'task_group|任务组'!$B:$B),"-",I150)</f>
        <v>成就-解锁天赋-40</v>
      </c>
      <c r="C150" s="3">
        <f t="shared" si="23"/>
        <v>304</v>
      </c>
      <c r="D150" s="3">
        <f t="shared" si="19"/>
        <v>2</v>
      </c>
      <c r="E150" s="3" t="str">
        <f t="shared" si="20"/>
        <v>2;0;10</v>
      </c>
      <c r="F150" s="3">
        <v>10</v>
      </c>
      <c r="G150" s="3">
        <v>1021</v>
      </c>
      <c r="H150" s="3">
        <f>IF(_xlfn.XLOOKUP(G150,'task_type|任务类型'!$A:$A,'task_type|任务类型'!$D:$D)=1,I150,"")</f>
        <v>40</v>
      </c>
      <c r="I150" s="3">
        <v>40</v>
      </c>
      <c r="J150" s="3">
        <f t="shared" si="21"/>
        <v>10</v>
      </c>
    </row>
    <row r="151" spans="1:10" x14ac:dyDescent="0.25">
      <c r="A151" s="2">
        <f t="shared" si="22"/>
        <v>304003</v>
      </c>
      <c r="B151" s="3" t="str">
        <f>CONCATENATE(_xlfn.XLOOKUP(C151,'task_group|任务组'!$A:$A,'task_group|任务组'!$B:$B),"-",I151)</f>
        <v>成就-解锁天赋-60</v>
      </c>
      <c r="C151" s="3">
        <f t="shared" si="23"/>
        <v>304</v>
      </c>
      <c r="D151" s="3">
        <f t="shared" si="19"/>
        <v>3</v>
      </c>
      <c r="E151" s="3" t="str">
        <f t="shared" si="20"/>
        <v>2;0;10</v>
      </c>
      <c r="F151" s="3">
        <v>10</v>
      </c>
      <c r="G151" s="3">
        <v>1021</v>
      </c>
      <c r="H151" s="3">
        <f>IF(_xlfn.XLOOKUP(G151,'task_type|任务类型'!$A:$A,'task_type|任务类型'!$D:$D)=1,I151,"")</f>
        <v>60</v>
      </c>
      <c r="I151" s="3">
        <v>60</v>
      </c>
      <c r="J151" s="3">
        <f t="shared" si="21"/>
        <v>10</v>
      </c>
    </row>
    <row r="152" spans="1:10" x14ac:dyDescent="0.25">
      <c r="A152" s="2">
        <f t="shared" si="22"/>
        <v>304004</v>
      </c>
      <c r="B152" s="3" t="str">
        <f>CONCATENATE(_xlfn.XLOOKUP(C152,'task_group|任务组'!$A:$A,'task_group|任务组'!$B:$B),"-",I152)</f>
        <v>成就-解锁天赋-80</v>
      </c>
      <c r="C152" s="3">
        <f t="shared" si="23"/>
        <v>304</v>
      </c>
      <c r="D152" s="3">
        <f t="shared" si="19"/>
        <v>4</v>
      </c>
      <c r="E152" s="3" t="str">
        <f t="shared" si="20"/>
        <v>2;0;10</v>
      </c>
      <c r="F152" s="3">
        <v>10</v>
      </c>
      <c r="G152" s="3">
        <v>1021</v>
      </c>
      <c r="H152" s="3">
        <f>IF(_xlfn.XLOOKUP(G152,'task_type|任务类型'!$A:$A,'task_type|任务类型'!$D:$D)=1,I152,"")</f>
        <v>80</v>
      </c>
      <c r="I152" s="3">
        <v>80</v>
      </c>
      <c r="J152" s="3">
        <f t="shared" si="21"/>
        <v>10</v>
      </c>
    </row>
    <row r="153" spans="1:10" x14ac:dyDescent="0.25">
      <c r="A153" s="2">
        <f t="shared" si="22"/>
        <v>304005</v>
      </c>
      <c r="B153" s="3" t="str">
        <f>CONCATENATE(_xlfn.XLOOKUP(C153,'task_group|任务组'!$A:$A,'task_group|任务组'!$B:$B),"-",I153)</f>
        <v>成就-解锁天赋-100</v>
      </c>
      <c r="C153" s="3">
        <f t="shared" si="23"/>
        <v>304</v>
      </c>
      <c r="D153" s="3">
        <f t="shared" si="19"/>
        <v>5</v>
      </c>
      <c r="E153" s="3" t="str">
        <f t="shared" si="20"/>
        <v>2;0;20</v>
      </c>
      <c r="F153" s="3">
        <v>20</v>
      </c>
      <c r="G153" s="3">
        <v>1021</v>
      </c>
      <c r="H153" s="3">
        <f>IF(_xlfn.XLOOKUP(G153,'task_type|任务类型'!$A:$A,'task_type|任务类型'!$D:$D)=1,I153,"")</f>
        <v>100</v>
      </c>
      <c r="I153" s="3">
        <v>100</v>
      </c>
      <c r="J153" s="3">
        <f t="shared" si="21"/>
        <v>20</v>
      </c>
    </row>
    <row r="154" spans="1:10" x14ac:dyDescent="0.25">
      <c r="A154" s="2">
        <f t="shared" si="22"/>
        <v>304006</v>
      </c>
      <c r="B154" s="3" t="str">
        <f>CONCATENATE(_xlfn.XLOOKUP(C154,'task_group|任务组'!$A:$A,'task_group|任务组'!$B:$B),"-",I154)</f>
        <v>成就-解锁天赋-120</v>
      </c>
      <c r="C154" s="3">
        <f t="shared" si="23"/>
        <v>304</v>
      </c>
      <c r="D154" s="3">
        <f t="shared" si="19"/>
        <v>6</v>
      </c>
      <c r="E154" s="3" t="str">
        <f t="shared" si="20"/>
        <v>2;0;20</v>
      </c>
      <c r="F154" s="3">
        <v>20</v>
      </c>
      <c r="G154" s="3">
        <v>1021</v>
      </c>
      <c r="H154" s="3">
        <f>IF(_xlfn.XLOOKUP(G154,'task_type|任务类型'!$A:$A,'task_type|任务类型'!$D:$D)=1,I154,"")</f>
        <v>120</v>
      </c>
      <c r="I154" s="3">
        <v>120</v>
      </c>
      <c r="J154" s="3">
        <f t="shared" si="21"/>
        <v>20</v>
      </c>
    </row>
    <row r="155" spans="1:10" x14ac:dyDescent="0.25">
      <c r="A155" s="2">
        <f t="shared" si="22"/>
        <v>304007</v>
      </c>
      <c r="B155" s="3" t="str">
        <f>CONCATENATE(_xlfn.XLOOKUP(C155,'task_group|任务组'!$A:$A,'task_group|任务组'!$B:$B),"-",I155)</f>
        <v>成就-解锁天赋-140</v>
      </c>
      <c r="C155" s="3">
        <f t="shared" si="23"/>
        <v>304</v>
      </c>
      <c r="D155" s="3">
        <f t="shared" si="19"/>
        <v>7</v>
      </c>
      <c r="E155" s="3" t="str">
        <f t="shared" si="20"/>
        <v>2;0;20</v>
      </c>
      <c r="F155" s="3">
        <v>20</v>
      </c>
      <c r="G155" s="3">
        <v>1021</v>
      </c>
      <c r="H155" s="3">
        <f>IF(_xlfn.XLOOKUP(G155,'task_type|任务类型'!$A:$A,'task_type|任务类型'!$D:$D)=1,I155,"")</f>
        <v>140</v>
      </c>
      <c r="I155" s="3">
        <v>140</v>
      </c>
      <c r="J155" s="3">
        <f t="shared" si="21"/>
        <v>20</v>
      </c>
    </row>
    <row r="156" spans="1:10" x14ac:dyDescent="0.25">
      <c r="A156" s="2">
        <f t="shared" si="22"/>
        <v>304008</v>
      </c>
      <c r="B156" s="3" t="str">
        <f>CONCATENATE(_xlfn.XLOOKUP(C156,'task_group|任务组'!$A:$A,'task_group|任务组'!$B:$B),"-",I156)</f>
        <v>成就-解锁天赋-160</v>
      </c>
      <c r="C156" s="3">
        <f t="shared" si="23"/>
        <v>304</v>
      </c>
      <c r="D156" s="3">
        <f t="shared" si="19"/>
        <v>8</v>
      </c>
      <c r="E156" s="3" t="str">
        <f t="shared" si="20"/>
        <v>2;0;20</v>
      </c>
      <c r="F156" s="3">
        <v>20</v>
      </c>
      <c r="G156" s="3">
        <v>1021</v>
      </c>
      <c r="H156" s="3">
        <f>IF(_xlfn.XLOOKUP(G156,'task_type|任务类型'!$A:$A,'task_type|任务类型'!$D:$D)=1,I156,"")</f>
        <v>160</v>
      </c>
      <c r="I156" s="3">
        <v>160</v>
      </c>
      <c r="J156" s="3">
        <f t="shared" si="21"/>
        <v>20</v>
      </c>
    </row>
    <row r="157" spans="1:10" x14ac:dyDescent="0.25">
      <c r="A157" s="2">
        <f t="shared" si="22"/>
        <v>304009</v>
      </c>
      <c r="B157" s="3" t="str">
        <f>CONCATENATE(_xlfn.XLOOKUP(C157,'task_group|任务组'!$A:$A,'task_group|任务组'!$B:$B),"-",I157)</f>
        <v>成就-解锁天赋-180</v>
      </c>
      <c r="C157" s="3">
        <f t="shared" si="23"/>
        <v>304</v>
      </c>
      <c r="D157" s="3">
        <f t="shared" si="19"/>
        <v>9</v>
      </c>
      <c r="E157" s="3" t="str">
        <f t="shared" si="20"/>
        <v>2;0;20</v>
      </c>
      <c r="F157" s="3">
        <v>20</v>
      </c>
      <c r="G157" s="3">
        <v>1021</v>
      </c>
      <c r="H157" s="3">
        <f>IF(_xlfn.XLOOKUP(G157,'task_type|任务类型'!$A:$A,'task_type|任务类型'!$D:$D)=1,I157,"")</f>
        <v>180</v>
      </c>
      <c r="I157" s="3">
        <v>180</v>
      </c>
      <c r="J157" s="3">
        <f t="shared" si="21"/>
        <v>20</v>
      </c>
    </row>
    <row r="158" spans="1:10" x14ac:dyDescent="0.25">
      <c r="A158" s="2">
        <f t="shared" si="22"/>
        <v>304010</v>
      </c>
      <c r="B158" s="3" t="str">
        <f>CONCATENATE(_xlfn.XLOOKUP(C158,'task_group|任务组'!$A:$A,'task_group|任务组'!$B:$B),"-",I158)</f>
        <v>成就-解锁天赋-200</v>
      </c>
      <c r="C158" s="3">
        <f t="shared" si="23"/>
        <v>304</v>
      </c>
      <c r="D158" s="3">
        <f t="shared" si="19"/>
        <v>10</v>
      </c>
      <c r="E158" s="3" t="str">
        <f t="shared" si="20"/>
        <v>2;0;20</v>
      </c>
      <c r="F158" s="3">
        <v>20</v>
      </c>
      <c r="G158" s="3">
        <v>1021</v>
      </c>
      <c r="H158" s="3">
        <f>IF(_xlfn.XLOOKUP(G158,'task_type|任务类型'!$A:$A,'task_type|任务类型'!$D:$D)=1,I158,"")</f>
        <v>200</v>
      </c>
      <c r="I158" s="3">
        <v>200</v>
      </c>
      <c r="J158" s="3">
        <f t="shared" si="21"/>
        <v>20</v>
      </c>
    </row>
    <row r="159" spans="1:10" x14ac:dyDescent="0.25">
      <c r="A159" s="2">
        <f t="shared" si="22"/>
        <v>304011</v>
      </c>
      <c r="B159" s="3" t="str">
        <f>CONCATENATE(_xlfn.XLOOKUP(C159,'task_group|任务组'!$A:$A,'task_group|任务组'!$B:$B),"-",I159)</f>
        <v>成就-解锁天赋-220</v>
      </c>
      <c r="C159" s="3">
        <f t="shared" si="23"/>
        <v>304</v>
      </c>
      <c r="D159" s="3">
        <f t="shared" si="19"/>
        <v>11</v>
      </c>
      <c r="E159" s="3" t="str">
        <f t="shared" si="20"/>
        <v>2;0;20</v>
      </c>
      <c r="F159" s="3">
        <v>20</v>
      </c>
      <c r="G159" s="3">
        <v>1021</v>
      </c>
      <c r="H159" s="3">
        <f>IF(_xlfn.XLOOKUP(G159,'task_type|任务类型'!$A:$A,'task_type|任务类型'!$D:$D)=1,I159,"")</f>
        <v>220</v>
      </c>
      <c r="I159" s="3">
        <v>220</v>
      </c>
      <c r="J159" s="3">
        <f t="shared" si="21"/>
        <v>20</v>
      </c>
    </row>
    <row r="160" spans="1:10" x14ac:dyDescent="0.25">
      <c r="A160" s="2">
        <f t="shared" si="22"/>
        <v>304012</v>
      </c>
      <c r="B160" s="3" t="str">
        <f>CONCATENATE(_xlfn.XLOOKUP(C160,'task_group|任务组'!$A:$A,'task_group|任务组'!$B:$B),"-",I160)</f>
        <v>成就-解锁天赋-240</v>
      </c>
      <c r="C160" s="3">
        <f t="shared" si="23"/>
        <v>304</v>
      </c>
      <c r="D160" s="3">
        <f t="shared" si="19"/>
        <v>12</v>
      </c>
      <c r="E160" s="3" t="str">
        <f t="shared" si="20"/>
        <v>2;0;20</v>
      </c>
      <c r="F160" s="3">
        <v>20</v>
      </c>
      <c r="G160" s="3">
        <v>1021</v>
      </c>
      <c r="H160" s="3">
        <f>IF(_xlfn.XLOOKUP(G160,'task_type|任务类型'!$A:$A,'task_type|任务类型'!$D:$D)=1,I160,"")</f>
        <v>240</v>
      </c>
      <c r="I160" s="3">
        <v>240</v>
      </c>
      <c r="J160" s="3">
        <f t="shared" si="21"/>
        <v>20</v>
      </c>
    </row>
    <row r="161" spans="1:10" x14ac:dyDescent="0.25">
      <c r="A161" s="2">
        <f t="shared" si="22"/>
        <v>304013</v>
      </c>
      <c r="B161" s="3" t="str">
        <f>CONCATENATE(_xlfn.XLOOKUP(C161,'task_group|任务组'!$A:$A,'task_group|任务组'!$B:$B),"-",I161)</f>
        <v>成就-解锁天赋-260</v>
      </c>
      <c r="C161" s="3">
        <f t="shared" si="23"/>
        <v>304</v>
      </c>
      <c r="D161" s="3">
        <f t="shared" si="19"/>
        <v>13</v>
      </c>
      <c r="E161" s="3" t="str">
        <f t="shared" si="20"/>
        <v>2;0;20</v>
      </c>
      <c r="F161" s="3">
        <v>20</v>
      </c>
      <c r="G161" s="3">
        <v>1021</v>
      </c>
      <c r="H161" s="3">
        <f>IF(_xlfn.XLOOKUP(G161,'task_type|任务类型'!$A:$A,'task_type|任务类型'!$D:$D)=1,I161,"")</f>
        <v>260</v>
      </c>
      <c r="I161" s="3">
        <v>260</v>
      </c>
      <c r="J161" s="3">
        <f t="shared" si="21"/>
        <v>20</v>
      </c>
    </row>
    <row r="162" spans="1:10" x14ac:dyDescent="0.25">
      <c r="A162" s="2">
        <f t="shared" si="22"/>
        <v>304014</v>
      </c>
      <c r="B162" s="3" t="str">
        <f>CONCATENATE(_xlfn.XLOOKUP(C162,'task_group|任务组'!$A:$A,'task_group|任务组'!$B:$B),"-",I162)</f>
        <v>成就-解锁天赋-280</v>
      </c>
      <c r="C162" s="3">
        <f t="shared" si="23"/>
        <v>304</v>
      </c>
      <c r="D162" s="3">
        <f t="shared" si="19"/>
        <v>14</v>
      </c>
      <c r="E162" s="3" t="str">
        <f t="shared" si="20"/>
        <v>2;0;20</v>
      </c>
      <c r="F162" s="3">
        <v>20</v>
      </c>
      <c r="G162" s="3">
        <v>1021</v>
      </c>
      <c r="H162" s="3">
        <f>IF(_xlfn.XLOOKUP(G162,'task_type|任务类型'!$A:$A,'task_type|任务类型'!$D:$D)=1,I162,"")</f>
        <v>280</v>
      </c>
      <c r="I162" s="3">
        <v>280</v>
      </c>
      <c r="J162" s="3">
        <f t="shared" si="21"/>
        <v>20</v>
      </c>
    </row>
    <row r="163" spans="1:10" x14ac:dyDescent="0.25">
      <c r="A163" s="2">
        <f t="shared" si="22"/>
        <v>304015</v>
      </c>
      <c r="B163" s="3" t="str">
        <f>CONCATENATE(_xlfn.XLOOKUP(C163,'task_group|任务组'!$A:$A,'task_group|任务组'!$B:$B),"-",I163)</f>
        <v>成就-解锁天赋-300</v>
      </c>
      <c r="C163" s="3">
        <f t="shared" si="23"/>
        <v>304</v>
      </c>
      <c r="D163" s="3">
        <f t="shared" si="19"/>
        <v>15</v>
      </c>
      <c r="E163" s="3" t="str">
        <f t="shared" si="20"/>
        <v>2;0;30</v>
      </c>
      <c r="F163" s="3">
        <v>30</v>
      </c>
      <c r="G163" s="3">
        <v>1021</v>
      </c>
      <c r="H163" s="3">
        <f>IF(_xlfn.XLOOKUP(G163,'task_type|任务类型'!$A:$A,'task_type|任务类型'!$D:$D)=1,I163,"")</f>
        <v>300</v>
      </c>
      <c r="I163" s="3">
        <v>300</v>
      </c>
      <c r="J163" s="3">
        <f t="shared" si="21"/>
        <v>30</v>
      </c>
    </row>
    <row r="164" spans="1:10" x14ac:dyDescent="0.25">
      <c r="A164" s="2">
        <f t="shared" si="22"/>
        <v>304016</v>
      </c>
      <c r="B164" s="3" t="str">
        <f>CONCATENATE(_xlfn.XLOOKUP(C164,'task_group|任务组'!$A:$A,'task_group|任务组'!$B:$B),"-",I164)</f>
        <v>成就-解锁天赋-320</v>
      </c>
      <c r="C164" s="3">
        <f t="shared" si="23"/>
        <v>304</v>
      </c>
      <c r="D164" s="3">
        <f t="shared" si="19"/>
        <v>16</v>
      </c>
      <c r="E164" s="3" t="str">
        <f t="shared" si="20"/>
        <v>2;0;30</v>
      </c>
      <c r="F164" s="3">
        <v>30</v>
      </c>
      <c r="G164" s="3">
        <v>1021</v>
      </c>
      <c r="H164" s="3">
        <f>IF(_xlfn.XLOOKUP(G164,'task_type|任务类型'!$A:$A,'task_type|任务类型'!$D:$D)=1,I164,"")</f>
        <v>320</v>
      </c>
      <c r="I164" s="3">
        <v>320</v>
      </c>
      <c r="J164" s="3">
        <f t="shared" si="21"/>
        <v>30</v>
      </c>
    </row>
    <row r="165" spans="1:10" x14ac:dyDescent="0.25">
      <c r="A165" s="2">
        <f>C165*1000+1</f>
        <v>305001</v>
      </c>
      <c r="B165" s="3" t="str">
        <f>CONCATENATE(_xlfn.XLOOKUP(C165,'task_group|任务组'!$A:$A,'task_group|任务组'!$B:$B),"-",I165)</f>
        <v>成就-巡逻获得金币-50000</v>
      </c>
      <c r="C165" s="3">
        <v>305</v>
      </c>
      <c r="D165" s="3">
        <f t="shared" si="19"/>
        <v>1</v>
      </c>
      <c r="E165" s="3" t="str">
        <f t="shared" si="20"/>
        <v>2;0;10</v>
      </c>
      <c r="F165" s="3">
        <v>10</v>
      </c>
      <c r="G165" s="3">
        <v>1042</v>
      </c>
      <c r="H165" s="3">
        <f>IF(_xlfn.XLOOKUP(G165,'task_type|任务类型'!$A:$A,'task_type|任务类型'!$D:$D)=1,I165,"")</f>
        <v>50000</v>
      </c>
      <c r="I165" s="3">
        <v>50000</v>
      </c>
      <c r="J165" s="3">
        <f t="shared" si="21"/>
        <v>10</v>
      </c>
    </row>
    <row r="166" spans="1:10" x14ac:dyDescent="0.25">
      <c r="A166" s="2">
        <f t="shared" ref="A166:A174" si="24">A165+1</f>
        <v>305002</v>
      </c>
      <c r="B166" s="3" t="str">
        <f>CONCATENATE(_xlfn.XLOOKUP(C166,'task_group|任务组'!$A:$A,'task_group|任务组'!$B:$B),"-",I166)</f>
        <v>成就-巡逻获得金币-100000</v>
      </c>
      <c r="C166" s="3">
        <f t="shared" ref="C166:C174" si="25">C165</f>
        <v>305</v>
      </c>
      <c r="D166" s="3">
        <f t="shared" si="19"/>
        <v>2</v>
      </c>
      <c r="E166" s="3" t="str">
        <f t="shared" si="20"/>
        <v>2;0;10</v>
      </c>
      <c r="F166" s="3">
        <v>10</v>
      </c>
      <c r="G166" s="3">
        <v>1042</v>
      </c>
      <c r="H166" s="3">
        <f>IF(_xlfn.XLOOKUP(G166,'task_type|任务类型'!$A:$A,'task_type|任务类型'!$D:$D)=1,I166,"")</f>
        <v>100000</v>
      </c>
      <c r="I166" s="3">
        <v>100000</v>
      </c>
      <c r="J166" s="3">
        <f t="shared" si="21"/>
        <v>10</v>
      </c>
    </row>
    <row r="167" spans="1:10" x14ac:dyDescent="0.25">
      <c r="A167" s="2">
        <f t="shared" si="24"/>
        <v>305003</v>
      </c>
      <c r="B167" s="3" t="str">
        <f>CONCATENATE(_xlfn.XLOOKUP(C167,'task_group|任务组'!$A:$A,'task_group|任务组'!$B:$B),"-",I167)</f>
        <v>成就-巡逻获得金币-200000</v>
      </c>
      <c r="C167" s="3">
        <f t="shared" si="25"/>
        <v>305</v>
      </c>
      <c r="D167" s="3">
        <f t="shared" si="19"/>
        <v>3</v>
      </c>
      <c r="E167" s="3" t="str">
        <f t="shared" si="20"/>
        <v>2;0;10</v>
      </c>
      <c r="F167" s="3">
        <v>10</v>
      </c>
      <c r="G167" s="3">
        <v>1042</v>
      </c>
      <c r="H167" s="3">
        <f>IF(_xlfn.XLOOKUP(G167,'task_type|任务类型'!$A:$A,'task_type|任务类型'!$D:$D)=1,I167,"")</f>
        <v>200000</v>
      </c>
      <c r="I167" s="3">
        <v>200000</v>
      </c>
      <c r="J167" s="3">
        <f t="shared" si="21"/>
        <v>10</v>
      </c>
    </row>
    <row r="168" spans="1:10" x14ac:dyDescent="0.25">
      <c r="A168" s="2">
        <f t="shared" si="24"/>
        <v>305004</v>
      </c>
      <c r="B168" s="3" t="str">
        <f>CONCATENATE(_xlfn.XLOOKUP(C168,'task_group|任务组'!$A:$A,'task_group|任务组'!$B:$B),"-",I168)</f>
        <v>成就-巡逻获得金币-500000</v>
      </c>
      <c r="C168" s="3">
        <f t="shared" si="25"/>
        <v>305</v>
      </c>
      <c r="D168" s="3">
        <f t="shared" si="19"/>
        <v>4</v>
      </c>
      <c r="E168" s="3" t="str">
        <f t="shared" si="20"/>
        <v>2;0;10</v>
      </c>
      <c r="F168" s="3">
        <v>10</v>
      </c>
      <c r="G168" s="3">
        <v>1042</v>
      </c>
      <c r="H168" s="3">
        <f>IF(_xlfn.XLOOKUP(G168,'task_type|任务类型'!$A:$A,'task_type|任务类型'!$D:$D)=1,I168,"")</f>
        <v>500000</v>
      </c>
      <c r="I168" s="3">
        <v>500000</v>
      </c>
      <c r="J168" s="3">
        <f t="shared" si="21"/>
        <v>10</v>
      </c>
    </row>
    <row r="169" spans="1:10" x14ac:dyDescent="0.25">
      <c r="A169" s="2">
        <f t="shared" si="24"/>
        <v>305005</v>
      </c>
      <c r="B169" s="3" t="str">
        <f>CONCATENATE(_xlfn.XLOOKUP(C169,'task_group|任务组'!$A:$A,'task_group|任务组'!$B:$B),"-",I169)</f>
        <v>成就-巡逻获得金币-1000000</v>
      </c>
      <c r="C169" s="3">
        <f t="shared" si="25"/>
        <v>305</v>
      </c>
      <c r="D169" s="3">
        <f t="shared" si="19"/>
        <v>5</v>
      </c>
      <c r="E169" s="3" t="str">
        <f t="shared" si="20"/>
        <v>2;0;20</v>
      </c>
      <c r="F169" s="3">
        <v>20</v>
      </c>
      <c r="G169" s="3">
        <v>1042</v>
      </c>
      <c r="H169" s="3">
        <f>IF(_xlfn.XLOOKUP(G169,'task_type|任务类型'!$A:$A,'task_type|任务类型'!$D:$D)=1,I169,"")</f>
        <v>1000000</v>
      </c>
      <c r="I169" s="3">
        <v>1000000</v>
      </c>
      <c r="J169" s="3">
        <f t="shared" si="21"/>
        <v>20</v>
      </c>
    </row>
    <row r="170" spans="1:10" x14ac:dyDescent="0.25">
      <c r="A170" s="2">
        <f t="shared" si="24"/>
        <v>305006</v>
      </c>
      <c r="B170" s="3" t="str">
        <f>CONCATENATE(_xlfn.XLOOKUP(C170,'task_group|任务组'!$A:$A,'task_group|任务组'!$B:$B),"-",I170)</f>
        <v>成就-巡逻获得金币-2000000</v>
      </c>
      <c r="C170" s="3">
        <f t="shared" si="25"/>
        <v>305</v>
      </c>
      <c r="D170" s="3">
        <f t="shared" si="19"/>
        <v>6</v>
      </c>
      <c r="E170" s="3" t="str">
        <f t="shared" si="20"/>
        <v>2;0;20</v>
      </c>
      <c r="F170" s="3">
        <v>20</v>
      </c>
      <c r="G170" s="3">
        <v>1042</v>
      </c>
      <c r="H170" s="3">
        <f>IF(_xlfn.XLOOKUP(G170,'task_type|任务类型'!$A:$A,'task_type|任务类型'!$D:$D)=1,I170,"")</f>
        <v>2000000</v>
      </c>
      <c r="I170" s="3">
        <v>2000000</v>
      </c>
      <c r="J170" s="3">
        <f t="shared" si="21"/>
        <v>20</v>
      </c>
    </row>
    <row r="171" spans="1:10" x14ac:dyDescent="0.25">
      <c r="A171" s="2">
        <f t="shared" si="24"/>
        <v>305007</v>
      </c>
      <c r="B171" s="3" t="str">
        <f>CONCATENATE(_xlfn.XLOOKUP(C171,'task_group|任务组'!$A:$A,'task_group|任务组'!$B:$B),"-",I171)</f>
        <v>成就-巡逻获得金币-5000000</v>
      </c>
      <c r="C171" s="3">
        <f t="shared" si="25"/>
        <v>305</v>
      </c>
      <c r="D171" s="3">
        <f t="shared" si="19"/>
        <v>7</v>
      </c>
      <c r="E171" s="3" t="str">
        <f t="shared" si="20"/>
        <v>2;0;20</v>
      </c>
      <c r="F171" s="3">
        <v>20</v>
      </c>
      <c r="G171" s="3">
        <v>1042</v>
      </c>
      <c r="H171" s="3">
        <f>IF(_xlfn.XLOOKUP(G171,'task_type|任务类型'!$A:$A,'task_type|任务类型'!$D:$D)=1,I171,"")</f>
        <v>5000000</v>
      </c>
      <c r="I171" s="3">
        <v>5000000</v>
      </c>
      <c r="J171" s="3">
        <f t="shared" si="21"/>
        <v>20</v>
      </c>
    </row>
    <row r="172" spans="1:10" x14ac:dyDescent="0.25">
      <c r="A172" s="2">
        <f t="shared" si="24"/>
        <v>305008</v>
      </c>
      <c r="B172" s="3" t="str">
        <f>CONCATENATE(_xlfn.XLOOKUP(C172,'task_group|任务组'!$A:$A,'task_group|任务组'!$B:$B),"-",I172)</f>
        <v>成就-巡逻获得金币-10000000</v>
      </c>
      <c r="C172" s="3">
        <f t="shared" si="25"/>
        <v>305</v>
      </c>
      <c r="D172" s="3">
        <f t="shared" si="19"/>
        <v>8</v>
      </c>
      <c r="E172" s="3" t="str">
        <f t="shared" si="20"/>
        <v>2;0;20</v>
      </c>
      <c r="F172" s="3">
        <v>20</v>
      </c>
      <c r="G172" s="3">
        <v>1042</v>
      </c>
      <c r="H172" s="3">
        <f>IF(_xlfn.XLOOKUP(G172,'task_type|任务类型'!$A:$A,'task_type|任务类型'!$D:$D)=1,I172,"")</f>
        <v>10000000</v>
      </c>
      <c r="I172" s="3">
        <v>10000000</v>
      </c>
      <c r="J172" s="3">
        <f t="shared" si="21"/>
        <v>20</v>
      </c>
    </row>
    <row r="173" spans="1:10" x14ac:dyDescent="0.25">
      <c r="A173" s="2">
        <f t="shared" si="24"/>
        <v>305009</v>
      </c>
      <c r="B173" s="3" t="str">
        <f>CONCATENATE(_xlfn.XLOOKUP(C173,'task_group|任务组'!$A:$A,'task_group|任务组'!$B:$B),"-",I173)</f>
        <v>成就-巡逻获得金币-20000000</v>
      </c>
      <c r="C173" s="3">
        <f t="shared" si="25"/>
        <v>305</v>
      </c>
      <c r="D173" s="3">
        <f t="shared" si="19"/>
        <v>9</v>
      </c>
      <c r="E173" s="3" t="str">
        <f t="shared" si="20"/>
        <v>2;0;20</v>
      </c>
      <c r="F173" s="3">
        <v>20</v>
      </c>
      <c r="G173" s="3">
        <v>1042</v>
      </c>
      <c r="H173" s="3">
        <f>IF(_xlfn.XLOOKUP(G173,'task_type|任务类型'!$A:$A,'task_type|任务类型'!$D:$D)=1,I173,"")</f>
        <v>20000000</v>
      </c>
      <c r="I173" s="3">
        <v>20000000</v>
      </c>
      <c r="J173" s="3">
        <f t="shared" si="21"/>
        <v>20</v>
      </c>
    </row>
    <row r="174" spans="1:10" x14ac:dyDescent="0.25">
      <c r="A174" s="2">
        <f t="shared" si="24"/>
        <v>305010</v>
      </c>
      <c r="B174" s="3" t="str">
        <f>CONCATENATE(_xlfn.XLOOKUP(C174,'task_group|任务组'!$A:$A,'task_group|任务组'!$B:$B),"-",I174)</f>
        <v>成就-巡逻获得金币-50000000</v>
      </c>
      <c r="C174" s="3">
        <f t="shared" si="25"/>
        <v>305</v>
      </c>
      <c r="D174" s="3">
        <f t="shared" si="19"/>
        <v>10</v>
      </c>
      <c r="E174" s="3" t="str">
        <f t="shared" si="20"/>
        <v>2;0;20</v>
      </c>
      <c r="F174" s="3">
        <v>20</v>
      </c>
      <c r="G174" s="3">
        <v>1042</v>
      </c>
      <c r="H174" s="3">
        <f>IF(_xlfn.XLOOKUP(G174,'task_type|任务类型'!$A:$A,'task_type|任务类型'!$D:$D)=1,I174,"")</f>
        <v>50000000</v>
      </c>
      <c r="I174" s="3">
        <v>50000000</v>
      </c>
      <c r="J174" s="3">
        <f t="shared" si="21"/>
        <v>20</v>
      </c>
    </row>
    <row r="175" spans="1:10" x14ac:dyDescent="0.25">
      <c r="A175" s="2">
        <f>C175*1000+1</f>
        <v>306001</v>
      </c>
      <c r="B175" s="3" t="str">
        <f>CONCATENATE(_xlfn.XLOOKUP(C175,'task_group|任务组'!$A:$A,'task_group|任务组'!$B:$B),"-",I175)</f>
        <v>成就-消耗钻石-1000</v>
      </c>
      <c r="C175" s="3">
        <v>306</v>
      </c>
      <c r="D175" s="3">
        <f t="shared" si="19"/>
        <v>1</v>
      </c>
      <c r="E175" s="3" t="str">
        <f t="shared" si="20"/>
        <v>2;0;10</v>
      </c>
      <c r="F175" s="3">
        <v>10</v>
      </c>
      <c r="G175" s="3">
        <v>3021</v>
      </c>
      <c r="H175" s="3">
        <f>IF(_xlfn.XLOOKUP(G175,'task_type|任务类型'!$A:$A,'task_type|任务类型'!$D:$D)=1,I175,"")</f>
        <v>1000</v>
      </c>
      <c r="I175" s="3">
        <v>1000</v>
      </c>
      <c r="J175" s="3">
        <f t="shared" si="21"/>
        <v>10</v>
      </c>
    </row>
    <row r="176" spans="1:10" x14ac:dyDescent="0.25">
      <c r="A176" s="2">
        <f t="shared" ref="A176:A183" si="26">A175+1</f>
        <v>306002</v>
      </c>
      <c r="B176" s="3" t="str">
        <f>CONCATENATE(_xlfn.XLOOKUP(C176,'task_group|任务组'!$A:$A,'task_group|任务组'!$B:$B),"-",I176)</f>
        <v>成就-消耗钻石-2000</v>
      </c>
      <c r="C176" s="3">
        <f t="shared" ref="C176:C183" si="27">C175</f>
        <v>306</v>
      </c>
      <c r="D176" s="3">
        <f t="shared" si="19"/>
        <v>2</v>
      </c>
      <c r="E176" s="3" t="str">
        <f t="shared" si="20"/>
        <v>2;0;20</v>
      </c>
      <c r="F176" s="3">
        <v>20</v>
      </c>
      <c r="G176" s="3">
        <v>3021</v>
      </c>
      <c r="H176" s="3">
        <f>IF(_xlfn.XLOOKUP(G176,'task_type|任务类型'!$A:$A,'task_type|任务类型'!$D:$D)=1,I176,"")</f>
        <v>2000</v>
      </c>
      <c r="I176" s="3">
        <v>2000</v>
      </c>
      <c r="J176" s="3">
        <f t="shared" si="21"/>
        <v>20</v>
      </c>
    </row>
    <row r="177" spans="1:10" x14ac:dyDescent="0.25">
      <c r="A177" s="2">
        <f t="shared" si="26"/>
        <v>306003</v>
      </c>
      <c r="B177" s="3" t="str">
        <f>CONCATENATE(_xlfn.XLOOKUP(C177,'task_group|任务组'!$A:$A,'task_group|任务组'!$B:$B),"-",I177)</f>
        <v>成就-消耗钻石-5000</v>
      </c>
      <c r="C177" s="3">
        <f t="shared" si="27"/>
        <v>306</v>
      </c>
      <c r="D177" s="3">
        <f t="shared" si="19"/>
        <v>3</v>
      </c>
      <c r="E177" s="3" t="str">
        <f t="shared" si="20"/>
        <v>2;0;50</v>
      </c>
      <c r="F177" s="3">
        <v>50</v>
      </c>
      <c r="G177" s="3">
        <v>3021</v>
      </c>
      <c r="H177" s="3">
        <f>IF(_xlfn.XLOOKUP(G177,'task_type|任务类型'!$A:$A,'task_type|任务类型'!$D:$D)=1,I177,"")</f>
        <v>5000</v>
      </c>
      <c r="I177" s="3">
        <v>5000</v>
      </c>
      <c r="J177" s="3">
        <f t="shared" si="21"/>
        <v>50</v>
      </c>
    </row>
    <row r="178" spans="1:10" x14ac:dyDescent="0.25">
      <c r="A178" s="2">
        <f t="shared" si="26"/>
        <v>306004</v>
      </c>
      <c r="B178" s="3" t="str">
        <f>CONCATENATE(_xlfn.XLOOKUP(C178,'task_group|任务组'!$A:$A,'task_group|任务组'!$B:$B),"-",I178)</f>
        <v>成就-消耗钻石-10000</v>
      </c>
      <c r="C178" s="3">
        <f t="shared" si="27"/>
        <v>306</v>
      </c>
      <c r="D178" s="3">
        <f t="shared" si="19"/>
        <v>4</v>
      </c>
      <c r="E178" s="3" t="str">
        <f t="shared" si="20"/>
        <v>2;0;100</v>
      </c>
      <c r="F178" s="3">
        <v>100</v>
      </c>
      <c r="G178" s="3">
        <v>3021</v>
      </c>
      <c r="H178" s="3">
        <f>IF(_xlfn.XLOOKUP(G178,'task_type|任务类型'!$A:$A,'task_type|任务类型'!$D:$D)=1,I178,"")</f>
        <v>10000</v>
      </c>
      <c r="I178" s="3">
        <v>10000</v>
      </c>
      <c r="J178" s="3">
        <f t="shared" si="21"/>
        <v>100</v>
      </c>
    </row>
    <row r="179" spans="1:10" x14ac:dyDescent="0.25">
      <c r="A179" s="2">
        <f t="shared" si="26"/>
        <v>306005</v>
      </c>
      <c r="B179" s="3" t="str">
        <f>CONCATENATE(_xlfn.XLOOKUP(C179,'task_group|任务组'!$A:$A,'task_group|任务组'!$B:$B),"-",I179)</f>
        <v>成就-消耗钻石-20000</v>
      </c>
      <c r="C179" s="3">
        <f t="shared" si="27"/>
        <v>306</v>
      </c>
      <c r="D179" s="3">
        <f t="shared" si="19"/>
        <v>5</v>
      </c>
      <c r="E179" s="3" t="str">
        <f t="shared" si="20"/>
        <v>2;0;200</v>
      </c>
      <c r="F179" s="3">
        <v>200</v>
      </c>
      <c r="G179" s="3">
        <v>3021</v>
      </c>
      <c r="H179" s="3">
        <f>IF(_xlfn.XLOOKUP(G179,'task_type|任务类型'!$A:$A,'task_type|任务类型'!$D:$D)=1,I179,"")</f>
        <v>20000</v>
      </c>
      <c r="I179" s="3">
        <v>20000</v>
      </c>
      <c r="J179" s="3">
        <f t="shared" si="21"/>
        <v>200</v>
      </c>
    </row>
    <row r="180" spans="1:10" x14ac:dyDescent="0.25">
      <c r="A180" s="2">
        <f t="shared" si="26"/>
        <v>306006</v>
      </c>
      <c r="B180" s="3" t="str">
        <f>CONCATENATE(_xlfn.XLOOKUP(C180,'task_group|任务组'!$A:$A,'task_group|任务组'!$B:$B),"-",I180)</f>
        <v>成就-消耗钻石-50000</v>
      </c>
      <c r="C180" s="3">
        <f t="shared" si="27"/>
        <v>306</v>
      </c>
      <c r="D180" s="3">
        <f t="shared" si="19"/>
        <v>6</v>
      </c>
      <c r="E180" s="3" t="str">
        <f t="shared" si="20"/>
        <v>2;0;200</v>
      </c>
      <c r="F180" s="3">
        <v>200</v>
      </c>
      <c r="G180" s="3">
        <v>3021</v>
      </c>
      <c r="H180" s="3">
        <f>IF(_xlfn.XLOOKUP(G180,'task_type|任务类型'!$A:$A,'task_type|任务类型'!$D:$D)=1,I180,"")</f>
        <v>50000</v>
      </c>
      <c r="I180" s="3">
        <v>50000</v>
      </c>
      <c r="J180" s="3">
        <f t="shared" si="21"/>
        <v>200</v>
      </c>
    </row>
    <row r="181" spans="1:10" x14ac:dyDescent="0.25">
      <c r="A181" s="2">
        <f t="shared" si="26"/>
        <v>306007</v>
      </c>
      <c r="B181" s="3" t="str">
        <f>CONCATENATE(_xlfn.XLOOKUP(C181,'task_group|任务组'!$A:$A,'task_group|任务组'!$B:$B),"-",I181)</f>
        <v>成就-消耗钻石-100000</v>
      </c>
      <c r="C181" s="3">
        <f t="shared" si="27"/>
        <v>306</v>
      </c>
      <c r="D181" s="3">
        <f t="shared" si="19"/>
        <v>7</v>
      </c>
      <c r="E181" s="3" t="str">
        <f t="shared" si="20"/>
        <v>2;0;200</v>
      </c>
      <c r="F181" s="3">
        <v>200</v>
      </c>
      <c r="G181" s="3">
        <v>3021</v>
      </c>
      <c r="H181" s="3">
        <f>IF(_xlfn.XLOOKUP(G181,'task_type|任务类型'!$A:$A,'task_type|任务类型'!$D:$D)=1,I181,"")</f>
        <v>100000</v>
      </c>
      <c r="I181" s="3">
        <v>100000</v>
      </c>
      <c r="J181" s="3">
        <f t="shared" si="21"/>
        <v>200</v>
      </c>
    </row>
    <row r="182" spans="1:10" x14ac:dyDescent="0.25">
      <c r="A182" s="2">
        <f t="shared" si="26"/>
        <v>306008</v>
      </c>
      <c r="B182" s="3" t="str">
        <f>CONCATENATE(_xlfn.XLOOKUP(C182,'task_group|任务组'!$A:$A,'task_group|任务组'!$B:$B),"-",I182)</f>
        <v>成就-消耗钻石-200000</v>
      </c>
      <c r="C182" s="3">
        <f t="shared" si="27"/>
        <v>306</v>
      </c>
      <c r="D182" s="3">
        <f t="shared" si="19"/>
        <v>8</v>
      </c>
      <c r="E182" s="3" t="str">
        <f t="shared" si="20"/>
        <v>2;0;200</v>
      </c>
      <c r="F182" s="3">
        <v>200</v>
      </c>
      <c r="G182" s="3">
        <v>3021</v>
      </c>
      <c r="H182" s="3">
        <f>IF(_xlfn.XLOOKUP(G182,'task_type|任务类型'!$A:$A,'task_type|任务类型'!$D:$D)=1,I182,"")</f>
        <v>200000</v>
      </c>
      <c r="I182" s="3">
        <v>200000</v>
      </c>
      <c r="J182" s="3">
        <f t="shared" si="21"/>
        <v>200</v>
      </c>
    </row>
    <row r="183" spans="1:10" x14ac:dyDescent="0.25">
      <c r="A183" s="2">
        <f t="shared" si="26"/>
        <v>306009</v>
      </c>
      <c r="B183" s="3" t="str">
        <f>CONCATENATE(_xlfn.XLOOKUP(C183,'task_group|任务组'!$A:$A,'task_group|任务组'!$B:$B),"-",I183)</f>
        <v>成就-消耗钻石-500000</v>
      </c>
      <c r="C183" s="3">
        <f t="shared" si="27"/>
        <v>306</v>
      </c>
      <c r="D183" s="3">
        <f t="shared" si="19"/>
        <v>9</v>
      </c>
      <c r="E183" s="3" t="str">
        <f t="shared" si="20"/>
        <v>2;0;200</v>
      </c>
      <c r="F183" s="3">
        <v>200</v>
      </c>
      <c r="G183" s="3">
        <v>3021</v>
      </c>
      <c r="H183" s="3">
        <f>IF(_xlfn.XLOOKUP(G183,'task_type|任务类型'!$A:$A,'task_type|任务类型'!$D:$D)=1,I183,"")</f>
        <v>500000</v>
      </c>
      <c r="I183" s="3">
        <v>500000</v>
      </c>
      <c r="J183" s="3">
        <f t="shared" si="21"/>
        <v>200</v>
      </c>
    </row>
    <row r="184" spans="1:10" x14ac:dyDescent="0.25">
      <c r="A184" s="2">
        <f>C184*1000+1</f>
        <v>311001</v>
      </c>
      <c r="B184" s="3" t="str">
        <f>CONCATENATE(_xlfn.XLOOKUP(C184,'task_group|任务组'!$A:$A,'task_group|任务组'!$B:$B),"-",I184)</f>
        <v>成就-击败怪物-100000</v>
      </c>
      <c r="C184" s="3">
        <v>311</v>
      </c>
      <c r="D184" s="3">
        <f t="shared" si="19"/>
        <v>1</v>
      </c>
      <c r="E184" s="3" t="str">
        <f t="shared" si="20"/>
        <v>2;0;10</v>
      </c>
      <c r="F184" s="3">
        <v>10</v>
      </c>
      <c r="G184" s="3">
        <v>2031</v>
      </c>
      <c r="H184" s="3">
        <f>IF(_xlfn.XLOOKUP(G184,'task_type|任务类型'!$A:$A,'task_type|任务类型'!$D:$D)=1,I184,"")</f>
        <v>100000</v>
      </c>
      <c r="I184" s="3">
        <v>100000</v>
      </c>
      <c r="J184" s="3">
        <f t="shared" si="21"/>
        <v>10</v>
      </c>
    </row>
    <row r="185" spans="1:10" x14ac:dyDescent="0.25">
      <c r="A185" s="2">
        <f t="shared" ref="A185:A193" si="28">A184+1</f>
        <v>311002</v>
      </c>
      <c r="B185" s="3" t="str">
        <f>CONCATENATE(_xlfn.XLOOKUP(C185,'task_group|任务组'!$A:$A,'task_group|任务组'!$B:$B),"-",I185)</f>
        <v>成就-击败怪物-200000</v>
      </c>
      <c r="C185" s="3">
        <f t="shared" ref="C185:C193" si="29">C184</f>
        <v>311</v>
      </c>
      <c r="D185" s="3">
        <f t="shared" si="19"/>
        <v>2</v>
      </c>
      <c r="E185" s="3" t="str">
        <f t="shared" si="20"/>
        <v>2;0;10</v>
      </c>
      <c r="F185" s="3">
        <v>10</v>
      </c>
      <c r="G185" s="3">
        <v>2031</v>
      </c>
      <c r="H185" s="3">
        <f>IF(_xlfn.XLOOKUP(G185,'task_type|任务类型'!$A:$A,'task_type|任务类型'!$D:$D)=1,I185,"")</f>
        <v>200000</v>
      </c>
      <c r="I185" s="3">
        <v>200000</v>
      </c>
      <c r="J185" s="3">
        <f t="shared" si="21"/>
        <v>10</v>
      </c>
    </row>
    <row r="186" spans="1:10" x14ac:dyDescent="0.25">
      <c r="A186" s="2">
        <f t="shared" si="28"/>
        <v>311003</v>
      </c>
      <c r="B186" s="3" t="str">
        <f>CONCATENATE(_xlfn.XLOOKUP(C186,'task_group|任务组'!$A:$A,'task_group|任务组'!$B:$B),"-",I186)</f>
        <v>成就-击败怪物-500000</v>
      </c>
      <c r="C186" s="3">
        <f t="shared" si="29"/>
        <v>311</v>
      </c>
      <c r="D186" s="3">
        <f t="shared" si="19"/>
        <v>3</v>
      </c>
      <c r="E186" s="3" t="str">
        <f t="shared" si="20"/>
        <v>2;0;10</v>
      </c>
      <c r="F186" s="3">
        <v>10</v>
      </c>
      <c r="G186" s="3">
        <v>2031</v>
      </c>
      <c r="H186" s="3">
        <f>IF(_xlfn.XLOOKUP(G186,'task_type|任务类型'!$A:$A,'task_type|任务类型'!$D:$D)=1,I186,"")</f>
        <v>500000</v>
      </c>
      <c r="I186" s="3">
        <v>500000</v>
      </c>
      <c r="J186" s="3">
        <f t="shared" si="21"/>
        <v>10</v>
      </c>
    </row>
    <row r="187" spans="1:10" x14ac:dyDescent="0.25">
      <c r="A187" s="2">
        <f t="shared" si="28"/>
        <v>311004</v>
      </c>
      <c r="B187" s="3" t="str">
        <f>CONCATENATE(_xlfn.XLOOKUP(C187,'task_group|任务组'!$A:$A,'task_group|任务组'!$B:$B),"-",I187)</f>
        <v>成就-击败怪物-1000000</v>
      </c>
      <c r="C187" s="3">
        <f t="shared" si="29"/>
        <v>311</v>
      </c>
      <c r="D187" s="3">
        <f t="shared" si="19"/>
        <v>4</v>
      </c>
      <c r="E187" s="3" t="str">
        <f t="shared" si="20"/>
        <v>2;0;20</v>
      </c>
      <c r="F187" s="3">
        <v>20</v>
      </c>
      <c r="G187" s="3">
        <v>2031</v>
      </c>
      <c r="H187" s="3">
        <f>IF(_xlfn.XLOOKUP(G187,'task_type|任务类型'!$A:$A,'task_type|任务类型'!$D:$D)=1,I187,"")</f>
        <v>1000000</v>
      </c>
      <c r="I187" s="3">
        <v>1000000</v>
      </c>
      <c r="J187" s="3">
        <f t="shared" si="21"/>
        <v>20</v>
      </c>
    </row>
    <row r="188" spans="1:10" x14ac:dyDescent="0.25">
      <c r="A188" s="2">
        <f t="shared" si="28"/>
        <v>311005</v>
      </c>
      <c r="B188" s="3" t="str">
        <f>CONCATENATE(_xlfn.XLOOKUP(C188,'task_group|任务组'!$A:$A,'task_group|任务组'!$B:$B),"-",I188)</f>
        <v>成就-击败怪物-2000000</v>
      </c>
      <c r="C188" s="3">
        <f t="shared" si="29"/>
        <v>311</v>
      </c>
      <c r="D188" s="3">
        <f t="shared" si="19"/>
        <v>5</v>
      </c>
      <c r="E188" s="3" t="str">
        <f t="shared" si="20"/>
        <v>2;0;20</v>
      </c>
      <c r="F188" s="3">
        <v>20</v>
      </c>
      <c r="G188" s="3">
        <v>2031</v>
      </c>
      <c r="H188" s="3">
        <f>IF(_xlfn.XLOOKUP(G188,'task_type|任务类型'!$A:$A,'task_type|任务类型'!$D:$D)=1,I188,"")</f>
        <v>2000000</v>
      </c>
      <c r="I188" s="3">
        <v>2000000</v>
      </c>
      <c r="J188" s="3">
        <f t="shared" si="21"/>
        <v>20</v>
      </c>
    </row>
    <row r="189" spans="1:10" x14ac:dyDescent="0.25">
      <c r="A189" s="2">
        <f t="shared" si="28"/>
        <v>311006</v>
      </c>
      <c r="B189" s="3" t="str">
        <f>CONCATENATE(_xlfn.XLOOKUP(C189,'task_group|任务组'!$A:$A,'task_group|任务组'!$B:$B),"-",I189)</f>
        <v>成就-击败怪物-5000000</v>
      </c>
      <c r="C189" s="3">
        <f t="shared" si="29"/>
        <v>311</v>
      </c>
      <c r="D189" s="3">
        <f t="shared" si="19"/>
        <v>6</v>
      </c>
      <c r="E189" s="3" t="str">
        <f t="shared" si="20"/>
        <v>2;0;20</v>
      </c>
      <c r="F189" s="3">
        <v>20</v>
      </c>
      <c r="G189" s="3">
        <v>2031</v>
      </c>
      <c r="H189" s="3">
        <f>IF(_xlfn.XLOOKUP(G189,'task_type|任务类型'!$A:$A,'task_type|任务类型'!$D:$D)=1,I189,"")</f>
        <v>5000000</v>
      </c>
      <c r="I189" s="3">
        <v>5000000</v>
      </c>
      <c r="J189" s="3">
        <f t="shared" si="21"/>
        <v>20</v>
      </c>
    </row>
    <row r="190" spans="1:10" x14ac:dyDescent="0.25">
      <c r="A190" s="2">
        <f t="shared" si="28"/>
        <v>311007</v>
      </c>
      <c r="B190" s="3" t="str">
        <f>CONCATENATE(_xlfn.XLOOKUP(C190,'task_group|任务组'!$A:$A,'task_group|任务组'!$B:$B),"-",I190)</f>
        <v>成就-击败怪物-10000000</v>
      </c>
      <c r="C190" s="3">
        <f t="shared" si="29"/>
        <v>311</v>
      </c>
      <c r="D190" s="3">
        <f t="shared" si="19"/>
        <v>7</v>
      </c>
      <c r="E190" s="3" t="str">
        <f t="shared" si="20"/>
        <v>2;0;30</v>
      </c>
      <c r="F190" s="3">
        <v>30</v>
      </c>
      <c r="G190" s="3">
        <v>2031</v>
      </c>
      <c r="H190" s="3">
        <f>IF(_xlfn.XLOOKUP(G190,'task_type|任务类型'!$A:$A,'task_type|任务类型'!$D:$D)=1,I190,"")</f>
        <v>10000000</v>
      </c>
      <c r="I190" s="3">
        <v>10000000</v>
      </c>
      <c r="J190" s="3">
        <f t="shared" si="21"/>
        <v>30</v>
      </c>
    </row>
    <row r="191" spans="1:10" x14ac:dyDescent="0.25">
      <c r="A191" s="2">
        <f t="shared" si="28"/>
        <v>311008</v>
      </c>
      <c r="B191" s="3" t="str">
        <f>CONCATENATE(_xlfn.XLOOKUP(C191,'task_group|任务组'!$A:$A,'task_group|任务组'!$B:$B),"-",I191)</f>
        <v>成就-击败怪物-20000000</v>
      </c>
      <c r="C191" s="3">
        <f t="shared" si="29"/>
        <v>311</v>
      </c>
      <c r="D191" s="3">
        <f t="shared" si="19"/>
        <v>8</v>
      </c>
      <c r="E191" s="3" t="str">
        <f t="shared" si="20"/>
        <v>2;0;30</v>
      </c>
      <c r="F191" s="3">
        <v>30</v>
      </c>
      <c r="G191" s="3">
        <v>2031</v>
      </c>
      <c r="H191" s="3">
        <f>IF(_xlfn.XLOOKUP(G191,'task_type|任务类型'!$A:$A,'task_type|任务类型'!$D:$D)=1,I191,"")</f>
        <v>20000000</v>
      </c>
      <c r="I191" s="3">
        <v>20000000</v>
      </c>
      <c r="J191" s="3">
        <f t="shared" si="21"/>
        <v>30</v>
      </c>
    </row>
    <row r="192" spans="1:10" x14ac:dyDescent="0.25">
      <c r="A192" s="2">
        <f t="shared" si="28"/>
        <v>311009</v>
      </c>
      <c r="B192" s="3" t="str">
        <f>CONCATENATE(_xlfn.XLOOKUP(C192,'task_group|任务组'!$A:$A,'task_group|任务组'!$B:$B),"-",I192)</f>
        <v>成就-击败怪物-50000000</v>
      </c>
      <c r="C192" s="3">
        <f t="shared" si="29"/>
        <v>311</v>
      </c>
      <c r="D192" s="3">
        <f t="shared" si="19"/>
        <v>9</v>
      </c>
      <c r="E192" s="3" t="str">
        <f t="shared" si="20"/>
        <v>2;0;30</v>
      </c>
      <c r="F192" s="3">
        <v>30</v>
      </c>
      <c r="G192" s="3">
        <v>2031</v>
      </c>
      <c r="H192" s="3">
        <f>IF(_xlfn.XLOOKUP(G192,'task_type|任务类型'!$A:$A,'task_type|任务类型'!$D:$D)=1,I192,"")</f>
        <v>50000000</v>
      </c>
      <c r="I192" s="3">
        <v>50000000</v>
      </c>
      <c r="J192" s="3">
        <f t="shared" si="21"/>
        <v>30</v>
      </c>
    </row>
    <row r="193" spans="1:10" x14ac:dyDescent="0.25">
      <c r="A193" s="2">
        <f t="shared" si="28"/>
        <v>311010</v>
      </c>
      <c r="B193" s="3" t="str">
        <f>CONCATENATE(_xlfn.XLOOKUP(C193,'task_group|任务组'!$A:$A,'task_group|任务组'!$B:$B),"-",I193)</f>
        <v>成就-击败怪物-100000000</v>
      </c>
      <c r="C193" s="3">
        <f t="shared" si="29"/>
        <v>311</v>
      </c>
      <c r="D193" s="3">
        <f t="shared" si="19"/>
        <v>10</v>
      </c>
      <c r="E193" s="3" t="str">
        <f t="shared" si="20"/>
        <v>2;0;50</v>
      </c>
      <c r="F193" s="3">
        <v>50</v>
      </c>
      <c r="G193" s="3">
        <v>2031</v>
      </c>
      <c r="H193" s="3">
        <f>IF(_xlfn.XLOOKUP(G193,'task_type|任务类型'!$A:$A,'task_type|任务类型'!$D:$D)=1,I193,"")</f>
        <v>100000000</v>
      </c>
      <c r="I193" s="3">
        <v>100000000</v>
      </c>
      <c r="J193" s="3">
        <f t="shared" si="21"/>
        <v>50</v>
      </c>
    </row>
    <row r="194" spans="1:10" x14ac:dyDescent="0.25">
      <c r="A194" s="2">
        <f>C194*1000+1</f>
        <v>312001</v>
      </c>
      <c r="B194" s="3" t="str">
        <f>CONCATENATE(_xlfn.XLOOKUP(C194,'task_group|任务组'!$A:$A,'task_group|任务组'!$B:$B),"-",I194)</f>
        <v>成就-击败首领-10</v>
      </c>
      <c r="C194" s="3">
        <v>312</v>
      </c>
      <c r="D194" s="3">
        <f t="shared" si="19"/>
        <v>1</v>
      </c>
      <c r="E194" s="3" t="str">
        <f t="shared" si="20"/>
        <v>2;0;10</v>
      </c>
      <c r="F194" s="3">
        <v>10</v>
      </c>
      <c r="G194" s="3">
        <v>2033</v>
      </c>
      <c r="H194" s="3">
        <f>IF(_xlfn.XLOOKUP(G194,'task_type|任务类型'!$A:$A,'task_type|任务类型'!$D:$D)=1,I194,"")</f>
        <v>10</v>
      </c>
      <c r="I194" s="3">
        <v>10</v>
      </c>
      <c r="J194" s="3">
        <f t="shared" si="21"/>
        <v>10</v>
      </c>
    </row>
    <row r="195" spans="1:10" x14ac:dyDescent="0.25">
      <c r="A195" s="2">
        <f t="shared" ref="A195:A203" si="30">A194+1</f>
        <v>312002</v>
      </c>
      <c r="B195" s="3" t="str">
        <f>CONCATENATE(_xlfn.XLOOKUP(C195,'task_group|任务组'!$A:$A,'task_group|任务组'!$B:$B),"-",I195)</f>
        <v>成就-击败首领-20</v>
      </c>
      <c r="C195" s="3">
        <f t="shared" ref="C195:C203" si="31">C194</f>
        <v>312</v>
      </c>
      <c r="D195" s="3">
        <f t="shared" si="19"/>
        <v>2</v>
      </c>
      <c r="E195" s="3" t="str">
        <f t="shared" si="20"/>
        <v>2;0;10</v>
      </c>
      <c r="F195" s="3">
        <v>10</v>
      </c>
      <c r="G195" s="3">
        <v>2033</v>
      </c>
      <c r="H195" s="3">
        <f>IF(_xlfn.XLOOKUP(G195,'task_type|任务类型'!$A:$A,'task_type|任务类型'!$D:$D)=1,I195,"")</f>
        <v>20</v>
      </c>
      <c r="I195" s="3">
        <v>20</v>
      </c>
      <c r="J195" s="3">
        <f t="shared" si="21"/>
        <v>10</v>
      </c>
    </row>
    <row r="196" spans="1:10" x14ac:dyDescent="0.25">
      <c r="A196" s="2">
        <f t="shared" si="30"/>
        <v>312003</v>
      </c>
      <c r="B196" s="3" t="str">
        <f>CONCATENATE(_xlfn.XLOOKUP(C196,'task_group|任务组'!$A:$A,'task_group|任务组'!$B:$B),"-",I196)</f>
        <v>成就-击败首领-50</v>
      </c>
      <c r="C196" s="3">
        <f t="shared" si="31"/>
        <v>312</v>
      </c>
      <c r="D196" s="3">
        <f t="shared" si="19"/>
        <v>3</v>
      </c>
      <c r="E196" s="3" t="str">
        <f t="shared" si="20"/>
        <v>2;0;10</v>
      </c>
      <c r="F196" s="3">
        <v>10</v>
      </c>
      <c r="G196" s="3">
        <v>2033</v>
      </c>
      <c r="H196" s="3">
        <f>IF(_xlfn.XLOOKUP(G196,'task_type|任务类型'!$A:$A,'task_type|任务类型'!$D:$D)=1,I196,"")</f>
        <v>50</v>
      </c>
      <c r="I196" s="3">
        <v>50</v>
      </c>
      <c r="J196" s="3">
        <f t="shared" si="21"/>
        <v>10</v>
      </c>
    </row>
    <row r="197" spans="1:10" x14ac:dyDescent="0.25">
      <c r="A197" s="2">
        <f t="shared" si="30"/>
        <v>312004</v>
      </c>
      <c r="B197" s="3" t="str">
        <f>CONCATENATE(_xlfn.XLOOKUP(C197,'task_group|任务组'!$A:$A,'task_group|任务组'!$B:$B),"-",I197)</f>
        <v>成就-击败首领-100</v>
      </c>
      <c r="C197" s="3">
        <f t="shared" si="31"/>
        <v>312</v>
      </c>
      <c r="D197" s="3">
        <f t="shared" si="19"/>
        <v>4</v>
      </c>
      <c r="E197" s="3" t="str">
        <f t="shared" si="20"/>
        <v>2;0;20</v>
      </c>
      <c r="F197" s="3">
        <v>20</v>
      </c>
      <c r="G197" s="3">
        <v>2033</v>
      </c>
      <c r="H197" s="3">
        <f>IF(_xlfn.XLOOKUP(G197,'task_type|任务类型'!$A:$A,'task_type|任务类型'!$D:$D)=1,I197,"")</f>
        <v>100</v>
      </c>
      <c r="I197" s="3">
        <v>100</v>
      </c>
      <c r="J197" s="3">
        <f t="shared" si="21"/>
        <v>20</v>
      </c>
    </row>
    <row r="198" spans="1:10" x14ac:dyDescent="0.25">
      <c r="A198" s="2">
        <f t="shared" si="30"/>
        <v>312005</v>
      </c>
      <c r="B198" s="3" t="str">
        <f>CONCATENATE(_xlfn.XLOOKUP(C198,'task_group|任务组'!$A:$A,'task_group|任务组'!$B:$B),"-",I198)</f>
        <v>成就-击败首领-200</v>
      </c>
      <c r="C198" s="3">
        <f t="shared" si="31"/>
        <v>312</v>
      </c>
      <c r="D198" s="3">
        <f t="shared" ref="D198:D261" si="32">_xlfn.NUMBERVALUE(RIGHT(A198,3))</f>
        <v>5</v>
      </c>
      <c r="E198" s="3" t="str">
        <f>CONCATENATE("2;0;",F198)</f>
        <v>2;0;20</v>
      </c>
      <c r="F198" s="3">
        <v>20</v>
      </c>
      <c r="G198" s="3">
        <v>2033</v>
      </c>
      <c r="H198" s="3">
        <f>IF(_xlfn.XLOOKUP(G198,'task_type|任务类型'!$A:$A,'task_type|任务类型'!$D:$D)=1,I198,"")</f>
        <v>200</v>
      </c>
      <c r="I198" s="3">
        <v>200</v>
      </c>
      <c r="J198" s="3">
        <f t="shared" ref="J198:J261" si="33">F198</f>
        <v>20</v>
      </c>
    </row>
    <row r="199" spans="1:10" x14ac:dyDescent="0.25">
      <c r="A199" s="2">
        <f t="shared" si="30"/>
        <v>312006</v>
      </c>
      <c r="B199" s="3" t="str">
        <f>CONCATENATE(_xlfn.XLOOKUP(C199,'task_group|任务组'!$A:$A,'task_group|任务组'!$B:$B),"-",I199)</f>
        <v>成就-击败首领-500</v>
      </c>
      <c r="C199" s="3">
        <f t="shared" si="31"/>
        <v>312</v>
      </c>
      <c r="D199" s="3">
        <f t="shared" si="32"/>
        <v>6</v>
      </c>
      <c r="E199" s="3" t="str">
        <f t="shared" ref="E199:E262" si="34">CONCATENATE("2;0;",F199)</f>
        <v>2;0;20</v>
      </c>
      <c r="F199" s="3">
        <v>20</v>
      </c>
      <c r="G199" s="3">
        <v>2033</v>
      </c>
      <c r="H199" s="3">
        <f>IF(_xlfn.XLOOKUP(G199,'task_type|任务类型'!$A:$A,'task_type|任务类型'!$D:$D)=1,I199,"")</f>
        <v>500</v>
      </c>
      <c r="I199" s="3">
        <v>500</v>
      </c>
      <c r="J199" s="3">
        <f t="shared" si="33"/>
        <v>20</v>
      </c>
    </row>
    <row r="200" spans="1:10" x14ac:dyDescent="0.25">
      <c r="A200" s="2">
        <f t="shared" si="30"/>
        <v>312007</v>
      </c>
      <c r="B200" s="3" t="str">
        <f>CONCATENATE(_xlfn.XLOOKUP(C200,'task_group|任务组'!$A:$A,'task_group|任务组'!$B:$B),"-",I200)</f>
        <v>成就-击败首领-1000</v>
      </c>
      <c r="C200" s="3">
        <f t="shared" si="31"/>
        <v>312</v>
      </c>
      <c r="D200" s="3">
        <f t="shared" si="32"/>
        <v>7</v>
      </c>
      <c r="E200" s="3" t="str">
        <f t="shared" si="34"/>
        <v>2;0;30</v>
      </c>
      <c r="F200" s="3">
        <v>30</v>
      </c>
      <c r="G200" s="3">
        <v>2033</v>
      </c>
      <c r="H200" s="3">
        <f>IF(_xlfn.XLOOKUP(G200,'task_type|任务类型'!$A:$A,'task_type|任务类型'!$D:$D)=1,I200,"")</f>
        <v>1000</v>
      </c>
      <c r="I200" s="3">
        <v>1000</v>
      </c>
      <c r="J200" s="3">
        <f t="shared" si="33"/>
        <v>30</v>
      </c>
    </row>
    <row r="201" spans="1:10" x14ac:dyDescent="0.25">
      <c r="A201" s="2">
        <f t="shared" si="30"/>
        <v>312008</v>
      </c>
      <c r="B201" s="3" t="str">
        <f>CONCATENATE(_xlfn.XLOOKUP(C201,'task_group|任务组'!$A:$A,'task_group|任务组'!$B:$B),"-",I201)</f>
        <v>成就-击败首领-2000</v>
      </c>
      <c r="C201" s="3">
        <f t="shared" si="31"/>
        <v>312</v>
      </c>
      <c r="D201" s="3">
        <f t="shared" si="32"/>
        <v>8</v>
      </c>
      <c r="E201" s="3" t="str">
        <f t="shared" si="34"/>
        <v>2;0;30</v>
      </c>
      <c r="F201" s="3">
        <v>30</v>
      </c>
      <c r="G201" s="3">
        <v>2033</v>
      </c>
      <c r="H201" s="3">
        <f>IF(_xlfn.XLOOKUP(G201,'task_type|任务类型'!$A:$A,'task_type|任务类型'!$D:$D)=1,I201,"")</f>
        <v>2000</v>
      </c>
      <c r="I201" s="3">
        <v>2000</v>
      </c>
      <c r="J201" s="3">
        <f t="shared" si="33"/>
        <v>30</v>
      </c>
    </row>
    <row r="202" spans="1:10" x14ac:dyDescent="0.25">
      <c r="A202" s="2">
        <f t="shared" si="30"/>
        <v>312009</v>
      </c>
      <c r="B202" s="3" t="str">
        <f>CONCATENATE(_xlfn.XLOOKUP(C202,'task_group|任务组'!$A:$A,'task_group|任务组'!$B:$B),"-",I202)</f>
        <v>成就-击败首领-5000</v>
      </c>
      <c r="C202" s="3">
        <f t="shared" si="31"/>
        <v>312</v>
      </c>
      <c r="D202" s="3">
        <f t="shared" si="32"/>
        <v>9</v>
      </c>
      <c r="E202" s="3" t="str">
        <f t="shared" si="34"/>
        <v>2;0;30</v>
      </c>
      <c r="F202" s="3">
        <v>30</v>
      </c>
      <c r="G202" s="3">
        <v>2033</v>
      </c>
      <c r="H202" s="3">
        <f>IF(_xlfn.XLOOKUP(G202,'task_type|任务类型'!$A:$A,'task_type|任务类型'!$D:$D)=1,I202,"")</f>
        <v>5000</v>
      </c>
      <c r="I202" s="3">
        <v>5000</v>
      </c>
      <c r="J202" s="3">
        <f t="shared" si="33"/>
        <v>30</v>
      </c>
    </row>
    <row r="203" spans="1:10" x14ac:dyDescent="0.25">
      <c r="A203" s="2">
        <f t="shared" si="30"/>
        <v>312010</v>
      </c>
      <c r="B203" s="3" t="str">
        <f>CONCATENATE(_xlfn.XLOOKUP(C203,'task_group|任务组'!$A:$A,'task_group|任务组'!$B:$B),"-",I203)</f>
        <v>成就-击败首领-10000</v>
      </c>
      <c r="C203" s="3">
        <f t="shared" si="31"/>
        <v>312</v>
      </c>
      <c r="D203" s="3">
        <f t="shared" si="32"/>
        <v>10</v>
      </c>
      <c r="E203" s="3" t="str">
        <f t="shared" si="34"/>
        <v>2;0;50</v>
      </c>
      <c r="F203" s="3">
        <v>50</v>
      </c>
      <c r="G203" s="3">
        <v>2033</v>
      </c>
      <c r="H203" s="3">
        <f>IF(_xlfn.XLOOKUP(G203,'task_type|任务类型'!$A:$A,'task_type|任务类型'!$D:$D)=1,I203,"")</f>
        <v>10000</v>
      </c>
      <c r="I203" s="3">
        <v>10000</v>
      </c>
      <c r="J203" s="3">
        <f t="shared" si="33"/>
        <v>50</v>
      </c>
    </row>
    <row r="204" spans="1:10" x14ac:dyDescent="0.25">
      <c r="A204" s="2">
        <f>C204*1000+1</f>
        <v>321001</v>
      </c>
      <c r="B204" s="3" t="str">
        <f>CONCATENATE(_xlfn.XLOOKUP(C204,'task_group|任务组'!$A:$A,'task_group|任务组'!$B:$B),"-",I204)</f>
        <v>成就-单件装备等级-10</v>
      </c>
      <c r="C204" s="3">
        <v>321</v>
      </c>
      <c r="D204" s="3">
        <f t="shared" si="32"/>
        <v>1</v>
      </c>
      <c r="E204" s="3" t="str">
        <f t="shared" si="34"/>
        <v>2;0;10</v>
      </c>
      <c r="F204" s="3">
        <v>10</v>
      </c>
      <c r="G204" s="3">
        <v>3043</v>
      </c>
      <c r="H204" s="3">
        <f>IF(_xlfn.XLOOKUP(G204,'task_type|任务类型'!$A:$A,'task_type|任务类型'!$D:$D)=1,I204,"")</f>
        <v>10</v>
      </c>
      <c r="I204" s="3">
        <v>10</v>
      </c>
      <c r="J204" s="3">
        <f t="shared" si="33"/>
        <v>10</v>
      </c>
    </row>
    <row r="205" spans="1:10" x14ac:dyDescent="0.25">
      <c r="A205" s="2">
        <f t="shared" ref="A205:A219" si="35">A204+1</f>
        <v>321002</v>
      </c>
      <c r="B205" s="3" t="str">
        <f>CONCATENATE(_xlfn.XLOOKUP(C205,'task_group|任务组'!$A:$A,'task_group|任务组'!$B:$B),"-",I205)</f>
        <v>成就-单件装备等级-20</v>
      </c>
      <c r="C205" s="3">
        <f t="shared" ref="C205:C219" si="36">C204</f>
        <v>321</v>
      </c>
      <c r="D205" s="3">
        <f t="shared" si="32"/>
        <v>2</v>
      </c>
      <c r="E205" s="3" t="str">
        <f t="shared" si="34"/>
        <v>2;0;10</v>
      </c>
      <c r="F205" s="3">
        <v>10</v>
      </c>
      <c r="G205" s="3">
        <v>3043</v>
      </c>
      <c r="H205" s="3">
        <f>IF(_xlfn.XLOOKUP(G205,'task_type|任务类型'!$A:$A,'task_type|任务类型'!$D:$D)=1,I205,"")</f>
        <v>20</v>
      </c>
      <c r="I205" s="3">
        <v>20</v>
      </c>
      <c r="J205" s="3">
        <f t="shared" si="33"/>
        <v>10</v>
      </c>
    </row>
    <row r="206" spans="1:10" x14ac:dyDescent="0.25">
      <c r="A206" s="2">
        <f t="shared" si="35"/>
        <v>321003</v>
      </c>
      <c r="B206" s="3" t="str">
        <f>CONCATENATE(_xlfn.XLOOKUP(C206,'task_group|任务组'!$A:$A,'task_group|任务组'!$B:$B),"-",I206)</f>
        <v>成就-单件装备等级-30</v>
      </c>
      <c r="C206" s="3">
        <f t="shared" si="36"/>
        <v>321</v>
      </c>
      <c r="D206" s="3">
        <f t="shared" si="32"/>
        <v>3</v>
      </c>
      <c r="E206" s="3" t="str">
        <f t="shared" si="34"/>
        <v>2;0;10</v>
      </c>
      <c r="F206" s="3">
        <v>10</v>
      </c>
      <c r="G206" s="3">
        <v>3043</v>
      </c>
      <c r="H206" s="3">
        <f>IF(_xlfn.XLOOKUP(G206,'task_type|任务类型'!$A:$A,'task_type|任务类型'!$D:$D)=1,I206,"")</f>
        <v>30</v>
      </c>
      <c r="I206" s="3">
        <v>30</v>
      </c>
      <c r="J206" s="3">
        <f t="shared" si="33"/>
        <v>10</v>
      </c>
    </row>
    <row r="207" spans="1:10" x14ac:dyDescent="0.25">
      <c r="A207" s="2">
        <f t="shared" si="35"/>
        <v>321004</v>
      </c>
      <c r="B207" s="3" t="str">
        <f>CONCATENATE(_xlfn.XLOOKUP(C207,'task_group|任务组'!$A:$A,'task_group|任务组'!$B:$B),"-",I207)</f>
        <v>成就-单件装备等级-40</v>
      </c>
      <c r="C207" s="3">
        <f t="shared" si="36"/>
        <v>321</v>
      </c>
      <c r="D207" s="3">
        <f t="shared" si="32"/>
        <v>4</v>
      </c>
      <c r="E207" s="3" t="str">
        <f t="shared" si="34"/>
        <v>2;0;10</v>
      </c>
      <c r="F207" s="3">
        <v>10</v>
      </c>
      <c r="G207" s="3">
        <v>3043</v>
      </c>
      <c r="H207" s="3">
        <f>IF(_xlfn.XLOOKUP(G207,'task_type|任务类型'!$A:$A,'task_type|任务类型'!$D:$D)=1,I207,"")</f>
        <v>40</v>
      </c>
      <c r="I207" s="3">
        <v>40</v>
      </c>
      <c r="J207" s="3">
        <f t="shared" si="33"/>
        <v>10</v>
      </c>
    </row>
    <row r="208" spans="1:10" x14ac:dyDescent="0.25">
      <c r="A208" s="2">
        <f t="shared" si="35"/>
        <v>321005</v>
      </c>
      <c r="B208" s="3" t="str">
        <f>CONCATENATE(_xlfn.XLOOKUP(C208,'task_group|任务组'!$A:$A,'task_group|任务组'!$B:$B),"-",I208)</f>
        <v>成就-单件装备等级-50</v>
      </c>
      <c r="C208" s="3">
        <f t="shared" si="36"/>
        <v>321</v>
      </c>
      <c r="D208" s="3">
        <f t="shared" si="32"/>
        <v>5</v>
      </c>
      <c r="E208" s="3" t="str">
        <f t="shared" si="34"/>
        <v>2;0;20</v>
      </c>
      <c r="F208" s="3">
        <v>20</v>
      </c>
      <c r="G208" s="3">
        <v>3043</v>
      </c>
      <c r="H208" s="3">
        <f>IF(_xlfn.XLOOKUP(G208,'task_type|任务类型'!$A:$A,'task_type|任务类型'!$D:$D)=1,I208,"")</f>
        <v>50</v>
      </c>
      <c r="I208" s="3">
        <v>50</v>
      </c>
      <c r="J208" s="3">
        <f t="shared" si="33"/>
        <v>20</v>
      </c>
    </row>
    <row r="209" spans="1:10" x14ac:dyDescent="0.25">
      <c r="A209" s="2">
        <f t="shared" si="35"/>
        <v>321006</v>
      </c>
      <c r="B209" s="3" t="str">
        <f>CONCATENATE(_xlfn.XLOOKUP(C209,'task_group|任务组'!$A:$A,'task_group|任务组'!$B:$B),"-",I209)</f>
        <v>成就-单件装备等级-60</v>
      </c>
      <c r="C209" s="3">
        <f t="shared" si="36"/>
        <v>321</v>
      </c>
      <c r="D209" s="3">
        <f t="shared" si="32"/>
        <v>6</v>
      </c>
      <c r="E209" s="3" t="str">
        <f t="shared" si="34"/>
        <v>2;0;20</v>
      </c>
      <c r="F209" s="3">
        <v>20</v>
      </c>
      <c r="G209" s="3">
        <v>3043</v>
      </c>
      <c r="H209" s="3">
        <f>IF(_xlfn.XLOOKUP(G209,'task_type|任务类型'!$A:$A,'task_type|任务类型'!$D:$D)=1,I209,"")</f>
        <v>60</v>
      </c>
      <c r="I209" s="3">
        <v>60</v>
      </c>
      <c r="J209" s="3">
        <f t="shared" si="33"/>
        <v>20</v>
      </c>
    </row>
    <row r="210" spans="1:10" x14ac:dyDescent="0.25">
      <c r="A210" s="2">
        <f t="shared" si="35"/>
        <v>321007</v>
      </c>
      <c r="B210" s="3" t="str">
        <f>CONCATENATE(_xlfn.XLOOKUP(C210,'task_group|任务组'!$A:$A,'task_group|任务组'!$B:$B),"-",I210)</f>
        <v>成就-单件装备等级-70</v>
      </c>
      <c r="C210" s="3">
        <f t="shared" si="36"/>
        <v>321</v>
      </c>
      <c r="D210" s="3">
        <f t="shared" si="32"/>
        <v>7</v>
      </c>
      <c r="E210" s="3" t="str">
        <f t="shared" si="34"/>
        <v>2;0;20</v>
      </c>
      <c r="F210" s="3">
        <v>20</v>
      </c>
      <c r="G210" s="3">
        <v>3043</v>
      </c>
      <c r="H210" s="3">
        <f>IF(_xlfn.XLOOKUP(G210,'task_type|任务类型'!$A:$A,'task_type|任务类型'!$D:$D)=1,I210,"")</f>
        <v>70</v>
      </c>
      <c r="I210" s="3">
        <v>70</v>
      </c>
      <c r="J210" s="3">
        <f t="shared" si="33"/>
        <v>20</v>
      </c>
    </row>
    <row r="211" spans="1:10" x14ac:dyDescent="0.25">
      <c r="A211" s="2">
        <f t="shared" si="35"/>
        <v>321008</v>
      </c>
      <c r="B211" s="3" t="str">
        <f>CONCATENATE(_xlfn.XLOOKUP(C211,'task_group|任务组'!$A:$A,'task_group|任务组'!$B:$B),"-",I211)</f>
        <v>成就-单件装备等级-80</v>
      </c>
      <c r="C211" s="3">
        <f t="shared" si="36"/>
        <v>321</v>
      </c>
      <c r="D211" s="3">
        <f t="shared" si="32"/>
        <v>8</v>
      </c>
      <c r="E211" s="3" t="str">
        <f t="shared" si="34"/>
        <v>2;0;20</v>
      </c>
      <c r="F211" s="3">
        <v>20</v>
      </c>
      <c r="G211" s="3">
        <v>3043</v>
      </c>
      <c r="H211" s="3">
        <f>IF(_xlfn.XLOOKUP(G211,'task_type|任务类型'!$A:$A,'task_type|任务类型'!$D:$D)=1,I211,"")</f>
        <v>80</v>
      </c>
      <c r="I211" s="3">
        <v>80</v>
      </c>
      <c r="J211" s="3">
        <f t="shared" si="33"/>
        <v>20</v>
      </c>
    </row>
    <row r="212" spans="1:10" x14ac:dyDescent="0.25">
      <c r="A212" s="2">
        <f t="shared" si="35"/>
        <v>321009</v>
      </c>
      <c r="B212" s="3" t="str">
        <f>CONCATENATE(_xlfn.XLOOKUP(C212,'task_group|任务组'!$A:$A,'task_group|任务组'!$B:$B),"-",I212)</f>
        <v>成就-单件装备等级-90</v>
      </c>
      <c r="C212" s="3">
        <f t="shared" si="36"/>
        <v>321</v>
      </c>
      <c r="D212" s="3">
        <f t="shared" si="32"/>
        <v>9</v>
      </c>
      <c r="E212" s="3" t="str">
        <f t="shared" si="34"/>
        <v>2;0;20</v>
      </c>
      <c r="F212" s="3">
        <v>20</v>
      </c>
      <c r="G212" s="3">
        <v>3043</v>
      </c>
      <c r="H212" s="3">
        <f>IF(_xlfn.XLOOKUP(G212,'task_type|任务类型'!$A:$A,'task_type|任务类型'!$D:$D)=1,I212,"")</f>
        <v>90</v>
      </c>
      <c r="I212" s="3">
        <v>90</v>
      </c>
      <c r="J212" s="3">
        <f t="shared" si="33"/>
        <v>20</v>
      </c>
    </row>
    <row r="213" spans="1:10" x14ac:dyDescent="0.25">
      <c r="A213" s="2">
        <f t="shared" si="35"/>
        <v>321010</v>
      </c>
      <c r="B213" s="3" t="str">
        <f>CONCATENATE(_xlfn.XLOOKUP(C213,'task_group|任务组'!$A:$A,'task_group|任务组'!$B:$B),"-",I213)</f>
        <v>成就-单件装备等级-100</v>
      </c>
      <c r="C213" s="3">
        <f t="shared" si="36"/>
        <v>321</v>
      </c>
      <c r="D213" s="3">
        <f t="shared" si="32"/>
        <v>10</v>
      </c>
      <c r="E213" s="3" t="str">
        <f t="shared" si="34"/>
        <v>2;0;20</v>
      </c>
      <c r="F213" s="3">
        <v>20</v>
      </c>
      <c r="G213" s="3">
        <v>3043</v>
      </c>
      <c r="H213" s="3">
        <f>IF(_xlfn.XLOOKUP(G213,'task_type|任务类型'!$A:$A,'task_type|任务类型'!$D:$D)=1,I213,"")</f>
        <v>100</v>
      </c>
      <c r="I213" s="3">
        <v>100</v>
      </c>
      <c r="J213" s="3">
        <f t="shared" si="33"/>
        <v>20</v>
      </c>
    </row>
    <row r="214" spans="1:10" x14ac:dyDescent="0.25">
      <c r="A214" s="2">
        <f t="shared" si="35"/>
        <v>321011</v>
      </c>
      <c r="B214" s="3" t="str">
        <f>CONCATENATE(_xlfn.XLOOKUP(C214,'task_group|任务组'!$A:$A,'task_group|任务组'!$B:$B),"-",I214)</f>
        <v>成就-单件装备等级-110</v>
      </c>
      <c r="C214" s="3">
        <f t="shared" si="36"/>
        <v>321</v>
      </c>
      <c r="D214" s="3">
        <f t="shared" si="32"/>
        <v>11</v>
      </c>
      <c r="E214" s="3" t="str">
        <f t="shared" si="34"/>
        <v>2;0;20</v>
      </c>
      <c r="F214" s="3">
        <v>20</v>
      </c>
      <c r="G214" s="3">
        <v>3043</v>
      </c>
      <c r="H214" s="3">
        <f>IF(_xlfn.XLOOKUP(G214,'task_type|任务类型'!$A:$A,'task_type|任务类型'!$D:$D)=1,I214,"")</f>
        <v>110</v>
      </c>
      <c r="I214" s="3">
        <v>110</v>
      </c>
      <c r="J214" s="3">
        <f t="shared" si="33"/>
        <v>20</v>
      </c>
    </row>
    <row r="215" spans="1:10" x14ac:dyDescent="0.25">
      <c r="A215" s="2">
        <f t="shared" si="35"/>
        <v>321012</v>
      </c>
      <c r="B215" s="3" t="str">
        <f>CONCATENATE(_xlfn.XLOOKUP(C215,'task_group|任务组'!$A:$A,'task_group|任务组'!$B:$B),"-",I215)</f>
        <v>成就-单件装备等级-120</v>
      </c>
      <c r="C215" s="3">
        <f t="shared" si="36"/>
        <v>321</v>
      </c>
      <c r="D215" s="3">
        <f t="shared" si="32"/>
        <v>12</v>
      </c>
      <c r="E215" s="3" t="str">
        <f t="shared" si="34"/>
        <v>2;0;20</v>
      </c>
      <c r="F215" s="3">
        <v>20</v>
      </c>
      <c r="G215" s="3">
        <v>3043</v>
      </c>
      <c r="H215" s="3">
        <f>IF(_xlfn.XLOOKUP(G215,'task_type|任务类型'!$A:$A,'task_type|任务类型'!$D:$D)=1,I215,"")</f>
        <v>120</v>
      </c>
      <c r="I215" s="3">
        <v>120</v>
      </c>
      <c r="J215" s="3">
        <f t="shared" si="33"/>
        <v>20</v>
      </c>
    </row>
    <row r="216" spans="1:10" x14ac:dyDescent="0.25">
      <c r="A216" s="2">
        <f t="shared" si="35"/>
        <v>321013</v>
      </c>
      <c r="B216" s="3" t="str">
        <f>CONCATENATE(_xlfn.XLOOKUP(C216,'task_group|任务组'!$A:$A,'task_group|任务组'!$B:$B),"-",I216)</f>
        <v>成就-单件装备等级-130</v>
      </c>
      <c r="C216" s="3">
        <f t="shared" si="36"/>
        <v>321</v>
      </c>
      <c r="D216" s="3">
        <f t="shared" si="32"/>
        <v>13</v>
      </c>
      <c r="E216" s="3" t="str">
        <f t="shared" si="34"/>
        <v>2;0;30</v>
      </c>
      <c r="F216" s="3">
        <v>30</v>
      </c>
      <c r="G216" s="3">
        <v>3043</v>
      </c>
      <c r="H216" s="3">
        <f>IF(_xlfn.XLOOKUP(G216,'task_type|任务类型'!$A:$A,'task_type|任务类型'!$D:$D)=1,I216,"")</f>
        <v>130</v>
      </c>
      <c r="I216" s="3">
        <v>130</v>
      </c>
      <c r="J216" s="3">
        <f t="shared" si="33"/>
        <v>30</v>
      </c>
    </row>
    <row r="217" spans="1:10" x14ac:dyDescent="0.25">
      <c r="A217" s="2">
        <f t="shared" si="35"/>
        <v>321014</v>
      </c>
      <c r="B217" s="3" t="str">
        <f>CONCATENATE(_xlfn.XLOOKUP(C217,'task_group|任务组'!$A:$A,'task_group|任务组'!$B:$B),"-",I217)</f>
        <v>成就-单件装备等级-140</v>
      </c>
      <c r="C217" s="3">
        <f t="shared" si="36"/>
        <v>321</v>
      </c>
      <c r="D217" s="3">
        <f t="shared" si="32"/>
        <v>14</v>
      </c>
      <c r="E217" s="3" t="str">
        <f t="shared" si="34"/>
        <v>2;0;30</v>
      </c>
      <c r="F217" s="3">
        <v>30</v>
      </c>
      <c r="G217" s="3">
        <v>3043</v>
      </c>
      <c r="H217" s="3">
        <f>IF(_xlfn.XLOOKUP(G217,'task_type|任务类型'!$A:$A,'task_type|任务类型'!$D:$D)=1,I217,"")</f>
        <v>140</v>
      </c>
      <c r="I217" s="3">
        <v>140</v>
      </c>
      <c r="J217" s="3">
        <f t="shared" si="33"/>
        <v>30</v>
      </c>
    </row>
    <row r="218" spans="1:10" x14ac:dyDescent="0.25">
      <c r="A218" s="2">
        <f t="shared" si="35"/>
        <v>321015</v>
      </c>
      <c r="B218" s="3" t="str">
        <f>CONCATENATE(_xlfn.XLOOKUP(C218,'task_group|任务组'!$A:$A,'task_group|任务组'!$B:$B),"-",I218)</f>
        <v>成就-单件装备等级-150</v>
      </c>
      <c r="C218" s="3">
        <f t="shared" si="36"/>
        <v>321</v>
      </c>
      <c r="D218" s="3">
        <f t="shared" si="32"/>
        <v>15</v>
      </c>
      <c r="E218" s="3" t="str">
        <f t="shared" si="34"/>
        <v>2;0;30</v>
      </c>
      <c r="F218" s="3">
        <v>30</v>
      </c>
      <c r="G218" s="3">
        <v>3043</v>
      </c>
      <c r="H218" s="3">
        <f>IF(_xlfn.XLOOKUP(G218,'task_type|任务类型'!$A:$A,'task_type|任务类型'!$D:$D)=1,I218,"")</f>
        <v>150</v>
      </c>
      <c r="I218" s="3">
        <v>150</v>
      </c>
      <c r="J218" s="3">
        <f t="shared" si="33"/>
        <v>30</v>
      </c>
    </row>
    <row r="219" spans="1:10" x14ac:dyDescent="0.25">
      <c r="A219" s="2">
        <f t="shared" si="35"/>
        <v>321016</v>
      </c>
      <c r="B219" s="3" t="str">
        <f>CONCATENATE(_xlfn.XLOOKUP(C219,'task_group|任务组'!$A:$A,'task_group|任务组'!$B:$B),"-",I219)</f>
        <v>成就-单件装备等级-160</v>
      </c>
      <c r="C219" s="3">
        <f t="shared" si="36"/>
        <v>321</v>
      </c>
      <c r="D219" s="3">
        <f t="shared" si="32"/>
        <v>16</v>
      </c>
      <c r="E219" s="3" t="str">
        <f t="shared" si="34"/>
        <v>2;0;30</v>
      </c>
      <c r="F219" s="3">
        <v>30</v>
      </c>
      <c r="G219" s="3">
        <v>3043</v>
      </c>
      <c r="H219" s="3">
        <f>IF(_xlfn.XLOOKUP(G219,'task_type|任务类型'!$A:$A,'task_type|任务类型'!$D:$D)=1,I219,"")</f>
        <v>160</v>
      </c>
      <c r="I219" s="3">
        <v>160</v>
      </c>
      <c r="J219" s="3">
        <f t="shared" si="33"/>
        <v>30</v>
      </c>
    </row>
    <row r="220" spans="1:10" x14ac:dyDescent="0.25">
      <c r="A220" s="2">
        <f>C220*1000+1</f>
        <v>322001</v>
      </c>
      <c r="B220" s="3" t="str">
        <f>CONCATENATE(_xlfn.XLOOKUP(C220,'task_group|任务组'!$A:$A,'task_group|任务组'!$B:$B),"-",I220)</f>
        <v>成就-全身装备等级-10</v>
      </c>
      <c r="C220" s="3">
        <v>322</v>
      </c>
      <c r="D220" s="3">
        <f t="shared" si="32"/>
        <v>1</v>
      </c>
      <c r="E220" s="3" t="str">
        <f t="shared" si="34"/>
        <v>2;0;10</v>
      </c>
      <c r="F220" s="3">
        <v>10</v>
      </c>
      <c r="G220" s="3">
        <v>3045</v>
      </c>
      <c r="H220" s="3">
        <f>IF(_xlfn.XLOOKUP(G220,'task_type|任务类型'!$A:$A,'task_type|任务类型'!$D:$D)=1,I220,"")</f>
        <v>10</v>
      </c>
      <c r="I220" s="3">
        <v>10</v>
      </c>
      <c r="J220" s="3">
        <f t="shared" si="33"/>
        <v>10</v>
      </c>
    </row>
    <row r="221" spans="1:10" x14ac:dyDescent="0.25">
      <c r="A221" s="2">
        <f t="shared" ref="A221:A235" si="37">A220+1</f>
        <v>322002</v>
      </c>
      <c r="B221" s="3" t="str">
        <f>CONCATENATE(_xlfn.XLOOKUP(C221,'task_group|任务组'!$A:$A,'task_group|任务组'!$B:$B),"-",I221)</f>
        <v>成就-全身装备等级-20</v>
      </c>
      <c r="C221" s="3">
        <f t="shared" ref="C221:C235" si="38">C220</f>
        <v>322</v>
      </c>
      <c r="D221" s="3">
        <f t="shared" si="32"/>
        <v>2</v>
      </c>
      <c r="E221" s="3" t="str">
        <f t="shared" si="34"/>
        <v>2;0;10</v>
      </c>
      <c r="F221" s="3">
        <v>10</v>
      </c>
      <c r="G221" s="3">
        <v>3045</v>
      </c>
      <c r="H221" s="3">
        <f>IF(_xlfn.XLOOKUP(G221,'task_type|任务类型'!$A:$A,'task_type|任务类型'!$D:$D)=1,I221,"")</f>
        <v>20</v>
      </c>
      <c r="I221" s="3">
        <v>20</v>
      </c>
      <c r="J221" s="3">
        <f t="shared" si="33"/>
        <v>10</v>
      </c>
    </row>
    <row r="222" spans="1:10" x14ac:dyDescent="0.25">
      <c r="A222" s="2">
        <f t="shared" si="37"/>
        <v>322003</v>
      </c>
      <c r="B222" s="3" t="str">
        <f>CONCATENATE(_xlfn.XLOOKUP(C222,'task_group|任务组'!$A:$A,'task_group|任务组'!$B:$B),"-",I222)</f>
        <v>成就-全身装备等级-30</v>
      </c>
      <c r="C222" s="3">
        <f t="shared" si="38"/>
        <v>322</v>
      </c>
      <c r="D222" s="3">
        <f t="shared" si="32"/>
        <v>3</v>
      </c>
      <c r="E222" s="3" t="str">
        <f t="shared" si="34"/>
        <v>2;0;10</v>
      </c>
      <c r="F222" s="3">
        <v>10</v>
      </c>
      <c r="G222" s="3">
        <v>3045</v>
      </c>
      <c r="H222" s="3">
        <f>IF(_xlfn.XLOOKUP(G222,'task_type|任务类型'!$A:$A,'task_type|任务类型'!$D:$D)=1,I222,"")</f>
        <v>30</v>
      </c>
      <c r="I222" s="3">
        <v>30</v>
      </c>
      <c r="J222" s="3">
        <f t="shared" si="33"/>
        <v>10</v>
      </c>
    </row>
    <row r="223" spans="1:10" x14ac:dyDescent="0.25">
      <c r="A223" s="2">
        <f t="shared" si="37"/>
        <v>322004</v>
      </c>
      <c r="B223" s="3" t="str">
        <f>CONCATENATE(_xlfn.XLOOKUP(C223,'task_group|任务组'!$A:$A,'task_group|任务组'!$B:$B),"-",I223)</f>
        <v>成就-全身装备等级-40</v>
      </c>
      <c r="C223" s="3">
        <f t="shared" si="38"/>
        <v>322</v>
      </c>
      <c r="D223" s="3">
        <f t="shared" si="32"/>
        <v>4</v>
      </c>
      <c r="E223" s="3" t="str">
        <f t="shared" si="34"/>
        <v>2;0;10</v>
      </c>
      <c r="F223" s="3">
        <v>10</v>
      </c>
      <c r="G223" s="3">
        <v>3045</v>
      </c>
      <c r="H223" s="3">
        <f>IF(_xlfn.XLOOKUP(G223,'task_type|任务类型'!$A:$A,'task_type|任务类型'!$D:$D)=1,I223,"")</f>
        <v>40</v>
      </c>
      <c r="I223" s="3">
        <v>40</v>
      </c>
      <c r="J223" s="3">
        <f t="shared" si="33"/>
        <v>10</v>
      </c>
    </row>
    <row r="224" spans="1:10" x14ac:dyDescent="0.25">
      <c r="A224" s="2">
        <f t="shared" si="37"/>
        <v>322005</v>
      </c>
      <c r="B224" s="3" t="str">
        <f>CONCATENATE(_xlfn.XLOOKUP(C224,'task_group|任务组'!$A:$A,'task_group|任务组'!$B:$B),"-",I224)</f>
        <v>成就-全身装备等级-50</v>
      </c>
      <c r="C224" s="3">
        <f t="shared" si="38"/>
        <v>322</v>
      </c>
      <c r="D224" s="3">
        <f t="shared" si="32"/>
        <v>5</v>
      </c>
      <c r="E224" s="3" t="str">
        <f t="shared" si="34"/>
        <v>2;0;20</v>
      </c>
      <c r="F224" s="3">
        <v>20</v>
      </c>
      <c r="G224" s="3">
        <v>3045</v>
      </c>
      <c r="H224" s="3">
        <f>IF(_xlfn.XLOOKUP(G224,'task_type|任务类型'!$A:$A,'task_type|任务类型'!$D:$D)=1,I224,"")</f>
        <v>50</v>
      </c>
      <c r="I224" s="3">
        <v>50</v>
      </c>
      <c r="J224" s="3">
        <f t="shared" si="33"/>
        <v>20</v>
      </c>
    </row>
    <row r="225" spans="1:10" x14ac:dyDescent="0.25">
      <c r="A225" s="2">
        <f t="shared" si="37"/>
        <v>322006</v>
      </c>
      <c r="B225" s="3" t="str">
        <f>CONCATENATE(_xlfn.XLOOKUP(C225,'task_group|任务组'!$A:$A,'task_group|任务组'!$B:$B),"-",I225)</f>
        <v>成就-全身装备等级-60</v>
      </c>
      <c r="C225" s="3">
        <f t="shared" si="38"/>
        <v>322</v>
      </c>
      <c r="D225" s="3">
        <f t="shared" si="32"/>
        <v>6</v>
      </c>
      <c r="E225" s="3" t="str">
        <f t="shared" si="34"/>
        <v>2;0;20</v>
      </c>
      <c r="F225" s="3">
        <v>20</v>
      </c>
      <c r="G225" s="3">
        <v>3045</v>
      </c>
      <c r="H225" s="3">
        <f>IF(_xlfn.XLOOKUP(G225,'task_type|任务类型'!$A:$A,'task_type|任务类型'!$D:$D)=1,I225,"")</f>
        <v>60</v>
      </c>
      <c r="I225" s="3">
        <v>60</v>
      </c>
      <c r="J225" s="3">
        <f t="shared" si="33"/>
        <v>20</v>
      </c>
    </row>
    <row r="226" spans="1:10" x14ac:dyDescent="0.25">
      <c r="A226" s="2">
        <f t="shared" si="37"/>
        <v>322007</v>
      </c>
      <c r="B226" s="3" t="str">
        <f>CONCATENATE(_xlfn.XLOOKUP(C226,'task_group|任务组'!$A:$A,'task_group|任务组'!$B:$B),"-",I226)</f>
        <v>成就-全身装备等级-70</v>
      </c>
      <c r="C226" s="3">
        <f t="shared" si="38"/>
        <v>322</v>
      </c>
      <c r="D226" s="3">
        <f t="shared" si="32"/>
        <v>7</v>
      </c>
      <c r="E226" s="3" t="str">
        <f t="shared" si="34"/>
        <v>2;0;20</v>
      </c>
      <c r="F226" s="3">
        <v>20</v>
      </c>
      <c r="G226" s="3">
        <v>3045</v>
      </c>
      <c r="H226" s="3">
        <f>IF(_xlfn.XLOOKUP(G226,'task_type|任务类型'!$A:$A,'task_type|任务类型'!$D:$D)=1,I226,"")</f>
        <v>70</v>
      </c>
      <c r="I226" s="3">
        <v>70</v>
      </c>
      <c r="J226" s="3">
        <f t="shared" si="33"/>
        <v>20</v>
      </c>
    </row>
    <row r="227" spans="1:10" x14ac:dyDescent="0.25">
      <c r="A227" s="2">
        <f t="shared" si="37"/>
        <v>322008</v>
      </c>
      <c r="B227" s="3" t="str">
        <f>CONCATENATE(_xlfn.XLOOKUP(C227,'task_group|任务组'!$A:$A,'task_group|任务组'!$B:$B),"-",I227)</f>
        <v>成就-全身装备等级-80</v>
      </c>
      <c r="C227" s="3">
        <f t="shared" si="38"/>
        <v>322</v>
      </c>
      <c r="D227" s="3">
        <f t="shared" si="32"/>
        <v>8</v>
      </c>
      <c r="E227" s="3" t="str">
        <f t="shared" si="34"/>
        <v>2;0;20</v>
      </c>
      <c r="F227" s="3">
        <v>20</v>
      </c>
      <c r="G227" s="3">
        <v>3045</v>
      </c>
      <c r="H227" s="3">
        <f>IF(_xlfn.XLOOKUP(G227,'task_type|任务类型'!$A:$A,'task_type|任务类型'!$D:$D)=1,I227,"")</f>
        <v>80</v>
      </c>
      <c r="I227" s="3">
        <v>80</v>
      </c>
      <c r="J227" s="3">
        <f t="shared" si="33"/>
        <v>20</v>
      </c>
    </row>
    <row r="228" spans="1:10" x14ac:dyDescent="0.25">
      <c r="A228" s="2">
        <f t="shared" si="37"/>
        <v>322009</v>
      </c>
      <c r="B228" s="3" t="str">
        <f>CONCATENATE(_xlfn.XLOOKUP(C228,'task_group|任务组'!$A:$A,'task_group|任务组'!$B:$B),"-",I228)</f>
        <v>成就-全身装备等级-90</v>
      </c>
      <c r="C228" s="3">
        <f t="shared" si="38"/>
        <v>322</v>
      </c>
      <c r="D228" s="3">
        <f t="shared" si="32"/>
        <v>9</v>
      </c>
      <c r="E228" s="3" t="str">
        <f t="shared" si="34"/>
        <v>2;0;20</v>
      </c>
      <c r="F228" s="3">
        <v>20</v>
      </c>
      <c r="G228" s="3">
        <v>3045</v>
      </c>
      <c r="H228" s="3">
        <f>IF(_xlfn.XLOOKUP(G228,'task_type|任务类型'!$A:$A,'task_type|任务类型'!$D:$D)=1,I228,"")</f>
        <v>90</v>
      </c>
      <c r="I228" s="3">
        <v>90</v>
      </c>
      <c r="J228" s="3">
        <f t="shared" si="33"/>
        <v>20</v>
      </c>
    </row>
    <row r="229" spans="1:10" x14ac:dyDescent="0.25">
      <c r="A229" s="2">
        <f t="shared" si="37"/>
        <v>322010</v>
      </c>
      <c r="B229" s="3" t="str">
        <f>CONCATENATE(_xlfn.XLOOKUP(C229,'task_group|任务组'!$A:$A,'task_group|任务组'!$B:$B),"-",I229)</f>
        <v>成就-全身装备等级-100</v>
      </c>
      <c r="C229" s="3">
        <f t="shared" si="38"/>
        <v>322</v>
      </c>
      <c r="D229" s="3">
        <f t="shared" si="32"/>
        <v>10</v>
      </c>
      <c r="E229" s="3" t="str">
        <f t="shared" si="34"/>
        <v>2;0;20</v>
      </c>
      <c r="F229" s="3">
        <v>20</v>
      </c>
      <c r="G229" s="3">
        <v>3045</v>
      </c>
      <c r="H229" s="3">
        <f>IF(_xlfn.XLOOKUP(G229,'task_type|任务类型'!$A:$A,'task_type|任务类型'!$D:$D)=1,I229,"")</f>
        <v>100</v>
      </c>
      <c r="I229" s="3">
        <v>100</v>
      </c>
      <c r="J229" s="3">
        <f t="shared" si="33"/>
        <v>20</v>
      </c>
    </row>
    <row r="230" spans="1:10" x14ac:dyDescent="0.25">
      <c r="A230" s="2">
        <f t="shared" si="37"/>
        <v>322011</v>
      </c>
      <c r="B230" s="3" t="str">
        <f>CONCATENATE(_xlfn.XLOOKUP(C230,'task_group|任务组'!$A:$A,'task_group|任务组'!$B:$B),"-",I230)</f>
        <v>成就-全身装备等级-110</v>
      </c>
      <c r="C230" s="3">
        <f t="shared" si="38"/>
        <v>322</v>
      </c>
      <c r="D230" s="3">
        <f t="shared" si="32"/>
        <v>11</v>
      </c>
      <c r="E230" s="3" t="str">
        <f t="shared" si="34"/>
        <v>2;0;20</v>
      </c>
      <c r="F230" s="3">
        <v>20</v>
      </c>
      <c r="G230" s="3">
        <v>3045</v>
      </c>
      <c r="H230" s="3">
        <f>IF(_xlfn.XLOOKUP(G230,'task_type|任务类型'!$A:$A,'task_type|任务类型'!$D:$D)=1,I230,"")</f>
        <v>110</v>
      </c>
      <c r="I230" s="3">
        <v>110</v>
      </c>
      <c r="J230" s="3">
        <f t="shared" si="33"/>
        <v>20</v>
      </c>
    </row>
    <row r="231" spans="1:10" x14ac:dyDescent="0.25">
      <c r="A231" s="2">
        <f t="shared" si="37"/>
        <v>322012</v>
      </c>
      <c r="B231" s="3" t="str">
        <f>CONCATENATE(_xlfn.XLOOKUP(C231,'task_group|任务组'!$A:$A,'task_group|任务组'!$B:$B),"-",I231)</f>
        <v>成就-全身装备等级-120</v>
      </c>
      <c r="C231" s="3">
        <f t="shared" si="38"/>
        <v>322</v>
      </c>
      <c r="D231" s="3">
        <f t="shared" si="32"/>
        <v>12</v>
      </c>
      <c r="E231" s="3" t="str">
        <f t="shared" si="34"/>
        <v>2;0;20</v>
      </c>
      <c r="F231" s="3">
        <v>20</v>
      </c>
      <c r="G231" s="3">
        <v>3045</v>
      </c>
      <c r="H231" s="3">
        <f>IF(_xlfn.XLOOKUP(G231,'task_type|任务类型'!$A:$A,'task_type|任务类型'!$D:$D)=1,I231,"")</f>
        <v>120</v>
      </c>
      <c r="I231" s="3">
        <v>120</v>
      </c>
      <c r="J231" s="3">
        <f t="shared" si="33"/>
        <v>20</v>
      </c>
    </row>
    <row r="232" spans="1:10" x14ac:dyDescent="0.25">
      <c r="A232" s="2">
        <f t="shared" si="37"/>
        <v>322013</v>
      </c>
      <c r="B232" s="3" t="str">
        <f>CONCATENATE(_xlfn.XLOOKUP(C232,'task_group|任务组'!$A:$A,'task_group|任务组'!$B:$B),"-",I232)</f>
        <v>成就-全身装备等级-130</v>
      </c>
      <c r="C232" s="3">
        <f t="shared" si="38"/>
        <v>322</v>
      </c>
      <c r="D232" s="3">
        <f t="shared" si="32"/>
        <v>13</v>
      </c>
      <c r="E232" s="3" t="str">
        <f t="shared" si="34"/>
        <v>2;0;30</v>
      </c>
      <c r="F232" s="3">
        <v>30</v>
      </c>
      <c r="G232" s="3">
        <v>3045</v>
      </c>
      <c r="H232" s="3">
        <f>IF(_xlfn.XLOOKUP(G232,'task_type|任务类型'!$A:$A,'task_type|任务类型'!$D:$D)=1,I232,"")</f>
        <v>130</v>
      </c>
      <c r="I232" s="3">
        <v>130</v>
      </c>
      <c r="J232" s="3">
        <f t="shared" si="33"/>
        <v>30</v>
      </c>
    </row>
    <row r="233" spans="1:10" x14ac:dyDescent="0.25">
      <c r="A233" s="2">
        <f t="shared" si="37"/>
        <v>322014</v>
      </c>
      <c r="B233" s="3" t="str">
        <f>CONCATENATE(_xlfn.XLOOKUP(C233,'task_group|任务组'!$A:$A,'task_group|任务组'!$B:$B),"-",I233)</f>
        <v>成就-全身装备等级-140</v>
      </c>
      <c r="C233" s="3">
        <f t="shared" si="38"/>
        <v>322</v>
      </c>
      <c r="D233" s="3">
        <f t="shared" si="32"/>
        <v>14</v>
      </c>
      <c r="E233" s="3" t="str">
        <f t="shared" si="34"/>
        <v>2;0;30</v>
      </c>
      <c r="F233" s="3">
        <v>30</v>
      </c>
      <c r="G233" s="3">
        <v>3045</v>
      </c>
      <c r="H233" s="3">
        <f>IF(_xlfn.XLOOKUP(G233,'task_type|任务类型'!$A:$A,'task_type|任务类型'!$D:$D)=1,I233,"")</f>
        <v>140</v>
      </c>
      <c r="I233" s="3">
        <v>140</v>
      </c>
      <c r="J233" s="3">
        <f t="shared" si="33"/>
        <v>30</v>
      </c>
    </row>
    <row r="234" spans="1:10" x14ac:dyDescent="0.25">
      <c r="A234" s="2">
        <f t="shared" si="37"/>
        <v>322015</v>
      </c>
      <c r="B234" s="3" t="str">
        <f>CONCATENATE(_xlfn.XLOOKUP(C234,'task_group|任务组'!$A:$A,'task_group|任务组'!$B:$B),"-",I234)</f>
        <v>成就-全身装备等级-150</v>
      </c>
      <c r="C234" s="3">
        <f t="shared" si="38"/>
        <v>322</v>
      </c>
      <c r="D234" s="3">
        <f t="shared" si="32"/>
        <v>15</v>
      </c>
      <c r="E234" s="3" t="str">
        <f t="shared" si="34"/>
        <v>2;0;30</v>
      </c>
      <c r="F234" s="3">
        <v>30</v>
      </c>
      <c r="G234" s="3">
        <v>3045</v>
      </c>
      <c r="H234" s="3">
        <f>IF(_xlfn.XLOOKUP(G234,'task_type|任务类型'!$A:$A,'task_type|任务类型'!$D:$D)=1,I234,"")</f>
        <v>150</v>
      </c>
      <c r="I234" s="3">
        <v>150</v>
      </c>
      <c r="J234" s="3">
        <f t="shared" si="33"/>
        <v>30</v>
      </c>
    </row>
    <row r="235" spans="1:10" x14ac:dyDescent="0.25">
      <c r="A235" s="2">
        <f t="shared" si="37"/>
        <v>322016</v>
      </c>
      <c r="B235" s="3" t="str">
        <f>CONCATENATE(_xlfn.XLOOKUP(C235,'task_group|任务组'!$A:$A,'task_group|任务组'!$B:$B),"-",I235)</f>
        <v>成就-全身装备等级-160</v>
      </c>
      <c r="C235" s="3">
        <f t="shared" si="38"/>
        <v>322</v>
      </c>
      <c r="D235" s="3">
        <f t="shared" si="32"/>
        <v>16</v>
      </c>
      <c r="E235" s="3" t="str">
        <f t="shared" si="34"/>
        <v>2;0;30</v>
      </c>
      <c r="F235" s="3">
        <v>30</v>
      </c>
      <c r="G235" s="3">
        <v>3045</v>
      </c>
      <c r="H235" s="3">
        <f>IF(_xlfn.XLOOKUP(G235,'task_type|任务类型'!$A:$A,'task_type|任务类型'!$D:$D)=1,I235,"")</f>
        <v>160</v>
      </c>
      <c r="I235" s="3">
        <v>160</v>
      </c>
      <c r="J235" s="3">
        <f t="shared" si="33"/>
        <v>30</v>
      </c>
    </row>
    <row r="236" spans="1:10" x14ac:dyDescent="0.25">
      <c r="A236" s="2">
        <f>C236*1000+1</f>
        <v>331001</v>
      </c>
      <c r="B236" s="3" t="str">
        <f>CONCATENATE(_xlfn.XLOOKUP(C236,'task_group|任务组'!$A:$A,'task_group|任务组'!$B:$B),"-",I236)</f>
        <v>成就-合成装备-10</v>
      </c>
      <c r="C236" s="3">
        <v>331</v>
      </c>
      <c r="D236" s="3">
        <f t="shared" si="32"/>
        <v>1</v>
      </c>
      <c r="E236" s="3" t="str">
        <f t="shared" si="34"/>
        <v>2;0;10</v>
      </c>
      <c r="F236" s="3">
        <v>10</v>
      </c>
      <c r="G236" s="3">
        <v>3042</v>
      </c>
      <c r="H236" s="3">
        <f>IF(_xlfn.XLOOKUP(G236,'task_type|任务类型'!$A:$A,'task_type|任务类型'!$D:$D)=1,I236,"")</f>
        <v>10</v>
      </c>
      <c r="I236" s="3">
        <v>10</v>
      </c>
      <c r="J236" s="3">
        <f t="shared" si="33"/>
        <v>10</v>
      </c>
    </row>
    <row r="237" spans="1:10" x14ac:dyDescent="0.25">
      <c r="A237" s="2">
        <f t="shared" ref="A237:A245" si="39">A236+1</f>
        <v>331002</v>
      </c>
      <c r="B237" s="3" t="str">
        <f>CONCATENATE(_xlfn.XLOOKUP(C237,'task_group|任务组'!$A:$A,'task_group|任务组'!$B:$B),"-",I237)</f>
        <v>成就-合成装备-20</v>
      </c>
      <c r="C237" s="3">
        <f t="shared" ref="C237:C245" si="40">C236</f>
        <v>331</v>
      </c>
      <c r="D237" s="3">
        <f t="shared" si="32"/>
        <v>2</v>
      </c>
      <c r="E237" s="3" t="str">
        <f t="shared" si="34"/>
        <v>2;0;10</v>
      </c>
      <c r="F237" s="3">
        <v>10</v>
      </c>
      <c r="G237" s="3">
        <v>3042</v>
      </c>
      <c r="H237" s="3">
        <f>IF(_xlfn.XLOOKUP(G237,'task_type|任务类型'!$A:$A,'task_type|任务类型'!$D:$D)=1,I237,"")</f>
        <v>20</v>
      </c>
      <c r="I237" s="3">
        <v>20</v>
      </c>
      <c r="J237" s="3">
        <f t="shared" si="33"/>
        <v>10</v>
      </c>
    </row>
    <row r="238" spans="1:10" x14ac:dyDescent="0.25">
      <c r="A238" s="2">
        <f t="shared" si="39"/>
        <v>331003</v>
      </c>
      <c r="B238" s="3" t="str">
        <f>CONCATENATE(_xlfn.XLOOKUP(C238,'task_group|任务组'!$A:$A,'task_group|任务组'!$B:$B),"-",I238)</f>
        <v>成就-合成装备-50</v>
      </c>
      <c r="C238" s="3">
        <f t="shared" si="40"/>
        <v>331</v>
      </c>
      <c r="D238" s="3">
        <f t="shared" si="32"/>
        <v>3</v>
      </c>
      <c r="E238" s="3" t="str">
        <f t="shared" si="34"/>
        <v>2;0;10</v>
      </c>
      <c r="F238" s="3">
        <v>10</v>
      </c>
      <c r="G238" s="3">
        <v>3042</v>
      </c>
      <c r="H238" s="3">
        <f>IF(_xlfn.XLOOKUP(G238,'task_type|任务类型'!$A:$A,'task_type|任务类型'!$D:$D)=1,I238,"")</f>
        <v>50</v>
      </c>
      <c r="I238" s="3">
        <v>50</v>
      </c>
      <c r="J238" s="3">
        <f t="shared" si="33"/>
        <v>10</v>
      </c>
    </row>
    <row r="239" spans="1:10" x14ac:dyDescent="0.25">
      <c r="A239" s="2">
        <f t="shared" si="39"/>
        <v>331004</v>
      </c>
      <c r="B239" s="3" t="str">
        <f>CONCATENATE(_xlfn.XLOOKUP(C239,'task_group|任务组'!$A:$A,'task_group|任务组'!$B:$B),"-",I239)</f>
        <v>成就-合成装备-100</v>
      </c>
      <c r="C239" s="3">
        <f t="shared" si="40"/>
        <v>331</v>
      </c>
      <c r="D239" s="3">
        <f t="shared" si="32"/>
        <v>4</v>
      </c>
      <c r="E239" s="3" t="str">
        <f t="shared" si="34"/>
        <v>2;0;20</v>
      </c>
      <c r="F239" s="3">
        <v>20</v>
      </c>
      <c r="G239" s="3">
        <v>3042</v>
      </c>
      <c r="H239" s="3">
        <f>IF(_xlfn.XLOOKUP(G239,'task_type|任务类型'!$A:$A,'task_type|任务类型'!$D:$D)=1,I239,"")</f>
        <v>100</v>
      </c>
      <c r="I239" s="3">
        <v>100</v>
      </c>
      <c r="J239" s="3">
        <f t="shared" si="33"/>
        <v>20</v>
      </c>
    </row>
    <row r="240" spans="1:10" x14ac:dyDescent="0.25">
      <c r="A240" s="2">
        <f t="shared" si="39"/>
        <v>331005</v>
      </c>
      <c r="B240" s="3" t="str">
        <f>CONCATENATE(_xlfn.XLOOKUP(C240,'task_group|任务组'!$A:$A,'task_group|任务组'!$B:$B),"-",I240)</f>
        <v>成就-合成装备-200</v>
      </c>
      <c r="C240" s="3">
        <f t="shared" si="40"/>
        <v>331</v>
      </c>
      <c r="D240" s="3">
        <f t="shared" si="32"/>
        <v>5</v>
      </c>
      <c r="E240" s="3" t="str">
        <f t="shared" si="34"/>
        <v>2;0;20</v>
      </c>
      <c r="F240" s="3">
        <v>20</v>
      </c>
      <c r="G240" s="3">
        <v>3042</v>
      </c>
      <c r="H240" s="3">
        <f>IF(_xlfn.XLOOKUP(G240,'task_type|任务类型'!$A:$A,'task_type|任务类型'!$D:$D)=1,I240,"")</f>
        <v>200</v>
      </c>
      <c r="I240" s="3">
        <v>200</v>
      </c>
      <c r="J240" s="3">
        <f t="shared" si="33"/>
        <v>20</v>
      </c>
    </row>
    <row r="241" spans="1:10" x14ac:dyDescent="0.25">
      <c r="A241" s="2">
        <f t="shared" si="39"/>
        <v>331006</v>
      </c>
      <c r="B241" s="3" t="str">
        <f>CONCATENATE(_xlfn.XLOOKUP(C241,'task_group|任务组'!$A:$A,'task_group|任务组'!$B:$B),"-",I241)</f>
        <v>成就-合成装备-500</v>
      </c>
      <c r="C241" s="3">
        <f t="shared" si="40"/>
        <v>331</v>
      </c>
      <c r="D241" s="3">
        <f t="shared" si="32"/>
        <v>6</v>
      </c>
      <c r="E241" s="3" t="str">
        <f t="shared" si="34"/>
        <v>2;0;20</v>
      </c>
      <c r="F241" s="3">
        <v>20</v>
      </c>
      <c r="G241" s="3">
        <v>3042</v>
      </c>
      <c r="H241" s="3">
        <f>IF(_xlfn.XLOOKUP(G241,'task_type|任务类型'!$A:$A,'task_type|任务类型'!$D:$D)=1,I241,"")</f>
        <v>500</v>
      </c>
      <c r="I241" s="3">
        <v>500</v>
      </c>
      <c r="J241" s="3">
        <f t="shared" si="33"/>
        <v>20</v>
      </c>
    </row>
    <row r="242" spans="1:10" x14ac:dyDescent="0.25">
      <c r="A242" s="2">
        <f t="shared" si="39"/>
        <v>331007</v>
      </c>
      <c r="B242" s="3" t="str">
        <f>CONCATENATE(_xlfn.XLOOKUP(C242,'task_group|任务组'!$A:$A,'task_group|任务组'!$B:$B),"-",I242)</f>
        <v>成就-合成装备-1000</v>
      </c>
      <c r="C242" s="3">
        <f t="shared" si="40"/>
        <v>331</v>
      </c>
      <c r="D242" s="3">
        <f t="shared" si="32"/>
        <v>7</v>
      </c>
      <c r="E242" s="3" t="str">
        <f t="shared" si="34"/>
        <v>2;0;30</v>
      </c>
      <c r="F242" s="3">
        <v>30</v>
      </c>
      <c r="G242" s="3">
        <v>3042</v>
      </c>
      <c r="H242" s="3">
        <f>IF(_xlfn.XLOOKUP(G242,'task_type|任务类型'!$A:$A,'task_type|任务类型'!$D:$D)=1,I242,"")</f>
        <v>1000</v>
      </c>
      <c r="I242" s="3">
        <v>1000</v>
      </c>
      <c r="J242" s="3">
        <f t="shared" si="33"/>
        <v>30</v>
      </c>
    </row>
    <row r="243" spans="1:10" x14ac:dyDescent="0.25">
      <c r="A243" s="2">
        <f t="shared" si="39"/>
        <v>331008</v>
      </c>
      <c r="B243" s="3" t="str">
        <f>CONCATENATE(_xlfn.XLOOKUP(C243,'task_group|任务组'!$A:$A,'task_group|任务组'!$B:$B),"-",I243)</f>
        <v>成就-合成装备-2000</v>
      </c>
      <c r="C243" s="3">
        <f t="shared" si="40"/>
        <v>331</v>
      </c>
      <c r="D243" s="3">
        <f t="shared" si="32"/>
        <v>8</v>
      </c>
      <c r="E243" s="3" t="str">
        <f t="shared" si="34"/>
        <v>2;0;30</v>
      </c>
      <c r="F243" s="3">
        <v>30</v>
      </c>
      <c r="G243" s="3">
        <v>3042</v>
      </c>
      <c r="H243" s="3">
        <f>IF(_xlfn.XLOOKUP(G243,'task_type|任务类型'!$A:$A,'task_type|任务类型'!$D:$D)=1,I243,"")</f>
        <v>2000</v>
      </c>
      <c r="I243" s="3">
        <v>2000</v>
      </c>
      <c r="J243" s="3">
        <f t="shared" si="33"/>
        <v>30</v>
      </c>
    </row>
    <row r="244" spans="1:10" x14ac:dyDescent="0.25">
      <c r="A244" s="2">
        <f t="shared" si="39"/>
        <v>331009</v>
      </c>
      <c r="B244" s="3" t="str">
        <f>CONCATENATE(_xlfn.XLOOKUP(C244,'task_group|任务组'!$A:$A,'task_group|任务组'!$B:$B),"-",I244)</f>
        <v>成就-合成装备-5000</v>
      </c>
      <c r="C244" s="3">
        <f t="shared" si="40"/>
        <v>331</v>
      </c>
      <c r="D244" s="3">
        <f t="shared" si="32"/>
        <v>9</v>
      </c>
      <c r="E244" s="3" t="str">
        <f t="shared" si="34"/>
        <v>2;0;30</v>
      </c>
      <c r="F244" s="3">
        <v>30</v>
      </c>
      <c r="G244" s="3">
        <v>3042</v>
      </c>
      <c r="H244" s="3">
        <f>IF(_xlfn.XLOOKUP(G244,'task_type|任务类型'!$A:$A,'task_type|任务类型'!$D:$D)=1,I244,"")</f>
        <v>5000</v>
      </c>
      <c r="I244" s="3">
        <v>5000</v>
      </c>
      <c r="J244" s="3">
        <f t="shared" si="33"/>
        <v>30</v>
      </c>
    </row>
    <row r="245" spans="1:10" x14ac:dyDescent="0.25">
      <c r="A245" s="2">
        <f t="shared" si="39"/>
        <v>331010</v>
      </c>
      <c r="B245" s="3" t="str">
        <f>CONCATENATE(_xlfn.XLOOKUP(C245,'task_group|任务组'!$A:$A,'task_group|任务组'!$B:$B),"-",I245)</f>
        <v>成就-合成装备-10000</v>
      </c>
      <c r="C245" s="3">
        <f t="shared" si="40"/>
        <v>331</v>
      </c>
      <c r="D245" s="3">
        <f t="shared" si="32"/>
        <v>10</v>
      </c>
      <c r="E245" s="3" t="str">
        <f t="shared" si="34"/>
        <v>2;0;50</v>
      </c>
      <c r="F245" s="3">
        <v>50</v>
      </c>
      <c r="G245" s="3">
        <v>3042</v>
      </c>
      <c r="H245" s="3">
        <f>IF(_xlfn.XLOOKUP(G245,'task_type|任务类型'!$A:$A,'task_type|任务类型'!$D:$D)=1,I245,"")</f>
        <v>10000</v>
      </c>
      <c r="I245" s="3">
        <v>10000</v>
      </c>
      <c r="J245" s="3">
        <f t="shared" si="33"/>
        <v>50</v>
      </c>
    </row>
    <row r="246" spans="1:10" x14ac:dyDescent="0.25">
      <c r="A246" s="2">
        <f>C246*1000+1</f>
        <v>341001</v>
      </c>
      <c r="B246" s="3" t="str">
        <f>CONCATENATE(_xlfn.XLOOKUP(C246,'task_group|任务组'!$A:$A,'task_group|任务组'!$B:$B),"-",I246)</f>
        <v>成就-获得A级装备件数-10</v>
      </c>
      <c r="C246" s="3">
        <v>341</v>
      </c>
      <c r="D246" s="3">
        <f t="shared" si="32"/>
        <v>1</v>
      </c>
      <c r="E246" s="3" t="str">
        <f t="shared" si="34"/>
        <v>2;0;10</v>
      </c>
      <c r="F246" s="3">
        <v>10</v>
      </c>
      <c r="G246" s="3">
        <v>3051</v>
      </c>
      <c r="H246" s="3">
        <f>I246</f>
        <v>10</v>
      </c>
      <c r="I246" s="3">
        <v>10</v>
      </c>
      <c r="J246" s="3">
        <f t="shared" si="33"/>
        <v>10</v>
      </c>
    </row>
    <row r="247" spans="1:10" x14ac:dyDescent="0.25">
      <c r="A247" s="2">
        <f t="shared" ref="A247:A255" si="41">A246+1</f>
        <v>341002</v>
      </c>
      <c r="B247" s="3" t="str">
        <f>CONCATENATE(_xlfn.XLOOKUP(C247,'task_group|任务组'!$A:$A,'task_group|任务组'!$B:$B),"-",I247)</f>
        <v>成就-获得A级装备件数-20</v>
      </c>
      <c r="C247" s="3">
        <f t="shared" ref="C247:C255" si="42">C246</f>
        <v>341</v>
      </c>
      <c r="D247" s="3">
        <f t="shared" si="32"/>
        <v>2</v>
      </c>
      <c r="E247" s="3" t="str">
        <f t="shared" si="34"/>
        <v>2;0;10</v>
      </c>
      <c r="F247" s="3">
        <v>10</v>
      </c>
      <c r="G247" s="3">
        <v>3051</v>
      </c>
      <c r="H247" s="3">
        <f t="shared" ref="H247:H273" si="43">I247</f>
        <v>20</v>
      </c>
      <c r="I247" s="3">
        <v>20</v>
      </c>
      <c r="J247" s="3">
        <f t="shared" si="33"/>
        <v>10</v>
      </c>
    </row>
    <row r="248" spans="1:10" x14ac:dyDescent="0.25">
      <c r="A248" s="2">
        <f t="shared" si="41"/>
        <v>341003</v>
      </c>
      <c r="B248" s="3" t="str">
        <f>CONCATENATE(_xlfn.XLOOKUP(C248,'task_group|任务组'!$A:$A,'task_group|任务组'!$B:$B),"-",I248)</f>
        <v>成就-获得A级装备件数-50</v>
      </c>
      <c r="C248" s="3">
        <f t="shared" si="42"/>
        <v>341</v>
      </c>
      <c r="D248" s="3">
        <f t="shared" si="32"/>
        <v>3</v>
      </c>
      <c r="E248" s="3" t="str">
        <f t="shared" si="34"/>
        <v>2;0;10</v>
      </c>
      <c r="F248" s="3">
        <v>10</v>
      </c>
      <c r="G248" s="3">
        <v>3051</v>
      </c>
      <c r="H248" s="3">
        <f t="shared" si="43"/>
        <v>50</v>
      </c>
      <c r="I248" s="3">
        <v>50</v>
      </c>
      <c r="J248" s="3">
        <f t="shared" si="33"/>
        <v>10</v>
      </c>
    </row>
    <row r="249" spans="1:10" x14ac:dyDescent="0.25">
      <c r="A249" s="2">
        <f t="shared" si="41"/>
        <v>341004</v>
      </c>
      <c r="B249" s="3" t="str">
        <f>CONCATENATE(_xlfn.XLOOKUP(C249,'task_group|任务组'!$A:$A,'task_group|任务组'!$B:$B),"-",I249)</f>
        <v>成就-获得A级装备件数-100</v>
      </c>
      <c r="C249" s="3">
        <f t="shared" si="42"/>
        <v>341</v>
      </c>
      <c r="D249" s="3">
        <f t="shared" si="32"/>
        <v>4</v>
      </c>
      <c r="E249" s="3" t="str">
        <f t="shared" si="34"/>
        <v>2;0;20</v>
      </c>
      <c r="F249" s="3">
        <v>20</v>
      </c>
      <c r="G249" s="3">
        <v>3051</v>
      </c>
      <c r="H249" s="3">
        <f t="shared" si="43"/>
        <v>100</v>
      </c>
      <c r="I249" s="3">
        <v>100</v>
      </c>
      <c r="J249" s="3">
        <f t="shared" si="33"/>
        <v>20</v>
      </c>
    </row>
    <row r="250" spans="1:10" x14ac:dyDescent="0.25">
      <c r="A250" s="2">
        <f t="shared" si="41"/>
        <v>341005</v>
      </c>
      <c r="B250" s="3" t="str">
        <f>CONCATENATE(_xlfn.XLOOKUP(C250,'task_group|任务组'!$A:$A,'task_group|任务组'!$B:$B),"-",I250)</f>
        <v>成就-获得A级装备件数-200</v>
      </c>
      <c r="C250" s="3">
        <f t="shared" si="42"/>
        <v>341</v>
      </c>
      <c r="D250" s="3">
        <f t="shared" si="32"/>
        <v>5</v>
      </c>
      <c r="E250" s="3" t="str">
        <f t="shared" si="34"/>
        <v>2;0;20</v>
      </c>
      <c r="F250" s="3">
        <v>20</v>
      </c>
      <c r="G250" s="3">
        <v>3051</v>
      </c>
      <c r="H250" s="3">
        <f t="shared" si="43"/>
        <v>200</v>
      </c>
      <c r="I250" s="3">
        <v>200</v>
      </c>
      <c r="J250" s="3">
        <f t="shared" si="33"/>
        <v>20</v>
      </c>
    </row>
    <row r="251" spans="1:10" x14ac:dyDescent="0.25">
      <c r="A251" s="2">
        <f t="shared" si="41"/>
        <v>341006</v>
      </c>
      <c r="B251" s="3" t="str">
        <f>CONCATENATE(_xlfn.XLOOKUP(C251,'task_group|任务组'!$A:$A,'task_group|任务组'!$B:$B),"-",I251)</f>
        <v>成就-获得A级装备件数-500</v>
      </c>
      <c r="C251" s="3">
        <f t="shared" si="42"/>
        <v>341</v>
      </c>
      <c r="D251" s="3">
        <f t="shared" si="32"/>
        <v>6</v>
      </c>
      <c r="E251" s="3" t="str">
        <f t="shared" si="34"/>
        <v>2;0;20</v>
      </c>
      <c r="F251" s="3">
        <v>20</v>
      </c>
      <c r="G251" s="3">
        <v>3051</v>
      </c>
      <c r="H251" s="3">
        <f t="shared" si="43"/>
        <v>500</v>
      </c>
      <c r="I251" s="3">
        <v>500</v>
      </c>
      <c r="J251" s="3">
        <f t="shared" si="33"/>
        <v>20</v>
      </c>
    </row>
    <row r="252" spans="1:10" x14ac:dyDescent="0.25">
      <c r="A252" s="2">
        <f t="shared" si="41"/>
        <v>341007</v>
      </c>
      <c r="B252" s="3" t="str">
        <f>CONCATENATE(_xlfn.XLOOKUP(C252,'task_group|任务组'!$A:$A,'task_group|任务组'!$B:$B),"-",I252)</f>
        <v>成就-获得A级装备件数-1000</v>
      </c>
      <c r="C252" s="3">
        <f t="shared" si="42"/>
        <v>341</v>
      </c>
      <c r="D252" s="3">
        <f t="shared" si="32"/>
        <v>7</v>
      </c>
      <c r="E252" s="3" t="str">
        <f t="shared" si="34"/>
        <v>2;0;30</v>
      </c>
      <c r="F252" s="3">
        <v>30</v>
      </c>
      <c r="G252" s="3">
        <v>3051</v>
      </c>
      <c r="H252" s="3">
        <f t="shared" si="43"/>
        <v>1000</v>
      </c>
      <c r="I252" s="3">
        <v>1000</v>
      </c>
      <c r="J252" s="3">
        <f t="shared" si="33"/>
        <v>30</v>
      </c>
    </row>
    <row r="253" spans="1:10" x14ac:dyDescent="0.25">
      <c r="A253" s="2">
        <f t="shared" si="41"/>
        <v>341008</v>
      </c>
      <c r="B253" s="3" t="str">
        <f>CONCATENATE(_xlfn.XLOOKUP(C253,'task_group|任务组'!$A:$A,'task_group|任务组'!$B:$B),"-",I253)</f>
        <v>成就-获得A级装备件数-2000</v>
      </c>
      <c r="C253" s="3">
        <f t="shared" si="42"/>
        <v>341</v>
      </c>
      <c r="D253" s="3">
        <f t="shared" si="32"/>
        <v>8</v>
      </c>
      <c r="E253" s="3" t="str">
        <f t="shared" si="34"/>
        <v>2;0;30</v>
      </c>
      <c r="F253" s="3">
        <v>30</v>
      </c>
      <c r="G253" s="3">
        <v>3051</v>
      </c>
      <c r="H253" s="3">
        <f t="shared" si="43"/>
        <v>2000</v>
      </c>
      <c r="I253" s="3">
        <v>2000</v>
      </c>
      <c r="J253" s="3">
        <f t="shared" si="33"/>
        <v>30</v>
      </c>
    </row>
    <row r="254" spans="1:10" x14ac:dyDescent="0.25">
      <c r="A254" s="2">
        <f t="shared" si="41"/>
        <v>341009</v>
      </c>
      <c r="B254" s="3" t="str">
        <f>CONCATENATE(_xlfn.XLOOKUP(C254,'task_group|任务组'!$A:$A,'task_group|任务组'!$B:$B),"-",I254)</f>
        <v>成就-获得A级装备件数-5000</v>
      </c>
      <c r="C254" s="3">
        <f t="shared" si="42"/>
        <v>341</v>
      </c>
      <c r="D254" s="3">
        <f t="shared" si="32"/>
        <v>9</v>
      </c>
      <c r="E254" s="3" t="str">
        <f t="shared" si="34"/>
        <v>2;0;30</v>
      </c>
      <c r="F254" s="3">
        <v>30</v>
      </c>
      <c r="G254" s="3">
        <v>3051</v>
      </c>
      <c r="H254" s="3">
        <f t="shared" si="43"/>
        <v>5000</v>
      </c>
      <c r="I254" s="3">
        <v>5000</v>
      </c>
      <c r="J254" s="3">
        <f t="shared" si="33"/>
        <v>30</v>
      </c>
    </row>
    <row r="255" spans="1:10" x14ac:dyDescent="0.25">
      <c r="A255" s="2">
        <f t="shared" si="41"/>
        <v>341010</v>
      </c>
      <c r="B255" s="3" t="str">
        <f>CONCATENATE(_xlfn.XLOOKUP(C255,'task_group|任务组'!$A:$A,'task_group|任务组'!$B:$B),"-",I255)</f>
        <v>成就-获得A级装备件数-10000</v>
      </c>
      <c r="C255" s="3">
        <f t="shared" si="42"/>
        <v>341</v>
      </c>
      <c r="D255" s="3">
        <f t="shared" si="32"/>
        <v>10</v>
      </c>
      <c r="E255" s="3" t="str">
        <f t="shared" si="34"/>
        <v>2;0;50</v>
      </c>
      <c r="F255" s="3">
        <v>50</v>
      </c>
      <c r="G255" s="3">
        <v>3051</v>
      </c>
      <c r="H255" s="3">
        <f t="shared" si="43"/>
        <v>10000</v>
      </c>
      <c r="I255" s="3">
        <v>10000</v>
      </c>
      <c r="J255" s="3">
        <f t="shared" si="33"/>
        <v>50</v>
      </c>
    </row>
    <row r="256" spans="1:10" x14ac:dyDescent="0.25">
      <c r="A256" s="2">
        <f>C256*1000+1</f>
        <v>351001</v>
      </c>
      <c r="B256" s="3" t="s">
        <v>20</v>
      </c>
      <c r="C256" s="3">
        <v>351</v>
      </c>
      <c r="D256" s="3">
        <f t="shared" si="32"/>
        <v>1</v>
      </c>
      <c r="E256" s="3" t="str">
        <f t="shared" si="34"/>
        <v>2;0;10</v>
      </c>
      <c r="F256" s="3">
        <v>10</v>
      </c>
      <c r="G256" s="3">
        <v>3061</v>
      </c>
      <c r="H256" s="3">
        <f t="shared" si="43"/>
        <v>1</v>
      </c>
      <c r="I256" s="3">
        <v>1</v>
      </c>
      <c r="J256" s="3">
        <f t="shared" si="33"/>
        <v>10</v>
      </c>
    </row>
    <row r="257" spans="1:10" x14ac:dyDescent="0.25">
      <c r="A257" s="2">
        <f t="shared" ref="A257:A261" si="44">A256+1</f>
        <v>351002</v>
      </c>
      <c r="B257" s="3" t="s">
        <v>21</v>
      </c>
      <c r="C257" s="3">
        <f t="shared" ref="C257:C261" si="45">C256</f>
        <v>351</v>
      </c>
      <c r="D257" s="3">
        <f t="shared" si="32"/>
        <v>2</v>
      </c>
      <c r="E257" s="3" t="str">
        <f t="shared" si="34"/>
        <v>2;0;10</v>
      </c>
      <c r="F257" s="3">
        <v>10</v>
      </c>
      <c r="G257" s="3">
        <v>3061</v>
      </c>
      <c r="H257" s="3">
        <f t="shared" si="43"/>
        <v>2</v>
      </c>
      <c r="I257" s="3">
        <v>2</v>
      </c>
      <c r="J257" s="3">
        <f t="shared" si="33"/>
        <v>10</v>
      </c>
    </row>
    <row r="258" spans="1:10" x14ac:dyDescent="0.25">
      <c r="A258" s="2">
        <f t="shared" si="44"/>
        <v>351003</v>
      </c>
      <c r="B258" s="3" t="s">
        <v>22</v>
      </c>
      <c r="C258" s="3">
        <f t="shared" si="45"/>
        <v>351</v>
      </c>
      <c r="D258" s="3">
        <f t="shared" si="32"/>
        <v>3</v>
      </c>
      <c r="E258" s="3" t="str">
        <f t="shared" si="34"/>
        <v>2;0;20</v>
      </c>
      <c r="F258" s="3">
        <v>20</v>
      </c>
      <c r="G258" s="3">
        <v>3061</v>
      </c>
      <c r="H258" s="3">
        <f t="shared" si="43"/>
        <v>3</v>
      </c>
      <c r="I258" s="3">
        <v>3</v>
      </c>
      <c r="J258" s="3">
        <f t="shared" si="33"/>
        <v>20</v>
      </c>
    </row>
    <row r="259" spans="1:10" x14ac:dyDescent="0.25">
      <c r="A259" s="2">
        <f t="shared" si="44"/>
        <v>351004</v>
      </c>
      <c r="B259" s="3" t="s">
        <v>23</v>
      </c>
      <c r="C259" s="3">
        <f t="shared" si="45"/>
        <v>351</v>
      </c>
      <c r="D259" s="3">
        <f t="shared" si="32"/>
        <v>4</v>
      </c>
      <c r="E259" s="3" t="str">
        <f t="shared" si="34"/>
        <v>2;0;50</v>
      </c>
      <c r="F259" s="3">
        <v>50</v>
      </c>
      <c r="G259" s="3">
        <v>3061</v>
      </c>
      <c r="H259" s="3">
        <f t="shared" si="43"/>
        <v>4</v>
      </c>
      <c r="I259" s="3">
        <v>4</v>
      </c>
      <c r="J259" s="3">
        <f t="shared" si="33"/>
        <v>50</v>
      </c>
    </row>
    <row r="260" spans="1:10" x14ac:dyDescent="0.25">
      <c r="A260" s="2">
        <f t="shared" si="44"/>
        <v>351005</v>
      </c>
      <c r="B260" s="3" t="s">
        <v>24</v>
      </c>
      <c r="C260" s="3">
        <f t="shared" si="45"/>
        <v>351</v>
      </c>
      <c r="D260" s="3">
        <f t="shared" si="32"/>
        <v>5</v>
      </c>
      <c r="E260" s="3" t="str">
        <f t="shared" si="34"/>
        <v>2;0;100</v>
      </c>
      <c r="F260" s="3">
        <v>100</v>
      </c>
      <c r="G260" s="3">
        <v>3061</v>
      </c>
      <c r="H260" s="3">
        <f t="shared" si="43"/>
        <v>7</v>
      </c>
      <c r="I260" s="3">
        <v>7</v>
      </c>
      <c r="J260" s="3">
        <f t="shared" si="33"/>
        <v>100</v>
      </c>
    </row>
    <row r="261" spans="1:10" x14ac:dyDescent="0.25">
      <c r="A261" s="2">
        <f t="shared" si="44"/>
        <v>351006</v>
      </c>
      <c r="B261" s="3" t="s">
        <v>25</v>
      </c>
      <c r="C261" s="3">
        <f t="shared" si="45"/>
        <v>351</v>
      </c>
      <c r="D261" s="3">
        <f t="shared" si="32"/>
        <v>6</v>
      </c>
      <c r="E261" s="3" t="str">
        <f t="shared" si="34"/>
        <v>2;0;200</v>
      </c>
      <c r="F261" s="3">
        <v>200</v>
      </c>
      <c r="G261" s="3">
        <v>3061</v>
      </c>
      <c r="H261" s="3">
        <f t="shared" si="43"/>
        <v>11</v>
      </c>
      <c r="I261" s="3">
        <v>11</v>
      </c>
      <c r="J261" s="3">
        <f t="shared" si="33"/>
        <v>200</v>
      </c>
    </row>
    <row r="262" spans="1:10" x14ac:dyDescent="0.25">
      <c r="A262" s="2">
        <f>C262*1000+1</f>
        <v>352001</v>
      </c>
      <c r="B262" s="3" t="s">
        <v>26</v>
      </c>
      <c r="C262" s="3">
        <v>352</v>
      </c>
      <c r="D262" s="3">
        <f t="shared" ref="D262:D325" si="46">_xlfn.NUMBERVALUE(RIGHT(A262,3))</f>
        <v>1</v>
      </c>
      <c r="E262" s="3" t="str">
        <f t="shared" si="34"/>
        <v>2;0;10</v>
      </c>
      <c r="F262" s="3">
        <v>10</v>
      </c>
      <c r="G262" s="3">
        <v>3062</v>
      </c>
      <c r="H262" s="3">
        <f t="shared" si="43"/>
        <v>1</v>
      </c>
      <c r="I262" s="3">
        <v>1</v>
      </c>
      <c r="J262" s="3">
        <f t="shared" ref="J262:J325" si="47">F262</f>
        <v>10</v>
      </c>
    </row>
    <row r="263" spans="1:10" x14ac:dyDescent="0.25">
      <c r="A263" s="2">
        <f t="shared" ref="A263:A267" si="48">A262+1</f>
        <v>352002</v>
      </c>
      <c r="B263" s="3" t="s">
        <v>27</v>
      </c>
      <c r="C263" s="3">
        <f t="shared" ref="C263:C267" si="49">C262</f>
        <v>352</v>
      </c>
      <c r="D263" s="3">
        <f t="shared" si="46"/>
        <v>2</v>
      </c>
      <c r="E263" s="3" t="str">
        <f t="shared" ref="E263:E322" si="50">CONCATENATE("2;0;",F263)</f>
        <v>2;0;10</v>
      </c>
      <c r="F263" s="3">
        <v>10</v>
      </c>
      <c r="G263" s="3">
        <v>3062</v>
      </c>
      <c r="H263" s="3">
        <f t="shared" si="43"/>
        <v>2</v>
      </c>
      <c r="I263" s="3">
        <v>2</v>
      </c>
      <c r="J263" s="3">
        <f t="shared" si="47"/>
        <v>10</v>
      </c>
    </row>
    <row r="264" spans="1:10" x14ac:dyDescent="0.25">
      <c r="A264" s="2">
        <f t="shared" si="48"/>
        <v>352003</v>
      </c>
      <c r="B264" s="3" t="s">
        <v>28</v>
      </c>
      <c r="C264" s="3">
        <f t="shared" si="49"/>
        <v>352</v>
      </c>
      <c r="D264" s="3">
        <f t="shared" si="46"/>
        <v>3</v>
      </c>
      <c r="E264" s="3" t="str">
        <f t="shared" si="50"/>
        <v>2;0;20</v>
      </c>
      <c r="F264" s="3">
        <v>20</v>
      </c>
      <c r="G264" s="3">
        <v>3062</v>
      </c>
      <c r="H264" s="3">
        <f t="shared" si="43"/>
        <v>3</v>
      </c>
      <c r="I264" s="3">
        <v>3</v>
      </c>
      <c r="J264" s="3">
        <f t="shared" si="47"/>
        <v>20</v>
      </c>
    </row>
    <row r="265" spans="1:10" x14ac:dyDescent="0.25">
      <c r="A265" s="2">
        <f t="shared" si="48"/>
        <v>352004</v>
      </c>
      <c r="B265" s="3" t="s">
        <v>29</v>
      </c>
      <c r="C265" s="3">
        <f t="shared" si="49"/>
        <v>352</v>
      </c>
      <c r="D265" s="3">
        <f t="shared" si="46"/>
        <v>4</v>
      </c>
      <c r="E265" s="3" t="str">
        <f t="shared" si="50"/>
        <v>2;0;50</v>
      </c>
      <c r="F265" s="3">
        <v>50</v>
      </c>
      <c r="G265" s="3">
        <v>3062</v>
      </c>
      <c r="H265" s="3">
        <f t="shared" si="43"/>
        <v>4</v>
      </c>
      <c r="I265" s="3">
        <v>4</v>
      </c>
      <c r="J265" s="3">
        <f t="shared" si="47"/>
        <v>50</v>
      </c>
    </row>
    <row r="266" spans="1:10" x14ac:dyDescent="0.25">
      <c r="A266" s="2">
        <f t="shared" si="48"/>
        <v>352005</v>
      </c>
      <c r="B266" s="3" t="s">
        <v>30</v>
      </c>
      <c r="C266" s="3">
        <f t="shared" si="49"/>
        <v>352</v>
      </c>
      <c r="D266" s="3">
        <f t="shared" si="46"/>
        <v>5</v>
      </c>
      <c r="E266" s="3" t="str">
        <f t="shared" si="50"/>
        <v>2;0;100</v>
      </c>
      <c r="F266" s="3">
        <v>100</v>
      </c>
      <c r="G266" s="3">
        <v>3062</v>
      </c>
      <c r="H266" s="3">
        <f t="shared" si="43"/>
        <v>7</v>
      </c>
      <c r="I266" s="3">
        <v>7</v>
      </c>
      <c r="J266" s="3">
        <f t="shared" si="47"/>
        <v>100</v>
      </c>
    </row>
    <row r="267" spans="1:10" x14ac:dyDescent="0.25">
      <c r="A267" s="2">
        <f t="shared" si="48"/>
        <v>352006</v>
      </c>
      <c r="B267" s="3" t="s">
        <v>31</v>
      </c>
      <c r="C267" s="3">
        <f t="shared" si="49"/>
        <v>352</v>
      </c>
      <c r="D267" s="3">
        <f t="shared" si="46"/>
        <v>6</v>
      </c>
      <c r="E267" s="3" t="str">
        <f t="shared" si="50"/>
        <v>2;0;200</v>
      </c>
      <c r="F267" s="3">
        <v>200</v>
      </c>
      <c r="G267" s="3">
        <v>3062</v>
      </c>
      <c r="H267" s="3">
        <f t="shared" si="43"/>
        <v>11</v>
      </c>
      <c r="I267" s="3">
        <v>11</v>
      </c>
      <c r="J267" s="3">
        <f t="shared" si="47"/>
        <v>200</v>
      </c>
    </row>
    <row r="268" spans="1:10" x14ac:dyDescent="0.25">
      <c r="A268" s="2">
        <f>C268*1000+1</f>
        <v>353001</v>
      </c>
      <c r="B268" s="3" t="s">
        <v>32</v>
      </c>
      <c r="C268" s="3">
        <v>353</v>
      </c>
      <c r="D268" s="3">
        <f t="shared" si="46"/>
        <v>1</v>
      </c>
      <c r="E268" s="3" t="str">
        <f t="shared" si="50"/>
        <v>2;0;10</v>
      </c>
      <c r="F268" s="3">
        <v>10</v>
      </c>
      <c r="G268" s="3">
        <v>3063</v>
      </c>
      <c r="H268" s="3">
        <f t="shared" si="43"/>
        <v>1</v>
      </c>
      <c r="I268" s="3">
        <v>1</v>
      </c>
      <c r="J268" s="3">
        <f t="shared" si="47"/>
        <v>10</v>
      </c>
    </row>
    <row r="269" spans="1:10" x14ac:dyDescent="0.25">
      <c r="A269" s="2">
        <f t="shared" ref="A269:A273" si="51">A268+1</f>
        <v>353002</v>
      </c>
      <c r="B269" s="3" t="s">
        <v>33</v>
      </c>
      <c r="C269" s="3">
        <f t="shared" ref="C269:C273" si="52">C268</f>
        <v>353</v>
      </c>
      <c r="D269" s="3">
        <f t="shared" si="46"/>
        <v>2</v>
      </c>
      <c r="E269" s="3" t="str">
        <f t="shared" si="50"/>
        <v>2;0;10</v>
      </c>
      <c r="F269" s="3">
        <v>10</v>
      </c>
      <c r="G269" s="3">
        <v>3063</v>
      </c>
      <c r="H269" s="3">
        <f t="shared" si="43"/>
        <v>2</v>
      </c>
      <c r="I269" s="3">
        <v>2</v>
      </c>
      <c r="J269" s="3">
        <f t="shared" si="47"/>
        <v>10</v>
      </c>
    </row>
    <row r="270" spans="1:10" x14ac:dyDescent="0.25">
      <c r="A270" s="2">
        <f t="shared" si="51"/>
        <v>353003</v>
      </c>
      <c r="B270" s="3" t="s">
        <v>34</v>
      </c>
      <c r="C270" s="3">
        <f t="shared" si="52"/>
        <v>353</v>
      </c>
      <c r="D270" s="3">
        <f t="shared" si="46"/>
        <v>3</v>
      </c>
      <c r="E270" s="3" t="str">
        <f t="shared" si="50"/>
        <v>2;0;20</v>
      </c>
      <c r="F270" s="3">
        <v>20</v>
      </c>
      <c r="G270" s="3">
        <v>3063</v>
      </c>
      <c r="H270" s="3">
        <f t="shared" si="43"/>
        <v>3</v>
      </c>
      <c r="I270" s="3">
        <v>3</v>
      </c>
      <c r="J270" s="3">
        <f t="shared" si="47"/>
        <v>20</v>
      </c>
    </row>
    <row r="271" spans="1:10" x14ac:dyDescent="0.25">
      <c r="A271" s="2">
        <f t="shared" si="51"/>
        <v>353004</v>
      </c>
      <c r="B271" s="3" t="s">
        <v>35</v>
      </c>
      <c r="C271" s="3">
        <f t="shared" si="52"/>
        <v>353</v>
      </c>
      <c r="D271" s="3">
        <f t="shared" si="46"/>
        <v>4</v>
      </c>
      <c r="E271" s="3" t="str">
        <f t="shared" si="50"/>
        <v>2;0;50</v>
      </c>
      <c r="F271" s="3">
        <v>50</v>
      </c>
      <c r="G271" s="3">
        <v>3063</v>
      </c>
      <c r="H271" s="3">
        <f t="shared" si="43"/>
        <v>4</v>
      </c>
      <c r="I271" s="3">
        <v>4</v>
      </c>
      <c r="J271" s="3">
        <f t="shared" si="47"/>
        <v>50</v>
      </c>
    </row>
    <row r="272" spans="1:10" x14ac:dyDescent="0.25">
      <c r="A272" s="2">
        <f t="shared" si="51"/>
        <v>353005</v>
      </c>
      <c r="B272" s="3" t="s">
        <v>36</v>
      </c>
      <c r="C272" s="3">
        <f t="shared" si="52"/>
        <v>353</v>
      </c>
      <c r="D272" s="3">
        <f t="shared" si="46"/>
        <v>5</v>
      </c>
      <c r="E272" s="3" t="str">
        <f t="shared" si="50"/>
        <v>2;0;100</v>
      </c>
      <c r="F272" s="3">
        <v>100</v>
      </c>
      <c r="G272" s="3">
        <v>3063</v>
      </c>
      <c r="H272" s="3">
        <f t="shared" si="43"/>
        <v>7</v>
      </c>
      <c r="I272" s="3">
        <v>7</v>
      </c>
      <c r="J272" s="3">
        <f t="shared" si="47"/>
        <v>100</v>
      </c>
    </row>
    <row r="273" spans="1:10" x14ac:dyDescent="0.25">
      <c r="A273" s="2">
        <f t="shared" si="51"/>
        <v>353006</v>
      </c>
      <c r="B273" s="3" t="s">
        <v>37</v>
      </c>
      <c r="C273" s="3">
        <f t="shared" si="52"/>
        <v>353</v>
      </c>
      <c r="D273" s="3">
        <f t="shared" si="46"/>
        <v>6</v>
      </c>
      <c r="E273" s="3" t="str">
        <f t="shared" si="50"/>
        <v>2;0;200</v>
      </c>
      <c r="F273" s="3">
        <v>200</v>
      </c>
      <c r="G273" s="3">
        <v>3063</v>
      </c>
      <c r="H273" s="3">
        <f t="shared" si="43"/>
        <v>11</v>
      </c>
      <c r="I273" s="3">
        <v>11</v>
      </c>
      <c r="J273" s="3">
        <f t="shared" si="47"/>
        <v>200</v>
      </c>
    </row>
    <row r="274" spans="1:10" x14ac:dyDescent="0.25">
      <c r="A274" s="2">
        <f>C274*1000+1</f>
        <v>361001</v>
      </c>
      <c r="B274" s="3" t="str">
        <f>CONCATENATE(_xlfn.XLOOKUP(C274,'task_group|任务组'!$A:$A,'task_group|任务组'!$B:$B),"-",I274)</f>
        <v>成就-获得装备-10</v>
      </c>
      <c r="C274" s="3">
        <v>361</v>
      </c>
      <c r="D274" s="3">
        <f t="shared" si="46"/>
        <v>1</v>
      </c>
      <c r="E274" s="3" t="str">
        <f t="shared" si="50"/>
        <v>2;0;10</v>
      </c>
      <c r="F274" s="3">
        <v>10</v>
      </c>
      <c r="G274" s="3">
        <v>3071</v>
      </c>
      <c r="H274" s="3">
        <f>IF(_xlfn.XLOOKUP(G274,'task_type|任务类型'!$A:$A,'task_type|任务类型'!$D:$D)=1,I274,"")</f>
        <v>10</v>
      </c>
      <c r="I274" s="3">
        <v>10</v>
      </c>
      <c r="J274" s="3">
        <f t="shared" si="47"/>
        <v>10</v>
      </c>
    </row>
    <row r="275" spans="1:10" x14ac:dyDescent="0.25">
      <c r="A275" s="2">
        <f t="shared" ref="A275:A318" si="53">A274+1</f>
        <v>361002</v>
      </c>
      <c r="B275" s="3" t="str">
        <f>CONCATENATE(_xlfn.XLOOKUP(C275,'task_group|任务组'!$A:$A,'task_group|任务组'!$B:$B),"-",I275)</f>
        <v>成就-获得装备-20</v>
      </c>
      <c r="C275" s="3">
        <f t="shared" ref="C275:C293" si="54">C274</f>
        <v>361</v>
      </c>
      <c r="D275" s="3">
        <f t="shared" si="46"/>
        <v>2</v>
      </c>
      <c r="E275" s="3" t="str">
        <f t="shared" si="50"/>
        <v>2;0;10</v>
      </c>
      <c r="F275" s="3">
        <v>10</v>
      </c>
      <c r="G275" s="3">
        <v>3071</v>
      </c>
      <c r="H275" s="3">
        <f>IF(_xlfn.XLOOKUP(G275,'task_type|任务类型'!$A:$A,'task_type|任务类型'!$D:$D)=1,I275,"")</f>
        <v>20</v>
      </c>
      <c r="I275" s="3">
        <v>20</v>
      </c>
      <c r="J275" s="3">
        <f t="shared" si="47"/>
        <v>10</v>
      </c>
    </row>
    <row r="276" spans="1:10" x14ac:dyDescent="0.25">
      <c r="A276" s="2">
        <f t="shared" si="53"/>
        <v>361003</v>
      </c>
      <c r="B276" s="3" t="str">
        <f>CONCATENATE(_xlfn.XLOOKUP(C276,'task_group|任务组'!$A:$A,'task_group|任务组'!$B:$B),"-",I276)</f>
        <v>成就-获得装备-50</v>
      </c>
      <c r="C276" s="3">
        <f t="shared" si="54"/>
        <v>361</v>
      </c>
      <c r="D276" s="3">
        <f t="shared" si="46"/>
        <v>3</v>
      </c>
      <c r="E276" s="3" t="str">
        <f t="shared" si="50"/>
        <v>2;0;10</v>
      </c>
      <c r="F276" s="3">
        <v>10</v>
      </c>
      <c r="G276" s="3">
        <v>3071</v>
      </c>
      <c r="H276" s="3">
        <f>IF(_xlfn.XLOOKUP(G276,'task_type|任务类型'!$A:$A,'task_type|任务类型'!$D:$D)=1,I276,"")</f>
        <v>50</v>
      </c>
      <c r="I276" s="3">
        <v>50</v>
      </c>
      <c r="J276" s="3">
        <f t="shared" si="47"/>
        <v>10</v>
      </c>
    </row>
    <row r="277" spans="1:10" x14ac:dyDescent="0.25">
      <c r="A277" s="2">
        <f t="shared" si="53"/>
        <v>361004</v>
      </c>
      <c r="B277" s="3" t="str">
        <f>CONCATENATE(_xlfn.XLOOKUP(C277,'task_group|任务组'!$A:$A,'task_group|任务组'!$B:$B),"-",I277)</f>
        <v>成就-获得装备-100</v>
      </c>
      <c r="C277" s="3">
        <f t="shared" si="54"/>
        <v>361</v>
      </c>
      <c r="D277" s="3">
        <f t="shared" si="46"/>
        <v>4</v>
      </c>
      <c r="E277" s="3" t="str">
        <f t="shared" si="50"/>
        <v>2;0;20</v>
      </c>
      <c r="F277" s="3">
        <v>20</v>
      </c>
      <c r="G277" s="3">
        <v>3071</v>
      </c>
      <c r="H277" s="3">
        <f>IF(_xlfn.XLOOKUP(G277,'task_type|任务类型'!$A:$A,'task_type|任务类型'!$D:$D)=1,I277,"")</f>
        <v>100</v>
      </c>
      <c r="I277" s="3">
        <v>100</v>
      </c>
      <c r="J277" s="3">
        <f t="shared" si="47"/>
        <v>20</v>
      </c>
    </row>
    <row r="278" spans="1:10" x14ac:dyDescent="0.25">
      <c r="A278" s="2">
        <f t="shared" si="53"/>
        <v>361005</v>
      </c>
      <c r="B278" s="3" t="str">
        <f>CONCATENATE(_xlfn.XLOOKUP(C278,'task_group|任务组'!$A:$A,'task_group|任务组'!$B:$B),"-",I278)</f>
        <v>成就-获得装备-200</v>
      </c>
      <c r="C278" s="3">
        <f t="shared" si="54"/>
        <v>361</v>
      </c>
      <c r="D278" s="3">
        <f t="shared" si="46"/>
        <v>5</v>
      </c>
      <c r="E278" s="3" t="str">
        <f t="shared" si="50"/>
        <v>2;0;20</v>
      </c>
      <c r="F278" s="3">
        <v>20</v>
      </c>
      <c r="G278" s="3">
        <v>3071</v>
      </c>
      <c r="H278" s="3">
        <f>IF(_xlfn.XLOOKUP(G278,'task_type|任务类型'!$A:$A,'task_type|任务类型'!$D:$D)=1,I278,"")</f>
        <v>200</v>
      </c>
      <c r="I278" s="3">
        <v>200</v>
      </c>
      <c r="J278" s="3">
        <f t="shared" si="47"/>
        <v>20</v>
      </c>
    </row>
    <row r="279" spans="1:10" x14ac:dyDescent="0.25">
      <c r="A279" s="2">
        <f t="shared" si="53"/>
        <v>361006</v>
      </c>
      <c r="B279" s="3" t="str">
        <f>CONCATENATE(_xlfn.XLOOKUP(C279,'task_group|任务组'!$A:$A,'task_group|任务组'!$B:$B),"-",I279)</f>
        <v>成就-获得装备-500</v>
      </c>
      <c r="C279" s="3">
        <f t="shared" si="54"/>
        <v>361</v>
      </c>
      <c r="D279" s="3">
        <f t="shared" si="46"/>
        <v>6</v>
      </c>
      <c r="E279" s="3" t="str">
        <f t="shared" si="50"/>
        <v>2;0;20</v>
      </c>
      <c r="F279" s="3">
        <v>20</v>
      </c>
      <c r="G279" s="3">
        <v>3071</v>
      </c>
      <c r="H279" s="3">
        <f>IF(_xlfn.XLOOKUP(G279,'task_type|任务类型'!$A:$A,'task_type|任务类型'!$D:$D)=1,I279,"")</f>
        <v>500</v>
      </c>
      <c r="I279" s="3">
        <v>500</v>
      </c>
      <c r="J279" s="3">
        <f t="shared" si="47"/>
        <v>20</v>
      </c>
    </row>
    <row r="280" spans="1:10" x14ac:dyDescent="0.25">
      <c r="A280" s="2">
        <f t="shared" si="53"/>
        <v>361007</v>
      </c>
      <c r="B280" s="3" t="str">
        <f>CONCATENATE(_xlfn.XLOOKUP(C280,'task_group|任务组'!$A:$A,'task_group|任务组'!$B:$B),"-",I280)</f>
        <v>成就-获得装备-1000</v>
      </c>
      <c r="C280" s="3">
        <f t="shared" si="54"/>
        <v>361</v>
      </c>
      <c r="D280" s="3">
        <f t="shared" si="46"/>
        <v>7</v>
      </c>
      <c r="E280" s="3" t="str">
        <f t="shared" si="50"/>
        <v>2;0;30</v>
      </c>
      <c r="F280" s="3">
        <v>30</v>
      </c>
      <c r="G280" s="3">
        <v>3071</v>
      </c>
      <c r="H280" s="3">
        <f>IF(_xlfn.XLOOKUP(G280,'task_type|任务类型'!$A:$A,'task_type|任务类型'!$D:$D)=1,I280,"")</f>
        <v>1000</v>
      </c>
      <c r="I280" s="3">
        <v>1000</v>
      </c>
      <c r="J280" s="3">
        <f t="shared" si="47"/>
        <v>30</v>
      </c>
    </row>
    <row r="281" spans="1:10" x14ac:dyDescent="0.25">
      <c r="A281" s="2">
        <f t="shared" si="53"/>
        <v>361008</v>
      </c>
      <c r="B281" s="3" t="str">
        <f>CONCATENATE(_xlfn.XLOOKUP(C281,'task_group|任务组'!$A:$A,'task_group|任务组'!$B:$B),"-",I281)</f>
        <v>成就-获得装备-2000</v>
      </c>
      <c r="C281" s="3">
        <f t="shared" si="54"/>
        <v>361</v>
      </c>
      <c r="D281" s="3">
        <f t="shared" si="46"/>
        <v>8</v>
      </c>
      <c r="E281" s="3" t="str">
        <f t="shared" si="50"/>
        <v>2;0;30</v>
      </c>
      <c r="F281" s="3">
        <v>30</v>
      </c>
      <c r="G281" s="3">
        <v>3071</v>
      </c>
      <c r="H281" s="3">
        <f>IF(_xlfn.XLOOKUP(G281,'task_type|任务类型'!$A:$A,'task_type|任务类型'!$D:$D)=1,I281,"")</f>
        <v>2000</v>
      </c>
      <c r="I281" s="3">
        <v>2000</v>
      </c>
      <c r="J281" s="3">
        <f t="shared" si="47"/>
        <v>30</v>
      </c>
    </row>
    <row r="282" spans="1:10" x14ac:dyDescent="0.25">
      <c r="A282" s="2">
        <f t="shared" si="53"/>
        <v>361009</v>
      </c>
      <c r="B282" s="3" t="str">
        <f>CONCATENATE(_xlfn.XLOOKUP(C282,'task_group|任务组'!$A:$A,'task_group|任务组'!$B:$B),"-",I282)</f>
        <v>成就-获得装备-5000</v>
      </c>
      <c r="C282" s="3">
        <f t="shared" si="54"/>
        <v>361</v>
      </c>
      <c r="D282" s="3">
        <f t="shared" si="46"/>
        <v>9</v>
      </c>
      <c r="E282" s="3" t="str">
        <f t="shared" si="50"/>
        <v>2;0;30</v>
      </c>
      <c r="F282" s="3">
        <v>30</v>
      </c>
      <c r="G282" s="3">
        <v>3071</v>
      </c>
      <c r="H282" s="3">
        <f>IF(_xlfn.XLOOKUP(G282,'task_type|任务类型'!$A:$A,'task_type|任务类型'!$D:$D)=1,I282,"")</f>
        <v>5000</v>
      </c>
      <c r="I282" s="3">
        <v>5000</v>
      </c>
      <c r="J282" s="3">
        <f t="shared" si="47"/>
        <v>30</v>
      </c>
    </row>
    <row r="283" spans="1:10" x14ac:dyDescent="0.25">
      <c r="A283" s="2">
        <f t="shared" si="53"/>
        <v>361010</v>
      </c>
      <c r="B283" s="3" t="str">
        <f>CONCATENATE(_xlfn.XLOOKUP(C283,'task_group|任务组'!$A:$A,'task_group|任务组'!$B:$B),"-",I283)</f>
        <v>成就-获得装备-10000</v>
      </c>
      <c r="C283" s="3">
        <f t="shared" si="54"/>
        <v>361</v>
      </c>
      <c r="D283" s="3">
        <f t="shared" si="46"/>
        <v>10</v>
      </c>
      <c r="E283" s="3" t="str">
        <f t="shared" si="50"/>
        <v>2;0;50</v>
      </c>
      <c r="F283" s="3">
        <v>50</v>
      </c>
      <c r="G283" s="3">
        <v>3071</v>
      </c>
      <c r="H283" s="3">
        <f>IF(_xlfn.XLOOKUP(G283,'task_type|任务类型'!$A:$A,'task_type|任务类型'!$D:$D)=1,I283,"")</f>
        <v>10000</v>
      </c>
      <c r="I283" s="3">
        <v>10000</v>
      </c>
      <c r="J283" s="3">
        <f t="shared" si="47"/>
        <v>50</v>
      </c>
    </row>
    <row r="284" spans="1:10" x14ac:dyDescent="0.25">
      <c r="A284" s="2">
        <f>C284*1000+1</f>
        <v>362001</v>
      </c>
      <c r="B284" s="3" t="str">
        <f>CONCATENATE(_xlfn.XLOOKUP(C284,'task_group|任务组'!$A:$A,'task_group|任务组'!$B:$B),"-",I284)</f>
        <v>成就-获得配件-10</v>
      </c>
      <c r="C284" s="3">
        <v>362</v>
      </c>
      <c r="D284" s="3">
        <f t="shared" si="46"/>
        <v>1</v>
      </c>
      <c r="E284" s="3" t="str">
        <f t="shared" si="50"/>
        <v>2;0;10</v>
      </c>
      <c r="F284" s="3">
        <v>10</v>
      </c>
      <c r="G284" s="3">
        <v>3072</v>
      </c>
      <c r="H284" s="3">
        <f>IF(_xlfn.XLOOKUP(G284,'task_type|任务类型'!$A:$A,'task_type|任务类型'!$D:$D)=1,I284,"")</f>
        <v>10</v>
      </c>
      <c r="I284" s="3">
        <v>10</v>
      </c>
      <c r="J284" s="3">
        <f t="shared" si="47"/>
        <v>10</v>
      </c>
    </row>
    <row r="285" spans="1:10" x14ac:dyDescent="0.25">
      <c r="A285" s="2">
        <f t="shared" si="53"/>
        <v>362002</v>
      </c>
      <c r="B285" s="3" t="str">
        <f>CONCATENATE(_xlfn.XLOOKUP(C285,'task_group|任务组'!$A:$A,'task_group|任务组'!$B:$B),"-",I285)</f>
        <v>成就-获得配件-20</v>
      </c>
      <c r="C285" s="3">
        <f t="shared" si="54"/>
        <v>362</v>
      </c>
      <c r="D285" s="3">
        <f t="shared" si="46"/>
        <v>2</v>
      </c>
      <c r="E285" s="3" t="str">
        <f t="shared" si="50"/>
        <v>2;0;10</v>
      </c>
      <c r="F285" s="3">
        <v>10</v>
      </c>
      <c r="G285" s="3">
        <v>3072</v>
      </c>
      <c r="H285" s="3">
        <f>IF(_xlfn.XLOOKUP(G285,'task_type|任务类型'!$A:$A,'task_type|任务类型'!$D:$D)=1,I285,"")</f>
        <v>20</v>
      </c>
      <c r="I285" s="3">
        <v>20</v>
      </c>
      <c r="J285" s="3">
        <f t="shared" si="47"/>
        <v>10</v>
      </c>
    </row>
    <row r="286" spans="1:10" x14ac:dyDescent="0.25">
      <c r="A286" s="2">
        <f t="shared" si="53"/>
        <v>362003</v>
      </c>
      <c r="B286" s="3" t="str">
        <f>CONCATENATE(_xlfn.XLOOKUP(C286,'task_group|任务组'!$A:$A,'task_group|任务组'!$B:$B),"-",I286)</f>
        <v>成就-获得配件-50</v>
      </c>
      <c r="C286" s="3">
        <f t="shared" si="54"/>
        <v>362</v>
      </c>
      <c r="D286" s="3">
        <f t="shared" si="46"/>
        <v>3</v>
      </c>
      <c r="E286" s="3" t="str">
        <f t="shared" si="50"/>
        <v>2;0;10</v>
      </c>
      <c r="F286" s="3">
        <v>10</v>
      </c>
      <c r="G286" s="3">
        <v>3072</v>
      </c>
      <c r="H286" s="3">
        <f>IF(_xlfn.XLOOKUP(G286,'task_type|任务类型'!$A:$A,'task_type|任务类型'!$D:$D)=1,I286,"")</f>
        <v>50</v>
      </c>
      <c r="I286" s="3">
        <v>50</v>
      </c>
      <c r="J286" s="3">
        <f t="shared" si="47"/>
        <v>10</v>
      </c>
    </row>
    <row r="287" spans="1:10" x14ac:dyDescent="0.25">
      <c r="A287" s="2">
        <f t="shared" si="53"/>
        <v>362004</v>
      </c>
      <c r="B287" s="3" t="str">
        <f>CONCATENATE(_xlfn.XLOOKUP(C287,'task_group|任务组'!$A:$A,'task_group|任务组'!$B:$B),"-",I287)</f>
        <v>成就-获得配件-100</v>
      </c>
      <c r="C287" s="3">
        <f t="shared" si="54"/>
        <v>362</v>
      </c>
      <c r="D287" s="3">
        <f t="shared" si="46"/>
        <v>4</v>
      </c>
      <c r="E287" s="3" t="str">
        <f t="shared" si="50"/>
        <v>2;0;20</v>
      </c>
      <c r="F287" s="3">
        <v>20</v>
      </c>
      <c r="G287" s="3">
        <v>3072</v>
      </c>
      <c r="H287" s="3">
        <f>IF(_xlfn.XLOOKUP(G287,'task_type|任务类型'!$A:$A,'task_type|任务类型'!$D:$D)=1,I287,"")</f>
        <v>100</v>
      </c>
      <c r="I287" s="3">
        <v>100</v>
      </c>
      <c r="J287" s="3">
        <f t="shared" si="47"/>
        <v>20</v>
      </c>
    </row>
    <row r="288" spans="1:10" x14ac:dyDescent="0.25">
      <c r="A288" s="2">
        <f t="shared" si="53"/>
        <v>362005</v>
      </c>
      <c r="B288" s="3" t="str">
        <f>CONCATENATE(_xlfn.XLOOKUP(C288,'task_group|任务组'!$A:$A,'task_group|任务组'!$B:$B),"-",I288)</f>
        <v>成就-获得配件-200</v>
      </c>
      <c r="C288" s="3">
        <f t="shared" si="54"/>
        <v>362</v>
      </c>
      <c r="D288" s="3">
        <f t="shared" si="46"/>
        <v>5</v>
      </c>
      <c r="E288" s="3" t="str">
        <f t="shared" si="50"/>
        <v>2;0;20</v>
      </c>
      <c r="F288" s="3">
        <v>20</v>
      </c>
      <c r="G288" s="3">
        <v>3072</v>
      </c>
      <c r="H288" s="3">
        <f>IF(_xlfn.XLOOKUP(G288,'task_type|任务类型'!$A:$A,'task_type|任务类型'!$D:$D)=1,I288,"")</f>
        <v>200</v>
      </c>
      <c r="I288" s="3">
        <v>200</v>
      </c>
      <c r="J288" s="3">
        <f t="shared" si="47"/>
        <v>20</v>
      </c>
    </row>
    <row r="289" spans="1:10" x14ac:dyDescent="0.25">
      <c r="A289" s="2">
        <f t="shared" si="53"/>
        <v>362006</v>
      </c>
      <c r="B289" s="3" t="str">
        <f>CONCATENATE(_xlfn.XLOOKUP(C289,'task_group|任务组'!$A:$A,'task_group|任务组'!$B:$B),"-",I289)</f>
        <v>成就-获得配件-500</v>
      </c>
      <c r="C289" s="3">
        <f t="shared" si="54"/>
        <v>362</v>
      </c>
      <c r="D289" s="3">
        <f t="shared" si="46"/>
        <v>6</v>
      </c>
      <c r="E289" s="3" t="str">
        <f t="shared" si="50"/>
        <v>2;0;20</v>
      </c>
      <c r="F289" s="3">
        <v>20</v>
      </c>
      <c r="G289" s="3">
        <v>3072</v>
      </c>
      <c r="H289" s="3">
        <f>IF(_xlfn.XLOOKUP(G289,'task_type|任务类型'!$A:$A,'task_type|任务类型'!$D:$D)=1,I289,"")</f>
        <v>500</v>
      </c>
      <c r="I289" s="3">
        <v>500</v>
      </c>
      <c r="J289" s="3">
        <f t="shared" si="47"/>
        <v>20</v>
      </c>
    </row>
    <row r="290" spans="1:10" x14ac:dyDescent="0.25">
      <c r="A290" s="2">
        <f t="shared" si="53"/>
        <v>362007</v>
      </c>
      <c r="B290" s="3" t="str">
        <f>CONCATENATE(_xlfn.XLOOKUP(C290,'task_group|任务组'!$A:$A,'task_group|任务组'!$B:$B),"-",I290)</f>
        <v>成就-获得配件-1000</v>
      </c>
      <c r="C290" s="3">
        <f t="shared" si="54"/>
        <v>362</v>
      </c>
      <c r="D290" s="3">
        <f t="shared" si="46"/>
        <v>7</v>
      </c>
      <c r="E290" s="3" t="str">
        <f t="shared" si="50"/>
        <v>2;0;30</v>
      </c>
      <c r="F290" s="3">
        <v>30</v>
      </c>
      <c r="G290" s="3">
        <v>3072</v>
      </c>
      <c r="H290" s="3">
        <f>IF(_xlfn.XLOOKUP(G290,'task_type|任务类型'!$A:$A,'task_type|任务类型'!$D:$D)=1,I290,"")</f>
        <v>1000</v>
      </c>
      <c r="I290" s="3">
        <v>1000</v>
      </c>
      <c r="J290" s="3">
        <f t="shared" si="47"/>
        <v>30</v>
      </c>
    </row>
    <row r="291" spans="1:10" x14ac:dyDescent="0.25">
      <c r="A291" s="2">
        <f t="shared" si="53"/>
        <v>362008</v>
      </c>
      <c r="B291" s="3" t="str">
        <f>CONCATENATE(_xlfn.XLOOKUP(C291,'task_group|任务组'!$A:$A,'task_group|任务组'!$B:$B),"-",I291)</f>
        <v>成就-获得配件-2000</v>
      </c>
      <c r="C291" s="3">
        <f t="shared" si="54"/>
        <v>362</v>
      </c>
      <c r="D291" s="3">
        <f t="shared" si="46"/>
        <v>8</v>
      </c>
      <c r="E291" s="3" t="str">
        <f t="shared" si="50"/>
        <v>2;0;30</v>
      </c>
      <c r="F291" s="3">
        <v>30</v>
      </c>
      <c r="G291" s="3">
        <v>3072</v>
      </c>
      <c r="H291" s="3">
        <f>IF(_xlfn.XLOOKUP(G291,'task_type|任务类型'!$A:$A,'task_type|任务类型'!$D:$D)=1,I291,"")</f>
        <v>2000</v>
      </c>
      <c r="I291" s="3">
        <v>2000</v>
      </c>
      <c r="J291" s="3">
        <f t="shared" si="47"/>
        <v>30</v>
      </c>
    </row>
    <row r="292" spans="1:10" x14ac:dyDescent="0.25">
      <c r="A292" s="2">
        <f t="shared" si="53"/>
        <v>362009</v>
      </c>
      <c r="B292" s="3" t="str">
        <f>CONCATENATE(_xlfn.XLOOKUP(C292,'task_group|任务组'!$A:$A,'task_group|任务组'!$B:$B),"-",I292)</f>
        <v>成就-获得配件-5000</v>
      </c>
      <c r="C292" s="3">
        <f t="shared" si="54"/>
        <v>362</v>
      </c>
      <c r="D292" s="3">
        <f t="shared" si="46"/>
        <v>9</v>
      </c>
      <c r="E292" s="3" t="str">
        <f t="shared" si="50"/>
        <v>2;0;30</v>
      </c>
      <c r="F292" s="3">
        <v>30</v>
      </c>
      <c r="G292" s="3">
        <v>3072</v>
      </c>
      <c r="H292" s="3">
        <f>IF(_xlfn.XLOOKUP(G292,'task_type|任务类型'!$A:$A,'task_type|任务类型'!$D:$D)=1,I292,"")</f>
        <v>5000</v>
      </c>
      <c r="I292" s="3">
        <v>5000</v>
      </c>
      <c r="J292" s="3">
        <f t="shared" si="47"/>
        <v>30</v>
      </c>
    </row>
    <row r="293" spans="1:10" x14ac:dyDescent="0.25">
      <c r="A293" s="2">
        <f t="shared" si="53"/>
        <v>362010</v>
      </c>
      <c r="B293" s="3" t="str">
        <f>CONCATENATE(_xlfn.XLOOKUP(C293,'task_group|任务组'!$A:$A,'task_group|任务组'!$B:$B),"-",I293)</f>
        <v>成就-获得配件-10000</v>
      </c>
      <c r="C293" s="3">
        <f t="shared" si="54"/>
        <v>362</v>
      </c>
      <c r="D293" s="3">
        <f t="shared" si="46"/>
        <v>10</v>
      </c>
      <c r="E293" s="3" t="str">
        <f t="shared" si="50"/>
        <v>2;0;50</v>
      </c>
      <c r="F293" s="3">
        <v>50</v>
      </c>
      <c r="G293" s="3">
        <v>3072</v>
      </c>
      <c r="H293" s="3">
        <f>IF(_xlfn.XLOOKUP(G293,'task_type|任务类型'!$A:$A,'task_type|任务类型'!$D:$D)=1,I293,"")</f>
        <v>10000</v>
      </c>
      <c r="I293" s="3">
        <v>10000</v>
      </c>
      <c r="J293" s="3">
        <f t="shared" si="47"/>
        <v>50</v>
      </c>
    </row>
    <row r="294" spans="1:10" x14ac:dyDescent="0.25">
      <c r="A294" s="2">
        <f>C294*1000+1</f>
        <v>363001</v>
      </c>
      <c r="B294" s="3" t="str">
        <f>CONCATENATE(_xlfn.XLOOKUP(C294,'task_group|任务组'!$A:$A,'task_group|任务组'!$B:$B),"-",I294)</f>
        <v>成就-获得小弟-10</v>
      </c>
      <c r="C294" s="3">
        <v>363</v>
      </c>
      <c r="D294" s="3">
        <f t="shared" si="46"/>
        <v>1</v>
      </c>
      <c r="E294" s="3" t="str">
        <f t="shared" si="50"/>
        <v>2;0;10</v>
      </c>
      <c r="F294" s="3">
        <v>10</v>
      </c>
      <c r="G294" s="3">
        <v>3073</v>
      </c>
      <c r="H294" s="3">
        <f>IF(_xlfn.XLOOKUP(G294,'task_type|任务类型'!$A:$A,'task_type|任务类型'!$D:$D)=1,I294,"")</f>
        <v>10</v>
      </c>
      <c r="I294" s="3">
        <v>10</v>
      </c>
      <c r="J294" s="3">
        <f t="shared" si="47"/>
        <v>10</v>
      </c>
    </row>
    <row r="295" spans="1:10" x14ac:dyDescent="0.25">
      <c r="A295" s="2">
        <f t="shared" si="53"/>
        <v>363002</v>
      </c>
      <c r="B295" s="3" t="str">
        <f>CONCATENATE(_xlfn.XLOOKUP(C295,'task_group|任务组'!$A:$A,'task_group|任务组'!$B:$B),"-",I295)</f>
        <v>成就-获得小弟-20</v>
      </c>
      <c r="C295" s="3">
        <f t="shared" ref="C295:C298" si="55">C294</f>
        <v>363</v>
      </c>
      <c r="D295" s="3">
        <f t="shared" si="46"/>
        <v>2</v>
      </c>
      <c r="E295" s="3" t="str">
        <f t="shared" si="50"/>
        <v>2;0;10</v>
      </c>
      <c r="F295" s="3">
        <v>10</v>
      </c>
      <c r="G295" s="3">
        <v>3073</v>
      </c>
      <c r="H295" s="3">
        <f>IF(_xlfn.XLOOKUP(G295,'task_type|任务类型'!$A:$A,'task_type|任务类型'!$D:$D)=1,I295,"")</f>
        <v>20</v>
      </c>
      <c r="I295" s="3">
        <v>20</v>
      </c>
      <c r="J295" s="3">
        <f t="shared" si="47"/>
        <v>10</v>
      </c>
    </row>
    <row r="296" spans="1:10" x14ac:dyDescent="0.25">
      <c r="A296" s="2">
        <f t="shared" si="53"/>
        <v>363003</v>
      </c>
      <c r="B296" s="3" t="str">
        <f>CONCATENATE(_xlfn.XLOOKUP(C296,'task_group|任务组'!$A:$A,'task_group|任务组'!$B:$B),"-",I296)</f>
        <v>成就-获得小弟-30</v>
      </c>
      <c r="C296" s="3">
        <f t="shared" si="55"/>
        <v>363</v>
      </c>
      <c r="D296" s="3">
        <f t="shared" si="46"/>
        <v>3</v>
      </c>
      <c r="E296" s="3" t="str">
        <f t="shared" si="50"/>
        <v>2;0;20</v>
      </c>
      <c r="F296" s="3">
        <v>20</v>
      </c>
      <c r="G296" s="3">
        <v>3073</v>
      </c>
      <c r="H296" s="3">
        <f>IF(_xlfn.XLOOKUP(G296,'task_type|任务类型'!$A:$A,'task_type|任务类型'!$D:$D)=1,I296,"")</f>
        <v>30</v>
      </c>
      <c r="I296" s="3">
        <v>30</v>
      </c>
      <c r="J296" s="3">
        <f t="shared" si="47"/>
        <v>20</v>
      </c>
    </row>
    <row r="297" spans="1:10" x14ac:dyDescent="0.25">
      <c r="A297" s="2">
        <f t="shared" si="53"/>
        <v>363004</v>
      </c>
      <c r="B297" s="3" t="str">
        <f>CONCATENATE(_xlfn.XLOOKUP(C297,'task_group|任务组'!$A:$A,'task_group|任务组'!$B:$B),"-",I297)</f>
        <v>成就-获得小弟-50</v>
      </c>
      <c r="C297" s="3">
        <f t="shared" si="55"/>
        <v>363</v>
      </c>
      <c r="D297" s="3">
        <f t="shared" si="46"/>
        <v>4</v>
      </c>
      <c r="E297" s="3" t="str">
        <f t="shared" si="50"/>
        <v>2;0;20</v>
      </c>
      <c r="F297" s="3">
        <v>20</v>
      </c>
      <c r="G297" s="3">
        <v>3073</v>
      </c>
      <c r="H297" s="3">
        <f>IF(_xlfn.XLOOKUP(G297,'task_type|任务类型'!$A:$A,'task_type|任务类型'!$D:$D)=1,I297,"")</f>
        <v>50</v>
      </c>
      <c r="I297" s="3">
        <v>50</v>
      </c>
      <c r="J297" s="3">
        <f t="shared" si="47"/>
        <v>20</v>
      </c>
    </row>
    <row r="298" spans="1:10" x14ac:dyDescent="0.25">
      <c r="A298" s="2">
        <f t="shared" si="53"/>
        <v>363005</v>
      </c>
      <c r="B298" s="3" t="str">
        <f>CONCATENATE(_xlfn.XLOOKUP(C298,'task_group|任务组'!$A:$A,'task_group|任务组'!$B:$B),"-",I298)</f>
        <v>成就-获得小弟-100</v>
      </c>
      <c r="C298" s="3">
        <f t="shared" si="55"/>
        <v>363</v>
      </c>
      <c r="D298" s="3">
        <f t="shared" si="46"/>
        <v>5</v>
      </c>
      <c r="E298" s="3" t="str">
        <f t="shared" si="50"/>
        <v>2;0;30</v>
      </c>
      <c r="F298" s="3">
        <v>30</v>
      </c>
      <c r="G298" s="3">
        <v>3073</v>
      </c>
      <c r="H298" s="3">
        <f>IF(_xlfn.XLOOKUP(G298,'task_type|任务类型'!$A:$A,'task_type|任务类型'!$D:$D)=1,I298,"")</f>
        <v>100</v>
      </c>
      <c r="I298" s="3">
        <v>100</v>
      </c>
      <c r="J298" s="3">
        <f t="shared" si="47"/>
        <v>30</v>
      </c>
    </row>
    <row r="299" spans="1:10" x14ac:dyDescent="0.25">
      <c r="A299" s="2">
        <f>C299*1000+1</f>
        <v>364001</v>
      </c>
      <c r="B299" s="3" t="str">
        <f>CONCATENATE(_xlfn.XLOOKUP(C299,'task_group|任务组'!$A:$A,'task_group|任务组'!$B:$B),"-",I299)</f>
        <v>成就-获得装扮-1</v>
      </c>
      <c r="C299" s="3">
        <v>364</v>
      </c>
      <c r="D299" s="3">
        <f t="shared" si="46"/>
        <v>1</v>
      </c>
      <c r="E299" s="3" t="str">
        <f t="shared" si="50"/>
        <v>2;0;10</v>
      </c>
      <c r="F299" s="3">
        <v>10</v>
      </c>
      <c r="G299" s="3">
        <v>3074</v>
      </c>
      <c r="H299" s="3">
        <f>IF(_xlfn.XLOOKUP(G299,'task_type|任务类型'!$A:$A,'task_type|任务类型'!$D:$D)=1,I299,"")</f>
        <v>1</v>
      </c>
      <c r="I299" s="3">
        <v>1</v>
      </c>
      <c r="J299" s="3">
        <f t="shared" si="47"/>
        <v>10</v>
      </c>
    </row>
    <row r="300" spans="1:10" x14ac:dyDescent="0.25">
      <c r="A300" s="2">
        <f t="shared" si="53"/>
        <v>364002</v>
      </c>
      <c r="B300" s="3" t="str">
        <f>CONCATENATE(_xlfn.XLOOKUP(C300,'task_group|任务组'!$A:$A,'task_group|任务组'!$B:$B),"-",I300)</f>
        <v>成就-获得装扮-2</v>
      </c>
      <c r="C300" s="3">
        <f t="shared" ref="C300:C308" si="56">C299</f>
        <v>364</v>
      </c>
      <c r="D300" s="3">
        <f t="shared" si="46"/>
        <v>2</v>
      </c>
      <c r="E300" s="3" t="str">
        <f t="shared" si="50"/>
        <v>2;0;10</v>
      </c>
      <c r="F300" s="3">
        <v>10</v>
      </c>
      <c r="G300" s="3">
        <v>3074</v>
      </c>
      <c r="H300" s="3">
        <f>IF(_xlfn.XLOOKUP(G300,'task_type|任务类型'!$A:$A,'task_type|任务类型'!$D:$D)=1,I300,"")</f>
        <v>2</v>
      </c>
      <c r="I300" s="3">
        <v>2</v>
      </c>
      <c r="J300" s="3">
        <f t="shared" si="47"/>
        <v>10</v>
      </c>
    </row>
    <row r="301" spans="1:10" x14ac:dyDescent="0.25">
      <c r="A301" s="2">
        <f t="shared" si="53"/>
        <v>364003</v>
      </c>
      <c r="B301" s="3" t="str">
        <f>CONCATENATE(_xlfn.XLOOKUP(C301,'task_group|任务组'!$A:$A,'task_group|任务组'!$B:$B),"-",I301)</f>
        <v>成就-获得装扮-3</v>
      </c>
      <c r="C301" s="3">
        <f t="shared" si="56"/>
        <v>364</v>
      </c>
      <c r="D301" s="3">
        <f t="shared" si="46"/>
        <v>3</v>
      </c>
      <c r="E301" s="3" t="str">
        <f t="shared" si="50"/>
        <v>2;0;10</v>
      </c>
      <c r="F301" s="3">
        <v>10</v>
      </c>
      <c r="G301" s="3">
        <v>3074</v>
      </c>
      <c r="H301" s="3">
        <f>IF(_xlfn.XLOOKUP(G301,'task_type|任务类型'!$A:$A,'task_type|任务类型'!$D:$D)=1,I301,"")</f>
        <v>3</v>
      </c>
      <c r="I301" s="3">
        <v>3</v>
      </c>
      <c r="J301" s="3">
        <f t="shared" si="47"/>
        <v>10</v>
      </c>
    </row>
    <row r="302" spans="1:10" x14ac:dyDescent="0.25">
      <c r="A302" s="2">
        <f t="shared" si="53"/>
        <v>364004</v>
      </c>
      <c r="B302" s="3" t="str">
        <f>CONCATENATE(_xlfn.XLOOKUP(C302,'task_group|任务组'!$A:$A,'task_group|任务组'!$B:$B),"-",I302)</f>
        <v>成就-获得装扮-4</v>
      </c>
      <c r="C302" s="3">
        <f t="shared" si="56"/>
        <v>364</v>
      </c>
      <c r="D302" s="3">
        <f t="shared" si="46"/>
        <v>4</v>
      </c>
      <c r="E302" s="3" t="str">
        <f t="shared" si="50"/>
        <v>2;0;20</v>
      </c>
      <c r="F302" s="3">
        <v>20</v>
      </c>
      <c r="G302" s="3">
        <v>3074</v>
      </c>
      <c r="H302" s="3">
        <f>IF(_xlfn.XLOOKUP(G302,'task_type|任务类型'!$A:$A,'task_type|任务类型'!$D:$D)=1,I302,"")</f>
        <v>4</v>
      </c>
      <c r="I302" s="3">
        <v>4</v>
      </c>
      <c r="J302" s="3">
        <f t="shared" si="47"/>
        <v>20</v>
      </c>
    </row>
    <row r="303" spans="1:10" x14ac:dyDescent="0.25">
      <c r="A303" s="2">
        <f t="shared" si="53"/>
        <v>364005</v>
      </c>
      <c r="B303" s="3" t="str">
        <f>CONCATENATE(_xlfn.XLOOKUP(C303,'task_group|任务组'!$A:$A,'task_group|任务组'!$B:$B),"-",I303)</f>
        <v>成就-获得装扮-5</v>
      </c>
      <c r="C303" s="3">
        <f t="shared" si="56"/>
        <v>364</v>
      </c>
      <c r="D303" s="3">
        <f t="shared" si="46"/>
        <v>5</v>
      </c>
      <c r="E303" s="3" t="str">
        <f t="shared" si="50"/>
        <v>2;0;20</v>
      </c>
      <c r="F303" s="3">
        <v>20</v>
      </c>
      <c r="G303" s="3">
        <v>3074</v>
      </c>
      <c r="H303" s="3">
        <f>IF(_xlfn.XLOOKUP(G303,'task_type|任务类型'!$A:$A,'task_type|任务类型'!$D:$D)=1,I303,"")</f>
        <v>5</v>
      </c>
      <c r="I303" s="3">
        <v>5</v>
      </c>
      <c r="J303" s="3">
        <f t="shared" si="47"/>
        <v>20</v>
      </c>
    </row>
    <row r="304" spans="1:10" x14ac:dyDescent="0.25">
      <c r="A304" s="2">
        <f t="shared" si="53"/>
        <v>364006</v>
      </c>
      <c r="B304" s="3" t="str">
        <f>CONCATENATE(_xlfn.XLOOKUP(C304,'task_group|任务组'!$A:$A,'task_group|任务组'!$B:$B),"-",I304)</f>
        <v>成就-获得装扮-6</v>
      </c>
      <c r="C304" s="3">
        <f t="shared" si="56"/>
        <v>364</v>
      </c>
      <c r="D304" s="3">
        <f t="shared" si="46"/>
        <v>6</v>
      </c>
      <c r="E304" s="3" t="str">
        <f t="shared" si="50"/>
        <v>2;0;20</v>
      </c>
      <c r="F304" s="3">
        <v>20</v>
      </c>
      <c r="G304" s="3">
        <v>3074</v>
      </c>
      <c r="H304" s="3">
        <f>IF(_xlfn.XLOOKUP(G304,'task_type|任务类型'!$A:$A,'task_type|任务类型'!$D:$D)=1,I304,"")</f>
        <v>6</v>
      </c>
      <c r="I304" s="3">
        <v>6</v>
      </c>
      <c r="J304" s="3">
        <f t="shared" si="47"/>
        <v>20</v>
      </c>
    </row>
    <row r="305" spans="1:10" x14ac:dyDescent="0.25">
      <c r="A305" s="2">
        <f t="shared" si="53"/>
        <v>364007</v>
      </c>
      <c r="B305" s="3" t="str">
        <f>CONCATENATE(_xlfn.XLOOKUP(C305,'task_group|任务组'!$A:$A,'task_group|任务组'!$B:$B),"-",I305)</f>
        <v>成就-获得装扮-7</v>
      </c>
      <c r="C305" s="3">
        <f t="shared" si="56"/>
        <v>364</v>
      </c>
      <c r="D305" s="3">
        <f t="shared" si="46"/>
        <v>7</v>
      </c>
      <c r="E305" s="3" t="str">
        <f t="shared" si="50"/>
        <v>2;0;20</v>
      </c>
      <c r="F305" s="3">
        <v>20</v>
      </c>
      <c r="G305" s="3">
        <v>3074</v>
      </c>
      <c r="H305" s="3">
        <f>IF(_xlfn.XLOOKUP(G305,'task_type|任务类型'!$A:$A,'task_type|任务类型'!$D:$D)=1,I305,"")</f>
        <v>7</v>
      </c>
      <c r="I305" s="3">
        <v>7</v>
      </c>
      <c r="J305" s="3">
        <f t="shared" si="47"/>
        <v>20</v>
      </c>
    </row>
    <row r="306" spans="1:10" x14ac:dyDescent="0.25">
      <c r="A306" s="2">
        <f t="shared" si="53"/>
        <v>364008</v>
      </c>
      <c r="B306" s="3" t="str">
        <f>CONCATENATE(_xlfn.XLOOKUP(C306,'task_group|任务组'!$A:$A,'task_group|任务组'!$B:$B),"-",I306)</f>
        <v>成就-获得装扮-8</v>
      </c>
      <c r="C306" s="3">
        <f t="shared" si="56"/>
        <v>364</v>
      </c>
      <c r="D306" s="3">
        <f t="shared" si="46"/>
        <v>8</v>
      </c>
      <c r="E306" s="3" t="str">
        <f t="shared" si="50"/>
        <v>2;0;20</v>
      </c>
      <c r="F306" s="3">
        <v>20</v>
      </c>
      <c r="G306" s="3">
        <v>3074</v>
      </c>
      <c r="H306" s="3">
        <f>IF(_xlfn.XLOOKUP(G306,'task_type|任务类型'!$A:$A,'task_type|任务类型'!$D:$D)=1,I306,"")</f>
        <v>8</v>
      </c>
      <c r="I306" s="3">
        <v>8</v>
      </c>
      <c r="J306" s="3">
        <f t="shared" si="47"/>
        <v>20</v>
      </c>
    </row>
    <row r="307" spans="1:10" x14ac:dyDescent="0.25">
      <c r="A307" s="2">
        <f t="shared" si="53"/>
        <v>364009</v>
      </c>
      <c r="B307" s="3" t="str">
        <f>CONCATENATE(_xlfn.XLOOKUP(C307,'task_group|任务组'!$A:$A,'task_group|任务组'!$B:$B),"-",I307)</f>
        <v>成就-获得装扮-9</v>
      </c>
      <c r="C307" s="3">
        <f t="shared" si="56"/>
        <v>364</v>
      </c>
      <c r="D307" s="3">
        <f t="shared" si="46"/>
        <v>9</v>
      </c>
      <c r="E307" s="3" t="str">
        <f t="shared" si="50"/>
        <v>2;0;20</v>
      </c>
      <c r="F307" s="3">
        <v>20</v>
      </c>
      <c r="G307" s="3">
        <v>3074</v>
      </c>
      <c r="H307" s="3">
        <f>IF(_xlfn.XLOOKUP(G307,'task_type|任务类型'!$A:$A,'task_type|任务类型'!$D:$D)=1,I307,"")</f>
        <v>9</v>
      </c>
      <c r="I307" s="3">
        <v>9</v>
      </c>
      <c r="J307" s="3">
        <f t="shared" si="47"/>
        <v>20</v>
      </c>
    </row>
    <row r="308" spans="1:10" x14ac:dyDescent="0.25">
      <c r="A308" s="2">
        <f t="shared" si="53"/>
        <v>364010</v>
      </c>
      <c r="B308" s="3" t="str">
        <f>CONCATENATE(_xlfn.XLOOKUP(C308,'task_group|任务组'!$A:$A,'task_group|任务组'!$B:$B),"-",I308)</f>
        <v>成就-获得装扮-10</v>
      </c>
      <c r="C308" s="3">
        <f t="shared" si="56"/>
        <v>364</v>
      </c>
      <c r="D308" s="3">
        <f t="shared" si="46"/>
        <v>10</v>
      </c>
      <c r="E308" s="3" t="str">
        <f t="shared" si="50"/>
        <v>2;0;50</v>
      </c>
      <c r="F308" s="3">
        <v>50</v>
      </c>
      <c r="G308" s="3">
        <v>3074</v>
      </c>
      <c r="H308" s="3">
        <f>IF(_xlfn.XLOOKUP(G308,'task_type|任务类型'!$A:$A,'task_type|任务类型'!$D:$D)=1,I308,"")</f>
        <v>10</v>
      </c>
      <c r="I308" s="3">
        <v>10</v>
      </c>
      <c r="J308" s="3">
        <f t="shared" si="47"/>
        <v>50</v>
      </c>
    </row>
    <row r="309" spans="1:10" x14ac:dyDescent="0.25">
      <c r="A309" s="2">
        <f>C309*1000+1</f>
        <v>371001</v>
      </c>
      <c r="B309" s="3" t="str">
        <f>CONCATENATE(_xlfn.XLOOKUP(C309,'task_group|任务组'!$A:$A,'task_group|任务组'!$B:$B),"-",I309)</f>
        <v>成就-主线关卡挑战-10</v>
      </c>
      <c r="C309" s="3">
        <v>371</v>
      </c>
      <c r="D309" s="3">
        <f t="shared" si="46"/>
        <v>1</v>
      </c>
      <c r="E309" s="3" t="str">
        <f t="shared" si="50"/>
        <v>2;0;10</v>
      </c>
      <c r="F309" s="3">
        <v>10</v>
      </c>
      <c r="G309" s="3">
        <v>2012</v>
      </c>
      <c r="H309" s="3">
        <f>IF(_xlfn.XLOOKUP(G309,'task_type|任务类型'!$A:$A,'task_type|任务类型'!$D:$D)=1,I309,"")</f>
        <v>10</v>
      </c>
      <c r="I309" s="3">
        <v>10</v>
      </c>
      <c r="J309" s="3">
        <f t="shared" si="47"/>
        <v>10</v>
      </c>
    </row>
    <row r="310" spans="1:10" x14ac:dyDescent="0.25">
      <c r="A310" s="2">
        <f t="shared" si="53"/>
        <v>371002</v>
      </c>
      <c r="B310" s="3" t="str">
        <f>CONCATENATE(_xlfn.XLOOKUP(C310,'task_group|任务组'!$A:$A,'task_group|任务组'!$B:$B),"-",I310)</f>
        <v>成就-主线关卡挑战-20</v>
      </c>
      <c r="C310" s="3">
        <f t="shared" ref="C310:C318" si="57">C309</f>
        <v>371</v>
      </c>
      <c r="D310" s="3">
        <f t="shared" si="46"/>
        <v>2</v>
      </c>
      <c r="E310" s="3" t="str">
        <f t="shared" si="50"/>
        <v>2;0;10</v>
      </c>
      <c r="F310" s="3">
        <v>10</v>
      </c>
      <c r="G310" s="3">
        <v>2012</v>
      </c>
      <c r="H310" s="3">
        <f>IF(_xlfn.XLOOKUP(G310,'task_type|任务类型'!$A:$A,'task_type|任务类型'!$D:$D)=1,I310,"")</f>
        <v>20</v>
      </c>
      <c r="I310" s="3">
        <v>20</v>
      </c>
      <c r="J310" s="3">
        <f t="shared" si="47"/>
        <v>10</v>
      </c>
    </row>
    <row r="311" spans="1:10" x14ac:dyDescent="0.25">
      <c r="A311" s="2">
        <f t="shared" si="53"/>
        <v>371003</v>
      </c>
      <c r="B311" s="3" t="str">
        <f>CONCATENATE(_xlfn.XLOOKUP(C311,'task_group|任务组'!$A:$A,'task_group|任务组'!$B:$B),"-",I311)</f>
        <v>成就-主线关卡挑战-50</v>
      </c>
      <c r="C311" s="3">
        <f t="shared" si="57"/>
        <v>371</v>
      </c>
      <c r="D311" s="3">
        <f t="shared" si="46"/>
        <v>3</v>
      </c>
      <c r="E311" s="3" t="str">
        <f t="shared" si="50"/>
        <v>2;0;10</v>
      </c>
      <c r="F311" s="3">
        <v>10</v>
      </c>
      <c r="G311" s="3">
        <v>2012</v>
      </c>
      <c r="H311" s="3">
        <f>IF(_xlfn.XLOOKUP(G311,'task_type|任务类型'!$A:$A,'task_type|任务类型'!$D:$D)=1,I311,"")</f>
        <v>50</v>
      </c>
      <c r="I311" s="3">
        <v>50</v>
      </c>
      <c r="J311" s="3">
        <f t="shared" si="47"/>
        <v>10</v>
      </c>
    </row>
    <row r="312" spans="1:10" x14ac:dyDescent="0.25">
      <c r="A312" s="2">
        <f t="shared" si="53"/>
        <v>371004</v>
      </c>
      <c r="B312" s="3" t="str">
        <f>CONCATENATE(_xlfn.XLOOKUP(C312,'task_group|任务组'!$A:$A,'task_group|任务组'!$B:$B),"-",I312)</f>
        <v>成就-主线关卡挑战-100</v>
      </c>
      <c r="C312" s="3">
        <f t="shared" si="57"/>
        <v>371</v>
      </c>
      <c r="D312" s="3">
        <f t="shared" si="46"/>
        <v>4</v>
      </c>
      <c r="E312" s="3" t="str">
        <f t="shared" si="50"/>
        <v>2;0;20</v>
      </c>
      <c r="F312" s="3">
        <v>20</v>
      </c>
      <c r="G312" s="3">
        <v>2012</v>
      </c>
      <c r="H312" s="3">
        <f>IF(_xlfn.XLOOKUP(G312,'task_type|任务类型'!$A:$A,'task_type|任务类型'!$D:$D)=1,I312,"")</f>
        <v>100</v>
      </c>
      <c r="I312" s="3">
        <v>100</v>
      </c>
      <c r="J312" s="3">
        <f t="shared" si="47"/>
        <v>20</v>
      </c>
    </row>
    <row r="313" spans="1:10" x14ac:dyDescent="0.25">
      <c r="A313" s="2">
        <f t="shared" si="53"/>
        <v>371005</v>
      </c>
      <c r="B313" s="3" t="str">
        <f>CONCATENATE(_xlfn.XLOOKUP(C313,'task_group|任务组'!$A:$A,'task_group|任务组'!$B:$B),"-",I313)</f>
        <v>成就-主线关卡挑战-200</v>
      </c>
      <c r="C313" s="3">
        <f t="shared" si="57"/>
        <v>371</v>
      </c>
      <c r="D313" s="3">
        <f t="shared" si="46"/>
        <v>5</v>
      </c>
      <c r="E313" s="3" t="str">
        <f t="shared" si="50"/>
        <v>2;0;20</v>
      </c>
      <c r="F313" s="3">
        <v>20</v>
      </c>
      <c r="G313" s="3">
        <v>2012</v>
      </c>
      <c r="H313" s="3">
        <f>IF(_xlfn.XLOOKUP(G313,'task_type|任务类型'!$A:$A,'task_type|任务类型'!$D:$D)=1,I313,"")</f>
        <v>200</v>
      </c>
      <c r="I313" s="3">
        <v>200</v>
      </c>
      <c r="J313" s="3">
        <f t="shared" si="47"/>
        <v>20</v>
      </c>
    </row>
    <row r="314" spans="1:10" x14ac:dyDescent="0.25">
      <c r="A314" s="2">
        <f t="shared" si="53"/>
        <v>371006</v>
      </c>
      <c r="B314" s="3" t="str">
        <f>CONCATENATE(_xlfn.XLOOKUP(C314,'task_group|任务组'!$A:$A,'task_group|任务组'!$B:$B),"-",I314)</f>
        <v>成就-主线关卡挑战-500</v>
      </c>
      <c r="C314" s="3">
        <f t="shared" si="57"/>
        <v>371</v>
      </c>
      <c r="D314" s="3">
        <f t="shared" si="46"/>
        <v>6</v>
      </c>
      <c r="E314" s="3" t="str">
        <f t="shared" si="50"/>
        <v>2;0;20</v>
      </c>
      <c r="F314" s="3">
        <v>20</v>
      </c>
      <c r="G314" s="3">
        <v>2012</v>
      </c>
      <c r="H314" s="3">
        <f>IF(_xlfn.XLOOKUP(G314,'task_type|任务类型'!$A:$A,'task_type|任务类型'!$D:$D)=1,I314,"")</f>
        <v>500</v>
      </c>
      <c r="I314" s="3">
        <v>500</v>
      </c>
      <c r="J314" s="3">
        <f t="shared" si="47"/>
        <v>20</v>
      </c>
    </row>
    <row r="315" spans="1:10" x14ac:dyDescent="0.25">
      <c r="A315" s="2">
        <f t="shared" si="53"/>
        <v>371007</v>
      </c>
      <c r="B315" s="3" t="str">
        <f>CONCATENATE(_xlfn.XLOOKUP(C315,'task_group|任务组'!$A:$A,'task_group|任务组'!$B:$B),"-",I315)</f>
        <v>成就-主线关卡挑战-1000</v>
      </c>
      <c r="C315" s="3">
        <f t="shared" si="57"/>
        <v>371</v>
      </c>
      <c r="D315" s="3">
        <f t="shared" si="46"/>
        <v>7</v>
      </c>
      <c r="E315" s="3" t="str">
        <f t="shared" si="50"/>
        <v>2;0;30</v>
      </c>
      <c r="F315" s="3">
        <v>30</v>
      </c>
      <c r="G315" s="3">
        <v>2012</v>
      </c>
      <c r="H315" s="3">
        <f>IF(_xlfn.XLOOKUP(G315,'task_type|任务类型'!$A:$A,'task_type|任务类型'!$D:$D)=1,I315,"")</f>
        <v>1000</v>
      </c>
      <c r="I315" s="3">
        <v>1000</v>
      </c>
      <c r="J315" s="3">
        <f t="shared" si="47"/>
        <v>30</v>
      </c>
    </row>
    <row r="316" spans="1:10" x14ac:dyDescent="0.25">
      <c r="A316" s="2">
        <f t="shared" si="53"/>
        <v>371008</v>
      </c>
      <c r="B316" s="3" t="str">
        <f>CONCATENATE(_xlfn.XLOOKUP(C316,'task_group|任务组'!$A:$A,'task_group|任务组'!$B:$B),"-",I316)</f>
        <v>成就-主线关卡挑战-2000</v>
      </c>
      <c r="C316" s="3">
        <f t="shared" si="57"/>
        <v>371</v>
      </c>
      <c r="D316" s="3">
        <f t="shared" si="46"/>
        <v>8</v>
      </c>
      <c r="E316" s="3" t="str">
        <f t="shared" si="50"/>
        <v>2;0;30</v>
      </c>
      <c r="F316" s="3">
        <v>30</v>
      </c>
      <c r="G316" s="3">
        <v>2012</v>
      </c>
      <c r="H316" s="3">
        <f>IF(_xlfn.XLOOKUP(G316,'task_type|任务类型'!$A:$A,'task_type|任务类型'!$D:$D)=1,I316,"")</f>
        <v>2000</v>
      </c>
      <c r="I316" s="3">
        <v>2000</v>
      </c>
      <c r="J316" s="3">
        <f t="shared" si="47"/>
        <v>30</v>
      </c>
    </row>
    <row r="317" spans="1:10" x14ac:dyDescent="0.25">
      <c r="A317" s="2">
        <f t="shared" si="53"/>
        <v>371009</v>
      </c>
      <c r="B317" s="3" t="str">
        <f>CONCATENATE(_xlfn.XLOOKUP(C317,'task_group|任务组'!$A:$A,'task_group|任务组'!$B:$B),"-",I317)</f>
        <v>成就-主线关卡挑战-5000</v>
      </c>
      <c r="C317" s="3">
        <f t="shared" si="57"/>
        <v>371</v>
      </c>
      <c r="D317" s="3">
        <f t="shared" si="46"/>
        <v>9</v>
      </c>
      <c r="E317" s="3" t="str">
        <f t="shared" si="50"/>
        <v>2;0;30</v>
      </c>
      <c r="F317" s="3">
        <v>30</v>
      </c>
      <c r="G317" s="3">
        <v>2012</v>
      </c>
      <c r="H317" s="3">
        <f>IF(_xlfn.XLOOKUP(G317,'task_type|任务类型'!$A:$A,'task_type|任务类型'!$D:$D)=1,I317,"")</f>
        <v>5000</v>
      </c>
      <c r="I317" s="3">
        <v>5000</v>
      </c>
      <c r="J317" s="3">
        <f t="shared" si="47"/>
        <v>30</v>
      </c>
    </row>
    <row r="318" spans="1:10" x14ac:dyDescent="0.25">
      <c r="A318" s="2">
        <f t="shared" si="53"/>
        <v>371010</v>
      </c>
      <c r="B318" s="3" t="str">
        <f>CONCATENATE(_xlfn.XLOOKUP(C318,'task_group|任务组'!$A:$A,'task_group|任务组'!$B:$B),"-",I318)</f>
        <v>成就-主线关卡挑战-10000</v>
      </c>
      <c r="C318" s="3">
        <f t="shared" si="57"/>
        <v>371</v>
      </c>
      <c r="D318" s="3">
        <f t="shared" si="46"/>
        <v>10</v>
      </c>
      <c r="E318" s="3" t="str">
        <f t="shared" si="50"/>
        <v>2;0;50</v>
      </c>
      <c r="F318" s="3">
        <v>50</v>
      </c>
      <c r="G318" s="3">
        <v>2012</v>
      </c>
      <c r="H318" s="3">
        <f>IF(_xlfn.XLOOKUP(G318,'task_type|任务类型'!$A:$A,'task_type|任务类型'!$D:$D)=1,I318,"")</f>
        <v>10000</v>
      </c>
      <c r="I318" s="3">
        <v>10000</v>
      </c>
      <c r="J318" s="3">
        <f t="shared" si="47"/>
        <v>50</v>
      </c>
    </row>
    <row r="319" spans="1:10" x14ac:dyDescent="0.25">
      <c r="A319" s="2">
        <f>C319*1000+1</f>
        <v>372001</v>
      </c>
      <c r="B319" s="3" t="str">
        <f>CONCATENATE(_xlfn.XLOOKUP(C319,'task_group|任务组'!$A:$A,'task_group|任务组'!$B:$B),"-",I319)</f>
        <v>成就-参与每日挑战-5</v>
      </c>
      <c r="C319" s="3">
        <v>372</v>
      </c>
      <c r="D319" s="3">
        <f t="shared" si="46"/>
        <v>1</v>
      </c>
      <c r="E319" s="3" t="str">
        <f t="shared" si="50"/>
        <v>2;0;10</v>
      </c>
      <c r="F319" s="3">
        <v>10</v>
      </c>
      <c r="G319" s="3">
        <v>2024</v>
      </c>
      <c r="H319" s="3">
        <f>IF(_xlfn.XLOOKUP(G319,'task_type|任务类型'!$A:$A,'task_type|任务类型'!$D:$D)=1,I319,"")</f>
        <v>5</v>
      </c>
      <c r="I319" s="3">
        <v>5</v>
      </c>
      <c r="J319" s="3">
        <f t="shared" si="47"/>
        <v>10</v>
      </c>
    </row>
    <row r="320" spans="1:10" x14ac:dyDescent="0.25">
      <c r="A320" s="2">
        <f t="shared" ref="A320:A328" si="58">A319+1</f>
        <v>372002</v>
      </c>
      <c r="B320" s="3" t="str">
        <f>CONCATENATE(_xlfn.XLOOKUP(C320,'task_group|任务组'!$A:$A,'task_group|任务组'!$B:$B),"-",I320)</f>
        <v>成就-参与每日挑战-10</v>
      </c>
      <c r="C320" s="3">
        <f t="shared" ref="C320:C328" si="59">C319</f>
        <v>372</v>
      </c>
      <c r="D320" s="3">
        <f t="shared" si="46"/>
        <v>2</v>
      </c>
      <c r="E320" s="3" t="str">
        <f t="shared" si="50"/>
        <v>2;0;10</v>
      </c>
      <c r="F320" s="3">
        <v>10</v>
      </c>
      <c r="G320" s="3">
        <v>2024</v>
      </c>
      <c r="H320" s="3">
        <f>IF(_xlfn.XLOOKUP(G320,'task_type|任务类型'!$A:$A,'task_type|任务类型'!$D:$D)=1,I320,"")</f>
        <v>10</v>
      </c>
      <c r="I320" s="3">
        <v>10</v>
      </c>
      <c r="J320" s="3">
        <f t="shared" si="47"/>
        <v>10</v>
      </c>
    </row>
    <row r="321" spans="1:10" x14ac:dyDescent="0.25">
      <c r="A321" s="2">
        <f t="shared" si="58"/>
        <v>372003</v>
      </c>
      <c r="B321" s="3" t="str">
        <f>CONCATENATE(_xlfn.XLOOKUP(C321,'task_group|任务组'!$A:$A,'task_group|任务组'!$B:$B),"-",I321)</f>
        <v>成就-参与每日挑战-20</v>
      </c>
      <c r="C321" s="3">
        <f t="shared" si="59"/>
        <v>372</v>
      </c>
      <c r="D321" s="3">
        <f t="shared" si="46"/>
        <v>3</v>
      </c>
      <c r="E321" s="3" t="str">
        <f t="shared" si="50"/>
        <v>2;0;10</v>
      </c>
      <c r="F321" s="3">
        <v>10</v>
      </c>
      <c r="G321" s="3">
        <v>2024</v>
      </c>
      <c r="H321" s="3">
        <f>IF(_xlfn.XLOOKUP(G321,'task_type|任务类型'!$A:$A,'task_type|任务类型'!$D:$D)=1,I321,"")</f>
        <v>20</v>
      </c>
      <c r="I321" s="3">
        <v>20</v>
      </c>
      <c r="J321" s="3">
        <f t="shared" si="47"/>
        <v>10</v>
      </c>
    </row>
    <row r="322" spans="1:10" x14ac:dyDescent="0.25">
      <c r="A322" s="2">
        <f t="shared" si="58"/>
        <v>372004</v>
      </c>
      <c r="B322" s="3" t="str">
        <f>CONCATENATE(_xlfn.XLOOKUP(C322,'task_group|任务组'!$A:$A,'task_group|任务组'!$B:$B),"-",I322)</f>
        <v>成就-参与每日挑战-50</v>
      </c>
      <c r="C322" s="3">
        <f t="shared" si="59"/>
        <v>372</v>
      </c>
      <c r="D322" s="3">
        <f t="shared" si="46"/>
        <v>4</v>
      </c>
      <c r="E322" s="3" t="str">
        <f t="shared" si="50"/>
        <v>2;0;20</v>
      </c>
      <c r="F322" s="3">
        <v>20</v>
      </c>
      <c r="G322" s="3">
        <v>2024</v>
      </c>
      <c r="H322" s="3">
        <f>IF(_xlfn.XLOOKUP(G322,'task_type|任务类型'!$A:$A,'task_type|任务类型'!$D:$D)=1,I322,"")</f>
        <v>50</v>
      </c>
      <c r="I322" s="3">
        <v>50</v>
      </c>
      <c r="J322" s="3">
        <f t="shared" si="47"/>
        <v>20</v>
      </c>
    </row>
    <row r="323" spans="1:10" x14ac:dyDescent="0.25">
      <c r="A323" s="2">
        <f t="shared" si="58"/>
        <v>372005</v>
      </c>
      <c r="B323" s="3" t="str">
        <f>CONCATENATE(_xlfn.XLOOKUP(C323,'task_group|任务组'!$A:$A,'task_group|任务组'!$B:$B),"-",I323)</f>
        <v>成就-参与每日挑战-100</v>
      </c>
      <c r="C323" s="3">
        <f t="shared" si="59"/>
        <v>372</v>
      </c>
      <c r="D323" s="3">
        <f t="shared" si="46"/>
        <v>5</v>
      </c>
      <c r="E323" s="3" t="str">
        <f t="shared" ref="E323:E332" si="60">CONCATENATE("2;0;",F323)</f>
        <v>2;0;20</v>
      </c>
      <c r="F323" s="3">
        <v>20</v>
      </c>
      <c r="G323" s="3">
        <v>2024</v>
      </c>
      <c r="H323" s="3">
        <f>IF(_xlfn.XLOOKUP(G323,'task_type|任务类型'!$A:$A,'task_type|任务类型'!$D:$D)=1,I323,"")</f>
        <v>100</v>
      </c>
      <c r="I323" s="3">
        <v>100</v>
      </c>
      <c r="J323" s="3">
        <f t="shared" si="47"/>
        <v>20</v>
      </c>
    </row>
    <row r="324" spans="1:10" x14ac:dyDescent="0.25">
      <c r="A324" s="2">
        <f t="shared" si="58"/>
        <v>372006</v>
      </c>
      <c r="B324" s="3" t="str">
        <f>CONCATENATE(_xlfn.XLOOKUP(C324,'task_group|任务组'!$A:$A,'task_group|任务组'!$B:$B),"-",I324)</f>
        <v>成就-参与每日挑战-200</v>
      </c>
      <c r="C324" s="3">
        <f t="shared" si="59"/>
        <v>372</v>
      </c>
      <c r="D324" s="3">
        <f t="shared" si="46"/>
        <v>6</v>
      </c>
      <c r="E324" s="3" t="str">
        <f t="shared" si="60"/>
        <v>2;0;20</v>
      </c>
      <c r="F324" s="3">
        <v>20</v>
      </c>
      <c r="G324" s="3">
        <v>2024</v>
      </c>
      <c r="H324" s="3">
        <f>IF(_xlfn.XLOOKUP(G324,'task_type|任务类型'!$A:$A,'task_type|任务类型'!$D:$D)=1,I324,"")</f>
        <v>200</v>
      </c>
      <c r="I324" s="3">
        <v>200</v>
      </c>
      <c r="J324" s="3">
        <f t="shared" si="47"/>
        <v>20</v>
      </c>
    </row>
    <row r="325" spans="1:10" x14ac:dyDescent="0.25">
      <c r="A325" s="2">
        <f t="shared" si="58"/>
        <v>372007</v>
      </c>
      <c r="B325" s="3" t="str">
        <f>CONCATENATE(_xlfn.XLOOKUP(C325,'task_group|任务组'!$A:$A,'task_group|任务组'!$B:$B),"-",I325)</f>
        <v>成就-参与每日挑战-500</v>
      </c>
      <c r="C325" s="3">
        <f t="shared" si="59"/>
        <v>372</v>
      </c>
      <c r="D325" s="3">
        <f t="shared" si="46"/>
        <v>7</v>
      </c>
      <c r="E325" s="3" t="str">
        <f t="shared" si="60"/>
        <v>2;0;30</v>
      </c>
      <c r="F325" s="3">
        <v>30</v>
      </c>
      <c r="G325" s="3">
        <v>2024</v>
      </c>
      <c r="H325" s="3">
        <f>IF(_xlfn.XLOOKUP(G325,'task_type|任务类型'!$A:$A,'task_type|任务类型'!$D:$D)=1,I325,"")</f>
        <v>500</v>
      </c>
      <c r="I325" s="3">
        <v>500</v>
      </c>
      <c r="J325" s="3">
        <f t="shared" si="47"/>
        <v>30</v>
      </c>
    </row>
    <row r="326" spans="1:10" x14ac:dyDescent="0.25">
      <c r="A326" s="2">
        <f t="shared" si="58"/>
        <v>372008</v>
      </c>
      <c r="B326" s="3" t="str">
        <f>CONCATENATE(_xlfn.XLOOKUP(C326,'task_group|任务组'!$A:$A,'task_group|任务组'!$B:$B),"-",I326)</f>
        <v>成就-参与每日挑战-1000</v>
      </c>
      <c r="C326" s="3">
        <f t="shared" si="59"/>
        <v>372</v>
      </c>
      <c r="D326" s="3">
        <f t="shared" ref="D326:D354" si="61">_xlfn.NUMBERVALUE(RIGHT(A326,3))</f>
        <v>8</v>
      </c>
      <c r="E326" s="3" t="str">
        <f t="shared" si="60"/>
        <v>2;0;30</v>
      </c>
      <c r="F326" s="3">
        <v>30</v>
      </c>
      <c r="G326" s="3">
        <v>2024</v>
      </c>
      <c r="H326" s="3">
        <f>IF(_xlfn.XLOOKUP(G326,'task_type|任务类型'!$A:$A,'task_type|任务类型'!$D:$D)=1,I326,"")</f>
        <v>1000</v>
      </c>
      <c r="I326" s="3">
        <v>1000</v>
      </c>
      <c r="J326" s="3">
        <f t="shared" ref="J326:J354" si="62">F326</f>
        <v>30</v>
      </c>
    </row>
    <row r="327" spans="1:10" x14ac:dyDescent="0.25">
      <c r="A327" s="2">
        <f t="shared" si="58"/>
        <v>372009</v>
      </c>
      <c r="B327" s="3" t="str">
        <f>CONCATENATE(_xlfn.XLOOKUP(C327,'task_group|任务组'!$A:$A,'task_group|任务组'!$B:$B),"-",I327)</f>
        <v>成就-参与每日挑战-2000</v>
      </c>
      <c r="C327" s="3">
        <f t="shared" si="59"/>
        <v>372</v>
      </c>
      <c r="D327" s="3">
        <f t="shared" si="61"/>
        <v>9</v>
      </c>
      <c r="E327" s="3" t="str">
        <f t="shared" si="60"/>
        <v>2;0;30</v>
      </c>
      <c r="F327" s="3">
        <v>30</v>
      </c>
      <c r="G327" s="3">
        <v>2024</v>
      </c>
      <c r="H327" s="3">
        <f>IF(_xlfn.XLOOKUP(G327,'task_type|任务类型'!$A:$A,'task_type|任务类型'!$D:$D)=1,I327,"")</f>
        <v>2000</v>
      </c>
      <c r="I327" s="3">
        <v>2000</v>
      </c>
      <c r="J327" s="3">
        <f t="shared" si="62"/>
        <v>30</v>
      </c>
    </row>
    <row r="328" spans="1:10" x14ac:dyDescent="0.25">
      <c r="A328" s="2">
        <f t="shared" si="58"/>
        <v>372010</v>
      </c>
      <c r="B328" s="3" t="str">
        <f>CONCATENATE(_xlfn.XLOOKUP(C328,'task_group|任务组'!$A:$A,'task_group|任务组'!$B:$B),"-",I328)</f>
        <v>成就-参与每日挑战-5000</v>
      </c>
      <c r="C328" s="3">
        <f t="shared" si="59"/>
        <v>372</v>
      </c>
      <c r="D328" s="3">
        <f t="shared" si="61"/>
        <v>10</v>
      </c>
      <c r="E328" s="3" t="str">
        <f t="shared" si="60"/>
        <v>2;0;50</v>
      </c>
      <c r="F328" s="3">
        <v>50</v>
      </c>
      <c r="G328" s="3">
        <v>2024</v>
      </c>
      <c r="H328" s="3">
        <f>IF(_xlfn.XLOOKUP(G328,'task_type|任务类型'!$A:$A,'task_type|任务类型'!$D:$D)=1,I328,"")</f>
        <v>5000</v>
      </c>
      <c r="I328" s="3">
        <v>5000</v>
      </c>
      <c r="J328" s="3">
        <f t="shared" si="62"/>
        <v>50</v>
      </c>
    </row>
    <row r="329" spans="1:10" x14ac:dyDescent="0.25">
      <c r="A329" s="2">
        <f>C329*1000+1</f>
        <v>381001</v>
      </c>
      <c r="B329" s="3" t="str">
        <f>CONCATENATE(_xlfn.XLOOKUP(C329,'task_group|任务组'!$A:$A,'task_group|任务组'!$B:$B),"-",I329)</f>
        <v>成就-购买体力-5</v>
      </c>
      <c r="C329" s="3">
        <v>381</v>
      </c>
      <c r="D329" s="3">
        <f t="shared" si="61"/>
        <v>1</v>
      </c>
      <c r="E329" s="3" t="str">
        <f t="shared" si="60"/>
        <v>2;0;10</v>
      </c>
      <c r="F329" s="3">
        <v>10</v>
      </c>
      <c r="G329" s="3">
        <v>1051</v>
      </c>
      <c r="H329" s="3">
        <f>IF(_xlfn.XLOOKUP(G329,'task_type|任务类型'!$A:$A,'task_type|任务类型'!$D:$D)=1,I329,"")</f>
        <v>5</v>
      </c>
      <c r="I329" s="3">
        <v>5</v>
      </c>
      <c r="J329" s="3">
        <f t="shared" si="62"/>
        <v>10</v>
      </c>
    </row>
    <row r="330" spans="1:10" x14ac:dyDescent="0.25">
      <c r="A330" s="2">
        <f t="shared" ref="A330:A338" si="63">A329+1</f>
        <v>381002</v>
      </c>
      <c r="B330" s="3" t="str">
        <f>CONCATENATE(_xlfn.XLOOKUP(C330,'task_group|任务组'!$A:$A,'task_group|任务组'!$B:$B),"-",I330)</f>
        <v>成就-购买体力-10</v>
      </c>
      <c r="C330" s="3">
        <f t="shared" ref="C330:C338" si="64">C329</f>
        <v>381</v>
      </c>
      <c r="D330" s="3">
        <f t="shared" si="61"/>
        <v>2</v>
      </c>
      <c r="E330" s="3" t="str">
        <f t="shared" si="60"/>
        <v>2;0;10</v>
      </c>
      <c r="F330" s="3">
        <v>10</v>
      </c>
      <c r="G330" s="3">
        <v>1051</v>
      </c>
      <c r="H330" s="3">
        <f>IF(_xlfn.XLOOKUP(G330,'task_type|任务类型'!$A:$A,'task_type|任务类型'!$D:$D)=1,I330,"")</f>
        <v>10</v>
      </c>
      <c r="I330" s="3">
        <v>10</v>
      </c>
      <c r="J330" s="3">
        <f t="shared" si="62"/>
        <v>10</v>
      </c>
    </row>
    <row r="331" spans="1:10" x14ac:dyDescent="0.25">
      <c r="A331" s="2">
        <f t="shared" si="63"/>
        <v>381003</v>
      </c>
      <c r="B331" s="3" t="str">
        <f>CONCATENATE(_xlfn.XLOOKUP(C331,'task_group|任务组'!$A:$A,'task_group|任务组'!$B:$B),"-",I331)</f>
        <v>成就-购买体力-20</v>
      </c>
      <c r="C331" s="3">
        <f t="shared" si="64"/>
        <v>381</v>
      </c>
      <c r="D331" s="3">
        <f t="shared" si="61"/>
        <v>3</v>
      </c>
      <c r="E331" s="3" t="str">
        <f t="shared" si="60"/>
        <v>2;0;10</v>
      </c>
      <c r="F331" s="3">
        <v>10</v>
      </c>
      <c r="G331" s="3">
        <v>1051</v>
      </c>
      <c r="H331" s="3">
        <f>IF(_xlfn.XLOOKUP(G331,'task_type|任务类型'!$A:$A,'task_type|任务类型'!$D:$D)=1,I331,"")</f>
        <v>20</v>
      </c>
      <c r="I331" s="3">
        <v>20</v>
      </c>
      <c r="J331" s="3">
        <f t="shared" si="62"/>
        <v>10</v>
      </c>
    </row>
    <row r="332" spans="1:10" x14ac:dyDescent="0.25">
      <c r="A332" s="2">
        <f t="shared" si="63"/>
        <v>381004</v>
      </c>
      <c r="B332" s="3" t="str">
        <f>CONCATENATE(_xlfn.XLOOKUP(C332,'task_group|任务组'!$A:$A,'task_group|任务组'!$B:$B),"-",I332)</f>
        <v>成就-购买体力-50</v>
      </c>
      <c r="C332" s="3">
        <f t="shared" si="64"/>
        <v>381</v>
      </c>
      <c r="D332" s="3">
        <f t="shared" si="61"/>
        <v>4</v>
      </c>
      <c r="E332" s="3" t="str">
        <f t="shared" si="60"/>
        <v>2;0;20</v>
      </c>
      <c r="F332" s="3">
        <v>20</v>
      </c>
      <c r="G332" s="3">
        <v>1051</v>
      </c>
      <c r="H332" s="3">
        <f>IF(_xlfn.XLOOKUP(G332,'task_type|任务类型'!$A:$A,'task_type|任务类型'!$D:$D)=1,I332,"")</f>
        <v>50</v>
      </c>
      <c r="I332" s="3">
        <v>50</v>
      </c>
      <c r="J332" s="3">
        <f t="shared" si="62"/>
        <v>20</v>
      </c>
    </row>
    <row r="333" spans="1:10" x14ac:dyDescent="0.25">
      <c r="A333" s="2">
        <f t="shared" si="63"/>
        <v>381005</v>
      </c>
      <c r="B333" s="3" t="str">
        <f>CONCATENATE(_xlfn.XLOOKUP(C333,'task_group|任务组'!$A:$A,'task_group|任务组'!$B:$B),"-",I333)</f>
        <v>成就-购买体力-100</v>
      </c>
      <c r="C333" s="3">
        <f t="shared" si="64"/>
        <v>381</v>
      </c>
      <c r="D333" s="3">
        <f t="shared" si="61"/>
        <v>5</v>
      </c>
      <c r="E333" s="3" t="str">
        <f t="shared" ref="E333:E354" si="65">CONCATENATE("2;0;",F333)</f>
        <v>2;0;20</v>
      </c>
      <c r="F333" s="3">
        <v>20</v>
      </c>
      <c r="G333" s="3">
        <v>1051</v>
      </c>
      <c r="H333" s="3">
        <f>IF(_xlfn.XLOOKUP(G333,'task_type|任务类型'!$A:$A,'task_type|任务类型'!$D:$D)=1,I333,"")</f>
        <v>100</v>
      </c>
      <c r="I333" s="3">
        <v>100</v>
      </c>
      <c r="J333" s="3">
        <f t="shared" si="62"/>
        <v>20</v>
      </c>
    </row>
    <row r="334" spans="1:10" x14ac:dyDescent="0.25">
      <c r="A334" s="2">
        <f t="shared" si="63"/>
        <v>381006</v>
      </c>
      <c r="B334" s="3" t="str">
        <f>CONCATENATE(_xlfn.XLOOKUP(C334,'task_group|任务组'!$A:$A,'task_group|任务组'!$B:$B),"-",I334)</f>
        <v>成就-购买体力-200</v>
      </c>
      <c r="C334" s="3">
        <f t="shared" si="64"/>
        <v>381</v>
      </c>
      <c r="D334" s="3">
        <f t="shared" si="61"/>
        <v>6</v>
      </c>
      <c r="E334" s="3" t="str">
        <f t="shared" si="65"/>
        <v>2;0;20</v>
      </c>
      <c r="F334" s="3">
        <v>20</v>
      </c>
      <c r="G334" s="3">
        <v>1051</v>
      </c>
      <c r="H334" s="3">
        <f>IF(_xlfn.XLOOKUP(G334,'task_type|任务类型'!$A:$A,'task_type|任务类型'!$D:$D)=1,I334,"")</f>
        <v>200</v>
      </c>
      <c r="I334" s="3">
        <v>200</v>
      </c>
      <c r="J334" s="3">
        <f t="shared" si="62"/>
        <v>20</v>
      </c>
    </row>
    <row r="335" spans="1:10" x14ac:dyDescent="0.25">
      <c r="A335" s="2">
        <f t="shared" si="63"/>
        <v>381007</v>
      </c>
      <c r="B335" s="3" t="str">
        <f>CONCATENATE(_xlfn.XLOOKUP(C335,'task_group|任务组'!$A:$A,'task_group|任务组'!$B:$B),"-",I335)</f>
        <v>成就-购买体力-500</v>
      </c>
      <c r="C335" s="3">
        <f t="shared" si="64"/>
        <v>381</v>
      </c>
      <c r="D335" s="3">
        <f t="shared" si="61"/>
        <v>7</v>
      </c>
      <c r="E335" s="3" t="str">
        <f t="shared" si="65"/>
        <v>2;0;30</v>
      </c>
      <c r="F335" s="3">
        <v>30</v>
      </c>
      <c r="G335" s="3">
        <v>1051</v>
      </c>
      <c r="H335" s="3">
        <f>IF(_xlfn.XLOOKUP(G335,'task_type|任务类型'!$A:$A,'task_type|任务类型'!$D:$D)=1,I335,"")</f>
        <v>500</v>
      </c>
      <c r="I335" s="3">
        <v>500</v>
      </c>
      <c r="J335" s="3">
        <f t="shared" si="62"/>
        <v>30</v>
      </c>
    </row>
    <row r="336" spans="1:10" x14ac:dyDescent="0.25">
      <c r="A336" s="2">
        <f t="shared" si="63"/>
        <v>381008</v>
      </c>
      <c r="B336" s="3" t="str">
        <f>CONCATENATE(_xlfn.XLOOKUP(C336,'task_group|任务组'!$A:$A,'task_group|任务组'!$B:$B),"-",I336)</f>
        <v>成就-购买体力-1000</v>
      </c>
      <c r="C336" s="3">
        <f t="shared" si="64"/>
        <v>381</v>
      </c>
      <c r="D336" s="3">
        <f t="shared" si="61"/>
        <v>8</v>
      </c>
      <c r="E336" s="3" t="str">
        <f t="shared" si="65"/>
        <v>2;0;30</v>
      </c>
      <c r="F336" s="3">
        <v>30</v>
      </c>
      <c r="G336" s="3">
        <v>1051</v>
      </c>
      <c r="H336" s="3">
        <f>IF(_xlfn.XLOOKUP(G336,'task_type|任务类型'!$A:$A,'task_type|任务类型'!$D:$D)=1,I336,"")</f>
        <v>1000</v>
      </c>
      <c r="I336" s="3">
        <v>1000</v>
      </c>
      <c r="J336" s="3">
        <f t="shared" si="62"/>
        <v>30</v>
      </c>
    </row>
    <row r="337" spans="1:10" x14ac:dyDescent="0.25">
      <c r="A337" s="2">
        <f t="shared" si="63"/>
        <v>381009</v>
      </c>
      <c r="B337" s="3" t="str">
        <f>CONCATENATE(_xlfn.XLOOKUP(C337,'task_group|任务组'!$A:$A,'task_group|任务组'!$B:$B),"-",I337)</f>
        <v>成就-购买体力-2000</v>
      </c>
      <c r="C337" s="3">
        <f t="shared" si="64"/>
        <v>381</v>
      </c>
      <c r="D337" s="3">
        <f t="shared" si="61"/>
        <v>9</v>
      </c>
      <c r="E337" s="3" t="str">
        <f t="shared" si="65"/>
        <v>2;0;30</v>
      </c>
      <c r="F337" s="3">
        <v>30</v>
      </c>
      <c r="G337" s="3">
        <v>1051</v>
      </c>
      <c r="H337" s="3">
        <f>IF(_xlfn.XLOOKUP(G337,'task_type|任务类型'!$A:$A,'task_type|任务类型'!$D:$D)=1,I337,"")</f>
        <v>2000</v>
      </c>
      <c r="I337" s="3">
        <v>2000</v>
      </c>
      <c r="J337" s="3">
        <f t="shared" si="62"/>
        <v>30</v>
      </c>
    </row>
    <row r="338" spans="1:10" x14ac:dyDescent="0.25">
      <c r="A338" s="2">
        <f t="shared" si="63"/>
        <v>381010</v>
      </c>
      <c r="B338" s="3" t="str">
        <f>CONCATENATE(_xlfn.XLOOKUP(C338,'task_group|任务组'!$A:$A,'task_group|任务组'!$B:$B),"-",I338)</f>
        <v>成就-购买体力-5000</v>
      </c>
      <c r="C338" s="3">
        <f t="shared" si="64"/>
        <v>381</v>
      </c>
      <c r="D338" s="3">
        <f t="shared" si="61"/>
        <v>10</v>
      </c>
      <c r="E338" s="3" t="str">
        <f t="shared" si="65"/>
        <v>2;0;50</v>
      </c>
      <c r="F338" s="3">
        <v>50</v>
      </c>
      <c r="G338" s="3">
        <v>1051</v>
      </c>
      <c r="H338" s="3">
        <f>IF(_xlfn.XLOOKUP(G338,'task_type|任务类型'!$A:$A,'task_type|任务类型'!$D:$D)=1,I338,"")</f>
        <v>5000</v>
      </c>
      <c r="I338" s="3">
        <v>5000</v>
      </c>
      <c r="J338" s="3">
        <f t="shared" si="62"/>
        <v>50</v>
      </c>
    </row>
    <row r="339" spans="1:10" x14ac:dyDescent="0.25">
      <c r="A339" s="2">
        <f>C339*1000+1</f>
        <v>382001</v>
      </c>
      <c r="B339" s="3" t="str">
        <f>CONCATENATE(_xlfn.XLOOKUP(C339,'task_group|任务组'!$A:$A,'task_group|任务组'!$B:$B),"-",I339)</f>
        <v>成就-开宝箱-5</v>
      </c>
      <c r="C339" s="3">
        <v>382</v>
      </c>
      <c r="D339" s="3">
        <f t="shared" si="61"/>
        <v>1</v>
      </c>
      <c r="E339" s="3" t="str">
        <f t="shared" si="65"/>
        <v>2;0;10</v>
      </c>
      <c r="F339" s="3">
        <v>10</v>
      </c>
      <c r="G339" s="3">
        <v>1063</v>
      </c>
      <c r="H339" s="3">
        <f>IF(_xlfn.XLOOKUP(G339,'task_type|任务类型'!$A:$A,'task_type|任务类型'!$D:$D)=1,I339,"")</f>
        <v>5</v>
      </c>
      <c r="I339" s="3">
        <v>5</v>
      </c>
      <c r="J339" s="3">
        <f t="shared" si="62"/>
        <v>10</v>
      </c>
    </row>
    <row r="340" spans="1:10" x14ac:dyDescent="0.25">
      <c r="A340" s="2">
        <f t="shared" ref="A340:A348" si="66">A339+1</f>
        <v>382002</v>
      </c>
      <c r="B340" s="3" t="str">
        <f>CONCATENATE(_xlfn.XLOOKUP(C340,'task_group|任务组'!$A:$A,'task_group|任务组'!$B:$B),"-",I340)</f>
        <v>成就-开宝箱-10</v>
      </c>
      <c r="C340" s="3">
        <f t="shared" ref="C340:C348" si="67">C339</f>
        <v>382</v>
      </c>
      <c r="D340" s="3">
        <f t="shared" si="61"/>
        <v>2</v>
      </c>
      <c r="E340" s="3" t="str">
        <f t="shared" si="65"/>
        <v>2;0;10</v>
      </c>
      <c r="F340" s="3">
        <v>10</v>
      </c>
      <c r="G340" s="3">
        <v>1063</v>
      </c>
      <c r="H340" s="3">
        <f>IF(_xlfn.XLOOKUP(G340,'task_type|任务类型'!$A:$A,'task_type|任务类型'!$D:$D)=1,I340,"")</f>
        <v>10</v>
      </c>
      <c r="I340" s="3">
        <v>10</v>
      </c>
      <c r="J340" s="3">
        <f t="shared" si="62"/>
        <v>10</v>
      </c>
    </row>
    <row r="341" spans="1:10" x14ac:dyDescent="0.25">
      <c r="A341" s="2">
        <f t="shared" si="66"/>
        <v>382003</v>
      </c>
      <c r="B341" s="3" t="str">
        <f>CONCATENATE(_xlfn.XLOOKUP(C341,'task_group|任务组'!$A:$A,'task_group|任务组'!$B:$B),"-",I341)</f>
        <v>成就-开宝箱-20</v>
      </c>
      <c r="C341" s="3">
        <f t="shared" si="67"/>
        <v>382</v>
      </c>
      <c r="D341" s="3">
        <f t="shared" si="61"/>
        <v>3</v>
      </c>
      <c r="E341" s="3" t="str">
        <f t="shared" si="65"/>
        <v>2;0;10</v>
      </c>
      <c r="F341" s="3">
        <v>10</v>
      </c>
      <c r="G341" s="3">
        <v>1063</v>
      </c>
      <c r="H341" s="3">
        <f>IF(_xlfn.XLOOKUP(G341,'task_type|任务类型'!$A:$A,'task_type|任务类型'!$D:$D)=1,I341,"")</f>
        <v>20</v>
      </c>
      <c r="I341" s="3">
        <v>20</v>
      </c>
      <c r="J341" s="3">
        <f t="shared" si="62"/>
        <v>10</v>
      </c>
    </row>
    <row r="342" spans="1:10" x14ac:dyDescent="0.25">
      <c r="A342" s="2">
        <f t="shared" si="66"/>
        <v>382004</v>
      </c>
      <c r="B342" s="3" t="str">
        <f>CONCATENATE(_xlfn.XLOOKUP(C342,'task_group|任务组'!$A:$A,'task_group|任务组'!$B:$B),"-",I342)</f>
        <v>成就-开宝箱-50</v>
      </c>
      <c r="C342" s="3">
        <f t="shared" si="67"/>
        <v>382</v>
      </c>
      <c r="D342" s="3">
        <f t="shared" si="61"/>
        <v>4</v>
      </c>
      <c r="E342" s="3" t="str">
        <f t="shared" si="65"/>
        <v>2;0;20</v>
      </c>
      <c r="F342" s="3">
        <v>20</v>
      </c>
      <c r="G342" s="3">
        <v>1063</v>
      </c>
      <c r="H342" s="3">
        <f>IF(_xlfn.XLOOKUP(G342,'task_type|任务类型'!$A:$A,'task_type|任务类型'!$D:$D)=1,I342,"")</f>
        <v>50</v>
      </c>
      <c r="I342" s="3">
        <v>50</v>
      </c>
      <c r="J342" s="3">
        <f t="shared" si="62"/>
        <v>20</v>
      </c>
    </row>
    <row r="343" spans="1:10" x14ac:dyDescent="0.25">
      <c r="A343" s="2">
        <f t="shared" si="66"/>
        <v>382005</v>
      </c>
      <c r="B343" s="3" t="str">
        <f>CONCATENATE(_xlfn.XLOOKUP(C343,'task_group|任务组'!$A:$A,'task_group|任务组'!$B:$B),"-",I343)</f>
        <v>成就-开宝箱-100</v>
      </c>
      <c r="C343" s="3">
        <f t="shared" si="67"/>
        <v>382</v>
      </c>
      <c r="D343" s="3">
        <f t="shared" si="61"/>
        <v>5</v>
      </c>
      <c r="E343" s="3" t="str">
        <f t="shared" si="65"/>
        <v>2;0;20</v>
      </c>
      <c r="F343" s="3">
        <v>20</v>
      </c>
      <c r="G343" s="3">
        <v>1063</v>
      </c>
      <c r="H343" s="3">
        <f>IF(_xlfn.XLOOKUP(G343,'task_type|任务类型'!$A:$A,'task_type|任务类型'!$D:$D)=1,I343,"")</f>
        <v>100</v>
      </c>
      <c r="I343" s="3">
        <v>100</v>
      </c>
      <c r="J343" s="3">
        <f t="shared" si="62"/>
        <v>20</v>
      </c>
    </row>
    <row r="344" spans="1:10" x14ac:dyDescent="0.25">
      <c r="A344" s="2">
        <f t="shared" si="66"/>
        <v>382006</v>
      </c>
      <c r="B344" s="3" t="str">
        <f>CONCATENATE(_xlfn.XLOOKUP(C344,'task_group|任务组'!$A:$A,'task_group|任务组'!$B:$B),"-",I344)</f>
        <v>成就-开宝箱-200</v>
      </c>
      <c r="C344" s="3">
        <f t="shared" si="67"/>
        <v>382</v>
      </c>
      <c r="D344" s="3">
        <f t="shared" si="61"/>
        <v>6</v>
      </c>
      <c r="E344" s="3" t="str">
        <f t="shared" si="65"/>
        <v>2;0;20</v>
      </c>
      <c r="F344" s="3">
        <v>20</v>
      </c>
      <c r="G344" s="3">
        <v>1063</v>
      </c>
      <c r="H344" s="3">
        <f>IF(_xlfn.XLOOKUP(G344,'task_type|任务类型'!$A:$A,'task_type|任务类型'!$D:$D)=1,I344,"")</f>
        <v>200</v>
      </c>
      <c r="I344" s="3">
        <v>200</v>
      </c>
      <c r="J344" s="3">
        <f t="shared" si="62"/>
        <v>20</v>
      </c>
    </row>
    <row r="345" spans="1:10" x14ac:dyDescent="0.25">
      <c r="A345" s="2">
        <f t="shared" si="66"/>
        <v>382007</v>
      </c>
      <c r="B345" s="3" t="str">
        <f>CONCATENATE(_xlfn.XLOOKUP(C345,'task_group|任务组'!$A:$A,'task_group|任务组'!$B:$B),"-",I345)</f>
        <v>成就-开宝箱-500</v>
      </c>
      <c r="C345" s="3">
        <f t="shared" si="67"/>
        <v>382</v>
      </c>
      <c r="D345" s="3">
        <f t="shared" si="61"/>
        <v>7</v>
      </c>
      <c r="E345" s="3" t="str">
        <f t="shared" si="65"/>
        <v>2;0;30</v>
      </c>
      <c r="F345" s="3">
        <v>30</v>
      </c>
      <c r="G345" s="3">
        <v>1063</v>
      </c>
      <c r="H345" s="3">
        <f>IF(_xlfn.XLOOKUP(G345,'task_type|任务类型'!$A:$A,'task_type|任务类型'!$D:$D)=1,I345,"")</f>
        <v>500</v>
      </c>
      <c r="I345" s="3">
        <v>500</v>
      </c>
      <c r="J345" s="3">
        <f t="shared" si="62"/>
        <v>30</v>
      </c>
    </row>
    <row r="346" spans="1:10" x14ac:dyDescent="0.25">
      <c r="A346" s="2">
        <f t="shared" si="66"/>
        <v>382008</v>
      </c>
      <c r="B346" s="3" t="str">
        <f>CONCATENATE(_xlfn.XLOOKUP(C346,'task_group|任务组'!$A:$A,'task_group|任务组'!$B:$B),"-",I346)</f>
        <v>成就-开宝箱-1000</v>
      </c>
      <c r="C346" s="3">
        <f t="shared" si="67"/>
        <v>382</v>
      </c>
      <c r="D346" s="3">
        <f t="shared" si="61"/>
        <v>8</v>
      </c>
      <c r="E346" s="3" t="str">
        <f t="shared" si="65"/>
        <v>2;0;30</v>
      </c>
      <c r="F346" s="3">
        <v>30</v>
      </c>
      <c r="G346" s="3">
        <v>1063</v>
      </c>
      <c r="H346" s="3">
        <f>IF(_xlfn.XLOOKUP(G346,'task_type|任务类型'!$A:$A,'task_type|任务类型'!$D:$D)=1,I346,"")</f>
        <v>1000</v>
      </c>
      <c r="I346" s="3">
        <v>1000</v>
      </c>
      <c r="J346" s="3">
        <f t="shared" si="62"/>
        <v>30</v>
      </c>
    </row>
    <row r="347" spans="1:10" x14ac:dyDescent="0.25">
      <c r="A347" s="2">
        <f t="shared" si="66"/>
        <v>382009</v>
      </c>
      <c r="B347" s="3" t="str">
        <f>CONCATENATE(_xlfn.XLOOKUP(C347,'task_group|任务组'!$A:$A,'task_group|任务组'!$B:$B),"-",I347)</f>
        <v>成就-开宝箱-2000</v>
      </c>
      <c r="C347" s="3">
        <f t="shared" si="67"/>
        <v>382</v>
      </c>
      <c r="D347" s="3">
        <f t="shared" si="61"/>
        <v>9</v>
      </c>
      <c r="E347" s="3" t="str">
        <f t="shared" si="65"/>
        <v>2;0;30</v>
      </c>
      <c r="F347" s="3">
        <v>30</v>
      </c>
      <c r="G347" s="3">
        <v>1063</v>
      </c>
      <c r="H347" s="3">
        <f>IF(_xlfn.XLOOKUP(G347,'task_type|任务类型'!$A:$A,'task_type|任务类型'!$D:$D)=1,I347,"")</f>
        <v>2000</v>
      </c>
      <c r="I347" s="3">
        <v>2000</v>
      </c>
      <c r="J347" s="3">
        <f t="shared" si="62"/>
        <v>30</v>
      </c>
    </row>
    <row r="348" spans="1:10" x14ac:dyDescent="0.25">
      <c r="A348" s="2">
        <f t="shared" si="66"/>
        <v>382010</v>
      </c>
      <c r="B348" s="3" t="str">
        <f>CONCATENATE(_xlfn.XLOOKUP(C348,'task_group|任务组'!$A:$A,'task_group|任务组'!$B:$B),"-",I348)</f>
        <v>成就-开宝箱-5000</v>
      </c>
      <c r="C348" s="3">
        <f t="shared" si="67"/>
        <v>382</v>
      </c>
      <c r="D348" s="3">
        <f t="shared" si="61"/>
        <v>10</v>
      </c>
      <c r="E348" s="3" t="str">
        <f t="shared" si="65"/>
        <v>2;0;50</v>
      </c>
      <c r="F348" s="3">
        <v>50</v>
      </c>
      <c r="G348" s="3">
        <v>1063</v>
      </c>
      <c r="H348" s="3">
        <f>IF(_xlfn.XLOOKUP(G348,'task_type|任务类型'!$A:$A,'task_type|任务类型'!$D:$D)=1,I348,"")</f>
        <v>5000</v>
      </c>
      <c r="I348" s="3">
        <v>5000</v>
      </c>
      <c r="J348" s="3">
        <f t="shared" si="62"/>
        <v>50</v>
      </c>
    </row>
    <row r="349" spans="1:10" x14ac:dyDescent="0.25">
      <c r="A349" s="2">
        <f>C349*1000+1</f>
        <v>383001</v>
      </c>
      <c r="B349" s="3" t="str">
        <f>CONCATENATE(_xlfn.XLOOKUP(C349,'task_group|任务组'!$A:$A,'task_group|任务组'!$B:$B),"-",I349)</f>
        <v>成就-充值-1</v>
      </c>
      <c r="C349" s="3">
        <v>383</v>
      </c>
      <c r="D349" s="3">
        <f t="shared" si="61"/>
        <v>1</v>
      </c>
      <c r="E349" s="3" t="str">
        <f t="shared" si="65"/>
        <v>2;0;10</v>
      </c>
      <c r="F349" s="3">
        <v>10</v>
      </c>
      <c r="G349" s="3">
        <v>1061</v>
      </c>
      <c r="H349" s="3">
        <f>IF(_xlfn.XLOOKUP(G349,'task_type|任务类型'!$A:$A,'task_type|任务类型'!$D:$D)=1,I349,"")</f>
        <v>1</v>
      </c>
      <c r="I349" s="3">
        <v>1</v>
      </c>
      <c r="J349" s="3">
        <f t="shared" si="62"/>
        <v>10</v>
      </c>
    </row>
    <row r="350" spans="1:10" x14ac:dyDescent="0.25">
      <c r="A350" s="2">
        <f t="shared" ref="A350:A354" si="68">A349+1</f>
        <v>383002</v>
      </c>
      <c r="B350" s="3" t="str">
        <f>CONCATENATE(_xlfn.XLOOKUP(C350,'task_group|任务组'!$A:$A,'task_group|任务组'!$B:$B),"-",I350)</f>
        <v>成就-充值-5</v>
      </c>
      <c r="C350" s="3">
        <f t="shared" ref="C350:C354" si="69">C349</f>
        <v>383</v>
      </c>
      <c r="D350" s="3">
        <f t="shared" si="61"/>
        <v>2</v>
      </c>
      <c r="E350" s="3" t="str">
        <f t="shared" si="65"/>
        <v>2;0;10</v>
      </c>
      <c r="F350" s="3">
        <v>10</v>
      </c>
      <c r="G350" s="3">
        <v>1061</v>
      </c>
      <c r="H350" s="3">
        <f>IF(_xlfn.XLOOKUP(G350,'task_type|任务类型'!$A:$A,'task_type|任务类型'!$D:$D)=1,I350,"")</f>
        <v>5</v>
      </c>
      <c r="I350" s="3">
        <v>5</v>
      </c>
      <c r="J350" s="3">
        <f t="shared" si="62"/>
        <v>10</v>
      </c>
    </row>
    <row r="351" spans="1:10" x14ac:dyDescent="0.25">
      <c r="A351" s="2">
        <f t="shared" si="68"/>
        <v>383003</v>
      </c>
      <c r="B351" s="3" t="str">
        <f>CONCATENATE(_xlfn.XLOOKUP(C351,'task_group|任务组'!$A:$A,'task_group|任务组'!$B:$B),"-",I351)</f>
        <v>成就-充值-10</v>
      </c>
      <c r="C351" s="3">
        <f t="shared" si="69"/>
        <v>383</v>
      </c>
      <c r="D351" s="3">
        <f t="shared" si="61"/>
        <v>3</v>
      </c>
      <c r="E351" s="3" t="str">
        <f t="shared" si="65"/>
        <v>2;0;20</v>
      </c>
      <c r="F351" s="3">
        <v>20</v>
      </c>
      <c r="G351" s="3">
        <v>1061</v>
      </c>
      <c r="H351" s="3">
        <f>IF(_xlfn.XLOOKUP(G351,'task_type|任务类型'!$A:$A,'task_type|任务类型'!$D:$D)=1,I351,"")</f>
        <v>10</v>
      </c>
      <c r="I351" s="3">
        <v>10</v>
      </c>
      <c r="J351" s="3">
        <f t="shared" si="62"/>
        <v>20</v>
      </c>
    </row>
    <row r="352" spans="1:10" x14ac:dyDescent="0.25">
      <c r="A352" s="2">
        <f t="shared" si="68"/>
        <v>383004</v>
      </c>
      <c r="B352" s="3" t="str">
        <f>CONCATENATE(_xlfn.XLOOKUP(C352,'task_group|任务组'!$A:$A,'task_group|任务组'!$B:$B),"-",I352)</f>
        <v>成就-充值-20</v>
      </c>
      <c r="C352" s="3">
        <f t="shared" si="69"/>
        <v>383</v>
      </c>
      <c r="D352" s="3">
        <f t="shared" si="61"/>
        <v>4</v>
      </c>
      <c r="E352" s="3" t="str">
        <f t="shared" si="65"/>
        <v>2;0;20</v>
      </c>
      <c r="F352" s="3">
        <v>20</v>
      </c>
      <c r="G352" s="3">
        <v>1061</v>
      </c>
      <c r="H352" s="3">
        <f>IF(_xlfn.XLOOKUP(G352,'task_type|任务类型'!$A:$A,'task_type|任务类型'!$D:$D)=1,I352,"")</f>
        <v>20</v>
      </c>
      <c r="I352" s="3">
        <v>20</v>
      </c>
      <c r="J352" s="3">
        <f t="shared" si="62"/>
        <v>20</v>
      </c>
    </row>
    <row r="353" spans="1:10" x14ac:dyDescent="0.25">
      <c r="A353" s="2">
        <f t="shared" si="68"/>
        <v>383005</v>
      </c>
      <c r="B353" s="3" t="str">
        <f>CONCATENATE(_xlfn.XLOOKUP(C353,'task_group|任务组'!$A:$A,'task_group|任务组'!$B:$B),"-",I353)</f>
        <v>成就-充值-50</v>
      </c>
      <c r="C353" s="3">
        <f t="shared" si="69"/>
        <v>383</v>
      </c>
      <c r="D353" s="3">
        <f t="shared" si="61"/>
        <v>5</v>
      </c>
      <c r="E353" s="3" t="str">
        <f t="shared" si="65"/>
        <v>2;0;100</v>
      </c>
      <c r="F353" s="3">
        <v>100</v>
      </c>
      <c r="G353" s="3">
        <v>1061</v>
      </c>
      <c r="H353" s="3">
        <f>IF(_xlfn.XLOOKUP(G353,'task_type|任务类型'!$A:$A,'task_type|任务类型'!$D:$D)=1,I353,"")</f>
        <v>50</v>
      </c>
      <c r="I353" s="3">
        <v>50</v>
      </c>
      <c r="J353" s="3">
        <f t="shared" si="62"/>
        <v>100</v>
      </c>
    </row>
    <row r="354" spans="1:10" x14ac:dyDescent="0.25">
      <c r="A354" s="2">
        <f t="shared" si="68"/>
        <v>383006</v>
      </c>
      <c r="B354" s="3" t="str">
        <f>CONCATENATE(_xlfn.XLOOKUP(C354,'task_group|任务组'!$A:$A,'task_group|任务组'!$B:$B),"-",I354)</f>
        <v>成就-充值-100</v>
      </c>
      <c r="C354" s="3">
        <f t="shared" si="69"/>
        <v>383</v>
      </c>
      <c r="D354" s="3">
        <f t="shared" si="61"/>
        <v>6</v>
      </c>
      <c r="E354" s="3" t="str">
        <f t="shared" si="65"/>
        <v>2;0;200</v>
      </c>
      <c r="F354" s="3">
        <v>200</v>
      </c>
      <c r="G354" s="3">
        <v>1061</v>
      </c>
      <c r="H354" s="3">
        <f>IF(_xlfn.XLOOKUP(G354,'task_type|任务类型'!$A:$A,'task_type|任务类型'!$D:$D)=1,I354,"")</f>
        <v>100</v>
      </c>
      <c r="I354" s="3">
        <v>100</v>
      </c>
      <c r="J354" s="3">
        <f t="shared" si="62"/>
        <v>200</v>
      </c>
    </row>
    <row r="447" spans="5:5" x14ac:dyDescent="0.25">
      <c r="E447" s="2"/>
    </row>
    <row r="448" spans="5:5" x14ac:dyDescent="0.25">
      <c r="E448" s="2"/>
    </row>
    <row r="449" spans="5:5" x14ac:dyDescent="0.25">
      <c r="E449" s="2"/>
    </row>
    <row r="450" spans="5:5" x14ac:dyDescent="0.25">
      <c r="E450" s="2"/>
    </row>
    <row r="451" spans="5:5" x14ac:dyDescent="0.25">
      <c r="E451" s="2"/>
    </row>
    <row r="452" spans="5:5" x14ac:dyDescent="0.25">
      <c r="E452" s="2"/>
    </row>
    <row r="453" spans="5:5" x14ac:dyDescent="0.25">
      <c r="E453" s="2"/>
    </row>
  </sheetData>
  <autoFilter ref="A4:J518" xr:uid="{00000000-0009-0000-0000-000000000000}"/>
  <phoneticPr fontId="6" type="noConversion"/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4"/>
  <sheetViews>
    <sheetView zoomScale="145" zoomScaleNormal="145" workbookViewId="0">
      <pane ySplit="4" topLeftCell="A5" activePane="bottomLeft" state="frozen"/>
      <selection pane="bottomLeft" activeCell="A6" sqref="A6:XFD6"/>
    </sheetView>
  </sheetViews>
  <sheetFormatPr defaultColWidth="9" defaultRowHeight="10.8" x14ac:dyDescent="0.25"/>
  <cols>
    <col min="1" max="1" width="8.6640625" style="2" customWidth="1"/>
    <col min="2" max="2" width="33.77734375" style="3" customWidth="1"/>
    <col min="3" max="4" width="8.6640625" style="3" customWidth="1"/>
    <col min="5" max="7" width="20.6640625" style="3" customWidth="1"/>
    <col min="8" max="9" width="15.6640625" style="3" customWidth="1"/>
    <col min="10" max="16384" width="9" style="2"/>
  </cols>
  <sheetData>
    <row r="1" spans="1:9" s="1" customFormat="1" ht="13.2" x14ac:dyDescent="0.25">
      <c r="A1" s="4" t="s">
        <v>0</v>
      </c>
      <c r="B1" s="4"/>
      <c r="C1" s="4" t="s">
        <v>38</v>
      </c>
      <c r="D1" s="4"/>
      <c r="E1" s="4"/>
      <c r="F1" s="4"/>
      <c r="G1" s="4" t="s">
        <v>39</v>
      </c>
      <c r="H1" s="4" t="s">
        <v>40</v>
      </c>
      <c r="I1" s="4" t="s">
        <v>41</v>
      </c>
    </row>
    <row r="2" spans="1:9" s="1" customFormat="1" ht="13.2" x14ac:dyDescent="0.25">
      <c r="A2" s="4" t="s">
        <v>6</v>
      </c>
      <c r="B2" s="4"/>
      <c r="C2" s="4" t="s">
        <v>6</v>
      </c>
      <c r="D2" s="4"/>
      <c r="E2" s="4"/>
      <c r="F2" s="4"/>
      <c r="G2" s="4" t="s">
        <v>42</v>
      </c>
      <c r="H2" s="4" t="s">
        <v>43</v>
      </c>
      <c r="I2" s="4" t="s">
        <v>42</v>
      </c>
    </row>
    <row r="3" spans="1:9" s="1" customFormat="1" ht="13.2" x14ac:dyDescent="0.25">
      <c r="A3" s="4" t="s">
        <v>8</v>
      </c>
      <c r="B3" s="4"/>
      <c r="C3" s="4" t="s">
        <v>44</v>
      </c>
      <c r="D3" s="4"/>
      <c r="E3" s="4"/>
      <c r="F3" s="4"/>
      <c r="G3" s="4" t="s">
        <v>9</v>
      </c>
      <c r="H3" s="4" t="s">
        <v>9</v>
      </c>
      <c r="I3" s="4" t="s">
        <v>9</v>
      </c>
    </row>
    <row r="4" spans="1:9" s="1" customFormat="1" ht="26.4" x14ac:dyDescent="0.25">
      <c r="A4" s="5" t="s">
        <v>0</v>
      </c>
      <c r="B4" s="5" t="s">
        <v>11</v>
      </c>
      <c r="C4" s="5" t="s">
        <v>45</v>
      </c>
      <c r="D4" s="5" t="s">
        <v>46</v>
      </c>
      <c r="E4" s="5" t="s">
        <v>47</v>
      </c>
      <c r="F4" s="5" t="s">
        <v>48</v>
      </c>
      <c r="G4" s="5" t="s">
        <v>49</v>
      </c>
      <c r="H4" s="5" t="s">
        <v>50</v>
      </c>
      <c r="I4" s="5" t="s">
        <v>51</v>
      </c>
    </row>
    <row r="5" spans="1:9" x14ac:dyDescent="0.25">
      <c r="A5" s="2">
        <v>1011</v>
      </c>
      <c r="B5" s="3" t="s">
        <v>52</v>
      </c>
      <c r="D5" s="3">
        <v>1</v>
      </c>
      <c r="E5" s="3">
        <v>1</v>
      </c>
      <c r="G5" s="3" t="str">
        <f t="shared" ref="G5:G54" si="0">CONCATENATE("icon_task_type_",ROUNDDOWN(A5/1000,0))</f>
        <v>icon_task_type_1</v>
      </c>
      <c r="H5" s="3" t="str">
        <f t="shared" ref="H5:H54" si="1">CONCATENATE("task_",A5,"_desc")</f>
        <v>task_1011_desc</v>
      </c>
    </row>
    <row r="6" spans="1:9" x14ac:dyDescent="0.25">
      <c r="A6" s="2">
        <v>1012</v>
      </c>
      <c r="B6" s="3" t="s">
        <v>53</v>
      </c>
      <c r="D6" s="3">
        <v>1</v>
      </c>
      <c r="E6" s="3" t="s">
        <v>54</v>
      </c>
      <c r="G6" s="3" t="str">
        <f t="shared" si="0"/>
        <v>icon_task_type_1</v>
      </c>
      <c r="H6" s="3" t="str">
        <f t="shared" si="1"/>
        <v>task_1012_desc</v>
      </c>
    </row>
    <row r="7" spans="1:9" x14ac:dyDescent="0.25">
      <c r="A7" s="2">
        <v>1021</v>
      </c>
      <c r="B7" s="3" t="s">
        <v>55</v>
      </c>
      <c r="C7" s="3">
        <v>1</v>
      </c>
      <c r="D7" s="3">
        <v>1</v>
      </c>
      <c r="E7" s="3" t="s">
        <v>56</v>
      </c>
      <c r="G7" s="3" t="str">
        <f t="shared" si="0"/>
        <v>icon_task_type_1</v>
      </c>
      <c r="H7" s="3" t="str">
        <f t="shared" si="1"/>
        <v>task_1021_desc</v>
      </c>
    </row>
    <row r="8" spans="1:9" x14ac:dyDescent="0.25">
      <c r="A8" s="2">
        <v>1022</v>
      </c>
      <c r="B8" s="3" t="s">
        <v>57</v>
      </c>
      <c r="C8" s="3">
        <v>1</v>
      </c>
      <c r="D8" s="3">
        <v>2</v>
      </c>
      <c r="E8" s="3">
        <v>1</v>
      </c>
      <c r="F8" s="3" t="s">
        <v>58</v>
      </c>
      <c r="G8" s="3" t="str">
        <f t="shared" si="0"/>
        <v>icon_task_type_1</v>
      </c>
      <c r="H8" s="3" t="str">
        <f t="shared" si="1"/>
        <v>task_1022_desc</v>
      </c>
    </row>
    <row r="9" spans="1:9" x14ac:dyDescent="0.25">
      <c r="A9" s="2">
        <v>1031</v>
      </c>
      <c r="B9" s="3" t="s">
        <v>59</v>
      </c>
      <c r="C9" s="3">
        <v>1</v>
      </c>
      <c r="D9" s="3">
        <v>1</v>
      </c>
      <c r="E9" s="3" t="s">
        <v>60</v>
      </c>
      <c r="G9" s="3" t="str">
        <f t="shared" si="0"/>
        <v>icon_task_type_1</v>
      </c>
      <c r="H9" s="3" t="str">
        <f t="shared" si="1"/>
        <v>task_1031_desc</v>
      </c>
    </row>
    <row r="10" spans="1:9" x14ac:dyDescent="0.25">
      <c r="A10" s="2">
        <v>1041</v>
      </c>
      <c r="B10" s="3" t="s">
        <v>61</v>
      </c>
      <c r="D10" s="3">
        <v>1</v>
      </c>
      <c r="E10" s="3" t="s">
        <v>62</v>
      </c>
      <c r="G10" s="3" t="str">
        <f t="shared" si="0"/>
        <v>icon_task_type_1</v>
      </c>
      <c r="H10" s="3" t="str">
        <f t="shared" si="1"/>
        <v>task_1041_desc</v>
      </c>
    </row>
    <row r="11" spans="1:9" x14ac:dyDescent="0.25">
      <c r="A11" s="2">
        <v>1042</v>
      </c>
      <c r="B11" s="3" t="s">
        <v>63</v>
      </c>
      <c r="D11" s="3">
        <v>1</v>
      </c>
      <c r="E11" s="3" t="s">
        <v>64</v>
      </c>
      <c r="G11" s="3" t="str">
        <f t="shared" si="0"/>
        <v>icon_task_type_1</v>
      </c>
      <c r="H11" s="3" t="str">
        <f t="shared" si="1"/>
        <v>task_1042_desc</v>
      </c>
    </row>
    <row r="12" spans="1:9" x14ac:dyDescent="0.25">
      <c r="A12" s="2">
        <v>1043</v>
      </c>
      <c r="B12" s="3" t="s">
        <v>65</v>
      </c>
      <c r="D12" s="3">
        <v>1</v>
      </c>
      <c r="E12" s="3" t="s">
        <v>66</v>
      </c>
      <c r="G12" s="3" t="str">
        <f t="shared" si="0"/>
        <v>icon_task_type_1</v>
      </c>
      <c r="H12" s="3" t="str">
        <f t="shared" si="1"/>
        <v>task_1043_desc</v>
      </c>
    </row>
    <row r="13" spans="1:9" x14ac:dyDescent="0.25">
      <c r="A13" s="2">
        <v>1051</v>
      </c>
      <c r="B13" s="3" t="s">
        <v>67</v>
      </c>
      <c r="D13" s="3">
        <v>1</v>
      </c>
      <c r="E13" s="3" t="s">
        <v>68</v>
      </c>
      <c r="G13" s="3" t="str">
        <f t="shared" si="0"/>
        <v>icon_task_type_1</v>
      </c>
      <c r="H13" s="3" t="str">
        <f t="shared" si="1"/>
        <v>task_1051_desc</v>
      </c>
    </row>
    <row r="14" spans="1:9" x14ac:dyDescent="0.25">
      <c r="A14" s="2">
        <v>1061</v>
      </c>
      <c r="B14" s="3" t="s">
        <v>69</v>
      </c>
      <c r="D14" s="3">
        <v>1</v>
      </c>
      <c r="E14" s="3" t="s">
        <v>70</v>
      </c>
      <c r="G14" s="3" t="str">
        <f t="shared" si="0"/>
        <v>icon_task_type_1</v>
      </c>
      <c r="H14" s="3" t="str">
        <f t="shared" si="1"/>
        <v>task_1061_desc</v>
      </c>
    </row>
    <row r="15" spans="1:9" x14ac:dyDescent="0.25">
      <c r="A15" s="2">
        <v>1062</v>
      </c>
      <c r="B15" s="3" t="s">
        <v>71</v>
      </c>
      <c r="D15" s="3">
        <v>1</v>
      </c>
      <c r="E15" s="3" t="s">
        <v>72</v>
      </c>
      <c r="G15" s="3" t="str">
        <f t="shared" si="0"/>
        <v>icon_task_type_1</v>
      </c>
      <c r="H15" s="3" t="str">
        <f t="shared" si="1"/>
        <v>task_1062_desc</v>
      </c>
    </row>
    <row r="16" spans="1:9" x14ac:dyDescent="0.25">
      <c r="A16" s="2">
        <v>1063</v>
      </c>
      <c r="B16" s="3" t="s">
        <v>73</v>
      </c>
      <c r="D16" s="3">
        <v>1</v>
      </c>
      <c r="E16" s="3" t="s">
        <v>74</v>
      </c>
      <c r="G16" s="3" t="str">
        <f t="shared" si="0"/>
        <v>icon_task_type_1</v>
      </c>
      <c r="H16" s="3" t="str">
        <f t="shared" si="1"/>
        <v>task_1063_desc</v>
      </c>
    </row>
    <row r="17" spans="1:9" x14ac:dyDescent="0.25">
      <c r="A17" s="2">
        <v>2011</v>
      </c>
      <c r="B17" s="3" t="s">
        <v>75</v>
      </c>
      <c r="C17" s="3">
        <v>1</v>
      </c>
      <c r="D17" s="3">
        <v>1</v>
      </c>
      <c r="E17" s="3" t="s">
        <v>76</v>
      </c>
      <c r="G17" s="3" t="str">
        <f t="shared" si="0"/>
        <v>icon_task_type_2</v>
      </c>
      <c r="H17" s="3" t="str">
        <f t="shared" si="1"/>
        <v>task_2011_desc</v>
      </c>
    </row>
    <row r="18" spans="1:9" x14ac:dyDescent="0.25">
      <c r="A18" s="2">
        <v>2012</v>
      </c>
      <c r="B18" s="8" t="s">
        <v>77</v>
      </c>
      <c r="D18" s="3">
        <v>1</v>
      </c>
      <c r="E18" s="3" t="s">
        <v>78</v>
      </c>
      <c r="G18" s="3" t="str">
        <f t="shared" si="0"/>
        <v>icon_task_type_2</v>
      </c>
      <c r="H18" s="3" t="str">
        <f t="shared" si="1"/>
        <v>task_2012_desc</v>
      </c>
    </row>
    <row r="19" spans="1:9" x14ac:dyDescent="0.25">
      <c r="A19" s="2">
        <v>2013</v>
      </c>
      <c r="B19" s="9" t="s">
        <v>79</v>
      </c>
      <c r="D19" s="3">
        <v>1</v>
      </c>
      <c r="E19" s="3" t="s">
        <v>78</v>
      </c>
      <c r="G19" s="3" t="str">
        <f t="shared" si="0"/>
        <v>icon_task_type_2</v>
      </c>
      <c r="H19" s="3" t="str">
        <f t="shared" si="1"/>
        <v>task_2013_desc</v>
      </c>
    </row>
    <row r="20" spans="1:9" x14ac:dyDescent="0.25">
      <c r="A20" s="2">
        <v>2014</v>
      </c>
      <c r="B20" s="9" t="s">
        <v>80</v>
      </c>
      <c r="D20" s="3">
        <v>1</v>
      </c>
      <c r="E20" s="3" t="s">
        <v>78</v>
      </c>
      <c r="G20" s="3" t="str">
        <f t="shared" si="0"/>
        <v>icon_task_type_2</v>
      </c>
      <c r="H20" s="3" t="str">
        <f t="shared" si="1"/>
        <v>task_2014_desc</v>
      </c>
    </row>
    <row r="21" spans="1:9" x14ac:dyDescent="0.25">
      <c r="A21" s="2">
        <v>2015</v>
      </c>
      <c r="B21" s="8" t="s">
        <v>81</v>
      </c>
      <c r="D21" s="3">
        <v>2</v>
      </c>
      <c r="E21" s="3" t="s">
        <v>78</v>
      </c>
      <c r="F21" s="3" t="s">
        <v>82</v>
      </c>
      <c r="G21" s="3" t="str">
        <f t="shared" si="0"/>
        <v>icon_task_type_2</v>
      </c>
      <c r="H21" s="3" t="str">
        <f t="shared" si="1"/>
        <v>task_2015_desc</v>
      </c>
    </row>
    <row r="22" spans="1:9" x14ac:dyDescent="0.25">
      <c r="A22" s="2">
        <v>2021</v>
      </c>
      <c r="B22" s="3" t="s">
        <v>83</v>
      </c>
      <c r="D22" s="3">
        <v>1</v>
      </c>
      <c r="E22" s="3" t="s">
        <v>84</v>
      </c>
      <c r="G22" s="3" t="str">
        <f t="shared" si="0"/>
        <v>icon_task_type_2</v>
      </c>
      <c r="H22" s="3" t="str">
        <f t="shared" si="1"/>
        <v>task_2021_desc</v>
      </c>
    </row>
    <row r="23" spans="1:9" x14ac:dyDescent="0.25">
      <c r="A23" s="2">
        <v>2022</v>
      </c>
      <c r="B23" s="8" t="s">
        <v>85</v>
      </c>
      <c r="D23" s="3">
        <v>1</v>
      </c>
      <c r="E23" s="3" t="s">
        <v>84</v>
      </c>
      <c r="G23" s="3" t="str">
        <f t="shared" si="0"/>
        <v>icon_task_type_2</v>
      </c>
      <c r="H23" s="3" t="str">
        <f t="shared" si="1"/>
        <v>task_2022_desc</v>
      </c>
    </row>
    <row r="24" spans="1:9" x14ac:dyDescent="0.25">
      <c r="A24" s="2">
        <v>2023</v>
      </c>
      <c r="B24" s="9" t="s">
        <v>86</v>
      </c>
      <c r="D24" s="3">
        <v>1</v>
      </c>
      <c r="E24" s="3" t="s">
        <v>84</v>
      </c>
      <c r="G24" s="3" t="str">
        <f t="shared" si="0"/>
        <v>icon_task_type_2</v>
      </c>
      <c r="H24" s="3" t="str">
        <f t="shared" si="1"/>
        <v>task_2023_desc</v>
      </c>
    </row>
    <row r="25" spans="1:9" x14ac:dyDescent="0.25">
      <c r="A25" s="2">
        <v>2024</v>
      </c>
      <c r="B25" s="9" t="s">
        <v>87</v>
      </c>
      <c r="D25" s="3">
        <v>1</v>
      </c>
      <c r="E25" s="3" t="s">
        <v>84</v>
      </c>
      <c r="G25" s="3" t="str">
        <f t="shared" si="0"/>
        <v>icon_task_type_2</v>
      </c>
      <c r="H25" s="3" t="str">
        <f t="shared" si="1"/>
        <v>task_2024_desc</v>
      </c>
    </row>
    <row r="26" spans="1:9" x14ac:dyDescent="0.25">
      <c r="A26" s="2">
        <v>2025</v>
      </c>
      <c r="B26" s="8" t="s">
        <v>88</v>
      </c>
      <c r="D26" s="3">
        <v>2</v>
      </c>
      <c r="E26" s="3" t="s">
        <v>84</v>
      </c>
      <c r="F26" s="3" t="s">
        <v>82</v>
      </c>
      <c r="G26" s="3" t="str">
        <f t="shared" si="0"/>
        <v>icon_task_type_2</v>
      </c>
      <c r="H26" s="3" t="str">
        <f t="shared" si="1"/>
        <v>task_2025_desc</v>
      </c>
    </row>
    <row r="27" spans="1:9" x14ac:dyDescent="0.25">
      <c r="A27" s="2">
        <v>2031</v>
      </c>
      <c r="B27" s="3" t="s">
        <v>89</v>
      </c>
      <c r="D27" s="3">
        <v>1</v>
      </c>
      <c r="E27" s="3" t="s">
        <v>90</v>
      </c>
      <c r="G27" s="3" t="str">
        <f t="shared" si="0"/>
        <v>icon_task_type_2</v>
      </c>
      <c r="H27" s="3" t="str">
        <f t="shared" si="1"/>
        <v>task_2031_desc</v>
      </c>
    </row>
    <row r="28" spans="1:9" x14ac:dyDescent="0.25">
      <c r="A28" s="2">
        <v>2032</v>
      </c>
      <c r="B28" s="3" t="s">
        <v>91</v>
      </c>
      <c r="D28" s="3">
        <v>1</v>
      </c>
      <c r="E28" s="3" t="s">
        <v>90</v>
      </c>
      <c r="G28" s="3" t="str">
        <f t="shared" si="0"/>
        <v>icon_task_type_2</v>
      </c>
      <c r="H28" s="3" t="str">
        <f t="shared" si="1"/>
        <v>task_2032_desc</v>
      </c>
    </row>
    <row r="29" spans="1:9" x14ac:dyDescent="0.25">
      <c r="A29" s="2">
        <v>2033</v>
      </c>
      <c r="B29" s="3" t="s">
        <v>92</v>
      </c>
      <c r="D29" s="3">
        <v>1</v>
      </c>
      <c r="E29" s="3" t="s">
        <v>90</v>
      </c>
      <c r="G29" s="3" t="str">
        <f t="shared" si="0"/>
        <v>icon_task_type_2</v>
      </c>
      <c r="H29" s="3" t="str">
        <f t="shared" si="1"/>
        <v>task_2033_desc</v>
      </c>
    </row>
    <row r="30" spans="1:9" ht="14.4" x14ac:dyDescent="0.25">
      <c r="A30" s="6">
        <v>2041</v>
      </c>
      <c r="B30" s="8" t="s">
        <v>93</v>
      </c>
      <c r="C30" s="7">
        <v>1</v>
      </c>
      <c r="D30" s="7">
        <v>2</v>
      </c>
      <c r="E30" s="7" t="s">
        <v>94</v>
      </c>
      <c r="F30" s="7" t="s">
        <v>95</v>
      </c>
      <c r="G30" s="7" t="str">
        <f t="shared" si="0"/>
        <v>icon_task_type_2</v>
      </c>
      <c r="H30" s="7" t="str">
        <f t="shared" si="1"/>
        <v>task_2041_desc</v>
      </c>
      <c r="I30" s="12"/>
    </row>
    <row r="31" spans="1:9" x14ac:dyDescent="0.25">
      <c r="A31" s="2">
        <v>3011</v>
      </c>
      <c r="B31" s="3" t="s">
        <v>96</v>
      </c>
      <c r="D31" s="3">
        <v>1</v>
      </c>
      <c r="E31" s="3" t="s">
        <v>72</v>
      </c>
      <c r="G31" s="3" t="str">
        <f t="shared" si="0"/>
        <v>icon_task_type_3</v>
      </c>
      <c r="H31" s="3" t="str">
        <f t="shared" si="1"/>
        <v>task_3011_desc</v>
      </c>
    </row>
    <row r="32" spans="1:9" x14ac:dyDescent="0.25">
      <c r="A32" s="2">
        <v>3012</v>
      </c>
      <c r="B32" s="8" t="s">
        <v>97</v>
      </c>
      <c r="D32" s="3">
        <v>1</v>
      </c>
      <c r="E32" s="3" t="s">
        <v>98</v>
      </c>
      <c r="G32" s="3" t="str">
        <f t="shared" si="0"/>
        <v>icon_task_type_3</v>
      </c>
      <c r="H32" s="3" t="str">
        <f t="shared" si="1"/>
        <v>task_3012_desc</v>
      </c>
    </row>
    <row r="33" spans="1:8" x14ac:dyDescent="0.25">
      <c r="A33" s="2">
        <v>3021</v>
      </c>
      <c r="B33" s="3" t="s">
        <v>99</v>
      </c>
      <c r="D33" s="3">
        <v>1</v>
      </c>
      <c r="E33" s="3" t="s">
        <v>100</v>
      </c>
      <c r="G33" s="3" t="str">
        <f t="shared" si="0"/>
        <v>icon_task_type_3</v>
      </c>
      <c r="H33" s="3" t="str">
        <f t="shared" si="1"/>
        <v>task_3021_desc</v>
      </c>
    </row>
    <row r="34" spans="1:8" x14ac:dyDescent="0.25">
      <c r="A34" s="2">
        <v>3022</v>
      </c>
      <c r="B34" s="3" t="s">
        <v>101</v>
      </c>
      <c r="D34" s="3">
        <v>1</v>
      </c>
      <c r="E34" s="3" t="s">
        <v>100</v>
      </c>
      <c r="G34" s="3" t="str">
        <f t="shared" si="0"/>
        <v>icon_task_type_3</v>
      </c>
      <c r="H34" s="3" t="str">
        <f t="shared" si="1"/>
        <v>task_3022_desc</v>
      </c>
    </row>
    <row r="35" spans="1:8" x14ac:dyDescent="0.25">
      <c r="A35" s="2">
        <v>3031</v>
      </c>
      <c r="B35" s="3" t="s">
        <v>102</v>
      </c>
      <c r="D35" s="3">
        <v>1</v>
      </c>
      <c r="E35" s="3" t="s">
        <v>64</v>
      </c>
      <c r="G35" s="3" t="str">
        <f t="shared" si="0"/>
        <v>icon_task_type_3</v>
      </c>
      <c r="H35" s="3" t="str">
        <f t="shared" si="1"/>
        <v>task_3031_desc</v>
      </c>
    </row>
    <row r="36" spans="1:8" x14ac:dyDescent="0.25">
      <c r="A36" s="2">
        <v>3032</v>
      </c>
      <c r="B36" s="3" t="s">
        <v>103</v>
      </c>
      <c r="D36" s="3">
        <v>1</v>
      </c>
      <c r="E36" s="3" t="s">
        <v>64</v>
      </c>
      <c r="G36" s="3" t="str">
        <f t="shared" si="0"/>
        <v>icon_task_type_3</v>
      </c>
      <c r="H36" s="3" t="str">
        <f t="shared" si="1"/>
        <v>task_3032_desc</v>
      </c>
    </row>
    <row r="37" spans="1:8" x14ac:dyDescent="0.25">
      <c r="A37" s="2">
        <v>3041</v>
      </c>
      <c r="B37" s="3" t="s">
        <v>104</v>
      </c>
      <c r="D37" s="3">
        <v>1</v>
      </c>
      <c r="E37" s="3" t="s">
        <v>105</v>
      </c>
      <c r="G37" s="3" t="str">
        <f t="shared" si="0"/>
        <v>icon_task_type_3</v>
      </c>
      <c r="H37" s="3" t="str">
        <f t="shared" si="1"/>
        <v>task_3041_desc</v>
      </c>
    </row>
    <row r="38" spans="1:8" x14ac:dyDescent="0.25">
      <c r="A38" s="2">
        <v>3042</v>
      </c>
      <c r="B38" s="3" t="s">
        <v>106</v>
      </c>
      <c r="D38" s="3">
        <v>1</v>
      </c>
      <c r="E38" s="3" t="s">
        <v>107</v>
      </c>
      <c r="G38" s="3" t="str">
        <f t="shared" si="0"/>
        <v>icon_task_type_3</v>
      </c>
      <c r="H38" s="3" t="str">
        <f t="shared" si="1"/>
        <v>task_3042_desc</v>
      </c>
    </row>
    <row r="39" spans="1:8" x14ac:dyDescent="0.25">
      <c r="A39" s="2">
        <v>3043</v>
      </c>
      <c r="B39" s="3" t="s">
        <v>108</v>
      </c>
      <c r="C39" s="3">
        <v>1</v>
      </c>
      <c r="D39" s="3">
        <v>1</v>
      </c>
      <c r="E39" s="3" t="s">
        <v>109</v>
      </c>
      <c r="G39" s="3" t="str">
        <f t="shared" si="0"/>
        <v>icon_task_type_3</v>
      </c>
      <c r="H39" s="3" t="str">
        <f t="shared" si="1"/>
        <v>task_3043_desc</v>
      </c>
    </row>
    <row r="40" spans="1:8" x14ac:dyDescent="0.25">
      <c r="A40" s="2">
        <v>3044</v>
      </c>
      <c r="B40" s="3" t="s">
        <v>110</v>
      </c>
      <c r="C40" s="3">
        <v>1</v>
      </c>
      <c r="D40" s="3">
        <v>2</v>
      </c>
      <c r="E40" s="3" t="s">
        <v>111</v>
      </c>
      <c r="F40" s="3" t="s">
        <v>109</v>
      </c>
      <c r="G40" s="3" t="str">
        <f t="shared" si="0"/>
        <v>icon_task_type_3</v>
      </c>
      <c r="H40" s="3" t="str">
        <f t="shared" si="1"/>
        <v>task_3044_desc</v>
      </c>
    </row>
    <row r="41" spans="1:8" x14ac:dyDescent="0.25">
      <c r="A41" s="2">
        <v>3045</v>
      </c>
      <c r="B41" s="10" t="s">
        <v>112</v>
      </c>
      <c r="C41" s="3">
        <v>1</v>
      </c>
      <c r="D41" s="3">
        <v>1</v>
      </c>
      <c r="E41" s="3" t="s">
        <v>113</v>
      </c>
      <c r="G41" s="3" t="str">
        <f t="shared" si="0"/>
        <v>icon_task_type_3</v>
      </c>
      <c r="H41" s="3" t="str">
        <f t="shared" si="1"/>
        <v>task_3045_desc</v>
      </c>
    </row>
    <row r="42" spans="1:8" x14ac:dyDescent="0.25">
      <c r="A42" s="2">
        <v>3046</v>
      </c>
      <c r="B42" s="10" t="s">
        <v>114</v>
      </c>
      <c r="C42" s="3">
        <v>1</v>
      </c>
      <c r="D42" s="3">
        <v>1</v>
      </c>
      <c r="E42" s="3" t="s">
        <v>115</v>
      </c>
      <c r="G42" s="3" t="str">
        <f t="shared" si="0"/>
        <v>icon_task_type_3</v>
      </c>
      <c r="H42" s="3" t="str">
        <f t="shared" si="1"/>
        <v>task_3046_desc</v>
      </c>
    </row>
    <row r="43" spans="1:8" ht="10.050000000000001" customHeight="1" x14ac:dyDescent="0.25">
      <c r="A43" s="2">
        <v>3051</v>
      </c>
      <c r="B43" s="10" t="s">
        <v>116</v>
      </c>
      <c r="C43" s="3">
        <v>1</v>
      </c>
      <c r="D43" s="3">
        <v>2</v>
      </c>
      <c r="E43" s="3" t="s">
        <v>111</v>
      </c>
      <c r="F43" s="3" t="s">
        <v>115</v>
      </c>
      <c r="G43" s="3" t="str">
        <f t="shared" si="0"/>
        <v>icon_task_type_3</v>
      </c>
      <c r="H43" s="3" t="str">
        <f t="shared" si="1"/>
        <v>task_3051_desc</v>
      </c>
    </row>
    <row r="44" spans="1:8" ht="10.050000000000001" customHeight="1" x14ac:dyDescent="0.25">
      <c r="A44" s="2">
        <v>3052</v>
      </c>
      <c r="B44" s="11" t="s">
        <v>117</v>
      </c>
      <c r="C44" s="3">
        <v>1</v>
      </c>
      <c r="D44" s="3">
        <v>2</v>
      </c>
      <c r="E44" s="3" t="s">
        <v>111</v>
      </c>
      <c r="F44" s="3" t="s">
        <v>115</v>
      </c>
      <c r="G44" s="3" t="str">
        <f t="shared" si="0"/>
        <v>icon_task_type_3</v>
      </c>
      <c r="H44" s="3" t="str">
        <f t="shared" si="1"/>
        <v>task_3052_desc</v>
      </c>
    </row>
    <row r="45" spans="1:8" ht="10.050000000000001" customHeight="1" x14ac:dyDescent="0.25">
      <c r="A45" s="2">
        <v>3053</v>
      </c>
      <c r="B45" s="11" t="s">
        <v>118</v>
      </c>
      <c r="C45" s="3">
        <v>1</v>
      </c>
      <c r="D45" s="3">
        <v>2</v>
      </c>
      <c r="E45" s="3" t="s">
        <v>111</v>
      </c>
      <c r="F45" s="3" t="s">
        <v>115</v>
      </c>
      <c r="G45" s="3" t="str">
        <f t="shared" si="0"/>
        <v>icon_task_type_3</v>
      </c>
      <c r="H45" s="3" t="str">
        <f t="shared" si="1"/>
        <v>task_3053_desc</v>
      </c>
    </row>
    <row r="46" spans="1:8" x14ac:dyDescent="0.25">
      <c r="A46" s="2">
        <v>3061</v>
      </c>
      <c r="B46" s="3" t="s">
        <v>119</v>
      </c>
      <c r="C46" s="3">
        <v>1</v>
      </c>
      <c r="D46" s="3">
        <v>2</v>
      </c>
      <c r="E46" s="3">
        <v>1</v>
      </c>
      <c r="F46" s="3" t="s">
        <v>115</v>
      </c>
      <c r="G46" s="3" t="str">
        <f t="shared" si="0"/>
        <v>icon_task_type_3</v>
      </c>
      <c r="H46" s="3" t="str">
        <f t="shared" si="1"/>
        <v>task_3061_desc</v>
      </c>
    </row>
    <row r="47" spans="1:8" x14ac:dyDescent="0.25">
      <c r="A47" s="2">
        <v>3062</v>
      </c>
      <c r="B47" s="11" t="s">
        <v>120</v>
      </c>
      <c r="C47" s="3">
        <v>1</v>
      </c>
      <c r="D47" s="3">
        <v>2</v>
      </c>
      <c r="E47" s="3">
        <v>1</v>
      </c>
      <c r="F47" s="3" t="s">
        <v>115</v>
      </c>
      <c r="G47" s="3" t="str">
        <f t="shared" si="0"/>
        <v>icon_task_type_3</v>
      </c>
      <c r="H47" s="3" t="str">
        <f t="shared" si="1"/>
        <v>task_3062_desc</v>
      </c>
    </row>
    <row r="48" spans="1:8" x14ac:dyDescent="0.25">
      <c r="A48" s="2">
        <v>3063</v>
      </c>
      <c r="B48" s="11" t="s">
        <v>121</v>
      </c>
      <c r="C48" s="3">
        <v>1</v>
      </c>
      <c r="D48" s="3">
        <v>2</v>
      </c>
      <c r="E48" s="3">
        <v>1</v>
      </c>
      <c r="F48" s="3" t="s">
        <v>115</v>
      </c>
      <c r="G48" s="3" t="str">
        <f t="shared" si="0"/>
        <v>icon_task_type_3</v>
      </c>
      <c r="H48" s="3" t="str">
        <f t="shared" si="1"/>
        <v>task_3063_desc</v>
      </c>
    </row>
    <row r="49" spans="1:8" x14ac:dyDescent="0.25">
      <c r="A49" s="2">
        <v>3071</v>
      </c>
      <c r="B49" s="3" t="s">
        <v>122</v>
      </c>
      <c r="D49" s="3">
        <v>1</v>
      </c>
      <c r="E49" s="3" t="s">
        <v>111</v>
      </c>
      <c r="G49" s="3" t="str">
        <f t="shared" si="0"/>
        <v>icon_task_type_3</v>
      </c>
      <c r="H49" s="3" t="str">
        <f t="shared" si="1"/>
        <v>task_3071_desc</v>
      </c>
    </row>
    <row r="50" spans="1:8" x14ac:dyDescent="0.25">
      <c r="A50" s="2">
        <v>3072</v>
      </c>
      <c r="B50" s="11" t="s">
        <v>123</v>
      </c>
      <c r="D50" s="3">
        <v>1</v>
      </c>
      <c r="E50" s="3" t="s">
        <v>111</v>
      </c>
      <c r="G50" s="3" t="str">
        <f t="shared" si="0"/>
        <v>icon_task_type_3</v>
      </c>
      <c r="H50" s="3" t="str">
        <f t="shared" si="1"/>
        <v>task_3072_desc</v>
      </c>
    </row>
    <row r="51" spans="1:8" x14ac:dyDescent="0.25">
      <c r="A51" s="2">
        <v>3073</v>
      </c>
      <c r="B51" s="11" t="s">
        <v>124</v>
      </c>
      <c r="D51" s="3">
        <v>1</v>
      </c>
      <c r="E51" s="3" t="s">
        <v>111</v>
      </c>
      <c r="G51" s="3" t="str">
        <f t="shared" si="0"/>
        <v>icon_task_type_3</v>
      </c>
      <c r="H51" s="3" t="str">
        <f t="shared" si="1"/>
        <v>task_3073_desc</v>
      </c>
    </row>
    <row r="52" spans="1:8" x14ac:dyDescent="0.25">
      <c r="A52" s="2">
        <v>3074</v>
      </c>
      <c r="B52" s="11" t="s">
        <v>125</v>
      </c>
      <c r="D52" s="3">
        <v>1</v>
      </c>
      <c r="E52" s="3" t="s">
        <v>111</v>
      </c>
      <c r="G52" s="3" t="str">
        <f t="shared" si="0"/>
        <v>icon_task_type_3</v>
      </c>
      <c r="H52" s="3" t="str">
        <f t="shared" si="1"/>
        <v>task_3074_desc</v>
      </c>
    </row>
    <row r="53" spans="1:8" x14ac:dyDescent="0.25">
      <c r="A53" s="2">
        <v>3081</v>
      </c>
      <c r="B53" s="10" t="s">
        <v>126</v>
      </c>
      <c r="C53" s="3">
        <v>1</v>
      </c>
      <c r="D53" s="3">
        <v>1</v>
      </c>
      <c r="E53" s="3" t="s">
        <v>127</v>
      </c>
      <c r="G53" s="3" t="str">
        <f t="shared" si="0"/>
        <v>icon_task_type_3</v>
      </c>
      <c r="H53" s="3" t="str">
        <f t="shared" si="1"/>
        <v>task_3081_desc</v>
      </c>
    </row>
    <row r="54" spans="1:8" x14ac:dyDescent="0.25">
      <c r="A54" s="2">
        <v>3082</v>
      </c>
      <c r="B54" s="10" t="s">
        <v>128</v>
      </c>
      <c r="C54" s="3">
        <v>1</v>
      </c>
      <c r="D54" s="3">
        <v>1</v>
      </c>
      <c r="E54" s="3" t="s">
        <v>129</v>
      </c>
      <c r="G54" s="3" t="str">
        <f t="shared" si="0"/>
        <v>icon_task_type_3</v>
      </c>
      <c r="H54" s="3" t="str">
        <f t="shared" si="1"/>
        <v>task_3082_desc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64"/>
  <sheetViews>
    <sheetView zoomScale="115" zoomScaleNormal="115" workbookViewId="0">
      <pane ySplit="4" topLeftCell="A5" activePane="bottomLeft" state="frozen"/>
      <selection pane="bottomLeft" activeCell="B11" sqref="B11"/>
    </sheetView>
  </sheetViews>
  <sheetFormatPr defaultColWidth="9" defaultRowHeight="10.8" x14ac:dyDescent="0.25"/>
  <cols>
    <col min="1" max="1" width="11.44140625" style="2" customWidth="1"/>
    <col min="2" max="2" width="29.21875" style="3" customWidth="1"/>
    <col min="3" max="3" width="10.77734375" style="3" customWidth="1"/>
    <col min="4" max="4" width="18.109375" style="3" customWidth="1"/>
    <col min="5" max="11" width="15.6640625" style="3" customWidth="1"/>
    <col min="12" max="16384" width="9" style="2"/>
  </cols>
  <sheetData>
    <row r="1" spans="1:11" s="1" customFormat="1" ht="13.2" x14ac:dyDescent="0.25">
      <c r="A1" s="4" t="s">
        <v>0</v>
      </c>
      <c r="B1" s="4"/>
      <c r="C1" s="4" t="s">
        <v>130</v>
      </c>
      <c r="D1" s="4" t="s">
        <v>131</v>
      </c>
      <c r="E1" s="4" t="s">
        <v>40</v>
      </c>
      <c r="F1" s="4" t="s">
        <v>39</v>
      </c>
      <c r="G1" s="4" t="s">
        <v>2</v>
      </c>
      <c r="H1" s="4" t="s">
        <v>132</v>
      </c>
      <c r="I1" s="4" t="s">
        <v>4</v>
      </c>
      <c r="J1" s="4"/>
      <c r="K1" s="4"/>
    </row>
    <row r="2" spans="1:11" s="1" customFormat="1" ht="13.2" x14ac:dyDescent="0.25">
      <c r="A2" s="4" t="s">
        <v>6</v>
      </c>
      <c r="B2" s="4"/>
      <c r="C2" s="4" t="s">
        <v>6</v>
      </c>
      <c r="D2" s="4" t="s">
        <v>42</v>
      </c>
      <c r="E2" s="4" t="s">
        <v>42</v>
      </c>
      <c r="F2" s="4" t="s">
        <v>42</v>
      </c>
      <c r="G2" s="4" t="s">
        <v>6</v>
      </c>
      <c r="H2" s="4" t="s">
        <v>6</v>
      </c>
      <c r="I2" s="4" t="s">
        <v>6</v>
      </c>
      <c r="J2" s="4"/>
      <c r="K2" s="4"/>
    </row>
    <row r="3" spans="1:11" s="1" customFormat="1" ht="13.2" x14ac:dyDescent="0.25">
      <c r="A3" s="4" t="s">
        <v>8</v>
      </c>
      <c r="B3" s="4"/>
      <c r="C3" s="4" t="s">
        <v>8</v>
      </c>
      <c r="D3" s="4" t="s">
        <v>9</v>
      </c>
      <c r="E3" s="4" t="s">
        <v>9</v>
      </c>
      <c r="F3" s="4" t="s">
        <v>9</v>
      </c>
      <c r="G3" s="4" t="s">
        <v>9</v>
      </c>
      <c r="H3" s="4" t="s">
        <v>8</v>
      </c>
      <c r="I3" s="4" t="s">
        <v>8</v>
      </c>
      <c r="J3" s="4"/>
      <c r="K3" s="4"/>
    </row>
    <row r="4" spans="1:11" s="1" customFormat="1" ht="13.2" x14ac:dyDescent="0.25">
      <c r="A4" s="5" t="s">
        <v>133</v>
      </c>
      <c r="B4" s="5" t="s">
        <v>11</v>
      </c>
      <c r="C4" s="5" t="s">
        <v>134</v>
      </c>
      <c r="D4" s="5" t="s">
        <v>135</v>
      </c>
      <c r="E4" s="5" t="s">
        <v>136</v>
      </c>
      <c r="F4" s="5" t="s">
        <v>49</v>
      </c>
      <c r="G4" s="5" t="s">
        <v>137</v>
      </c>
      <c r="H4" s="5" t="s">
        <v>54</v>
      </c>
      <c r="I4" s="5" t="s">
        <v>16</v>
      </c>
      <c r="J4" s="5"/>
      <c r="K4" s="5"/>
    </row>
    <row r="5" spans="1:11" x14ac:dyDescent="0.25">
      <c r="A5" s="2">
        <v>301</v>
      </c>
      <c r="B5" s="3" t="s">
        <v>138</v>
      </c>
      <c r="C5" s="3">
        <v>3604</v>
      </c>
      <c r="D5" s="3" t="str">
        <f t="shared" ref="D5:D48" si="0">CONCATENATE("task_group_",A5,"_name")</f>
        <v>task_group_301_name</v>
      </c>
      <c r="E5" s="3" t="str">
        <f t="shared" ref="E5:E48" si="1">CONCATENATE("task_group_",A5,"_desc")</f>
        <v>task_group_301_desc</v>
      </c>
      <c r="F5" s="3" t="str">
        <f t="shared" ref="F5:F48" si="2">CONCATENATE("icon_task_group_",A5)</f>
        <v>icon_task_group_301</v>
      </c>
      <c r="G5" s="3">
        <v>1</v>
      </c>
      <c r="I5" s="3">
        <v>2023</v>
      </c>
    </row>
    <row r="6" spans="1:11" x14ac:dyDescent="0.25">
      <c r="A6" s="2">
        <v>302</v>
      </c>
      <c r="B6" s="3" t="s">
        <v>139</v>
      </c>
      <c r="C6" s="3">
        <v>3604</v>
      </c>
      <c r="D6" s="3" t="str">
        <f t="shared" si="0"/>
        <v>task_group_302_name</v>
      </c>
      <c r="E6" s="3" t="str">
        <f t="shared" si="1"/>
        <v>task_group_302_desc</v>
      </c>
      <c r="F6" s="3" t="str">
        <f t="shared" si="2"/>
        <v>icon_task_group_302</v>
      </c>
      <c r="G6" s="3">
        <v>2</v>
      </c>
      <c r="I6" s="3">
        <v>1062</v>
      </c>
    </row>
    <row r="7" spans="1:11" x14ac:dyDescent="0.25">
      <c r="A7" s="2">
        <v>303</v>
      </c>
      <c r="B7" s="3" t="s">
        <v>140</v>
      </c>
      <c r="C7" s="3">
        <v>3604</v>
      </c>
      <c r="D7" s="3" t="str">
        <f t="shared" si="0"/>
        <v>task_group_303_name</v>
      </c>
      <c r="E7" s="3" t="str">
        <f t="shared" si="1"/>
        <v>task_group_303_desc</v>
      </c>
      <c r="F7" s="3" t="str">
        <f t="shared" si="2"/>
        <v>icon_task_group_303</v>
      </c>
      <c r="G7" s="3">
        <v>3</v>
      </c>
      <c r="I7" s="3">
        <v>3041</v>
      </c>
    </row>
    <row r="8" spans="1:11" x14ac:dyDescent="0.25">
      <c r="A8" s="2">
        <v>304</v>
      </c>
      <c r="B8" s="3" t="s">
        <v>141</v>
      </c>
      <c r="C8" s="3">
        <v>3604</v>
      </c>
      <c r="D8" s="3" t="str">
        <f t="shared" si="0"/>
        <v>task_group_304_name</v>
      </c>
      <c r="E8" s="3" t="str">
        <f t="shared" si="1"/>
        <v>task_group_304_desc</v>
      </c>
      <c r="F8" s="3" t="str">
        <f t="shared" si="2"/>
        <v>icon_task_group_304</v>
      </c>
      <c r="G8" s="3">
        <v>4</v>
      </c>
      <c r="I8" s="3">
        <v>1063</v>
      </c>
    </row>
    <row r="9" spans="1:11" x14ac:dyDescent="0.25">
      <c r="A9" s="2">
        <v>305</v>
      </c>
      <c r="B9" s="3" t="s">
        <v>142</v>
      </c>
      <c r="C9" s="3">
        <v>3604</v>
      </c>
      <c r="D9" s="3" t="str">
        <f t="shared" si="0"/>
        <v>task_group_305_name</v>
      </c>
      <c r="E9" s="3" t="str">
        <f t="shared" si="1"/>
        <v>task_group_305_desc</v>
      </c>
      <c r="F9" s="3" t="str">
        <f t="shared" si="2"/>
        <v>icon_task_group_305</v>
      </c>
      <c r="G9" s="3">
        <v>5</v>
      </c>
      <c r="I9" s="3">
        <v>1041</v>
      </c>
    </row>
    <row r="10" spans="1:11" x14ac:dyDescent="0.25">
      <c r="A10" s="2">
        <v>306</v>
      </c>
      <c r="B10" s="3" t="s">
        <v>143</v>
      </c>
      <c r="C10" s="3">
        <v>3604</v>
      </c>
      <c r="D10" s="3" t="str">
        <f t="shared" si="0"/>
        <v>task_group_306_name</v>
      </c>
      <c r="E10" s="3" t="str">
        <f t="shared" si="1"/>
        <v>task_group_306_desc</v>
      </c>
      <c r="F10" s="3" t="str">
        <f t="shared" si="2"/>
        <v>icon_task_group_306</v>
      </c>
      <c r="G10" s="3">
        <v>6</v>
      </c>
      <c r="I10" s="3">
        <v>1043</v>
      </c>
    </row>
    <row r="11" spans="1:11" ht="10.050000000000001" customHeight="1" x14ac:dyDescent="0.25">
      <c r="A11" s="2">
        <v>311</v>
      </c>
      <c r="B11" s="3" t="s">
        <v>144</v>
      </c>
      <c r="C11" s="3">
        <v>3604</v>
      </c>
      <c r="D11" s="3" t="str">
        <f t="shared" si="0"/>
        <v>task_group_311_name</v>
      </c>
      <c r="E11" s="3" t="str">
        <f t="shared" si="1"/>
        <v>task_group_311_desc</v>
      </c>
      <c r="F11" s="3" t="str">
        <f t="shared" si="2"/>
        <v>icon_task_group_311</v>
      </c>
      <c r="G11" s="3">
        <v>7</v>
      </c>
      <c r="I11" s="3">
        <v>1051</v>
      </c>
    </row>
    <row r="12" spans="1:11" x14ac:dyDescent="0.25">
      <c r="A12" s="2">
        <v>312</v>
      </c>
      <c r="B12" s="3" t="s">
        <v>145</v>
      </c>
      <c r="C12" s="3">
        <v>3604</v>
      </c>
      <c r="D12" s="3" t="str">
        <f t="shared" si="0"/>
        <v>task_group_312_name</v>
      </c>
      <c r="E12" s="3" t="str">
        <f t="shared" si="1"/>
        <v>task_group_312_desc</v>
      </c>
      <c r="F12" s="3" t="str">
        <f t="shared" si="2"/>
        <v>icon_task_group_312</v>
      </c>
      <c r="G12" s="3">
        <v>8</v>
      </c>
      <c r="I12" s="3">
        <v>1061</v>
      </c>
    </row>
    <row r="13" spans="1:11" x14ac:dyDescent="0.25">
      <c r="A13" s="2">
        <v>321</v>
      </c>
      <c r="B13" s="3" t="s">
        <v>146</v>
      </c>
      <c r="C13" s="3">
        <v>3604</v>
      </c>
      <c r="D13" s="3" t="str">
        <f t="shared" si="0"/>
        <v>task_group_321_name</v>
      </c>
      <c r="E13" s="3" t="str">
        <f t="shared" si="1"/>
        <v>task_group_321_desc</v>
      </c>
      <c r="F13" s="3" t="str">
        <f t="shared" si="2"/>
        <v>icon_task_group_321</v>
      </c>
      <c r="G13" s="3">
        <v>9</v>
      </c>
      <c r="I13" s="3">
        <v>2024</v>
      </c>
    </row>
    <row r="14" spans="1:11" x14ac:dyDescent="0.25">
      <c r="A14" s="2">
        <v>322</v>
      </c>
      <c r="B14" s="3" t="s">
        <v>147</v>
      </c>
      <c r="C14" s="3">
        <v>3604</v>
      </c>
      <c r="D14" s="3" t="str">
        <f t="shared" si="0"/>
        <v>task_group_322_name</v>
      </c>
      <c r="E14" s="3" t="str">
        <f t="shared" si="1"/>
        <v>task_group_322_desc</v>
      </c>
      <c r="F14" s="3" t="str">
        <f t="shared" si="2"/>
        <v>icon_task_group_322</v>
      </c>
      <c r="G14" s="3">
        <v>10</v>
      </c>
      <c r="I14" s="3">
        <v>3042</v>
      </c>
    </row>
    <row r="15" spans="1:11" x14ac:dyDescent="0.25">
      <c r="A15" s="2">
        <v>331</v>
      </c>
      <c r="B15" s="3" t="s">
        <v>148</v>
      </c>
      <c r="C15" s="3">
        <v>3604</v>
      </c>
      <c r="D15" s="3" t="str">
        <f t="shared" si="0"/>
        <v>task_group_331_name</v>
      </c>
      <c r="E15" s="3" t="str">
        <f t="shared" si="1"/>
        <v>task_group_331_desc</v>
      </c>
      <c r="F15" s="3" t="str">
        <f t="shared" si="2"/>
        <v>icon_task_group_331</v>
      </c>
      <c r="G15" s="3">
        <v>11</v>
      </c>
      <c r="I15" s="3">
        <v>2031</v>
      </c>
    </row>
    <row r="16" spans="1:11" x14ac:dyDescent="0.25">
      <c r="A16" s="2">
        <v>341</v>
      </c>
      <c r="B16" s="3" t="s">
        <v>149</v>
      </c>
      <c r="C16" s="3">
        <v>3604</v>
      </c>
      <c r="D16" s="3" t="str">
        <f t="shared" si="0"/>
        <v>task_group_341_name</v>
      </c>
      <c r="E16" s="3" t="str">
        <f t="shared" si="1"/>
        <v>task_group_341_desc</v>
      </c>
      <c r="F16" s="3" t="str">
        <f t="shared" si="2"/>
        <v>icon_task_group_341</v>
      </c>
      <c r="G16" s="3">
        <v>12</v>
      </c>
      <c r="I16" s="3">
        <v>2033</v>
      </c>
    </row>
    <row r="17" spans="1:9" x14ac:dyDescent="0.25">
      <c r="A17" s="2">
        <v>351</v>
      </c>
      <c r="B17" s="3" t="s">
        <v>150</v>
      </c>
      <c r="C17" s="3">
        <v>3604</v>
      </c>
      <c r="D17" s="3" t="str">
        <f t="shared" si="0"/>
        <v>task_group_351_name</v>
      </c>
      <c r="E17" s="3" t="str">
        <f t="shared" si="1"/>
        <v>task_group_351_desc</v>
      </c>
      <c r="F17" s="3" t="str">
        <f t="shared" si="2"/>
        <v>icon_task_group_351</v>
      </c>
      <c r="G17" s="3">
        <v>13</v>
      </c>
      <c r="I17" s="3">
        <v>1062</v>
      </c>
    </row>
    <row r="18" spans="1:9" x14ac:dyDescent="0.25">
      <c r="A18" s="2">
        <v>352</v>
      </c>
      <c r="B18" s="3" t="s">
        <v>151</v>
      </c>
      <c r="C18" s="3">
        <v>3604</v>
      </c>
      <c r="D18" s="3" t="str">
        <f t="shared" si="0"/>
        <v>task_group_352_name</v>
      </c>
      <c r="E18" s="3" t="str">
        <f t="shared" si="1"/>
        <v>task_group_352_desc</v>
      </c>
      <c r="F18" s="3" t="str">
        <f t="shared" si="2"/>
        <v>icon_task_group_352</v>
      </c>
      <c r="G18" s="3">
        <v>14</v>
      </c>
      <c r="I18" s="3">
        <v>2012</v>
      </c>
    </row>
    <row r="19" spans="1:9" x14ac:dyDescent="0.25">
      <c r="A19" s="2">
        <v>353</v>
      </c>
      <c r="B19" s="3" t="s">
        <v>152</v>
      </c>
      <c r="C19" s="3">
        <v>3604</v>
      </c>
      <c r="D19" s="3" t="str">
        <f t="shared" si="0"/>
        <v>task_group_353_name</v>
      </c>
      <c r="E19" s="3" t="str">
        <f t="shared" si="1"/>
        <v>task_group_353_desc</v>
      </c>
      <c r="F19" s="3" t="str">
        <f t="shared" si="2"/>
        <v>icon_task_group_353</v>
      </c>
      <c r="G19" s="3">
        <v>15</v>
      </c>
      <c r="I19" s="3">
        <v>1063</v>
      </c>
    </row>
    <row r="20" spans="1:9" x14ac:dyDescent="0.25">
      <c r="A20" s="2">
        <v>361</v>
      </c>
      <c r="B20" s="3" t="s">
        <v>153</v>
      </c>
      <c r="C20" s="3">
        <v>3604</v>
      </c>
      <c r="D20" s="3" t="str">
        <f t="shared" si="0"/>
        <v>task_group_361_name</v>
      </c>
      <c r="E20" s="3" t="str">
        <f t="shared" si="1"/>
        <v>task_group_361_desc</v>
      </c>
      <c r="F20" s="3" t="str">
        <f t="shared" si="2"/>
        <v>icon_task_group_361</v>
      </c>
      <c r="G20" s="3">
        <v>16</v>
      </c>
      <c r="I20" s="3">
        <v>1012</v>
      </c>
    </row>
    <row r="21" spans="1:9" x14ac:dyDescent="0.25">
      <c r="A21" s="2">
        <v>362</v>
      </c>
      <c r="B21" s="3" t="s">
        <v>154</v>
      </c>
      <c r="C21" s="3">
        <v>3604</v>
      </c>
      <c r="D21" s="3" t="str">
        <f t="shared" si="0"/>
        <v>task_group_362_name</v>
      </c>
      <c r="E21" s="3" t="str">
        <f t="shared" si="1"/>
        <v>task_group_362_desc</v>
      </c>
      <c r="F21" s="3" t="str">
        <f t="shared" si="2"/>
        <v>icon_task_group_362</v>
      </c>
      <c r="G21" s="3">
        <v>17</v>
      </c>
      <c r="I21" s="3">
        <v>1012</v>
      </c>
    </row>
    <row r="22" spans="1:9" x14ac:dyDescent="0.25">
      <c r="A22" s="2">
        <v>363</v>
      </c>
      <c r="B22" s="3" t="s">
        <v>155</v>
      </c>
      <c r="C22" s="3">
        <v>3604</v>
      </c>
      <c r="D22" s="3" t="str">
        <f t="shared" si="0"/>
        <v>task_group_363_name</v>
      </c>
      <c r="E22" s="3" t="str">
        <f t="shared" si="1"/>
        <v>task_group_363_desc</v>
      </c>
      <c r="F22" s="3" t="str">
        <f t="shared" si="2"/>
        <v>icon_task_group_363</v>
      </c>
      <c r="G22" s="3">
        <v>18</v>
      </c>
      <c r="I22" s="3">
        <v>1012</v>
      </c>
    </row>
    <row r="23" spans="1:9" x14ac:dyDescent="0.25">
      <c r="A23" s="2">
        <v>364</v>
      </c>
      <c r="B23" s="3" t="s">
        <v>156</v>
      </c>
      <c r="C23" s="3">
        <v>3604</v>
      </c>
      <c r="D23" s="3" t="str">
        <f t="shared" si="0"/>
        <v>task_group_364_name</v>
      </c>
      <c r="E23" s="3" t="str">
        <f t="shared" si="1"/>
        <v>task_group_364_desc</v>
      </c>
      <c r="F23" s="3" t="str">
        <f t="shared" si="2"/>
        <v>icon_task_group_364</v>
      </c>
      <c r="G23" s="3">
        <v>19</v>
      </c>
      <c r="I23" s="3">
        <v>1012</v>
      </c>
    </row>
    <row r="24" spans="1:9" x14ac:dyDescent="0.25">
      <c r="A24" s="2">
        <v>371</v>
      </c>
      <c r="B24" s="3" t="s">
        <v>157</v>
      </c>
      <c r="C24" s="3">
        <v>3604</v>
      </c>
      <c r="D24" s="3" t="str">
        <f t="shared" si="0"/>
        <v>task_group_371_name</v>
      </c>
      <c r="E24" s="3" t="str">
        <f t="shared" si="1"/>
        <v>task_group_371_desc</v>
      </c>
      <c r="F24" s="3" t="str">
        <f t="shared" si="2"/>
        <v>icon_task_group_371</v>
      </c>
      <c r="G24" s="3">
        <v>20</v>
      </c>
      <c r="I24" s="3">
        <v>1012</v>
      </c>
    </row>
    <row r="25" spans="1:9" x14ac:dyDescent="0.25">
      <c r="A25" s="2">
        <v>372</v>
      </c>
      <c r="B25" s="3" t="s">
        <v>158</v>
      </c>
      <c r="C25" s="3">
        <v>3604</v>
      </c>
      <c r="D25" s="3" t="str">
        <f t="shared" si="0"/>
        <v>task_group_372_name</v>
      </c>
      <c r="E25" s="3" t="str">
        <f t="shared" si="1"/>
        <v>task_group_372_desc</v>
      </c>
      <c r="F25" s="3" t="str">
        <f t="shared" si="2"/>
        <v>icon_task_group_372</v>
      </c>
      <c r="G25" s="3">
        <v>21</v>
      </c>
      <c r="I25" s="3">
        <v>1012</v>
      </c>
    </row>
    <row r="26" spans="1:9" ht="10.95" customHeight="1" x14ac:dyDescent="0.25">
      <c r="A26" s="2">
        <v>381</v>
      </c>
      <c r="B26" s="3" t="s">
        <v>159</v>
      </c>
      <c r="C26" s="3">
        <v>3604</v>
      </c>
      <c r="D26" s="3" t="str">
        <f t="shared" si="0"/>
        <v>task_group_381_name</v>
      </c>
      <c r="E26" s="3" t="str">
        <f t="shared" si="1"/>
        <v>task_group_381_desc</v>
      </c>
      <c r="F26" s="3" t="str">
        <f t="shared" si="2"/>
        <v>icon_task_group_381</v>
      </c>
      <c r="G26" s="3">
        <v>22</v>
      </c>
      <c r="I26" s="3">
        <v>1012</v>
      </c>
    </row>
    <row r="27" spans="1:9" x14ac:dyDescent="0.25">
      <c r="A27" s="2">
        <v>382</v>
      </c>
      <c r="B27" s="3" t="s">
        <v>160</v>
      </c>
      <c r="C27" s="3">
        <v>3604</v>
      </c>
      <c r="D27" s="3" t="str">
        <f t="shared" si="0"/>
        <v>task_group_382_name</v>
      </c>
      <c r="E27" s="3" t="str">
        <f t="shared" si="1"/>
        <v>task_group_382_desc</v>
      </c>
      <c r="F27" s="3" t="str">
        <f t="shared" si="2"/>
        <v>icon_task_group_382</v>
      </c>
      <c r="G27" s="3">
        <v>23</v>
      </c>
      <c r="I27" s="3">
        <v>1012</v>
      </c>
    </row>
    <row r="28" spans="1:9" x14ac:dyDescent="0.25">
      <c r="A28" s="2">
        <v>383</v>
      </c>
      <c r="B28" s="3" t="s">
        <v>161</v>
      </c>
      <c r="C28" s="3">
        <v>3604</v>
      </c>
      <c r="D28" s="3" t="str">
        <f t="shared" si="0"/>
        <v>task_group_383_name</v>
      </c>
      <c r="E28" s="3" t="str">
        <f t="shared" si="1"/>
        <v>task_group_383_desc</v>
      </c>
      <c r="F28" s="3" t="str">
        <f t="shared" si="2"/>
        <v>icon_task_group_383</v>
      </c>
      <c r="G28" s="3">
        <v>24</v>
      </c>
      <c r="I28" s="3">
        <v>1012</v>
      </c>
    </row>
    <row r="29" spans="1:9" x14ac:dyDescent="0.25">
      <c r="A29" s="6">
        <v>391</v>
      </c>
      <c r="B29" s="7" t="s">
        <v>162</v>
      </c>
      <c r="C29" s="3">
        <v>3604</v>
      </c>
      <c r="D29" s="3" t="str">
        <f t="shared" si="0"/>
        <v>task_group_391_name</v>
      </c>
      <c r="E29" s="3" t="str">
        <f t="shared" si="1"/>
        <v>task_group_391_desc</v>
      </c>
      <c r="F29" s="3" t="str">
        <f t="shared" si="2"/>
        <v>icon_task_group_391</v>
      </c>
      <c r="G29" s="3">
        <v>25</v>
      </c>
      <c r="I29" s="3">
        <v>1012</v>
      </c>
    </row>
    <row r="30" spans="1:9" x14ac:dyDescent="0.25">
      <c r="A30" s="6">
        <v>392</v>
      </c>
      <c r="B30" s="7" t="s">
        <v>163</v>
      </c>
      <c r="C30" s="3">
        <v>3604</v>
      </c>
      <c r="D30" s="3" t="str">
        <f t="shared" si="0"/>
        <v>task_group_392_name</v>
      </c>
      <c r="E30" s="3" t="str">
        <f t="shared" si="1"/>
        <v>task_group_392_desc</v>
      </c>
      <c r="F30" s="3" t="str">
        <f t="shared" si="2"/>
        <v>icon_task_group_392</v>
      </c>
      <c r="G30" s="3">
        <v>26</v>
      </c>
      <c r="I30" s="3">
        <v>1012</v>
      </c>
    </row>
    <row r="31" spans="1:9" x14ac:dyDescent="0.25">
      <c r="A31" s="6">
        <v>393</v>
      </c>
      <c r="B31" s="7" t="s">
        <v>164</v>
      </c>
      <c r="C31" s="3">
        <v>3604</v>
      </c>
      <c r="D31" s="3" t="str">
        <f t="shared" si="0"/>
        <v>task_group_393_name</v>
      </c>
      <c r="E31" s="3" t="str">
        <f t="shared" si="1"/>
        <v>task_group_393_desc</v>
      </c>
      <c r="F31" s="3" t="str">
        <f t="shared" si="2"/>
        <v>icon_task_group_393</v>
      </c>
      <c r="G31" s="3">
        <v>27</v>
      </c>
      <c r="I31" s="3">
        <v>1012</v>
      </c>
    </row>
    <row r="32" spans="1:9" x14ac:dyDescent="0.25">
      <c r="A32" s="6">
        <v>394</v>
      </c>
      <c r="B32" s="7" t="s">
        <v>165</v>
      </c>
      <c r="C32" s="3">
        <v>3604</v>
      </c>
      <c r="D32" s="3" t="str">
        <f t="shared" si="0"/>
        <v>task_group_394_name</v>
      </c>
      <c r="E32" s="3" t="str">
        <f t="shared" si="1"/>
        <v>task_group_394_desc</v>
      </c>
      <c r="F32" s="3" t="str">
        <f t="shared" si="2"/>
        <v>icon_task_group_394</v>
      </c>
      <c r="G32" s="3">
        <v>28</v>
      </c>
      <c r="I32" s="3">
        <v>1012</v>
      </c>
    </row>
    <row r="33" spans="1:9" x14ac:dyDescent="0.25">
      <c r="A33" s="6">
        <v>395</v>
      </c>
      <c r="B33" s="7" t="s">
        <v>166</v>
      </c>
      <c r="C33" s="3">
        <v>3604</v>
      </c>
      <c r="D33" s="3" t="str">
        <f t="shared" si="0"/>
        <v>task_group_395_name</v>
      </c>
      <c r="E33" s="3" t="str">
        <f t="shared" si="1"/>
        <v>task_group_395_desc</v>
      </c>
      <c r="F33" s="3" t="str">
        <f t="shared" si="2"/>
        <v>icon_task_group_395</v>
      </c>
      <c r="G33" s="3">
        <v>29</v>
      </c>
      <c r="I33" s="3">
        <v>1012</v>
      </c>
    </row>
    <row r="34" spans="1:9" x14ac:dyDescent="0.25">
      <c r="A34" s="6">
        <v>396</v>
      </c>
      <c r="B34" s="7" t="s">
        <v>167</v>
      </c>
      <c r="C34" s="3">
        <v>3604</v>
      </c>
      <c r="D34" s="3" t="str">
        <f t="shared" si="0"/>
        <v>task_group_396_name</v>
      </c>
      <c r="E34" s="3" t="str">
        <f t="shared" si="1"/>
        <v>task_group_396_desc</v>
      </c>
      <c r="F34" s="3" t="str">
        <f t="shared" si="2"/>
        <v>icon_task_group_396</v>
      </c>
      <c r="G34" s="3">
        <v>30</v>
      </c>
      <c r="I34" s="3">
        <v>1012</v>
      </c>
    </row>
    <row r="35" spans="1:9" x14ac:dyDescent="0.25">
      <c r="A35" s="2">
        <v>433011</v>
      </c>
      <c r="B35" s="3" t="s">
        <v>168</v>
      </c>
      <c r="C35" s="3">
        <v>3301</v>
      </c>
      <c r="D35" s="3" t="str">
        <f t="shared" si="0"/>
        <v>task_group_433011_name</v>
      </c>
      <c r="E35" s="3" t="str">
        <f t="shared" si="1"/>
        <v>task_group_433011_desc</v>
      </c>
      <c r="F35" s="3" t="str">
        <f t="shared" si="2"/>
        <v>icon_task_group_433011</v>
      </c>
      <c r="G35" s="3">
        <v>1</v>
      </c>
      <c r="H35" s="3">
        <v>1</v>
      </c>
      <c r="I35" s="3">
        <v>1012</v>
      </c>
    </row>
    <row r="36" spans="1:9" x14ac:dyDescent="0.25">
      <c r="A36" s="2">
        <v>433012</v>
      </c>
      <c r="B36" s="3" t="s">
        <v>169</v>
      </c>
      <c r="C36" s="3">
        <v>3301</v>
      </c>
      <c r="D36" s="3" t="str">
        <f t="shared" si="0"/>
        <v>task_group_433012_name</v>
      </c>
      <c r="E36" s="3" t="str">
        <f t="shared" si="1"/>
        <v>task_group_433012_desc</v>
      </c>
      <c r="F36" s="3" t="str">
        <f t="shared" si="2"/>
        <v>icon_task_group_433012</v>
      </c>
      <c r="G36" s="3">
        <v>2</v>
      </c>
      <c r="H36" s="3">
        <v>2</v>
      </c>
      <c r="I36" s="3">
        <v>1012</v>
      </c>
    </row>
    <row r="37" spans="1:9" x14ac:dyDescent="0.25">
      <c r="A37" s="2">
        <v>433013</v>
      </c>
      <c r="B37" s="3" t="s">
        <v>170</v>
      </c>
      <c r="C37" s="3">
        <v>3301</v>
      </c>
      <c r="D37" s="3" t="str">
        <f t="shared" si="0"/>
        <v>task_group_433013_name</v>
      </c>
      <c r="E37" s="3" t="str">
        <f t="shared" si="1"/>
        <v>task_group_433013_desc</v>
      </c>
      <c r="F37" s="3" t="str">
        <f t="shared" si="2"/>
        <v>icon_task_group_433013</v>
      </c>
      <c r="G37" s="3">
        <v>3</v>
      </c>
      <c r="H37" s="3">
        <v>3</v>
      </c>
      <c r="I37" s="3">
        <v>1012</v>
      </c>
    </row>
    <row r="38" spans="1:9" x14ac:dyDescent="0.25">
      <c r="A38" s="2">
        <v>433014</v>
      </c>
      <c r="B38" s="3" t="s">
        <v>171</v>
      </c>
      <c r="C38" s="3">
        <v>3301</v>
      </c>
      <c r="D38" s="3" t="str">
        <f t="shared" si="0"/>
        <v>task_group_433014_name</v>
      </c>
      <c r="E38" s="3" t="str">
        <f t="shared" si="1"/>
        <v>task_group_433014_desc</v>
      </c>
      <c r="F38" s="3" t="str">
        <f t="shared" si="2"/>
        <v>icon_task_group_433014</v>
      </c>
      <c r="G38" s="3">
        <v>4</v>
      </c>
      <c r="H38" s="3">
        <v>4</v>
      </c>
      <c r="I38" s="3">
        <v>1012</v>
      </c>
    </row>
    <row r="39" spans="1:9" x14ac:dyDescent="0.25">
      <c r="A39" s="2">
        <v>433015</v>
      </c>
      <c r="B39" s="3" t="s">
        <v>172</v>
      </c>
      <c r="C39" s="3">
        <v>3301</v>
      </c>
      <c r="D39" s="3" t="str">
        <f t="shared" si="0"/>
        <v>task_group_433015_name</v>
      </c>
      <c r="E39" s="3" t="str">
        <f t="shared" si="1"/>
        <v>task_group_433015_desc</v>
      </c>
      <c r="F39" s="3" t="str">
        <f t="shared" si="2"/>
        <v>icon_task_group_433015</v>
      </c>
      <c r="G39" s="3">
        <v>5</v>
      </c>
      <c r="H39" s="3">
        <v>5</v>
      </c>
      <c r="I39" s="3">
        <v>1012</v>
      </c>
    </row>
    <row r="40" spans="1:9" x14ac:dyDescent="0.25">
      <c r="A40" s="2">
        <v>433016</v>
      </c>
      <c r="B40" s="3" t="s">
        <v>173</v>
      </c>
      <c r="C40" s="3">
        <v>3301</v>
      </c>
      <c r="D40" s="3" t="str">
        <f t="shared" si="0"/>
        <v>task_group_433016_name</v>
      </c>
      <c r="E40" s="3" t="str">
        <f t="shared" si="1"/>
        <v>task_group_433016_desc</v>
      </c>
      <c r="F40" s="3" t="str">
        <f t="shared" si="2"/>
        <v>icon_task_group_433016</v>
      </c>
      <c r="G40" s="3">
        <v>6</v>
      </c>
      <c r="H40" s="3">
        <v>6</v>
      </c>
      <c r="I40" s="3">
        <v>1012</v>
      </c>
    </row>
    <row r="41" spans="1:9" x14ac:dyDescent="0.25">
      <c r="A41" s="2">
        <v>433017</v>
      </c>
      <c r="B41" s="3" t="s">
        <v>174</v>
      </c>
      <c r="C41" s="3">
        <v>3301</v>
      </c>
      <c r="D41" s="3" t="str">
        <f t="shared" si="0"/>
        <v>task_group_433017_name</v>
      </c>
      <c r="E41" s="3" t="str">
        <f t="shared" si="1"/>
        <v>task_group_433017_desc</v>
      </c>
      <c r="F41" s="3" t="str">
        <f t="shared" si="2"/>
        <v>icon_task_group_433017</v>
      </c>
      <c r="G41" s="3">
        <v>7</v>
      </c>
      <c r="H41" s="3">
        <v>7</v>
      </c>
      <c r="I41" s="3">
        <v>1012</v>
      </c>
    </row>
    <row r="42" spans="1:9" x14ac:dyDescent="0.25">
      <c r="A42" s="2">
        <v>433021</v>
      </c>
      <c r="B42" s="3" t="s">
        <v>175</v>
      </c>
      <c r="C42" s="3">
        <v>3302</v>
      </c>
      <c r="D42" s="3" t="str">
        <f t="shared" si="0"/>
        <v>task_group_433021_name</v>
      </c>
      <c r="E42" s="3" t="str">
        <f t="shared" si="1"/>
        <v>task_group_433021_desc</v>
      </c>
      <c r="F42" s="3" t="str">
        <f t="shared" si="2"/>
        <v>icon_task_group_433021</v>
      </c>
      <c r="G42" s="3">
        <v>1</v>
      </c>
      <c r="H42" s="3">
        <v>1</v>
      </c>
      <c r="I42" s="3">
        <v>1012</v>
      </c>
    </row>
    <row r="43" spans="1:9" x14ac:dyDescent="0.25">
      <c r="A43" s="2">
        <v>433022</v>
      </c>
      <c r="B43" s="3" t="s">
        <v>175</v>
      </c>
      <c r="C43" s="3">
        <v>3302</v>
      </c>
      <c r="D43" s="3" t="str">
        <f t="shared" si="0"/>
        <v>task_group_433022_name</v>
      </c>
      <c r="E43" s="3" t="str">
        <f t="shared" si="1"/>
        <v>task_group_433022_desc</v>
      </c>
      <c r="F43" s="3" t="str">
        <f t="shared" si="2"/>
        <v>icon_task_group_433022</v>
      </c>
      <c r="G43" s="3">
        <v>1</v>
      </c>
      <c r="H43" s="3">
        <v>2</v>
      </c>
      <c r="I43" s="3">
        <v>1031</v>
      </c>
    </row>
    <row r="44" spans="1:9" x14ac:dyDescent="0.25">
      <c r="A44" s="2">
        <v>433023</v>
      </c>
      <c r="B44" s="3" t="s">
        <v>175</v>
      </c>
      <c r="C44" s="3">
        <v>3302</v>
      </c>
      <c r="D44" s="3" t="str">
        <f t="shared" si="0"/>
        <v>task_group_433023_name</v>
      </c>
      <c r="E44" s="3" t="str">
        <f t="shared" si="1"/>
        <v>task_group_433023_desc</v>
      </c>
      <c r="F44" s="3" t="str">
        <f t="shared" si="2"/>
        <v>icon_task_group_433023</v>
      </c>
      <c r="G44" s="3">
        <v>1</v>
      </c>
      <c r="H44" s="3">
        <v>3</v>
      </c>
      <c r="I44" s="3">
        <v>1031</v>
      </c>
    </row>
    <row r="45" spans="1:9" x14ac:dyDescent="0.25">
      <c r="A45" s="2">
        <v>433024</v>
      </c>
      <c r="B45" s="3" t="s">
        <v>175</v>
      </c>
      <c r="C45" s="3">
        <v>3302</v>
      </c>
      <c r="D45" s="3" t="str">
        <f t="shared" si="0"/>
        <v>task_group_433024_name</v>
      </c>
      <c r="E45" s="3" t="str">
        <f t="shared" si="1"/>
        <v>task_group_433024_desc</v>
      </c>
      <c r="F45" s="3" t="str">
        <f t="shared" si="2"/>
        <v>icon_task_group_433024</v>
      </c>
      <c r="G45" s="3">
        <v>1</v>
      </c>
      <c r="H45" s="3">
        <v>4</v>
      </c>
      <c r="I45" s="3">
        <v>1031</v>
      </c>
    </row>
    <row r="46" spans="1:9" x14ac:dyDescent="0.25">
      <c r="A46" s="2">
        <v>433025</v>
      </c>
      <c r="B46" s="3" t="s">
        <v>175</v>
      </c>
      <c r="C46" s="3">
        <v>3302</v>
      </c>
      <c r="D46" s="3" t="str">
        <f t="shared" si="0"/>
        <v>task_group_433025_name</v>
      </c>
      <c r="E46" s="3" t="str">
        <f t="shared" si="1"/>
        <v>task_group_433025_desc</v>
      </c>
      <c r="F46" s="3" t="str">
        <f t="shared" si="2"/>
        <v>icon_task_group_433025</v>
      </c>
      <c r="G46" s="3">
        <v>1</v>
      </c>
      <c r="H46" s="3">
        <v>5</v>
      </c>
      <c r="I46" s="3">
        <v>1031</v>
      </c>
    </row>
    <row r="47" spans="1:9" x14ac:dyDescent="0.25">
      <c r="A47" s="2">
        <v>433026</v>
      </c>
      <c r="B47" s="3" t="s">
        <v>175</v>
      </c>
      <c r="C47" s="3">
        <v>3302</v>
      </c>
      <c r="D47" s="3" t="str">
        <f t="shared" si="0"/>
        <v>task_group_433026_name</v>
      </c>
      <c r="E47" s="3" t="str">
        <f t="shared" si="1"/>
        <v>task_group_433026_desc</v>
      </c>
      <c r="F47" s="3" t="str">
        <f t="shared" si="2"/>
        <v>icon_task_group_433026</v>
      </c>
      <c r="G47" s="3">
        <v>1</v>
      </c>
      <c r="H47" s="3">
        <v>6</v>
      </c>
      <c r="I47" s="3">
        <v>1031</v>
      </c>
    </row>
    <row r="48" spans="1:9" x14ac:dyDescent="0.25">
      <c r="A48" s="2">
        <v>433027</v>
      </c>
      <c r="B48" s="3" t="s">
        <v>175</v>
      </c>
      <c r="C48" s="3">
        <v>3302</v>
      </c>
      <c r="D48" s="3" t="str">
        <f t="shared" si="0"/>
        <v>task_group_433027_name</v>
      </c>
      <c r="E48" s="3" t="str">
        <f t="shared" si="1"/>
        <v>task_group_433027_desc</v>
      </c>
      <c r="F48" s="3" t="str">
        <f t="shared" si="2"/>
        <v>icon_task_group_433027</v>
      </c>
      <c r="G48" s="3">
        <v>1</v>
      </c>
      <c r="H48" s="3">
        <v>7</v>
      </c>
      <c r="I48" s="3">
        <v>1031</v>
      </c>
    </row>
    <row r="49" spans="1:9" x14ac:dyDescent="0.25">
      <c r="A49" s="2">
        <v>433031</v>
      </c>
      <c r="B49" s="3" t="s">
        <v>176</v>
      </c>
      <c r="C49" s="3">
        <v>3303</v>
      </c>
      <c r="D49" s="3" t="str">
        <f>CONCATENATE("task_group_",A49,"_name")</f>
        <v>task_group_433031_name</v>
      </c>
      <c r="E49" s="3" t="str">
        <f>CONCATENATE("task_group_",A49,"_desc")</f>
        <v>task_group_433031_desc</v>
      </c>
      <c r="F49" s="3" t="str">
        <f>CONCATENATE("icon_task_group_",A49)</f>
        <v>icon_task_group_433031</v>
      </c>
      <c r="G49" s="3">
        <v>1</v>
      </c>
      <c r="I49" s="3">
        <v>1031</v>
      </c>
    </row>
    <row r="50" spans="1:9" x14ac:dyDescent="0.25">
      <c r="A50" s="2">
        <v>433041</v>
      </c>
      <c r="B50" s="3" t="s">
        <v>177</v>
      </c>
      <c r="C50" s="3">
        <v>3304</v>
      </c>
      <c r="D50" s="3" t="str">
        <f>CONCATENATE("task_group_",A50,"_name")</f>
        <v>task_group_433041_name</v>
      </c>
      <c r="E50" s="3" t="str">
        <f>CONCATENATE("task_group_",A50,"_desc")</f>
        <v>task_group_433041_desc</v>
      </c>
      <c r="F50" s="3" t="str">
        <f>CONCATENATE("icon_task_group_",A50)</f>
        <v>icon_task_group_433041</v>
      </c>
      <c r="G50" s="3">
        <v>1</v>
      </c>
      <c r="I50" s="3">
        <v>1031</v>
      </c>
    </row>
    <row r="51" spans="1:9" x14ac:dyDescent="0.25">
      <c r="A51" s="2">
        <v>433051</v>
      </c>
      <c r="B51" s="3" t="s">
        <v>178</v>
      </c>
      <c r="C51" s="3">
        <v>3305</v>
      </c>
      <c r="D51" s="3" t="str">
        <f>CONCATENATE("task_group_",A51,"_name")</f>
        <v>task_group_433051_name</v>
      </c>
      <c r="E51" s="3" t="str">
        <f>CONCATENATE("task_group_",A51,"_desc")</f>
        <v>task_group_433051_desc</v>
      </c>
      <c r="F51" s="3" t="str">
        <f>CONCATENATE("icon_task_group_",A51)</f>
        <v>icon_task_group_433051</v>
      </c>
      <c r="G51" s="3">
        <v>1</v>
      </c>
      <c r="I51" s="3">
        <v>1031</v>
      </c>
    </row>
    <row r="52" spans="1:9" x14ac:dyDescent="0.25">
      <c r="I52" s="3">
        <v>1031</v>
      </c>
    </row>
    <row r="53" spans="1:9" x14ac:dyDescent="0.25">
      <c r="I53" s="3">
        <v>1031</v>
      </c>
    </row>
    <row r="54" spans="1:9" x14ac:dyDescent="0.25">
      <c r="I54" s="3">
        <v>1031</v>
      </c>
    </row>
    <row r="55" spans="1:9" x14ac:dyDescent="0.25">
      <c r="I55" s="3">
        <v>1031</v>
      </c>
    </row>
    <row r="56" spans="1:9" x14ac:dyDescent="0.25">
      <c r="I56" s="3">
        <v>1031</v>
      </c>
    </row>
    <row r="57" spans="1:9" x14ac:dyDescent="0.25">
      <c r="I57" s="3">
        <v>1031</v>
      </c>
    </row>
    <row r="58" spans="1:9" x14ac:dyDescent="0.25">
      <c r="I58" s="3">
        <v>1031</v>
      </c>
    </row>
    <row r="59" spans="1:9" x14ac:dyDescent="0.25">
      <c r="I59" s="3">
        <v>1031</v>
      </c>
    </row>
    <row r="60" spans="1:9" x14ac:dyDescent="0.25">
      <c r="I60" s="3">
        <v>1031</v>
      </c>
    </row>
    <row r="61" spans="1:9" x14ac:dyDescent="0.25">
      <c r="I61" s="3">
        <v>1031</v>
      </c>
    </row>
    <row r="62" spans="1:9" x14ac:dyDescent="0.25">
      <c r="I62" s="3">
        <v>1031</v>
      </c>
    </row>
    <row r="63" spans="1:9" x14ac:dyDescent="0.25">
      <c r="I63" s="3">
        <v>1031</v>
      </c>
    </row>
    <row r="64" spans="1:9" x14ac:dyDescent="0.25">
      <c r="I64" s="3">
        <v>1031</v>
      </c>
    </row>
    <row r="65" spans="9:9" x14ac:dyDescent="0.25">
      <c r="I65" s="3">
        <v>2011</v>
      </c>
    </row>
    <row r="66" spans="9:9" x14ac:dyDescent="0.25">
      <c r="I66" s="3">
        <v>2011</v>
      </c>
    </row>
    <row r="67" spans="9:9" x14ac:dyDescent="0.25">
      <c r="I67" s="3">
        <v>2011</v>
      </c>
    </row>
    <row r="68" spans="9:9" x14ac:dyDescent="0.25">
      <c r="I68" s="3">
        <v>2011</v>
      </c>
    </row>
    <row r="69" spans="9:9" x14ac:dyDescent="0.25">
      <c r="I69" s="3">
        <v>2011</v>
      </c>
    </row>
    <row r="70" spans="9:9" x14ac:dyDescent="0.25">
      <c r="I70" s="3">
        <v>2011</v>
      </c>
    </row>
    <row r="71" spans="9:9" x14ac:dyDescent="0.25">
      <c r="I71" s="3">
        <v>2011</v>
      </c>
    </row>
    <row r="72" spans="9:9" x14ac:dyDescent="0.25">
      <c r="I72" s="3">
        <v>2011</v>
      </c>
    </row>
    <row r="73" spans="9:9" x14ac:dyDescent="0.25">
      <c r="I73" s="3">
        <v>2011</v>
      </c>
    </row>
    <row r="74" spans="9:9" x14ac:dyDescent="0.25">
      <c r="I74" s="3">
        <v>2011</v>
      </c>
    </row>
    <row r="75" spans="9:9" x14ac:dyDescent="0.25">
      <c r="I75" s="3">
        <v>2011</v>
      </c>
    </row>
    <row r="76" spans="9:9" x14ac:dyDescent="0.25">
      <c r="I76" s="3">
        <v>2011</v>
      </c>
    </row>
    <row r="77" spans="9:9" x14ac:dyDescent="0.25">
      <c r="I77" s="3">
        <v>2011</v>
      </c>
    </row>
    <row r="78" spans="9:9" x14ac:dyDescent="0.25">
      <c r="I78" s="3">
        <v>2011</v>
      </c>
    </row>
    <row r="79" spans="9:9" x14ac:dyDescent="0.25">
      <c r="I79" s="3">
        <v>2011</v>
      </c>
    </row>
    <row r="80" spans="9:9" x14ac:dyDescent="0.25">
      <c r="I80" s="3">
        <v>2011</v>
      </c>
    </row>
    <row r="81" spans="9:9" x14ac:dyDescent="0.25">
      <c r="I81" s="3">
        <v>2011</v>
      </c>
    </row>
    <row r="82" spans="9:9" x14ac:dyDescent="0.25">
      <c r="I82" s="3">
        <v>2011</v>
      </c>
    </row>
    <row r="83" spans="9:9" x14ac:dyDescent="0.25">
      <c r="I83" s="3">
        <v>2011</v>
      </c>
    </row>
    <row r="84" spans="9:9" x14ac:dyDescent="0.25">
      <c r="I84" s="3">
        <v>2011</v>
      </c>
    </row>
    <row r="85" spans="9:9" x14ac:dyDescent="0.25">
      <c r="I85" s="3">
        <v>2011</v>
      </c>
    </row>
    <row r="86" spans="9:9" x14ac:dyDescent="0.25">
      <c r="I86" s="3">
        <v>2011</v>
      </c>
    </row>
    <row r="87" spans="9:9" x14ac:dyDescent="0.25">
      <c r="I87" s="3">
        <v>2011</v>
      </c>
    </row>
    <row r="88" spans="9:9" x14ac:dyDescent="0.25">
      <c r="I88" s="3">
        <v>2011</v>
      </c>
    </row>
    <row r="89" spans="9:9" x14ac:dyDescent="0.25">
      <c r="I89" s="3">
        <v>2011</v>
      </c>
    </row>
    <row r="90" spans="9:9" x14ac:dyDescent="0.25">
      <c r="I90" s="3">
        <v>2011</v>
      </c>
    </row>
    <row r="91" spans="9:9" x14ac:dyDescent="0.25">
      <c r="I91" s="3">
        <v>2011</v>
      </c>
    </row>
    <row r="92" spans="9:9" x14ac:dyDescent="0.25">
      <c r="I92" s="3">
        <v>2011</v>
      </c>
    </row>
    <row r="93" spans="9:9" x14ac:dyDescent="0.25">
      <c r="I93" s="3">
        <v>2011</v>
      </c>
    </row>
    <row r="94" spans="9:9" x14ac:dyDescent="0.25">
      <c r="I94" s="3">
        <v>2011</v>
      </c>
    </row>
    <row r="95" spans="9:9" x14ac:dyDescent="0.25">
      <c r="I95" s="3">
        <v>2011</v>
      </c>
    </row>
    <row r="96" spans="9:9" x14ac:dyDescent="0.25">
      <c r="I96" s="3">
        <v>2011</v>
      </c>
    </row>
    <row r="97" spans="9:9" x14ac:dyDescent="0.25">
      <c r="I97" s="3">
        <v>2011</v>
      </c>
    </row>
    <row r="98" spans="9:9" x14ac:dyDescent="0.25">
      <c r="I98" s="3">
        <v>2011</v>
      </c>
    </row>
    <row r="99" spans="9:9" x14ac:dyDescent="0.25">
      <c r="I99" s="3">
        <v>2011</v>
      </c>
    </row>
    <row r="100" spans="9:9" x14ac:dyDescent="0.25">
      <c r="I100" s="3">
        <v>2011</v>
      </c>
    </row>
    <row r="101" spans="9:9" x14ac:dyDescent="0.25">
      <c r="I101" s="3">
        <v>2011</v>
      </c>
    </row>
    <row r="102" spans="9:9" x14ac:dyDescent="0.25">
      <c r="I102" s="3">
        <v>2011</v>
      </c>
    </row>
    <row r="103" spans="9:9" x14ac:dyDescent="0.25">
      <c r="I103" s="3">
        <v>2011</v>
      </c>
    </row>
    <row r="104" spans="9:9" x14ac:dyDescent="0.25">
      <c r="I104" s="3">
        <v>2011</v>
      </c>
    </row>
    <row r="105" spans="9:9" x14ac:dyDescent="0.25">
      <c r="I105" s="3">
        <v>2011</v>
      </c>
    </row>
    <row r="106" spans="9:9" x14ac:dyDescent="0.25">
      <c r="I106" s="3">
        <v>2011</v>
      </c>
    </row>
    <row r="107" spans="9:9" x14ac:dyDescent="0.25">
      <c r="I107" s="3">
        <v>2011</v>
      </c>
    </row>
    <row r="108" spans="9:9" x14ac:dyDescent="0.25">
      <c r="I108" s="3">
        <v>2011</v>
      </c>
    </row>
    <row r="109" spans="9:9" x14ac:dyDescent="0.25">
      <c r="I109" s="3">
        <v>2011</v>
      </c>
    </row>
    <row r="110" spans="9:9" x14ac:dyDescent="0.25">
      <c r="I110" s="3">
        <v>2011</v>
      </c>
    </row>
    <row r="111" spans="9:9" x14ac:dyDescent="0.25">
      <c r="I111" s="3">
        <v>2011</v>
      </c>
    </row>
    <row r="112" spans="9:9" x14ac:dyDescent="0.25">
      <c r="I112" s="3">
        <v>2011</v>
      </c>
    </row>
    <row r="113" spans="9:9" x14ac:dyDescent="0.25">
      <c r="I113" s="3">
        <v>2011</v>
      </c>
    </row>
    <row r="114" spans="9:9" x14ac:dyDescent="0.25">
      <c r="I114" s="3">
        <v>2011</v>
      </c>
    </row>
    <row r="115" spans="9:9" x14ac:dyDescent="0.25">
      <c r="I115" s="3">
        <v>2011</v>
      </c>
    </row>
    <row r="116" spans="9:9" x14ac:dyDescent="0.25">
      <c r="I116" s="3">
        <v>2011</v>
      </c>
    </row>
    <row r="117" spans="9:9" x14ac:dyDescent="0.25">
      <c r="I117" s="3">
        <v>2011</v>
      </c>
    </row>
    <row r="118" spans="9:9" x14ac:dyDescent="0.25">
      <c r="I118" s="3">
        <v>2011</v>
      </c>
    </row>
    <row r="119" spans="9:9" x14ac:dyDescent="0.25">
      <c r="I119" s="3">
        <v>2011</v>
      </c>
    </row>
    <row r="120" spans="9:9" x14ac:dyDescent="0.25">
      <c r="I120" s="3">
        <v>2011</v>
      </c>
    </row>
    <row r="121" spans="9:9" x14ac:dyDescent="0.25">
      <c r="I121" s="3">
        <v>2011</v>
      </c>
    </row>
    <row r="122" spans="9:9" x14ac:dyDescent="0.25">
      <c r="I122" s="3">
        <v>2011</v>
      </c>
    </row>
    <row r="123" spans="9:9" x14ac:dyDescent="0.25">
      <c r="I123" s="3">
        <v>2011</v>
      </c>
    </row>
    <row r="124" spans="9:9" x14ac:dyDescent="0.25">
      <c r="I124" s="3">
        <v>2011</v>
      </c>
    </row>
    <row r="125" spans="9:9" x14ac:dyDescent="0.25">
      <c r="I125" s="3">
        <v>2011</v>
      </c>
    </row>
    <row r="126" spans="9:9" x14ac:dyDescent="0.25">
      <c r="I126" s="3">
        <v>2011</v>
      </c>
    </row>
    <row r="127" spans="9:9" x14ac:dyDescent="0.25">
      <c r="I127" s="3">
        <v>2011</v>
      </c>
    </row>
    <row r="128" spans="9:9" x14ac:dyDescent="0.25">
      <c r="I128" s="3">
        <v>2011</v>
      </c>
    </row>
    <row r="129" spans="9:9" x14ac:dyDescent="0.25">
      <c r="I129" s="3">
        <v>2011</v>
      </c>
    </row>
    <row r="130" spans="9:9" x14ac:dyDescent="0.25">
      <c r="I130" s="3">
        <v>2011</v>
      </c>
    </row>
    <row r="131" spans="9:9" x14ac:dyDescent="0.25">
      <c r="I131" s="3">
        <v>2011</v>
      </c>
    </row>
    <row r="132" spans="9:9" x14ac:dyDescent="0.25">
      <c r="I132" s="3">
        <v>2011</v>
      </c>
    </row>
    <row r="133" spans="9:9" x14ac:dyDescent="0.25">
      <c r="I133" s="3">
        <v>2011</v>
      </c>
    </row>
    <row r="134" spans="9:9" x14ac:dyDescent="0.25">
      <c r="I134" s="3">
        <v>2011</v>
      </c>
    </row>
    <row r="135" spans="9:9" x14ac:dyDescent="0.25">
      <c r="I135" s="3">
        <v>2011</v>
      </c>
    </row>
    <row r="136" spans="9:9" x14ac:dyDescent="0.25">
      <c r="I136" s="3">
        <v>2011</v>
      </c>
    </row>
    <row r="137" spans="9:9" x14ac:dyDescent="0.25">
      <c r="I137" s="3">
        <v>2011</v>
      </c>
    </row>
    <row r="138" spans="9:9" x14ac:dyDescent="0.25">
      <c r="I138" s="3">
        <v>2011</v>
      </c>
    </row>
    <row r="139" spans="9:9" x14ac:dyDescent="0.25">
      <c r="I139" s="3">
        <v>2011</v>
      </c>
    </row>
    <row r="140" spans="9:9" x14ac:dyDescent="0.25">
      <c r="I140" s="3">
        <v>2011</v>
      </c>
    </row>
    <row r="141" spans="9:9" x14ac:dyDescent="0.25">
      <c r="I141" s="3">
        <v>2011</v>
      </c>
    </row>
    <row r="142" spans="9:9" x14ac:dyDescent="0.25">
      <c r="I142" s="3">
        <v>2011</v>
      </c>
    </row>
    <row r="143" spans="9:9" x14ac:dyDescent="0.25">
      <c r="I143" s="3">
        <v>2011</v>
      </c>
    </row>
    <row r="144" spans="9:9" x14ac:dyDescent="0.25">
      <c r="I144" s="3">
        <v>2011</v>
      </c>
    </row>
    <row r="145" spans="9:9" x14ac:dyDescent="0.25">
      <c r="I145" s="3">
        <v>2011</v>
      </c>
    </row>
    <row r="146" spans="9:9" x14ac:dyDescent="0.25">
      <c r="I146" s="3">
        <v>2011</v>
      </c>
    </row>
    <row r="147" spans="9:9" x14ac:dyDescent="0.25">
      <c r="I147" s="3">
        <v>2011</v>
      </c>
    </row>
    <row r="148" spans="9:9" x14ac:dyDescent="0.25">
      <c r="I148" s="3">
        <v>2011</v>
      </c>
    </row>
    <row r="149" spans="9:9" x14ac:dyDescent="0.25">
      <c r="I149" s="3">
        <v>2011</v>
      </c>
    </row>
    <row r="150" spans="9:9" x14ac:dyDescent="0.25">
      <c r="I150" s="3">
        <v>2011</v>
      </c>
    </row>
    <row r="151" spans="9:9" x14ac:dyDescent="0.25">
      <c r="I151" s="3">
        <v>2011</v>
      </c>
    </row>
    <row r="152" spans="9:9" x14ac:dyDescent="0.25">
      <c r="I152" s="3">
        <v>2011</v>
      </c>
    </row>
    <row r="153" spans="9:9" x14ac:dyDescent="0.25">
      <c r="I153" s="3">
        <v>2011</v>
      </c>
    </row>
    <row r="154" spans="9:9" x14ac:dyDescent="0.25">
      <c r="I154" s="3">
        <v>2011</v>
      </c>
    </row>
    <row r="155" spans="9:9" x14ac:dyDescent="0.25">
      <c r="I155" s="3">
        <v>2011</v>
      </c>
    </row>
    <row r="156" spans="9:9" x14ac:dyDescent="0.25">
      <c r="I156" s="3">
        <v>2011</v>
      </c>
    </row>
    <row r="157" spans="9:9" x14ac:dyDescent="0.25">
      <c r="I157" s="3">
        <v>2011</v>
      </c>
    </row>
    <row r="158" spans="9:9" x14ac:dyDescent="0.25">
      <c r="I158" s="3">
        <v>2011</v>
      </c>
    </row>
    <row r="159" spans="9:9" x14ac:dyDescent="0.25">
      <c r="I159" s="3">
        <v>2011</v>
      </c>
    </row>
    <row r="160" spans="9:9" x14ac:dyDescent="0.25">
      <c r="I160" s="3">
        <v>2011</v>
      </c>
    </row>
    <row r="161" spans="9:9" x14ac:dyDescent="0.25">
      <c r="I161" s="3">
        <v>2011</v>
      </c>
    </row>
    <row r="162" spans="9:9" x14ac:dyDescent="0.25">
      <c r="I162" s="3">
        <v>2011</v>
      </c>
    </row>
    <row r="163" spans="9:9" x14ac:dyDescent="0.25">
      <c r="I163" s="3">
        <v>2011</v>
      </c>
    </row>
    <row r="164" spans="9:9" x14ac:dyDescent="0.25">
      <c r="I164" s="3">
        <v>1021</v>
      </c>
    </row>
    <row r="165" spans="9:9" x14ac:dyDescent="0.25">
      <c r="I165" s="3">
        <v>1021</v>
      </c>
    </row>
    <row r="166" spans="9:9" x14ac:dyDescent="0.25">
      <c r="I166" s="3">
        <v>1021</v>
      </c>
    </row>
    <row r="167" spans="9:9" x14ac:dyDescent="0.25">
      <c r="I167" s="3">
        <v>1021</v>
      </c>
    </row>
    <row r="168" spans="9:9" x14ac:dyDescent="0.25">
      <c r="I168" s="3">
        <v>1021</v>
      </c>
    </row>
    <row r="169" spans="9:9" x14ac:dyDescent="0.25">
      <c r="I169" s="3">
        <v>1021</v>
      </c>
    </row>
    <row r="170" spans="9:9" x14ac:dyDescent="0.25">
      <c r="I170" s="3">
        <v>1021</v>
      </c>
    </row>
    <row r="171" spans="9:9" x14ac:dyDescent="0.25">
      <c r="I171" s="3">
        <v>1021</v>
      </c>
    </row>
    <row r="172" spans="9:9" x14ac:dyDescent="0.25">
      <c r="I172" s="3">
        <v>1021</v>
      </c>
    </row>
    <row r="173" spans="9:9" x14ac:dyDescent="0.25">
      <c r="I173" s="3">
        <v>1021</v>
      </c>
    </row>
    <row r="174" spans="9:9" x14ac:dyDescent="0.25">
      <c r="I174" s="3">
        <v>1021</v>
      </c>
    </row>
    <row r="175" spans="9:9" x14ac:dyDescent="0.25">
      <c r="I175" s="3">
        <v>1021</v>
      </c>
    </row>
    <row r="176" spans="9:9" x14ac:dyDescent="0.25">
      <c r="I176" s="3">
        <v>1021</v>
      </c>
    </row>
    <row r="177" spans="9:9" x14ac:dyDescent="0.25">
      <c r="I177" s="3">
        <v>1021</v>
      </c>
    </row>
    <row r="178" spans="9:9" x14ac:dyDescent="0.25">
      <c r="I178" s="3">
        <v>1021</v>
      </c>
    </row>
    <row r="179" spans="9:9" x14ac:dyDescent="0.25">
      <c r="I179" s="3">
        <v>1021</v>
      </c>
    </row>
    <row r="180" spans="9:9" x14ac:dyDescent="0.25">
      <c r="I180" s="3">
        <v>1042</v>
      </c>
    </row>
    <row r="181" spans="9:9" x14ac:dyDescent="0.25">
      <c r="I181" s="3">
        <v>1042</v>
      </c>
    </row>
    <row r="182" spans="9:9" x14ac:dyDescent="0.25">
      <c r="I182" s="3">
        <v>1042</v>
      </c>
    </row>
    <row r="183" spans="9:9" x14ac:dyDescent="0.25">
      <c r="I183" s="3">
        <v>1042</v>
      </c>
    </row>
    <row r="184" spans="9:9" x14ac:dyDescent="0.25">
      <c r="I184" s="3">
        <v>1042</v>
      </c>
    </row>
    <row r="185" spans="9:9" x14ac:dyDescent="0.25">
      <c r="I185" s="3">
        <v>1042</v>
      </c>
    </row>
    <row r="186" spans="9:9" x14ac:dyDescent="0.25">
      <c r="I186" s="3">
        <v>1042</v>
      </c>
    </row>
    <row r="187" spans="9:9" x14ac:dyDescent="0.25">
      <c r="I187" s="3">
        <v>1042</v>
      </c>
    </row>
    <row r="188" spans="9:9" x14ac:dyDescent="0.25">
      <c r="I188" s="3">
        <v>1042</v>
      </c>
    </row>
    <row r="189" spans="9:9" x14ac:dyDescent="0.25">
      <c r="I189" s="3">
        <v>1042</v>
      </c>
    </row>
    <row r="190" spans="9:9" x14ac:dyDescent="0.25">
      <c r="I190" s="3">
        <v>3021</v>
      </c>
    </row>
    <row r="191" spans="9:9" x14ac:dyDescent="0.25">
      <c r="I191" s="3">
        <v>3021</v>
      </c>
    </row>
    <row r="192" spans="9:9" x14ac:dyDescent="0.25">
      <c r="I192" s="3">
        <v>3021</v>
      </c>
    </row>
    <row r="193" spans="9:9" x14ac:dyDescent="0.25">
      <c r="I193" s="3">
        <v>3021</v>
      </c>
    </row>
    <row r="194" spans="9:9" x14ac:dyDescent="0.25">
      <c r="I194" s="3">
        <v>3021</v>
      </c>
    </row>
    <row r="195" spans="9:9" x14ac:dyDescent="0.25">
      <c r="I195" s="3">
        <v>3021</v>
      </c>
    </row>
    <row r="196" spans="9:9" x14ac:dyDescent="0.25">
      <c r="I196" s="3">
        <v>3021</v>
      </c>
    </row>
    <row r="197" spans="9:9" x14ac:dyDescent="0.25">
      <c r="I197" s="3">
        <v>3021</v>
      </c>
    </row>
    <row r="198" spans="9:9" x14ac:dyDescent="0.25">
      <c r="I198" s="3">
        <v>3021</v>
      </c>
    </row>
    <row r="199" spans="9:9" x14ac:dyDescent="0.25">
      <c r="I199" s="3">
        <v>2031</v>
      </c>
    </row>
    <row r="200" spans="9:9" x14ac:dyDescent="0.25">
      <c r="I200" s="3">
        <v>2031</v>
      </c>
    </row>
    <row r="201" spans="9:9" x14ac:dyDescent="0.25">
      <c r="I201" s="3">
        <v>2031</v>
      </c>
    </row>
    <row r="202" spans="9:9" x14ac:dyDescent="0.25">
      <c r="I202" s="3">
        <v>2031</v>
      </c>
    </row>
    <row r="203" spans="9:9" x14ac:dyDescent="0.25">
      <c r="I203" s="3">
        <v>2031</v>
      </c>
    </row>
    <row r="204" spans="9:9" x14ac:dyDescent="0.25">
      <c r="I204" s="3">
        <v>2031</v>
      </c>
    </row>
    <row r="205" spans="9:9" x14ac:dyDescent="0.25">
      <c r="I205" s="3">
        <v>2031</v>
      </c>
    </row>
    <row r="206" spans="9:9" x14ac:dyDescent="0.25">
      <c r="I206" s="3">
        <v>2031</v>
      </c>
    </row>
    <row r="207" spans="9:9" x14ac:dyDescent="0.25">
      <c r="I207" s="3">
        <v>2031</v>
      </c>
    </row>
    <row r="208" spans="9:9" x14ac:dyDescent="0.25">
      <c r="I208" s="3">
        <v>2031</v>
      </c>
    </row>
    <row r="209" spans="9:9" x14ac:dyDescent="0.25">
      <c r="I209" s="3">
        <v>2033</v>
      </c>
    </row>
    <row r="210" spans="9:9" x14ac:dyDescent="0.25">
      <c r="I210" s="3">
        <v>2033</v>
      </c>
    </row>
    <row r="211" spans="9:9" x14ac:dyDescent="0.25">
      <c r="I211" s="3">
        <v>2033</v>
      </c>
    </row>
    <row r="212" spans="9:9" x14ac:dyDescent="0.25">
      <c r="I212" s="3">
        <v>2033</v>
      </c>
    </row>
    <row r="213" spans="9:9" x14ac:dyDescent="0.25">
      <c r="I213" s="3">
        <v>2033</v>
      </c>
    </row>
    <row r="214" spans="9:9" x14ac:dyDescent="0.25">
      <c r="I214" s="3">
        <v>2033</v>
      </c>
    </row>
    <row r="215" spans="9:9" x14ac:dyDescent="0.25">
      <c r="I215" s="3">
        <v>2033</v>
      </c>
    </row>
    <row r="216" spans="9:9" x14ac:dyDescent="0.25">
      <c r="I216" s="3">
        <v>2033</v>
      </c>
    </row>
    <row r="217" spans="9:9" x14ac:dyDescent="0.25">
      <c r="I217" s="3">
        <v>2033</v>
      </c>
    </row>
    <row r="218" spans="9:9" x14ac:dyDescent="0.25">
      <c r="I218" s="3">
        <v>2033</v>
      </c>
    </row>
    <row r="219" spans="9:9" x14ac:dyDescent="0.25">
      <c r="I219" s="3">
        <v>3043</v>
      </c>
    </row>
    <row r="220" spans="9:9" x14ac:dyDescent="0.25">
      <c r="I220" s="3">
        <v>3043</v>
      </c>
    </row>
    <row r="221" spans="9:9" x14ac:dyDescent="0.25">
      <c r="I221" s="3">
        <v>3043</v>
      </c>
    </row>
    <row r="222" spans="9:9" x14ac:dyDescent="0.25">
      <c r="I222" s="3">
        <v>3043</v>
      </c>
    </row>
    <row r="223" spans="9:9" x14ac:dyDescent="0.25">
      <c r="I223" s="3">
        <v>3043</v>
      </c>
    </row>
    <row r="224" spans="9:9" x14ac:dyDescent="0.25">
      <c r="I224" s="3">
        <v>3043</v>
      </c>
    </row>
    <row r="225" spans="9:9" x14ac:dyDescent="0.25">
      <c r="I225" s="3">
        <v>3043</v>
      </c>
    </row>
    <row r="226" spans="9:9" x14ac:dyDescent="0.25">
      <c r="I226" s="3">
        <v>3043</v>
      </c>
    </row>
    <row r="227" spans="9:9" x14ac:dyDescent="0.25">
      <c r="I227" s="3">
        <v>3043</v>
      </c>
    </row>
    <row r="228" spans="9:9" x14ac:dyDescent="0.25">
      <c r="I228" s="3">
        <v>3043</v>
      </c>
    </row>
    <row r="229" spans="9:9" x14ac:dyDescent="0.25">
      <c r="I229" s="3">
        <v>3043</v>
      </c>
    </row>
    <row r="230" spans="9:9" x14ac:dyDescent="0.25">
      <c r="I230" s="3">
        <v>3043</v>
      </c>
    </row>
    <row r="231" spans="9:9" x14ac:dyDescent="0.25">
      <c r="I231" s="3">
        <v>3043</v>
      </c>
    </row>
    <row r="232" spans="9:9" x14ac:dyDescent="0.25">
      <c r="I232" s="3">
        <v>3043</v>
      </c>
    </row>
    <row r="233" spans="9:9" x14ac:dyDescent="0.25">
      <c r="I233" s="3">
        <v>3043</v>
      </c>
    </row>
    <row r="234" spans="9:9" x14ac:dyDescent="0.25">
      <c r="I234" s="3">
        <v>3043</v>
      </c>
    </row>
    <row r="235" spans="9:9" x14ac:dyDescent="0.25">
      <c r="I235" s="3">
        <v>3045</v>
      </c>
    </row>
    <row r="236" spans="9:9" x14ac:dyDescent="0.25">
      <c r="I236" s="3">
        <v>3045</v>
      </c>
    </row>
    <row r="237" spans="9:9" x14ac:dyDescent="0.25">
      <c r="I237" s="3">
        <v>3045</v>
      </c>
    </row>
    <row r="238" spans="9:9" x14ac:dyDescent="0.25">
      <c r="I238" s="3">
        <v>3045</v>
      </c>
    </row>
    <row r="239" spans="9:9" x14ac:dyDescent="0.25">
      <c r="I239" s="3">
        <v>3045</v>
      </c>
    </row>
    <row r="240" spans="9:9" x14ac:dyDescent="0.25">
      <c r="I240" s="3">
        <v>3045</v>
      </c>
    </row>
    <row r="241" spans="9:9" x14ac:dyDescent="0.25">
      <c r="I241" s="3">
        <v>3045</v>
      </c>
    </row>
    <row r="242" spans="9:9" x14ac:dyDescent="0.25">
      <c r="I242" s="3">
        <v>3045</v>
      </c>
    </row>
    <row r="243" spans="9:9" x14ac:dyDescent="0.25">
      <c r="I243" s="3">
        <v>3045</v>
      </c>
    </row>
    <row r="244" spans="9:9" x14ac:dyDescent="0.25">
      <c r="I244" s="3">
        <v>3045</v>
      </c>
    </row>
    <row r="245" spans="9:9" x14ac:dyDescent="0.25">
      <c r="I245" s="3">
        <v>3045</v>
      </c>
    </row>
    <row r="246" spans="9:9" x14ac:dyDescent="0.25">
      <c r="I246" s="3">
        <v>3045</v>
      </c>
    </row>
    <row r="247" spans="9:9" x14ac:dyDescent="0.25">
      <c r="I247" s="3">
        <v>3045</v>
      </c>
    </row>
    <row r="248" spans="9:9" x14ac:dyDescent="0.25">
      <c r="I248" s="3">
        <v>3045</v>
      </c>
    </row>
    <row r="249" spans="9:9" x14ac:dyDescent="0.25">
      <c r="I249" s="3">
        <v>3045</v>
      </c>
    </row>
    <row r="250" spans="9:9" x14ac:dyDescent="0.25">
      <c r="I250" s="3">
        <v>3045</v>
      </c>
    </row>
    <row r="251" spans="9:9" x14ac:dyDescent="0.25">
      <c r="I251" s="3">
        <v>3042</v>
      </c>
    </row>
    <row r="252" spans="9:9" x14ac:dyDescent="0.25">
      <c r="I252" s="3">
        <v>3042</v>
      </c>
    </row>
    <row r="253" spans="9:9" x14ac:dyDescent="0.25">
      <c r="I253" s="3">
        <v>3042</v>
      </c>
    </row>
    <row r="254" spans="9:9" x14ac:dyDescent="0.25">
      <c r="I254" s="3">
        <v>3042</v>
      </c>
    </row>
    <row r="255" spans="9:9" x14ac:dyDescent="0.25">
      <c r="I255" s="3">
        <v>3042</v>
      </c>
    </row>
    <row r="256" spans="9:9" x14ac:dyDescent="0.25">
      <c r="I256" s="3">
        <v>3042</v>
      </c>
    </row>
    <row r="257" spans="9:9" x14ac:dyDescent="0.25">
      <c r="I257" s="3">
        <v>3042</v>
      </c>
    </row>
    <row r="258" spans="9:9" x14ac:dyDescent="0.25">
      <c r="I258" s="3">
        <v>3042</v>
      </c>
    </row>
    <row r="259" spans="9:9" x14ac:dyDescent="0.25">
      <c r="I259" s="3">
        <v>3042</v>
      </c>
    </row>
    <row r="260" spans="9:9" x14ac:dyDescent="0.25">
      <c r="I260" s="3">
        <v>3042</v>
      </c>
    </row>
    <row r="261" spans="9:9" x14ac:dyDescent="0.25">
      <c r="I261" s="3">
        <v>3051</v>
      </c>
    </row>
    <row r="262" spans="9:9" x14ac:dyDescent="0.25">
      <c r="I262" s="3">
        <v>3051</v>
      </c>
    </row>
    <row r="263" spans="9:9" x14ac:dyDescent="0.25">
      <c r="I263" s="3">
        <v>3051</v>
      </c>
    </row>
    <row r="264" spans="9:9" x14ac:dyDescent="0.25">
      <c r="I264" s="3">
        <v>3051</v>
      </c>
    </row>
    <row r="265" spans="9:9" x14ac:dyDescent="0.25">
      <c r="I265" s="3">
        <v>3051</v>
      </c>
    </row>
    <row r="266" spans="9:9" x14ac:dyDescent="0.25">
      <c r="I266" s="3">
        <v>3051</v>
      </c>
    </row>
    <row r="267" spans="9:9" x14ac:dyDescent="0.25">
      <c r="I267" s="3">
        <v>3051</v>
      </c>
    </row>
    <row r="268" spans="9:9" x14ac:dyDescent="0.25">
      <c r="I268" s="3">
        <v>3051</v>
      </c>
    </row>
    <row r="269" spans="9:9" x14ac:dyDescent="0.25">
      <c r="I269" s="3">
        <v>3051</v>
      </c>
    </row>
    <row r="270" spans="9:9" x14ac:dyDescent="0.25">
      <c r="I270" s="3">
        <v>3051</v>
      </c>
    </row>
    <row r="271" spans="9:9" x14ac:dyDescent="0.25">
      <c r="I271" s="3">
        <v>3061</v>
      </c>
    </row>
    <row r="272" spans="9:9" x14ac:dyDescent="0.25">
      <c r="I272" s="3">
        <v>3061</v>
      </c>
    </row>
    <row r="273" spans="9:9" x14ac:dyDescent="0.25">
      <c r="I273" s="3">
        <v>3061</v>
      </c>
    </row>
    <row r="274" spans="9:9" x14ac:dyDescent="0.25">
      <c r="I274" s="3">
        <v>3061</v>
      </c>
    </row>
    <row r="275" spans="9:9" x14ac:dyDescent="0.25">
      <c r="I275" s="3">
        <v>3061</v>
      </c>
    </row>
    <row r="276" spans="9:9" x14ac:dyDescent="0.25">
      <c r="I276" s="3">
        <v>3061</v>
      </c>
    </row>
    <row r="277" spans="9:9" x14ac:dyDescent="0.25">
      <c r="I277" s="3">
        <v>3062</v>
      </c>
    </row>
    <row r="278" spans="9:9" x14ac:dyDescent="0.25">
      <c r="I278" s="3">
        <v>3062</v>
      </c>
    </row>
    <row r="279" spans="9:9" x14ac:dyDescent="0.25">
      <c r="I279" s="3">
        <v>3062</v>
      </c>
    </row>
    <row r="280" spans="9:9" x14ac:dyDescent="0.25">
      <c r="I280" s="3">
        <v>3062</v>
      </c>
    </row>
    <row r="281" spans="9:9" x14ac:dyDescent="0.25">
      <c r="I281" s="3">
        <v>3062</v>
      </c>
    </row>
    <row r="282" spans="9:9" x14ac:dyDescent="0.25">
      <c r="I282" s="3">
        <v>3062</v>
      </c>
    </row>
    <row r="283" spans="9:9" x14ac:dyDescent="0.25">
      <c r="I283" s="3">
        <v>3063</v>
      </c>
    </row>
    <row r="284" spans="9:9" x14ac:dyDescent="0.25">
      <c r="I284" s="3">
        <v>3063</v>
      </c>
    </row>
    <row r="285" spans="9:9" x14ac:dyDescent="0.25">
      <c r="I285" s="3">
        <v>3063</v>
      </c>
    </row>
    <row r="286" spans="9:9" x14ac:dyDescent="0.25">
      <c r="I286" s="3">
        <v>3063</v>
      </c>
    </row>
    <row r="287" spans="9:9" x14ac:dyDescent="0.25">
      <c r="I287" s="3">
        <v>3063</v>
      </c>
    </row>
    <row r="288" spans="9:9" x14ac:dyDescent="0.25">
      <c r="I288" s="3">
        <v>3063</v>
      </c>
    </row>
    <row r="289" spans="9:9" x14ac:dyDescent="0.25">
      <c r="I289" s="3">
        <v>3071</v>
      </c>
    </row>
    <row r="290" spans="9:9" x14ac:dyDescent="0.25">
      <c r="I290" s="3">
        <v>3071</v>
      </c>
    </row>
    <row r="291" spans="9:9" x14ac:dyDescent="0.25">
      <c r="I291" s="3">
        <v>3071</v>
      </c>
    </row>
    <row r="292" spans="9:9" x14ac:dyDescent="0.25">
      <c r="I292" s="3">
        <v>3071</v>
      </c>
    </row>
    <row r="293" spans="9:9" x14ac:dyDescent="0.25">
      <c r="I293" s="3">
        <v>3071</v>
      </c>
    </row>
    <row r="294" spans="9:9" x14ac:dyDescent="0.25">
      <c r="I294" s="3">
        <v>3071</v>
      </c>
    </row>
    <row r="295" spans="9:9" x14ac:dyDescent="0.25">
      <c r="I295" s="3">
        <v>3071</v>
      </c>
    </row>
    <row r="296" spans="9:9" x14ac:dyDescent="0.25">
      <c r="I296" s="3">
        <v>3071</v>
      </c>
    </row>
    <row r="297" spans="9:9" x14ac:dyDescent="0.25">
      <c r="I297" s="3">
        <v>3071</v>
      </c>
    </row>
    <row r="298" spans="9:9" x14ac:dyDescent="0.25">
      <c r="I298" s="3">
        <v>3071</v>
      </c>
    </row>
    <row r="299" spans="9:9" x14ac:dyDescent="0.25">
      <c r="I299" s="3">
        <v>3072</v>
      </c>
    </row>
    <row r="300" spans="9:9" x14ac:dyDescent="0.25">
      <c r="I300" s="3">
        <v>3072</v>
      </c>
    </row>
    <row r="301" spans="9:9" x14ac:dyDescent="0.25">
      <c r="I301" s="3">
        <v>3072</v>
      </c>
    </row>
    <row r="302" spans="9:9" x14ac:dyDescent="0.25">
      <c r="I302" s="3">
        <v>3072</v>
      </c>
    </row>
    <row r="303" spans="9:9" x14ac:dyDescent="0.25">
      <c r="I303" s="3">
        <v>3072</v>
      </c>
    </row>
    <row r="304" spans="9:9" x14ac:dyDescent="0.25">
      <c r="I304" s="3">
        <v>3072</v>
      </c>
    </row>
    <row r="305" spans="9:9" x14ac:dyDescent="0.25">
      <c r="I305" s="3">
        <v>3072</v>
      </c>
    </row>
    <row r="306" spans="9:9" x14ac:dyDescent="0.25">
      <c r="I306" s="3">
        <v>3072</v>
      </c>
    </row>
    <row r="307" spans="9:9" x14ac:dyDescent="0.25">
      <c r="I307" s="3">
        <v>3072</v>
      </c>
    </row>
    <row r="308" spans="9:9" x14ac:dyDescent="0.25">
      <c r="I308" s="3">
        <v>3072</v>
      </c>
    </row>
    <row r="309" spans="9:9" x14ac:dyDescent="0.25">
      <c r="I309" s="3">
        <v>3073</v>
      </c>
    </row>
    <row r="310" spans="9:9" x14ac:dyDescent="0.25">
      <c r="I310" s="3">
        <v>3073</v>
      </c>
    </row>
    <row r="311" spans="9:9" x14ac:dyDescent="0.25">
      <c r="I311" s="3">
        <v>3073</v>
      </c>
    </row>
    <row r="312" spans="9:9" x14ac:dyDescent="0.25">
      <c r="I312" s="3">
        <v>3073</v>
      </c>
    </row>
    <row r="313" spans="9:9" x14ac:dyDescent="0.25">
      <c r="I313" s="3">
        <v>3073</v>
      </c>
    </row>
    <row r="314" spans="9:9" x14ac:dyDescent="0.25">
      <c r="I314" s="3">
        <v>3074</v>
      </c>
    </row>
    <row r="315" spans="9:9" x14ac:dyDescent="0.25">
      <c r="I315" s="3">
        <v>3074</v>
      </c>
    </row>
    <row r="316" spans="9:9" x14ac:dyDescent="0.25">
      <c r="I316" s="3">
        <v>3074</v>
      </c>
    </row>
    <row r="317" spans="9:9" x14ac:dyDescent="0.25">
      <c r="I317" s="3">
        <v>3074</v>
      </c>
    </row>
    <row r="318" spans="9:9" x14ac:dyDescent="0.25">
      <c r="I318" s="3">
        <v>3074</v>
      </c>
    </row>
    <row r="319" spans="9:9" x14ac:dyDescent="0.25">
      <c r="I319" s="3">
        <v>3074</v>
      </c>
    </row>
    <row r="320" spans="9:9" x14ac:dyDescent="0.25">
      <c r="I320" s="3">
        <v>3074</v>
      </c>
    </row>
    <row r="321" spans="9:9" x14ac:dyDescent="0.25">
      <c r="I321" s="3">
        <v>3074</v>
      </c>
    </row>
    <row r="322" spans="9:9" x14ac:dyDescent="0.25">
      <c r="I322" s="3">
        <v>3074</v>
      </c>
    </row>
    <row r="323" spans="9:9" x14ac:dyDescent="0.25">
      <c r="I323" s="3">
        <v>3074</v>
      </c>
    </row>
    <row r="324" spans="9:9" x14ac:dyDescent="0.25">
      <c r="I324" s="3">
        <v>2012</v>
      </c>
    </row>
    <row r="325" spans="9:9" x14ac:dyDescent="0.25">
      <c r="I325" s="3">
        <v>2012</v>
      </c>
    </row>
    <row r="326" spans="9:9" x14ac:dyDescent="0.25">
      <c r="I326" s="3">
        <v>2012</v>
      </c>
    </row>
    <row r="327" spans="9:9" x14ac:dyDescent="0.25">
      <c r="I327" s="3">
        <v>2012</v>
      </c>
    </row>
    <row r="328" spans="9:9" x14ac:dyDescent="0.25">
      <c r="I328" s="3">
        <v>2012</v>
      </c>
    </row>
    <row r="329" spans="9:9" x14ac:dyDescent="0.25">
      <c r="I329" s="3">
        <v>2012</v>
      </c>
    </row>
    <row r="330" spans="9:9" x14ac:dyDescent="0.25">
      <c r="I330" s="3">
        <v>2012</v>
      </c>
    </row>
    <row r="331" spans="9:9" x14ac:dyDescent="0.25">
      <c r="I331" s="3">
        <v>2012</v>
      </c>
    </row>
    <row r="332" spans="9:9" x14ac:dyDescent="0.25">
      <c r="I332" s="3">
        <v>2012</v>
      </c>
    </row>
    <row r="333" spans="9:9" x14ac:dyDescent="0.25">
      <c r="I333" s="3">
        <v>2012</v>
      </c>
    </row>
    <row r="334" spans="9:9" x14ac:dyDescent="0.25">
      <c r="I334" s="3">
        <v>2024</v>
      </c>
    </row>
    <row r="335" spans="9:9" x14ac:dyDescent="0.25">
      <c r="I335" s="3">
        <v>2024</v>
      </c>
    </row>
    <row r="336" spans="9:9" x14ac:dyDescent="0.25">
      <c r="I336" s="3">
        <v>2024</v>
      </c>
    </row>
    <row r="337" spans="9:9" x14ac:dyDescent="0.25">
      <c r="I337" s="3">
        <v>2024</v>
      </c>
    </row>
    <row r="338" spans="9:9" x14ac:dyDescent="0.25">
      <c r="I338" s="3">
        <v>2024</v>
      </c>
    </row>
    <row r="339" spans="9:9" x14ac:dyDescent="0.25">
      <c r="I339" s="3">
        <v>2024</v>
      </c>
    </row>
    <row r="340" spans="9:9" x14ac:dyDescent="0.25">
      <c r="I340" s="3">
        <v>2024</v>
      </c>
    </row>
    <row r="341" spans="9:9" x14ac:dyDescent="0.25">
      <c r="I341" s="3">
        <v>2024</v>
      </c>
    </row>
    <row r="342" spans="9:9" x14ac:dyDescent="0.25">
      <c r="I342" s="3">
        <v>2024</v>
      </c>
    </row>
    <row r="343" spans="9:9" x14ac:dyDescent="0.25">
      <c r="I343" s="3">
        <v>2024</v>
      </c>
    </row>
    <row r="344" spans="9:9" x14ac:dyDescent="0.25">
      <c r="I344" s="3">
        <v>1051</v>
      </c>
    </row>
    <row r="345" spans="9:9" x14ac:dyDescent="0.25">
      <c r="I345" s="3">
        <v>1051</v>
      </c>
    </row>
    <row r="346" spans="9:9" x14ac:dyDescent="0.25">
      <c r="I346" s="3">
        <v>1051</v>
      </c>
    </row>
    <row r="347" spans="9:9" x14ac:dyDescent="0.25">
      <c r="I347" s="3">
        <v>1051</v>
      </c>
    </row>
    <row r="348" spans="9:9" x14ac:dyDescent="0.25">
      <c r="I348" s="3">
        <v>1051</v>
      </c>
    </row>
    <row r="349" spans="9:9" x14ac:dyDescent="0.25">
      <c r="I349" s="3">
        <v>1051</v>
      </c>
    </row>
    <row r="350" spans="9:9" x14ac:dyDescent="0.25">
      <c r="I350" s="3">
        <v>1051</v>
      </c>
    </row>
    <row r="351" spans="9:9" x14ac:dyDescent="0.25">
      <c r="I351" s="3">
        <v>1051</v>
      </c>
    </row>
    <row r="352" spans="9:9" x14ac:dyDescent="0.25">
      <c r="I352" s="3">
        <v>1051</v>
      </c>
    </row>
    <row r="353" spans="9:9" x14ac:dyDescent="0.25">
      <c r="I353" s="3">
        <v>1051</v>
      </c>
    </row>
    <row r="354" spans="9:9" x14ac:dyDescent="0.25">
      <c r="I354" s="3">
        <v>1063</v>
      </c>
    </row>
    <row r="355" spans="9:9" x14ac:dyDescent="0.25">
      <c r="I355" s="3">
        <v>1063</v>
      </c>
    </row>
    <row r="356" spans="9:9" x14ac:dyDescent="0.25">
      <c r="I356" s="3">
        <v>1063</v>
      </c>
    </row>
    <row r="357" spans="9:9" x14ac:dyDescent="0.25">
      <c r="I357" s="3">
        <v>1063</v>
      </c>
    </row>
    <row r="358" spans="9:9" x14ac:dyDescent="0.25">
      <c r="I358" s="3">
        <v>1063</v>
      </c>
    </row>
    <row r="359" spans="9:9" x14ac:dyDescent="0.25">
      <c r="I359" s="3">
        <v>1063</v>
      </c>
    </row>
    <row r="360" spans="9:9" x14ac:dyDescent="0.25">
      <c r="I360" s="3">
        <v>1063</v>
      </c>
    </row>
    <row r="361" spans="9:9" x14ac:dyDescent="0.25">
      <c r="I361" s="3">
        <v>1063</v>
      </c>
    </row>
    <row r="362" spans="9:9" x14ac:dyDescent="0.25">
      <c r="I362" s="3">
        <v>1063</v>
      </c>
    </row>
    <row r="363" spans="9:9" x14ac:dyDescent="0.25">
      <c r="I363" s="3">
        <v>1063</v>
      </c>
    </row>
    <row r="364" spans="9:9" x14ac:dyDescent="0.25">
      <c r="I364" s="3">
        <v>1061</v>
      </c>
    </row>
    <row r="365" spans="9:9" x14ac:dyDescent="0.25">
      <c r="I365" s="3">
        <v>1061</v>
      </c>
    </row>
    <row r="366" spans="9:9" x14ac:dyDescent="0.25">
      <c r="I366" s="3">
        <v>1061</v>
      </c>
    </row>
    <row r="367" spans="9:9" x14ac:dyDescent="0.25">
      <c r="I367" s="3">
        <v>1061</v>
      </c>
    </row>
    <row r="368" spans="9:9" x14ac:dyDescent="0.25">
      <c r="I368" s="3">
        <v>1061</v>
      </c>
    </row>
    <row r="369" spans="9:9" x14ac:dyDescent="0.25">
      <c r="I369" s="3">
        <v>1061</v>
      </c>
    </row>
    <row r="370" spans="9:9" x14ac:dyDescent="0.25">
      <c r="I370" s="3">
        <v>2041</v>
      </c>
    </row>
    <row r="371" spans="9:9" x14ac:dyDescent="0.25">
      <c r="I371" s="3">
        <v>2041</v>
      </c>
    </row>
    <row r="372" spans="9:9" x14ac:dyDescent="0.25">
      <c r="I372" s="3">
        <v>2041</v>
      </c>
    </row>
    <row r="373" spans="9:9" x14ac:dyDescent="0.25">
      <c r="I373" s="3">
        <v>2041</v>
      </c>
    </row>
    <row r="374" spans="9:9" x14ac:dyDescent="0.25">
      <c r="I374" s="3">
        <v>2041</v>
      </c>
    </row>
    <row r="375" spans="9:9" x14ac:dyDescent="0.25">
      <c r="I375" s="3">
        <v>2041</v>
      </c>
    </row>
    <row r="376" spans="9:9" x14ac:dyDescent="0.25">
      <c r="I376" s="3">
        <v>2041</v>
      </c>
    </row>
    <row r="377" spans="9:9" x14ac:dyDescent="0.25">
      <c r="I377" s="3">
        <v>2041</v>
      </c>
    </row>
    <row r="378" spans="9:9" x14ac:dyDescent="0.25">
      <c r="I378" s="3">
        <v>2041</v>
      </c>
    </row>
    <row r="379" spans="9:9" x14ac:dyDescent="0.25">
      <c r="I379" s="3">
        <v>2041</v>
      </c>
    </row>
    <row r="380" spans="9:9" x14ac:dyDescent="0.25">
      <c r="I380" s="3">
        <v>2041</v>
      </c>
    </row>
    <row r="381" spans="9:9" x14ac:dyDescent="0.25">
      <c r="I381" s="3">
        <v>2041</v>
      </c>
    </row>
    <row r="382" spans="9:9" x14ac:dyDescent="0.25">
      <c r="I382" s="3">
        <v>2041</v>
      </c>
    </row>
    <row r="383" spans="9:9" x14ac:dyDescent="0.25">
      <c r="I383" s="3">
        <v>2041</v>
      </c>
    </row>
    <row r="384" spans="9:9" x14ac:dyDescent="0.25">
      <c r="I384" s="3">
        <v>2041</v>
      </c>
    </row>
    <row r="385" spans="9:9" x14ac:dyDescent="0.25">
      <c r="I385" s="3">
        <v>2041</v>
      </c>
    </row>
    <row r="386" spans="9:9" x14ac:dyDescent="0.25">
      <c r="I386" s="3">
        <v>2041</v>
      </c>
    </row>
    <row r="387" spans="9:9" x14ac:dyDescent="0.25">
      <c r="I387" s="3">
        <v>2041</v>
      </c>
    </row>
    <row r="388" spans="9:9" x14ac:dyDescent="0.25">
      <c r="I388" s="3">
        <v>2041</v>
      </c>
    </row>
    <row r="389" spans="9:9" x14ac:dyDescent="0.25">
      <c r="I389" s="3">
        <v>2041</v>
      </c>
    </row>
    <row r="390" spans="9:9" x14ac:dyDescent="0.25">
      <c r="I390" s="3">
        <v>2041</v>
      </c>
    </row>
    <row r="391" spans="9:9" x14ac:dyDescent="0.25">
      <c r="I391" s="3">
        <v>2041</v>
      </c>
    </row>
    <row r="392" spans="9:9" x14ac:dyDescent="0.25">
      <c r="I392" s="3">
        <v>2041</v>
      </c>
    </row>
    <row r="393" spans="9:9" x14ac:dyDescent="0.25">
      <c r="I393" s="3">
        <v>2041</v>
      </c>
    </row>
    <row r="394" spans="9:9" x14ac:dyDescent="0.25">
      <c r="I394" s="3">
        <v>2041</v>
      </c>
    </row>
    <row r="395" spans="9:9" x14ac:dyDescent="0.25">
      <c r="I395" s="3">
        <v>2041</v>
      </c>
    </row>
    <row r="396" spans="9:9" x14ac:dyDescent="0.25">
      <c r="I396" s="3">
        <v>2041</v>
      </c>
    </row>
    <row r="397" spans="9:9" x14ac:dyDescent="0.25">
      <c r="I397" s="3">
        <v>2041</v>
      </c>
    </row>
    <row r="398" spans="9:9" x14ac:dyDescent="0.25">
      <c r="I398" s="3">
        <v>2041</v>
      </c>
    </row>
    <row r="399" spans="9:9" x14ac:dyDescent="0.25">
      <c r="I399" s="3">
        <v>2041</v>
      </c>
    </row>
    <row r="400" spans="9:9" x14ac:dyDescent="0.25">
      <c r="I400" s="3">
        <v>3046</v>
      </c>
    </row>
    <row r="401" spans="9:9" x14ac:dyDescent="0.25">
      <c r="I401" s="3" t="e">
        <f>_xlfn.XLOOKUP(RIGHT($C401,1)*100+$D401,[1]活动!$B$43:$B$134,[1]活动!$G$43:$G$134)</f>
        <v>#VALUE!</v>
      </c>
    </row>
    <row r="402" spans="9:9" x14ac:dyDescent="0.25">
      <c r="I402" s="3" t="e">
        <f>_xlfn.XLOOKUP(RIGHT($C402,1)*100+$D402,[1]活动!$B$43:$B$134,[1]活动!$G$43:$G$134)</f>
        <v>#VALUE!</v>
      </c>
    </row>
    <row r="403" spans="9:9" x14ac:dyDescent="0.25">
      <c r="I403" s="3" t="e">
        <f>_xlfn.XLOOKUP(RIGHT($C403,1)*100+$D403,[1]活动!$B$43:$B$134,[1]活动!$G$43:$G$134)</f>
        <v>#VALUE!</v>
      </c>
    </row>
    <row r="404" spans="9:9" x14ac:dyDescent="0.25">
      <c r="I404" s="3" t="e">
        <f>_xlfn.XLOOKUP(RIGHT($C404,1)*100+$D404,[1]活动!$B$43:$B$134,[1]活动!$G$43:$G$134)</f>
        <v>#VALUE!</v>
      </c>
    </row>
    <row r="405" spans="9:9" x14ac:dyDescent="0.25">
      <c r="I405" s="3" t="e">
        <f>_xlfn.XLOOKUP(RIGHT($C405,1)*100+$D405,[1]活动!$B$43:$B$134,[1]活动!$G$43:$G$134)</f>
        <v>#VALUE!</v>
      </c>
    </row>
    <row r="406" spans="9:9" x14ac:dyDescent="0.25">
      <c r="I406" s="3" t="e">
        <f>_xlfn.XLOOKUP(RIGHT($C406,1)*100+$D406,[1]活动!$B$43:$B$134,[1]活动!$G$43:$G$134)</f>
        <v>#VALUE!</v>
      </c>
    </row>
    <row r="407" spans="9:9" x14ac:dyDescent="0.25">
      <c r="I407" s="3" t="e">
        <f>_xlfn.XLOOKUP(RIGHT($C407,1)*100+$D407,[1]活动!$B$43:$B$134,[1]活动!$G$43:$G$134)</f>
        <v>#VALUE!</v>
      </c>
    </row>
    <row r="408" spans="9:9" x14ac:dyDescent="0.25">
      <c r="I408" s="3" t="e">
        <f>_xlfn.XLOOKUP(RIGHT($C408,1)*100+$D408,[1]活动!$B$43:$B$134,[1]活动!$G$43:$G$134)</f>
        <v>#VALUE!</v>
      </c>
    </row>
    <row r="409" spans="9:9" x14ac:dyDescent="0.25">
      <c r="I409" s="3" t="e">
        <f>_xlfn.XLOOKUP(RIGHT($C409,1)*100+$D409,[1]活动!$B$43:$B$134,[1]活动!$G$43:$G$134)</f>
        <v>#VALUE!</v>
      </c>
    </row>
    <row r="410" spans="9:9" x14ac:dyDescent="0.25">
      <c r="I410" s="3" t="e">
        <f>_xlfn.XLOOKUP(RIGHT($C410,1)*100+$D410,[1]活动!$B$43:$B$134,[1]活动!$G$43:$G$134)</f>
        <v>#VALUE!</v>
      </c>
    </row>
    <row r="411" spans="9:9" x14ac:dyDescent="0.25">
      <c r="I411" s="3" t="e">
        <f>_xlfn.XLOOKUP(RIGHT($C411,1)*100+$D411,[1]活动!$B$43:$B$134,[1]活动!$G$43:$G$134)</f>
        <v>#VALUE!</v>
      </c>
    </row>
    <row r="412" spans="9:9" x14ac:dyDescent="0.25">
      <c r="I412" s="3" t="e">
        <f>_xlfn.XLOOKUP(RIGHT($C412,1)*100+$D412,[1]活动!$B$43:$B$134,[1]活动!$G$43:$G$134)</f>
        <v>#VALUE!</v>
      </c>
    </row>
    <row r="413" spans="9:9" x14ac:dyDescent="0.25">
      <c r="I413" s="3" t="e">
        <f>_xlfn.XLOOKUP(RIGHT($C413,1)*100+$D413,[1]活动!$B$43:$B$134,[1]活动!$G$43:$G$134)</f>
        <v>#VALUE!</v>
      </c>
    </row>
    <row r="414" spans="9:9" x14ac:dyDescent="0.25">
      <c r="I414" s="3" t="e">
        <f>_xlfn.XLOOKUP(RIGHT($C414,1)*100+$D414,[1]活动!$B$43:$B$134,[1]活动!$G$43:$G$134)</f>
        <v>#VALUE!</v>
      </c>
    </row>
    <row r="415" spans="9:9" x14ac:dyDescent="0.25">
      <c r="I415" s="3" t="e">
        <f>_xlfn.XLOOKUP(RIGHT($C415,1)*100+$D415,[1]活动!$B$43:$B$134,[1]活动!$G$43:$G$134)</f>
        <v>#VALUE!</v>
      </c>
    </row>
    <row r="416" spans="9:9" x14ac:dyDescent="0.25">
      <c r="I416" s="3" t="e">
        <f>_xlfn.XLOOKUP(RIGHT($C416,1)*100+$D416,[1]活动!$B$43:$B$134,[1]活动!$G$43:$G$134)</f>
        <v>#VALUE!</v>
      </c>
    </row>
    <row r="417" spans="9:9" x14ac:dyDescent="0.25">
      <c r="I417" s="3" t="e">
        <f>_xlfn.XLOOKUP(RIGHT($C417,1)*100+$D417,[1]活动!$B$43:$B$134,[1]活动!$G$43:$G$134)</f>
        <v>#VALUE!</v>
      </c>
    </row>
    <row r="418" spans="9:9" x14ac:dyDescent="0.25">
      <c r="I418" s="3" t="e">
        <f>_xlfn.XLOOKUP(RIGHT($C418,1)*100+$D418,[1]活动!$B$43:$B$134,[1]活动!$G$43:$G$134)</f>
        <v>#VALUE!</v>
      </c>
    </row>
    <row r="419" spans="9:9" x14ac:dyDescent="0.25">
      <c r="I419" s="3" t="e">
        <f>_xlfn.XLOOKUP(RIGHT($C419,1)*100+$D419,[1]活动!$B$43:$B$134,[1]活动!$G$43:$G$134)</f>
        <v>#VALUE!</v>
      </c>
    </row>
    <row r="420" spans="9:9" x14ac:dyDescent="0.25">
      <c r="I420" s="3" t="e">
        <f>_xlfn.XLOOKUP(RIGHT($C420,1)*100+$D420,[1]活动!$B$43:$B$134,[1]活动!$G$43:$G$134)</f>
        <v>#VALUE!</v>
      </c>
    </row>
    <row r="421" spans="9:9" x14ac:dyDescent="0.25">
      <c r="I421" s="3" t="e">
        <f>_xlfn.XLOOKUP(RIGHT($C421,1)*100+$D421,[1]活动!$B$43:$B$134,[1]活动!$G$43:$G$134)</f>
        <v>#VALUE!</v>
      </c>
    </row>
    <row r="422" spans="9:9" x14ac:dyDescent="0.25">
      <c r="I422" s="3" t="e">
        <f>_xlfn.XLOOKUP(RIGHT($C422,1)*100+$D422,[1]活动!$B$43:$B$134,[1]活动!$G$43:$G$134)</f>
        <v>#VALUE!</v>
      </c>
    </row>
    <row r="423" spans="9:9" x14ac:dyDescent="0.25">
      <c r="I423" s="3" t="e">
        <f>_xlfn.XLOOKUP(RIGHT($C423,1)*100+$D423,[1]活动!$B$43:$B$134,[1]活动!$G$43:$G$134)</f>
        <v>#VALUE!</v>
      </c>
    </row>
    <row r="424" spans="9:9" x14ac:dyDescent="0.25">
      <c r="I424" s="3" t="e">
        <f>_xlfn.XLOOKUP(RIGHT($C424,1)*100+$D424,[1]活动!$B$43:$B$134,[1]活动!$G$43:$G$134)</f>
        <v>#VALUE!</v>
      </c>
    </row>
    <row r="425" spans="9:9" x14ac:dyDescent="0.25">
      <c r="I425" s="3" t="e">
        <f>_xlfn.XLOOKUP(RIGHT($C425,1)*100+$D425,[1]活动!$B$43:$B$134,[1]活动!$G$43:$G$134)</f>
        <v>#VALUE!</v>
      </c>
    </row>
    <row r="426" spans="9:9" x14ac:dyDescent="0.25">
      <c r="I426" s="3" t="e">
        <f>_xlfn.XLOOKUP(RIGHT($C426,1)*100+$D426,[1]活动!$B$43:$B$134,[1]活动!$G$43:$G$134)</f>
        <v>#VALUE!</v>
      </c>
    </row>
    <row r="427" spans="9:9" x14ac:dyDescent="0.25">
      <c r="I427" s="3" t="e">
        <f>_xlfn.XLOOKUP(RIGHT($C427,1)*100+$D427,[1]活动!$B$43:$B$134,[1]活动!$G$43:$G$134)</f>
        <v>#VALUE!</v>
      </c>
    </row>
    <row r="428" spans="9:9" x14ac:dyDescent="0.25">
      <c r="I428" s="3" t="e">
        <f>_xlfn.XLOOKUP(RIGHT($C428,1)*100+$D428,[1]活动!$B$43:$B$134,[1]活动!$G$43:$G$134)</f>
        <v>#VALUE!</v>
      </c>
    </row>
    <row r="429" spans="9:9" x14ac:dyDescent="0.25">
      <c r="I429" s="3" t="e">
        <f>_xlfn.XLOOKUP(RIGHT($C429,1)*100+$D429,[1]活动!$B$43:$B$134,[1]活动!$G$43:$G$134)</f>
        <v>#VALUE!</v>
      </c>
    </row>
    <row r="430" spans="9:9" x14ac:dyDescent="0.25">
      <c r="I430" s="3" t="e">
        <f>_xlfn.XLOOKUP(RIGHT($C430,1)*100+$D430,[1]活动!$B$43:$B$134,[1]活动!$G$43:$G$134)</f>
        <v>#VALUE!</v>
      </c>
    </row>
    <row r="431" spans="9:9" x14ac:dyDescent="0.25">
      <c r="I431" s="3" t="e">
        <f>_xlfn.XLOOKUP(RIGHT($C431,1)*100+$D431,[1]活动!$B$43:$B$134,[1]活动!$G$43:$G$134)</f>
        <v>#VALUE!</v>
      </c>
    </row>
    <row r="432" spans="9:9" x14ac:dyDescent="0.25">
      <c r="I432" s="3" t="e">
        <f>_xlfn.XLOOKUP(RIGHT($C432,1)*100+$D432,[1]活动!$B$43:$B$134,[1]活动!$G$43:$G$134)</f>
        <v>#VALUE!</v>
      </c>
    </row>
    <row r="433" spans="9:9" x14ac:dyDescent="0.25">
      <c r="I433" s="3" t="e">
        <f>_xlfn.XLOOKUP(RIGHT($C433,1)*100+$D433,[1]活动!$B$43:$B$134,[1]活动!$G$43:$G$134)</f>
        <v>#VALUE!</v>
      </c>
    </row>
    <row r="434" spans="9:9" x14ac:dyDescent="0.25">
      <c r="I434" s="3" t="e">
        <f>_xlfn.XLOOKUP(RIGHT($C434,1)*100+$D434,[1]活动!$B$43:$B$134,[1]活动!$G$43:$G$134)</f>
        <v>#VALUE!</v>
      </c>
    </row>
    <row r="435" spans="9:9" x14ac:dyDescent="0.25">
      <c r="I435" s="3" t="e">
        <f>_xlfn.XLOOKUP(RIGHT($C435,1)*100+$D435,[1]活动!$B$43:$B$134,[1]活动!$G$43:$G$134)</f>
        <v>#VALUE!</v>
      </c>
    </row>
    <row r="436" spans="9:9" x14ac:dyDescent="0.25">
      <c r="I436" s="3" t="e">
        <f>_xlfn.XLOOKUP(RIGHT($C436,1)*100+$D436,[1]活动!$B$43:$B$134,[1]活动!$G$43:$G$134)</f>
        <v>#VALUE!</v>
      </c>
    </row>
    <row r="437" spans="9:9" x14ac:dyDescent="0.25">
      <c r="I437" s="3" t="e">
        <f>_xlfn.XLOOKUP(RIGHT($C437,1)*100+$D437,[1]活动!$B$43:$B$134,[1]活动!$G$43:$G$134)</f>
        <v>#VALUE!</v>
      </c>
    </row>
    <row r="438" spans="9:9" x14ac:dyDescent="0.25">
      <c r="I438" s="3" t="e">
        <f>_xlfn.XLOOKUP(RIGHT($C438,1)*100+$D438,[1]活动!$B$43:$B$134,[1]活动!$G$43:$G$134)</f>
        <v>#VALUE!</v>
      </c>
    </row>
    <row r="439" spans="9:9" x14ac:dyDescent="0.25">
      <c r="I439" s="3" t="e">
        <f>_xlfn.XLOOKUP(RIGHT($C439,1)*100+$D439,[1]活动!$B$43:$B$134,[1]活动!$G$43:$G$134)</f>
        <v>#VALUE!</v>
      </c>
    </row>
    <row r="440" spans="9:9" x14ac:dyDescent="0.25">
      <c r="I440" s="3" t="e">
        <f>_xlfn.XLOOKUP(RIGHT($C440,1)*100+$D440,[1]活动!$B$43:$B$134,[1]活动!$G$43:$G$134)</f>
        <v>#VALUE!</v>
      </c>
    </row>
    <row r="441" spans="9:9" x14ac:dyDescent="0.25">
      <c r="I441" s="3" t="e">
        <f>_xlfn.XLOOKUP(RIGHT($C441,1)*100+$D441,[1]活动!$B$43:$B$134,[1]活动!$G$43:$G$134)</f>
        <v>#VALUE!</v>
      </c>
    </row>
    <row r="442" spans="9:9" x14ac:dyDescent="0.25">
      <c r="I442" s="3" t="e">
        <f>_xlfn.XLOOKUP(RIGHT($C442,1)*100+$D442,[1]活动!$B$43:$B$134,[1]活动!$G$43:$G$134)</f>
        <v>#VALUE!</v>
      </c>
    </row>
    <row r="443" spans="9:9" x14ac:dyDescent="0.25">
      <c r="I443" s="3" t="e">
        <f>_xlfn.XLOOKUP(RIGHT($C443,1)*100+$D443,[1]活动!$B$43:$B$134,[1]活动!$G$43:$G$134)</f>
        <v>#VALUE!</v>
      </c>
    </row>
    <row r="444" spans="9:9" x14ac:dyDescent="0.25">
      <c r="I444" s="3" t="e">
        <f>_xlfn.XLOOKUP(RIGHT($C444,1)*100+$D444,[1]活动!$B$43:$B$134,[1]活动!$G$43:$G$134)</f>
        <v>#VALUE!</v>
      </c>
    </row>
    <row r="445" spans="9:9" x14ac:dyDescent="0.25">
      <c r="I445" s="3" t="e">
        <f>_xlfn.XLOOKUP(RIGHT($C445,1)*100+$D445,[1]活动!$B$43:$B$134,[1]活动!$G$43:$G$134)</f>
        <v>#VALUE!</v>
      </c>
    </row>
    <row r="446" spans="9:9" x14ac:dyDescent="0.25">
      <c r="I446" s="3" t="e">
        <f>_xlfn.XLOOKUP(RIGHT($C446,1)*100+$D446,[1]活动!$B$43:$B$134,[1]活动!$G$43:$G$134)</f>
        <v>#VALUE!</v>
      </c>
    </row>
    <row r="447" spans="9:9" x14ac:dyDescent="0.25">
      <c r="I447" s="3" t="e">
        <f>_xlfn.XLOOKUP(RIGHT($C447,1)*100+$D447,[1]活动!$B$43:$B$134,[1]活动!$G$43:$G$134)</f>
        <v>#VALUE!</v>
      </c>
    </row>
    <row r="448" spans="9:9" x14ac:dyDescent="0.25">
      <c r="I448" s="3" t="e">
        <f>_xlfn.XLOOKUP(RIGHT($C448,1)*100+$D448,[1]活动!$B$43:$B$134,[1]活动!$G$43:$G$134)</f>
        <v>#VALUE!</v>
      </c>
    </row>
    <row r="449" spans="9:9" x14ac:dyDescent="0.25">
      <c r="I449" s="3" t="e">
        <f>_xlfn.XLOOKUP(RIGHT($C449,1)*100+$D449,[1]活动!$B$43:$B$134,[1]活动!$G$43:$G$134)</f>
        <v>#VALUE!</v>
      </c>
    </row>
    <row r="450" spans="9:9" x14ac:dyDescent="0.25">
      <c r="I450" s="3" t="e">
        <f>_xlfn.XLOOKUP(RIGHT($C450,1)*100+$D450,[1]活动!$B$43:$B$134,[1]活动!$G$43:$G$134)</f>
        <v>#VALUE!</v>
      </c>
    </row>
    <row r="451" spans="9:9" x14ac:dyDescent="0.25">
      <c r="I451" s="3" t="e">
        <f>_xlfn.XLOOKUP(RIGHT($C451,1)*100+$D451,[1]活动!$B$43:$B$134,[1]活动!$G$43:$G$134)</f>
        <v>#VALUE!</v>
      </c>
    </row>
    <row r="452" spans="9:9" x14ac:dyDescent="0.25">
      <c r="I452" s="3" t="e">
        <f>_xlfn.XLOOKUP(RIGHT($C452,1)*100+$D452,[1]活动!$B$43:$B$134,[1]活动!$G$43:$G$134)</f>
        <v>#VALUE!</v>
      </c>
    </row>
    <row r="453" spans="9:9" x14ac:dyDescent="0.25">
      <c r="I453" s="3" t="e">
        <f>_xlfn.XLOOKUP(RIGHT($C453,1)*100+$D453,[1]活动!$B$43:$B$134,[1]活动!$G$43:$G$134)</f>
        <v>#VALUE!</v>
      </c>
    </row>
    <row r="454" spans="9:9" x14ac:dyDescent="0.25">
      <c r="I454" s="3" t="e">
        <f>_xlfn.XLOOKUP(RIGHT($C454,1)*100+$D454,[1]活动!$B$43:$B$134,[1]活动!$G$43:$G$134)</f>
        <v>#VALUE!</v>
      </c>
    </row>
    <row r="455" spans="9:9" x14ac:dyDescent="0.25">
      <c r="I455" s="3" t="e">
        <f>_xlfn.XLOOKUP(RIGHT($C455,1)*100+$D455,[1]活动!$B$43:$B$134,[1]活动!$G$43:$G$134)</f>
        <v>#VALUE!</v>
      </c>
    </row>
    <row r="456" spans="9:9" x14ac:dyDescent="0.25">
      <c r="I456" s="3" t="e">
        <f>_xlfn.XLOOKUP(RIGHT($C456,1)*100+$D456,[1]活动!$B$43:$B$134,[1]活动!$G$43:$G$134)</f>
        <v>#VALUE!</v>
      </c>
    </row>
    <row r="457" spans="9:9" x14ac:dyDescent="0.25">
      <c r="I457" s="3" t="e">
        <f>_xlfn.XLOOKUP(RIGHT($C457,1)*100+$D457,[1]活动!$B$43:$B$134,[1]活动!$G$43:$G$134)</f>
        <v>#VALUE!</v>
      </c>
    </row>
    <row r="458" spans="9:9" x14ac:dyDescent="0.25">
      <c r="I458" s="3" t="e">
        <f>_xlfn.XLOOKUP(RIGHT($C458,1)*100+$D458,[1]活动!$B$43:$B$134,[1]活动!$G$43:$G$134)</f>
        <v>#VALUE!</v>
      </c>
    </row>
    <row r="459" spans="9:9" x14ac:dyDescent="0.25">
      <c r="I459" s="3" t="e">
        <f>_xlfn.XLOOKUP(RIGHT($C459,1)*100+$D459,[1]活动!$B$43:$B$134,[1]活动!$G$43:$G$134)</f>
        <v>#VALUE!</v>
      </c>
    </row>
    <row r="460" spans="9:9" x14ac:dyDescent="0.25">
      <c r="I460" s="3" t="e">
        <f>_xlfn.XLOOKUP(RIGHT($C460,1)*100+$D460,[1]活动!$B$43:$B$134,[1]活动!$G$43:$G$134)</f>
        <v>#VALUE!</v>
      </c>
    </row>
    <row r="461" spans="9:9" x14ac:dyDescent="0.25">
      <c r="I461" s="3" t="e">
        <f>_xlfn.XLOOKUP(RIGHT($C461,1)*100+$D461,[1]活动!$B$43:$B$134,[1]活动!$G$43:$G$134)</f>
        <v>#VALUE!</v>
      </c>
    </row>
    <row r="462" spans="9:9" x14ac:dyDescent="0.25">
      <c r="I462" s="3" t="e">
        <f>_xlfn.XLOOKUP(RIGHT($C462,1)*100+$D462,[1]活动!$B$43:$B$134,[1]活动!$G$43:$G$134)</f>
        <v>#VALUE!</v>
      </c>
    </row>
    <row r="463" spans="9:9" x14ac:dyDescent="0.25">
      <c r="I463" s="3" t="e">
        <f>_xlfn.XLOOKUP(RIGHT($C463,1)*100+$D463,[1]活动!$B$43:$B$134,[1]活动!$G$43:$G$134)</f>
        <v>#VALUE!</v>
      </c>
    </row>
    <row r="464" spans="9:9" x14ac:dyDescent="0.25">
      <c r="I464" s="3" t="e">
        <f>_xlfn.XLOOKUP(RIGHT($C464,1)*100+$D464,[1]活动!$B$43:$B$134,[1]活动!$G$43:$G$134)</f>
        <v>#VALUE!</v>
      </c>
    </row>
    <row r="465" spans="9:9" x14ac:dyDescent="0.25">
      <c r="I465" s="3" t="e">
        <f>_xlfn.XLOOKUP(RIGHT($C465,1)*100+$D465,[1]活动!$B$43:$B$134,[1]活动!$G$43:$G$134)</f>
        <v>#VALUE!</v>
      </c>
    </row>
    <row r="466" spans="9:9" x14ac:dyDescent="0.25">
      <c r="I466" s="3" t="e">
        <f>_xlfn.XLOOKUP(RIGHT($C466,1)*100+$D466,[1]活动!$B$43:$B$134,[1]活动!$G$43:$G$134)</f>
        <v>#VALUE!</v>
      </c>
    </row>
    <row r="467" spans="9:9" x14ac:dyDescent="0.25">
      <c r="I467" s="3" t="e">
        <f>_xlfn.XLOOKUP(RIGHT($C467,1)*100+$D467,[1]活动!$B$43:$B$134,[1]活动!$G$43:$G$134)</f>
        <v>#VALUE!</v>
      </c>
    </row>
    <row r="468" spans="9:9" x14ac:dyDescent="0.25">
      <c r="I468" s="3" t="e">
        <f>_xlfn.XLOOKUP(RIGHT($C468,1)*100+$D468,[1]活动!$B$43:$B$134,[1]活动!$G$43:$G$134)</f>
        <v>#VALUE!</v>
      </c>
    </row>
    <row r="469" spans="9:9" x14ac:dyDescent="0.25">
      <c r="I469" s="3" t="e">
        <f>_xlfn.XLOOKUP(RIGHT($C469,1)*100+$D469,[1]活动!$B$43:$B$134,[1]活动!$G$43:$G$134)</f>
        <v>#VALUE!</v>
      </c>
    </row>
    <row r="470" spans="9:9" x14ac:dyDescent="0.25">
      <c r="I470" s="3" t="e">
        <f>_xlfn.XLOOKUP(RIGHT($C470,1)*100+$D470,[1]活动!$B$43:$B$134,[1]活动!$G$43:$G$134)</f>
        <v>#VALUE!</v>
      </c>
    </row>
    <row r="471" spans="9:9" x14ac:dyDescent="0.25">
      <c r="I471" s="3" t="e">
        <f>_xlfn.XLOOKUP(RIGHT($C471,1)*100+$D471,[1]活动!$B$43:$B$134,[1]活动!$G$43:$G$134)</f>
        <v>#VALUE!</v>
      </c>
    </row>
    <row r="472" spans="9:9" x14ac:dyDescent="0.25">
      <c r="I472" s="3" t="e">
        <f>_xlfn.XLOOKUP(RIGHT($C472,1)*100+$D472,[1]活动!$B$43:$B$134,[1]活动!$G$43:$G$134)</f>
        <v>#VALUE!</v>
      </c>
    </row>
    <row r="473" spans="9:9" x14ac:dyDescent="0.25">
      <c r="I473" s="3" t="e">
        <f>_xlfn.XLOOKUP(RIGHT($C473,1)*100+$D473,[1]活动!$B$43:$B$134,[1]活动!$G$43:$G$134)</f>
        <v>#VALUE!</v>
      </c>
    </row>
    <row r="474" spans="9:9" x14ac:dyDescent="0.25">
      <c r="I474" s="3" t="e">
        <f>_xlfn.XLOOKUP(RIGHT($C474,1)*100+$D474,[1]活动!$B$43:$B$134,[1]活动!$G$43:$G$134)</f>
        <v>#VALUE!</v>
      </c>
    </row>
    <row r="475" spans="9:9" x14ac:dyDescent="0.25">
      <c r="I475" s="3" t="e">
        <f>_xlfn.XLOOKUP(RIGHT($C475,1)*100+$D475,[1]活动!$B$43:$B$134,[1]活动!$G$43:$G$134)</f>
        <v>#VALUE!</v>
      </c>
    </row>
    <row r="476" spans="9:9" x14ac:dyDescent="0.25">
      <c r="I476" s="3" t="e">
        <f>_xlfn.XLOOKUP(RIGHT($C476,1)*100+$D476,[1]活动!$B$43:$B$134,[1]活动!$G$43:$G$134)</f>
        <v>#VALUE!</v>
      </c>
    </row>
    <row r="477" spans="9:9" x14ac:dyDescent="0.25">
      <c r="I477" s="3" t="e">
        <f>_xlfn.XLOOKUP(RIGHT($C477,1)*100+$D477,[1]活动!$B$43:$B$134,[1]活动!$G$43:$G$134)</f>
        <v>#VALUE!</v>
      </c>
    </row>
    <row r="478" spans="9:9" x14ac:dyDescent="0.25">
      <c r="I478" s="3" t="e">
        <f>_xlfn.XLOOKUP(RIGHT($C478,1)*100+$D478,[1]活动!$B$43:$B$134,[1]活动!$G$43:$G$134)</f>
        <v>#VALUE!</v>
      </c>
    </row>
    <row r="479" spans="9:9" x14ac:dyDescent="0.25">
      <c r="I479" s="3" t="e">
        <f>_xlfn.XLOOKUP(RIGHT($C479,1)*100+$D479,[1]活动!$B$43:$B$134,[1]活动!$G$43:$G$134)</f>
        <v>#VALUE!</v>
      </c>
    </row>
    <row r="480" spans="9:9" x14ac:dyDescent="0.25">
      <c r="I480" s="3" t="e">
        <f>_xlfn.XLOOKUP(RIGHT($C480,1)*100+$D480,[1]活动!$B$43:$B$134,[1]活动!$G$43:$G$134)</f>
        <v>#VALUE!</v>
      </c>
    </row>
    <row r="481" spans="9:9" x14ac:dyDescent="0.25">
      <c r="I481" s="3" t="e">
        <f>_xlfn.XLOOKUP(RIGHT($C481,1)*100+$D481,[1]活动!$B$43:$B$134,[1]活动!$G$43:$G$134)</f>
        <v>#VALUE!</v>
      </c>
    </row>
    <row r="482" spans="9:9" x14ac:dyDescent="0.25">
      <c r="I482" s="3" t="e">
        <f>_xlfn.XLOOKUP(RIGHT($C482,1)*100+$D482,[1]活动!$B$43:$B$134,[1]活动!$G$43:$G$134)</f>
        <v>#VALUE!</v>
      </c>
    </row>
    <row r="483" spans="9:9" x14ac:dyDescent="0.25">
      <c r="I483" s="3" t="e">
        <f>_xlfn.XLOOKUP(RIGHT($C483,1)*100+$D483,[1]活动!$B$43:$B$134,[1]活动!$G$43:$G$134)</f>
        <v>#VALUE!</v>
      </c>
    </row>
    <row r="484" spans="9:9" x14ac:dyDescent="0.25">
      <c r="I484" s="3" t="e">
        <f>_xlfn.XLOOKUP(RIGHT($C484,1)*100+$D484,[1]活动!$B$43:$B$134,[1]活动!$G$43:$G$134)</f>
        <v>#VALUE!</v>
      </c>
    </row>
    <row r="485" spans="9:9" x14ac:dyDescent="0.25">
      <c r="I485" s="3" t="e">
        <f>_xlfn.XLOOKUP(RIGHT($C485,1)*100+$D485,[1]活动!$B$43:$B$134,[1]活动!$G$43:$G$134)</f>
        <v>#VALUE!</v>
      </c>
    </row>
    <row r="486" spans="9:9" x14ac:dyDescent="0.25">
      <c r="I486" s="3" t="e">
        <f>_xlfn.XLOOKUP(RIGHT($C486,1)*100+$D486,[1]活动!$B$43:$B$134,[1]活动!$G$43:$G$134)</f>
        <v>#VALUE!</v>
      </c>
    </row>
    <row r="487" spans="9:9" x14ac:dyDescent="0.25">
      <c r="I487" s="3" t="e">
        <f>_xlfn.XLOOKUP(RIGHT($C487,1)*100+$D487,[1]活动!$B$43:$B$134,[1]活动!$G$43:$G$134)</f>
        <v>#VALUE!</v>
      </c>
    </row>
    <row r="488" spans="9:9" x14ac:dyDescent="0.25">
      <c r="I488" s="3" t="e">
        <f>_xlfn.XLOOKUP(RIGHT($C488,1)*100+$D488,[1]活动!$B$43:$B$134,[1]活动!$G$43:$G$134)</f>
        <v>#VALUE!</v>
      </c>
    </row>
    <row r="489" spans="9:9" x14ac:dyDescent="0.25">
      <c r="I489" s="3" t="e">
        <f>_xlfn.XLOOKUP(RIGHT($C489,1)*100+$D489,[1]活动!$B$43:$B$134,[1]活动!$G$43:$G$134)</f>
        <v>#VALUE!</v>
      </c>
    </row>
    <row r="490" spans="9:9" x14ac:dyDescent="0.25">
      <c r="I490" s="3" t="e">
        <f>_xlfn.XLOOKUP(RIGHT($C490,1)*100+$D490,[1]活动!$B$43:$B$134,[1]活动!$G$43:$G$134)</f>
        <v>#VALUE!</v>
      </c>
    </row>
    <row r="491" spans="9:9" x14ac:dyDescent="0.25">
      <c r="I491" s="3" t="e">
        <f>_xlfn.XLOOKUP(RIGHT($C491,1)*100+$D491,[1]活动!$B$43:$B$134,[1]活动!$G$43:$G$134)</f>
        <v>#VALUE!</v>
      </c>
    </row>
    <row r="492" spans="9:9" x14ac:dyDescent="0.25">
      <c r="I492" s="3" t="e">
        <f>_xlfn.XLOOKUP(RIGHT($C492,1)*100+$D492,[1]活动!$B$43:$B$134,[1]活动!$G$43:$G$134)</f>
        <v>#VALUE!</v>
      </c>
    </row>
    <row r="493" spans="9:9" x14ac:dyDescent="0.25">
      <c r="I493" s="3" t="e">
        <f>_xlfn.XLOOKUP($D493,[1]活动!$L$162:$L$226,[1]活动!$G$162:$G$226)</f>
        <v>#N/A</v>
      </c>
    </row>
    <row r="494" spans="9:9" x14ac:dyDescent="0.25">
      <c r="I494" s="3" t="e">
        <f>_xlfn.XLOOKUP($D494,[1]活动!$L$162:$L$226,[1]活动!$G$162:$G$226)</f>
        <v>#N/A</v>
      </c>
    </row>
    <row r="495" spans="9:9" x14ac:dyDescent="0.25">
      <c r="I495" s="3" t="e">
        <f>_xlfn.XLOOKUP($D495,[1]活动!$L$162:$L$226,[1]活动!$G$162:$G$226)</f>
        <v>#N/A</v>
      </c>
    </row>
    <row r="496" spans="9:9" x14ac:dyDescent="0.25">
      <c r="I496" s="3" t="e">
        <f>_xlfn.XLOOKUP($D496,[1]活动!$L$162:$L$226,[1]活动!$G$162:$G$226)</f>
        <v>#N/A</v>
      </c>
    </row>
    <row r="497" spans="9:9" x14ac:dyDescent="0.25">
      <c r="I497" s="3" t="e">
        <f>_xlfn.XLOOKUP($D497,[1]活动!$L$162:$L$226,[1]活动!$G$162:$G$226)</f>
        <v>#N/A</v>
      </c>
    </row>
    <row r="498" spans="9:9" x14ac:dyDescent="0.25">
      <c r="I498" s="3" t="e">
        <f>_xlfn.XLOOKUP($D498,[1]活动!$L$162:$L$226,[1]活动!$G$162:$G$226)</f>
        <v>#N/A</v>
      </c>
    </row>
    <row r="499" spans="9:9" x14ac:dyDescent="0.25">
      <c r="I499" s="3" t="e">
        <f>_xlfn.XLOOKUP($D499,[1]活动!$L$162:$L$226,[1]活动!$G$162:$G$226)</f>
        <v>#N/A</v>
      </c>
    </row>
    <row r="500" spans="9:9" x14ac:dyDescent="0.25">
      <c r="I500" s="3" t="e">
        <f>_xlfn.XLOOKUP($D500,[1]活动!$L$162:$L$226,[1]活动!$G$162:$G$226)</f>
        <v>#N/A</v>
      </c>
    </row>
    <row r="501" spans="9:9" x14ac:dyDescent="0.25">
      <c r="I501" s="3" t="e">
        <f>_xlfn.XLOOKUP(D501,[1]活动!$L$162:$L$226,[1]活动!$G$162:$G$226)</f>
        <v>#N/A</v>
      </c>
    </row>
    <row r="502" spans="9:9" x14ac:dyDescent="0.25">
      <c r="I502" s="3" t="e">
        <f>_xlfn.XLOOKUP(D502,[1]活动!$L$162:$L$226,[1]活动!$G$162:$G$226)</f>
        <v>#N/A</v>
      </c>
    </row>
    <row r="503" spans="9:9" x14ac:dyDescent="0.25">
      <c r="I503" s="3" t="e">
        <f>_xlfn.XLOOKUP(D503,[1]活动!$L$162:$L$226,[1]活动!$G$162:$G$226)</f>
        <v>#N/A</v>
      </c>
    </row>
    <row r="504" spans="9:9" x14ac:dyDescent="0.25">
      <c r="I504" s="3" t="e">
        <f>_xlfn.XLOOKUP(D504,[1]活动!$L$162:$L$226,[1]活动!$G$162:$G$226)</f>
        <v>#N/A</v>
      </c>
    </row>
    <row r="505" spans="9:9" x14ac:dyDescent="0.25">
      <c r="I505" s="3" t="e">
        <f>_xlfn.XLOOKUP(D505,[1]活动!$L$162:$L$226,[1]活动!$G$162:$G$226)</f>
        <v>#N/A</v>
      </c>
    </row>
    <row r="506" spans="9:9" x14ac:dyDescent="0.25">
      <c r="I506" s="3" t="e">
        <f>_xlfn.XLOOKUP(D506,[1]活动!$L$162:$L$226,[1]活动!$G$162:$G$226)</f>
        <v>#N/A</v>
      </c>
    </row>
    <row r="507" spans="9:9" x14ac:dyDescent="0.25">
      <c r="I507" s="3" t="e">
        <f>_xlfn.XLOOKUP(D507,[1]活动!$L$162:$L$226,[1]活动!$G$162:$G$226)</f>
        <v>#N/A</v>
      </c>
    </row>
    <row r="508" spans="9:9" x14ac:dyDescent="0.25">
      <c r="I508" s="3" t="e">
        <f>_xlfn.XLOOKUP(D508,[1]活动!$L$162:$L$226,[1]活动!$G$162:$G$226)</f>
        <v>#N/A</v>
      </c>
    </row>
    <row r="509" spans="9:9" x14ac:dyDescent="0.25">
      <c r="I509" s="3" t="e">
        <f>_xlfn.XLOOKUP(D509,[1]活动!$L$162:$L$226,[1]活动!$G$162:$G$226)</f>
        <v>#N/A</v>
      </c>
    </row>
    <row r="510" spans="9:9" x14ac:dyDescent="0.25">
      <c r="I510" s="3" t="e">
        <f>_xlfn.XLOOKUP(D510,[1]活动!$L$162:$L$226,[1]活动!$G$162:$G$226)</f>
        <v>#N/A</v>
      </c>
    </row>
    <row r="511" spans="9:9" x14ac:dyDescent="0.25">
      <c r="I511" s="3" t="e">
        <f>_xlfn.XLOOKUP(D511,[1]活动!$L$162:$L$226,[1]活动!$G$162:$G$226)</f>
        <v>#N/A</v>
      </c>
    </row>
    <row r="512" spans="9:9" x14ac:dyDescent="0.25">
      <c r="I512" s="3" t="e">
        <f>_xlfn.XLOOKUP(D512,[1]活动!$L$162:$L$226,[1]活动!$G$162:$G$226)</f>
        <v>#N/A</v>
      </c>
    </row>
    <row r="513" spans="9:9" x14ac:dyDescent="0.25">
      <c r="I513" s="3" t="e">
        <f>_xlfn.XLOOKUP(D513,[1]活动!$L$162:$L$226,[1]活动!$G$162:$G$226)</f>
        <v>#N/A</v>
      </c>
    </row>
    <row r="514" spans="9:9" x14ac:dyDescent="0.25">
      <c r="I514" s="3" t="e">
        <f>_xlfn.XLOOKUP(D514,[1]活动!$L$162:$L$226,[1]活动!$G$162:$G$226)</f>
        <v>#N/A</v>
      </c>
    </row>
    <row r="515" spans="9:9" x14ac:dyDescent="0.25">
      <c r="I515" s="3" t="e">
        <f>_xlfn.XLOOKUP(D515,[1]活动!$L$162:$L$226,[1]活动!$G$162:$G$226)</f>
        <v>#N/A</v>
      </c>
    </row>
    <row r="516" spans="9:9" x14ac:dyDescent="0.25">
      <c r="I516" s="3" t="e">
        <f>_xlfn.XLOOKUP(D516,[1]活动!$L$162:$L$226,[1]活动!$G$162:$G$226)</f>
        <v>#N/A</v>
      </c>
    </row>
    <row r="517" spans="9:9" x14ac:dyDescent="0.25">
      <c r="I517" s="3" t="e">
        <f>_xlfn.XLOOKUP(D517,[1]活动!$L$162:$L$226,[1]活动!$G$162:$G$226)</f>
        <v>#N/A</v>
      </c>
    </row>
    <row r="518" spans="9:9" x14ac:dyDescent="0.25">
      <c r="I518" s="3" t="e">
        <f>_xlfn.XLOOKUP(D518,[1]活动!$L$162:$L$226,[1]活动!$G$162:$G$226)</f>
        <v>#N/A</v>
      </c>
    </row>
    <row r="519" spans="9:9" x14ac:dyDescent="0.25">
      <c r="I519" s="3" t="e">
        <f>_xlfn.XLOOKUP(D519,[1]活动!$L$162:$L$226,[1]活动!$G$162:$G$226)</f>
        <v>#N/A</v>
      </c>
    </row>
    <row r="520" spans="9:9" x14ac:dyDescent="0.25">
      <c r="I520" s="3" t="e">
        <f>_xlfn.XLOOKUP(D520,[1]活动!$L$162:$L$226,[1]活动!$G$162:$G$226)</f>
        <v>#N/A</v>
      </c>
    </row>
    <row r="521" spans="9:9" x14ac:dyDescent="0.25">
      <c r="I521" s="3" t="e">
        <f>_xlfn.XLOOKUP(D521,[1]活动!$L$162:$L$226,[1]活动!$G$162:$G$226)</f>
        <v>#N/A</v>
      </c>
    </row>
    <row r="522" spans="9:9" x14ac:dyDescent="0.25">
      <c r="I522" s="3" t="e">
        <f>_xlfn.XLOOKUP(D522,[1]活动!$L$162:$L$226,[1]活动!$G$162:$G$226)</f>
        <v>#N/A</v>
      </c>
    </row>
    <row r="523" spans="9:9" x14ac:dyDescent="0.25">
      <c r="I523" s="3" t="e">
        <f>_xlfn.XLOOKUP(D523,[1]活动!$L$162:$L$226,[1]活动!$G$162:$G$226)</f>
        <v>#N/A</v>
      </c>
    </row>
    <row r="524" spans="9:9" x14ac:dyDescent="0.25">
      <c r="I524" s="3" t="e">
        <f>_xlfn.XLOOKUP(D524,[1]活动!$L$162:$L$226,[1]活动!$G$162:$G$226)</f>
        <v>#N/A</v>
      </c>
    </row>
    <row r="525" spans="9:9" x14ac:dyDescent="0.25">
      <c r="I525" s="3" t="e">
        <f>_xlfn.XLOOKUP(D525,[1]活动!$L$162:$L$226,[1]活动!$G$162:$G$226)</f>
        <v>#N/A</v>
      </c>
    </row>
    <row r="526" spans="9:9" x14ac:dyDescent="0.25">
      <c r="I526" s="3" t="e">
        <f>_xlfn.XLOOKUP(D526,[1]活动!$L$162:$L$226,[1]活动!$G$162:$G$226)</f>
        <v>#N/A</v>
      </c>
    </row>
    <row r="527" spans="9:9" x14ac:dyDescent="0.25">
      <c r="I527" s="3" t="e">
        <f>_xlfn.XLOOKUP(D527,[1]活动!$L$162:$L$226,[1]活动!$G$162:$G$226)</f>
        <v>#N/A</v>
      </c>
    </row>
    <row r="528" spans="9:9" x14ac:dyDescent="0.25">
      <c r="I528" s="3" t="e">
        <f>_xlfn.XLOOKUP(D528,[1]活动!$L$162:$L$226,[1]活动!$G$162:$G$226)</f>
        <v>#N/A</v>
      </c>
    </row>
    <row r="529" spans="9:9" x14ac:dyDescent="0.25">
      <c r="I529" s="3" t="e">
        <f>_xlfn.XLOOKUP(D529,[1]活动!$L$162:$L$226,[1]活动!$G$162:$G$226)</f>
        <v>#N/A</v>
      </c>
    </row>
    <row r="530" spans="9:9" x14ac:dyDescent="0.25">
      <c r="I530" s="3" t="e">
        <f>_xlfn.XLOOKUP(D530,[1]活动!$L$162:$L$226,[1]活动!$G$162:$G$226)</f>
        <v>#N/A</v>
      </c>
    </row>
    <row r="531" spans="9:9" x14ac:dyDescent="0.25">
      <c r="I531" s="3" t="e">
        <f>_xlfn.XLOOKUP(D531,[1]活动!$L$162:$L$226,[1]活动!$G$162:$G$226)</f>
        <v>#N/A</v>
      </c>
    </row>
    <row r="532" spans="9:9" x14ac:dyDescent="0.25">
      <c r="I532" s="3" t="e">
        <f>_xlfn.XLOOKUP(D532,[1]活动!$L$162:$L$226,[1]活动!$G$162:$G$226)</f>
        <v>#N/A</v>
      </c>
    </row>
    <row r="533" spans="9:9" x14ac:dyDescent="0.25">
      <c r="I533" s="3" t="e">
        <f>_xlfn.XLOOKUP(D533,[1]活动!$L$162:$L$226,[1]活动!$G$162:$G$226)</f>
        <v>#N/A</v>
      </c>
    </row>
    <row r="534" spans="9:9" x14ac:dyDescent="0.25">
      <c r="I534" s="3" t="e">
        <f>_xlfn.XLOOKUP(D534,[1]活动!$L$162:$L$226,[1]活动!$G$162:$G$226)</f>
        <v>#N/A</v>
      </c>
    </row>
    <row r="535" spans="9:9" x14ac:dyDescent="0.25">
      <c r="I535" s="3" t="e">
        <f>_xlfn.XLOOKUP(D535,[1]活动!$L$162:$L$226,[1]活动!$G$162:$G$226)</f>
        <v>#N/A</v>
      </c>
    </row>
    <row r="536" spans="9:9" x14ac:dyDescent="0.25">
      <c r="I536" s="3" t="e">
        <f>_xlfn.XLOOKUP(D536,[1]活动!$L$162:$L$226,[1]活动!$G$162:$G$226)</f>
        <v>#N/A</v>
      </c>
    </row>
    <row r="537" spans="9:9" x14ac:dyDescent="0.25">
      <c r="I537" s="3" t="e">
        <f>_xlfn.XLOOKUP(D537,[1]活动!$L$162:$L$226,[1]活动!$G$162:$G$226)</f>
        <v>#N/A</v>
      </c>
    </row>
    <row r="538" spans="9:9" x14ac:dyDescent="0.25">
      <c r="I538" s="3" t="e">
        <f>_xlfn.XLOOKUP(D538,[1]活动!$L$162:$L$226,[1]活动!$G$162:$G$226)</f>
        <v>#N/A</v>
      </c>
    </row>
    <row r="539" spans="9:9" x14ac:dyDescent="0.25">
      <c r="I539" s="3" t="e">
        <f>_xlfn.XLOOKUP(D539,[1]活动!$L$162:$L$226,[1]活动!$G$162:$G$226)</f>
        <v>#N/A</v>
      </c>
    </row>
    <row r="540" spans="9:9" x14ac:dyDescent="0.25">
      <c r="I540" s="3" t="e">
        <f>_xlfn.XLOOKUP(D540,[1]活动!$L$162:$L$226,[1]活动!$G$162:$G$226)</f>
        <v>#N/A</v>
      </c>
    </row>
    <row r="541" spans="9:9" x14ac:dyDescent="0.25">
      <c r="I541" s="3" t="e">
        <f>_xlfn.XLOOKUP(D541,[1]活动!$L$162:$L$226,[1]活动!$G$162:$G$226)</f>
        <v>#N/A</v>
      </c>
    </row>
    <row r="542" spans="9:9" x14ac:dyDescent="0.25">
      <c r="I542" s="3" t="e">
        <f>_xlfn.XLOOKUP(D542,[1]活动!$L$162:$L$226,[1]活动!$G$162:$G$226)</f>
        <v>#N/A</v>
      </c>
    </row>
    <row r="543" spans="9:9" x14ac:dyDescent="0.25">
      <c r="I543" s="3" t="e">
        <f>_xlfn.XLOOKUP(D543,[1]活动!$L$162:$L$226,[1]活动!$G$162:$G$226)</f>
        <v>#N/A</v>
      </c>
    </row>
    <row r="544" spans="9:9" x14ac:dyDescent="0.25">
      <c r="I544" s="3" t="e">
        <f>_xlfn.XLOOKUP(D544,[1]活动!$L$162:$L$226,[1]活动!$G$162:$G$226)</f>
        <v>#N/A</v>
      </c>
    </row>
    <row r="545" spans="9:9" x14ac:dyDescent="0.25">
      <c r="I545" s="3" t="e">
        <f>_xlfn.XLOOKUP(D545,[1]活动!$L$162:$L$226,[1]活动!$G$162:$G$226)</f>
        <v>#N/A</v>
      </c>
    </row>
    <row r="546" spans="9:9" x14ac:dyDescent="0.25">
      <c r="I546" s="3" t="e">
        <f>_xlfn.XLOOKUP(D546,[1]活动!$L$162:$L$226,[1]活动!$G$162:$G$226)</f>
        <v>#N/A</v>
      </c>
    </row>
    <row r="547" spans="9:9" x14ac:dyDescent="0.25">
      <c r="I547" s="3" t="e">
        <f>_xlfn.XLOOKUP(D547,[1]活动!$L$162:$L$226,[1]活动!$G$162:$G$226)</f>
        <v>#N/A</v>
      </c>
    </row>
    <row r="548" spans="9:9" x14ac:dyDescent="0.25">
      <c r="I548" s="3" t="e">
        <f>_xlfn.XLOOKUP(D548,[1]活动!$L$162:$L$226,[1]活动!$G$162:$G$226)</f>
        <v>#N/A</v>
      </c>
    </row>
    <row r="549" spans="9:9" x14ac:dyDescent="0.25">
      <c r="I549" s="3" t="e">
        <f>_xlfn.XLOOKUP(D549,[1]活动!$L$162:$L$226,[1]活动!$G$162:$G$226)</f>
        <v>#N/A</v>
      </c>
    </row>
    <row r="550" spans="9:9" x14ac:dyDescent="0.25">
      <c r="I550" s="3" t="e">
        <f>_xlfn.XLOOKUP(D550,[1]活动!$L$162:$L$226,[1]活动!$G$162:$G$226)</f>
        <v>#N/A</v>
      </c>
    </row>
    <row r="551" spans="9:9" x14ac:dyDescent="0.25">
      <c r="I551" s="3" t="e">
        <f>_xlfn.XLOOKUP(D551,[1]活动!$L$162:$L$226,[1]活动!$G$162:$G$226)</f>
        <v>#N/A</v>
      </c>
    </row>
    <row r="552" spans="9:9" x14ac:dyDescent="0.25">
      <c r="I552" s="3" t="e">
        <f>_xlfn.XLOOKUP(D552,[1]活动!$L$162:$L$226,[1]活动!$G$162:$G$226)</f>
        <v>#N/A</v>
      </c>
    </row>
    <row r="553" spans="9:9" x14ac:dyDescent="0.25">
      <c r="I553" s="3" t="e">
        <f>_xlfn.XLOOKUP(D553,[1]活动!$L$162:$L$226,[1]活动!$G$162:$G$226)</f>
        <v>#N/A</v>
      </c>
    </row>
    <row r="554" spans="9:9" x14ac:dyDescent="0.25">
      <c r="I554" s="3" t="e">
        <f>_xlfn.XLOOKUP(D554,[1]活动!$L$162:$L$226,[1]活动!$G$162:$G$226)</f>
        <v>#N/A</v>
      </c>
    </row>
    <row r="555" spans="9:9" x14ac:dyDescent="0.25">
      <c r="I555" s="3" t="e">
        <f>_xlfn.XLOOKUP(D555,[1]活动!$L$162:$L$226,[1]活动!$G$162:$G$226)</f>
        <v>#N/A</v>
      </c>
    </row>
    <row r="556" spans="9:9" x14ac:dyDescent="0.25">
      <c r="I556" s="3" t="e">
        <f>_xlfn.XLOOKUP(D556,[1]活动!$L$162:$L$226,[1]活动!$G$162:$G$226)</f>
        <v>#N/A</v>
      </c>
    </row>
    <row r="557" spans="9:9" x14ac:dyDescent="0.25">
      <c r="I557" s="3" t="e">
        <f>_xlfn.XLOOKUP(D557,[1]活动!$L$162:$L$226,[1]活动!$G$162:$G$226)</f>
        <v>#N/A</v>
      </c>
    </row>
    <row r="558" spans="9:9" x14ac:dyDescent="0.25">
      <c r="I558" s="3" t="e">
        <f>_xlfn.XLOOKUP(D558,[1]活动!$L$162:$L$226,[1]活动!$G$162:$G$226)</f>
        <v>#N/A</v>
      </c>
    </row>
    <row r="559" spans="9:9" x14ac:dyDescent="0.25">
      <c r="I559" s="3" t="e">
        <f>_xlfn.XLOOKUP(D559,[1]活动!$L$162:$L$226,[1]活动!$G$162:$G$226)</f>
        <v>#N/A</v>
      </c>
    </row>
    <row r="560" spans="9:9" x14ac:dyDescent="0.25">
      <c r="I560" s="3" t="e">
        <f>_xlfn.XLOOKUP(D560,[1]活动!$L$162:$L$226,[1]活动!$G$162:$G$226)</f>
        <v>#N/A</v>
      </c>
    </row>
    <row r="561" spans="9:9" x14ac:dyDescent="0.25">
      <c r="I561" s="3" t="e">
        <f>_xlfn.XLOOKUP(D561,[1]活动!$L$162:$L$226,[1]活动!$G$162:$G$226)</f>
        <v>#N/A</v>
      </c>
    </row>
    <row r="562" spans="9:9" x14ac:dyDescent="0.25">
      <c r="I562" s="3" t="e">
        <f>_xlfn.XLOOKUP(D562,[1]活动!$L$162:$L$226,[1]活动!$G$162:$G$226)</f>
        <v>#N/A</v>
      </c>
    </row>
    <row r="563" spans="9:9" x14ac:dyDescent="0.25">
      <c r="I563" s="3" t="e">
        <f>_xlfn.XLOOKUP(D563,[1]活动!$L$162:$L$226,[1]活动!$G$162:$G$226)</f>
        <v>#N/A</v>
      </c>
    </row>
    <row r="564" spans="9:9" x14ac:dyDescent="0.25">
      <c r="I564" s="3" t="e">
        <f>_xlfn.XLOOKUP(D564,[1]活动!$L$162:$L$226,[1]活动!$G$162:$G$226)</f>
        <v>#N/A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zoomScale="175" zoomScaleNormal="175" workbookViewId="0">
      <selection activeCell="A5" sqref="A5:E9"/>
    </sheetView>
  </sheetViews>
  <sheetFormatPr defaultColWidth="9" defaultRowHeight="10.8" x14ac:dyDescent="0.25"/>
  <cols>
    <col min="1" max="2" width="11.44140625" style="2" customWidth="1"/>
    <col min="3" max="3" width="12.77734375" style="3" customWidth="1"/>
    <col min="4" max="5" width="15.6640625" style="3" customWidth="1"/>
    <col min="6" max="16384" width="9" style="2"/>
  </cols>
  <sheetData>
    <row r="1" spans="1:5" s="1" customFormat="1" ht="13.2" x14ac:dyDescent="0.25">
      <c r="A1" s="4" t="s">
        <v>0</v>
      </c>
      <c r="B1" s="4" t="s">
        <v>130</v>
      </c>
      <c r="C1" s="4"/>
      <c r="D1" s="4" t="s">
        <v>5</v>
      </c>
      <c r="E1" s="4" t="s">
        <v>3</v>
      </c>
    </row>
    <row r="2" spans="1:5" s="1" customFormat="1" ht="13.2" x14ac:dyDescent="0.25">
      <c r="A2" s="4" t="s">
        <v>6</v>
      </c>
      <c r="B2" s="4" t="s">
        <v>6</v>
      </c>
      <c r="C2" s="4"/>
      <c r="D2" s="4" t="s">
        <v>6</v>
      </c>
      <c r="E2" s="4" t="s">
        <v>7</v>
      </c>
    </row>
    <row r="3" spans="1:5" s="1" customFormat="1" ht="13.2" x14ac:dyDescent="0.25">
      <c r="A3" s="4" t="s">
        <v>8</v>
      </c>
      <c r="B3" s="4" t="s">
        <v>8</v>
      </c>
      <c r="C3" s="4"/>
      <c r="D3" s="4" t="s">
        <v>8</v>
      </c>
      <c r="E3" s="4" t="s">
        <v>8</v>
      </c>
    </row>
    <row r="4" spans="1:5" s="1" customFormat="1" ht="13.2" x14ac:dyDescent="0.25">
      <c r="A4" s="5" t="s">
        <v>179</v>
      </c>
      <c r="B4" s="5" t="s">
        <v>134</v>
      </c>
      <c r="C4" s="5" t="s">
        <v>11</v>
      </c>
      <c r="D4" s="5" t="s">
        <v>19</v>
      </c>
      <c r="E4" s="5" t="s">
        <v>180</v>
      </c>
    </row>
    <row r="5" spans="1:5" x14ac:dyDescent="0.25">
      <c r="A5" s="2">
        <v>101</v>
      </c>
      <c r="B5" s="2">
        <v>3602</v>
      </c>
      <c r="C5" s="3" t="s">
        <v>181</v>
      </c>
      <c r="D5" s="3">
        <v>20</v>
      </c>
      <c r="E5" s="3" t="s">
        <v>182</v>
      </c>
    </row>
    <row r="6" spans="1:5" x14ac:dyDescent="0.25">
      <c r="A6" s="2">
        <v>102</v>
      </c>
      <c r="B6" s="2">
        <v>3602</v>
      </c>
      <c r="C6" s="3" t="s">
        <v>183</v>
      </c>
      <c r="D6" s="3">
        <v>40</v>
      </c>
      <c r="E6" s="3" t="s">
        <v>184</v>
      </c>
    </row>
    <row r="7" spans="1:5" x14ac:dyDescent="0.25">
      <c r="A7" s="2">
        <v>103</v>
      </c>
      <c r="B7" s="2">
        <v>3602</v>
      </c>
      <c r="C7" s="3" t="s">
        <v>185</v>
      </c>
      <c r="D7" s="3">
        <v>60</v>
      </c>
      <c r="E7" s="3" t="s">
        <v>186</v>
      </c>
    </row>
    <row r="8" spans="1:5" x14ac:dyDescent="0.25">
      <c r="A8" s="2">
        <v>104</v>
      </c>
      <c r="B8" s="2">
        <v>3602</v>
      </c>
      <c r="C8" s="3" t="s">
        <v>187</v>
      </c>
      <c r="D8" s="3">
        <v>80</v>
      </c>
      <c r="E8" s="3" t="s">
        <v>188</v>
      </c>
    </row>
    <row r="9" spans="1:5" x14ac:dyDescent="0.25">
      <c r="A9" s="2">
        <v>105</v>
      </c>
      <c r="B9" s="2">
        <v>3602</v>
      </c>
      <c r="C9" s="3" t="s">
        <v>189</v>
      </c>
      <c r="D9" s="3">
        <v>100</v>
      </c>
      <c r="E9" s="3" t="s">
        <v>190</v>
      </c>
    </row>
    <row r="10" spans="1:5" x14ac:dyDescent="0.25">
      <c r="A10" s="2">
        <v>201</v>
      </c>
      <c r="B10" s="2">
        <v>3603</v>
      </c>
      <c r="C10" s="3" t="s">
        <v>191</v>
      </c>
      <c r="D10" s="3">
        <v>20</v>
      </c>
      <c r="E10" s="3" t="s">
        <v>192</v>
      </c>
    </row>
    <row r="11" spans="1:5" x14ac:dyDescent="0.25">
      <c r="A11" s="2">
        <v>202</v>
      </c>
      <c r="B11" s="2">
        <v>3603</v>
      </c>
      <c r="C11" s="3" t="s">
        <v>193</v>
      </c>
      <c r="D11" s="3">
        <v>40</v>
      </c>
      <c r="E11" s="3" t="s">
        <v>194</v>
      </c>
    </row>
    <row r="12" spans="1:5" x14ac:dyDescent="0.25">
      <c r="A12" s="2">
        <v>203</v>
      </c>
      <c r="B12" s="2">
        <v>3603</v>
      </c>
      <c r="C12" s="3" t="s">
        <v>195</v>
      </c>
      <c r="D12" s="3">
        <v>60</v>
      </c>
      <c r="E12" s="3" t="s">
        <v>196</v>
      </c>
    </row>
    <row r="13" spans="1:5" x14ac:dyDescent="0.25">
      <c r="A13" s="2">
        <v>204</v>
      </c>
      <c r="B13" s="2">
        <v>3603</v>
      </c>
      <c r="C13" s="3" t="s">
        <v>197</v>
      </c>
      <c r="D13" s="3">
        <v>80</v>
      </c>
      <c r="E13" s="3" t="s">
        <v>198</v>
      </c>
    </row>
    <row r="14" spans="1:5" x14ac:dyDescent="0.25">
      <c r="A14" s="2">
        <v>205</v>
      </c>
      <c r="B14" s="2">
        <v>3603</v>
      </c>
      <c r="C14" s="3" t="s">
        <v>199</v>
      </c>
      <c r="D14" s="3">
        <v>100</v>
      </c>
      <c r="E14" s="3" t="s">
        <v>200</v>
      </c>
    </row>
    <row r="15" spans="1:5" x14ac:dyDescent="0.25">
      <c r="A15" s="2">
        <v>401</v>
      </c>
      <c r="B15" s="2">
        <v>3301</v>
      </c>
      <c r="C15" s="3" t="s">
        <v>201</v>
      </c>
      <c r="D15" s="3">
        <v>100</v>
      </c>
      <c r="E15" s="3" t="s">
        <v>202</v>
      </c>
    </row>
    <row r="16" spans="1:5" x14ac:dyDescent="0.25">
      <c r="A16" s="2">
        <v>402</v>
      </c>
      <c r="B16" s="2">
        <v>3301</v>
      </c>
      <c r="C16" s="3" t="s">
        <v>203</v>
      </c>
      <c r="D16" s="3">
        <v>200</v>
      </c>
      <c r="E16" s="3" t="s">
        <v>202</v>
      </c>
    </row>
    <row r="17" spans="1:5" x14ac:dyDescent="0.25">
      <c r="A17" s="2">
        <v>403</v>
      </c>
      <c r="B17" s="2">
        <v>3301</v>
      </c>
      <c r="C17" s="3" t="s">
        <v>204</v>
      </c>
      <c r="D17" s="3">
        <v>300</v>
      </c>
      <c r="E17" s="3" t="s">
        <v>202</v>
      </c>
    </row>
    <row r="18" spans="1:5" x14ac:dyDescent="0.25">
      <c r="A18" s="2">
        <v>404</v>
      </c>
      <c r="B18" s="2">
        <v>3301</v>
      </c>
      <c r="C18" s="3" t="s">
        <v>205</v>
      </c>
      <c r="D18" s="3">
        <v>400</v>
      </c>
      <c r="E18" s="3" t="s">
        <v>202</v>
      </c>
    </row>
    <row r="19" spans="1:5" x14ac:dyDescent="0.25">
      <c r="A19" s="2">
        <v>405</v>
      </c>
      <c r="B19" s="2">
        <v>3301</v>
      </c>
      <c r="C19" s="3" t="s">
        <v>206</v>
      </c>
      <c r="D19" s="3">
        <v>500</v>
      </c>
      <c r="E19" s="3" t="s">
        <v>202</v>
      </c>
    </row>
    <row r="20" spans="1:5" x14ac:dyDescent="0.25">
      <c r="A20" s="2">
        <v>406</v>
      </c>
      <c r="B20" s="2">
        <v>3301</v>
      </c>
      <c r="C20" s="3" t="s">
        <v>207</v>
      </c>
      <c r="D20" s="3">
        <v>700</v>
      </c>
      <c r="E20" s="3" t="s">
        <v>208</v>
      </c>
    </row>
    <row r="21" spans="1:5" x14ac:dyDescent="0.25">
      <c r="A21" s="2">
        <v>407</v>
      </c>
      <c r="B21" s="2">
        <v>3301</v>
      </c>
      <c r="C21" s="3" t="s">
        <v>209</v>
      </c>
      <c r="D21" s="3">
        <v>1200</v>
      </c>
      <c r="E21" s="3" t="s">
        <v>202</v>
      </c>
    </row>
    <row r="22" spans="1:5" x14ac:dyDescent="0.25">
      <c r="A22" s="2">
        <v>408</v>
      </c>
      <c r="B22" s="2">
        <v>3301</v>
      </c>
      <c r="C22" s="3" t="s">
        <v>210</v>
      </c>
      <c r="D22" s="3">
        <v>1500</v>
      </c>
      <c r="E22" s="3" t="s">
        <v>208</v>
      </c>
    </row>
  </sheetData>
  <phoneticPr fontId="6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task|任务</vt:lpstr>
      <vt:lpstr>task_type|任务类型</vt:lpstr>
      <vt:lpstr>task_group|任务组</vt:lpstr>
      <vt:lpstr>task_score|任务点数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Jaco Be</cp:lastModifiedBy>
  <dcterms:created xsi:type="dcterms:W3CDTF">2023-07-06T02:18:00Z</dcterms:created>
  <dcterms:modified xsi:type="dcterms:W3CDTF">2024-12-13T17:30:06Z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BB6D82135DA7471BB86CE1760372FABC_13</vt:lpwstr>
  </property>
  <property fmtid="{D5CDD505-2E9C-101B-9397-08002B2CF9AE}" pid="3" name="KSOProductBuildVer">
    <vt:lpwstr>2052-12.1.0.16929</vt:lpwstr>
  </property>
</Properties>
</file>