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activeTab="2"/>
  </bookViews>
  <sheets>
    <sheet name="attr_variable|战斗属性" sheetId="4" r:id="rId1"/>
    <sheet name="battle_item|战斗道具" sheetId="5" r:id="rId2"/>
    <sheet name="battle_drop|战斗掉落" sheetId="7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冷淡雾峰</author>
    <author>MLoong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后端用该表id做数据读取。
</t>
        </r>
      </text>
    </comment>
    <comment ref="D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1.整形
2.万分比
</t>
        </r>
      </text>
    </commen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1-后端计算
2-前端计算</t>
        </r>
      </text>
    </comment>
    <comment ref="I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按顺序展示</t>
        </r>
      </text>
    </comment>
    <comment ref="J4" authorId="2">
      <text>
        <r>
          <rPr>
            <b/>
            <sz val="9"/>
            <rFont val="宋体"/>
            <charset val="134"/>
          </rPr>
          <t>格伦:</t>
        </r>
        <r>
          <rPr>
            <sz val="9"/>
            <rFont val="宋体"/>
            <charset val="134"/>
          </rPr>
          <t xml:space="preserve">
0或不填：非玩家独有
1：玩家独有</t>
        </r>
      </text>
    </comment>
    <comment ref="B1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单位：每3秒，向下取整</t>
        </r>
      </text>
    </comment>
    <comment ref="E2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修改公式，常量表中移除</t>
        </r>
      </text>
    </comment>
    <comment ref="E33" authorId="0">
      <text>
        <r>
          <rPr>
            <sz val="9"/>
            <rFont val="宋体"/>
            <charset val="134"/>
          </rPr>
          <t xml:space="preserve">冷淡雾峰：
单位修改
</t>
        </r>
      </text>
    </comment>
    <comment ref="E3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修改公式
原加速度修改为时间</t>
        </r>
      </text>
    </comment>
    <comment ref="C90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实际伤害=计算伤害*(1+伤害加成)*(1-伤害减免)+(固定伤害加成-固定伤害减免)</t>
        </r>
      </text>
    </comment>
    <comment ref="B120" authorId="2">
      <text>
        <r>
          <rPr>
            <b/>
            <sz val="9"/>
            <rFont val="宋体"/>
            <charset val="134"/>
          </rPr>
          <t>格伦:</t>
        </r>
        <r>
          <rPr>
            <sz val="9"/>
            <rFont val="宋体"/>
            <charset val="134"/>
          </rPr>
          <t xml:space="preserve">
移动速度大于0的弹幕</t>
        </r>
      </text>
    </comment>
  </commentList>
</comments>
</file>

<file path=xl/comments2.xml><?xml version="1.0" encoding="utf-8"?>
<comments xmlns="http://schemas.openxmlformats.org/spreadsheetml/2006/main">
  <authors>
    <author>蓝霸符</author>
    <author>冷淡雾峰</author>
  </authors>
  <commentList>
    <comment ref="D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0-不自动拾取
1-自动拾取</t>
        </r>
      </text>
    </commen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单位：毫米
</t>
        </r>
      </text>
    </comment>
    <comment ref="F4" authorId="1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微软雅黑"/>
            <charset val="134"/>
          </rPr>
          <t>是否受拾取加成属性的影响</t>
        </r>
      </text>
    </comment>
    <comment ref="G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 局内道具
2 局内拾取局外使用
3 特殊道具（特殊功能）</t>
        </r>
      </text>
    </comment>
    <comment ref="H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道具类型type为1时： 
1-属性变更
   示例：1;[attr_variable表Id];[变更数值] 
2-施放技能
   示例：2;[skill表id];1
类型为2：
reward串
类型为3：
   特殊id 特殊处理</t>
        </r>
      </text>
    </comment>
  </commentList>
</comments>
</file>

<file path=xl/comments3.xml><?xml version="1.0" encoding="utf-8"?>
<comments xmlns="http://schemas.openxmlformats.org/spreadsheetml/2006/main">
  <authors>
    <author>蓝霸符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0-非独立(N选1)
1-独立，权重总值为1000000</t>
        </r>
      </text>
    </comment>
  </commentList>
</comments>
</file>

<file path=xl/sharedStrings.xml><?xml version="1.0" encoding="utf-8"?>
<sst xmlns="http://schemas.openxmlformats.org/spreadsheetml/2006/main" count="416" uniqueCount="256">
  <si>
    <t>id</t>
  </si>
  <si>
    <t>type</t>
  </si>
  <si>
    <t>base</t>
  </si>
  <si>
    <t>calc</t>
  </si>
  <si>
    <t>name</t>
  </si>
  <si>
    <t>icon</t>
  </si>
  <si>
    <t>display_order</t>
  </si>
  <si>
    <t>is_player_owner</t>
  </si>
  <si>
    <t>int</t>
  </si>
  <si>
    <t>string</t>
  </si>
  <si>
    <t>all</t>
  </si>
  <si>
    <t>client</t>
  </si>
  <si>
    <t>ID</t>
  </si>
  <si>
    <t>备注</t>
  </si>
  <si>
    <t>描述</t>
  </si>
  <si>
    <t>类型</t>
  </si>
  <si>
    <t>属性值</t>
  </si>
  <si>
    <t>前后端</t>
  </si>
  <si>
    <t>名称</t>
  </si>
  <si>
    <t>图标</t>
  </si>
  <si>
    <t>展示顺序</t>
  </si>
  <si>
    <t>是否玩家独有</t>
  </si>
  <si>
    <t>局外钞票获取加成</t>
  </si>
  <si>
    <t>局外金币拾取加成</t>
  </si>
  <si>
    <t>局外图纸掉率加成</t>
  </si>
  <si>
    <t>局外装备掉率加成</t>
  </si>
  <si>
    <t>局外拾取范围加成</t>
  </si>
  <si>
    <t>局外生命值</t>
  </si>
  <si>
    <r>
      <rPr>
        <sz val="9"/>
        <color rgb="FFFF0000"/>
        <rFont val="微软雅黑"/>
        <charset val="134"/>
      </rPr>
      <t>局外生命值</t>
    </r>
    <r>
      <rPr>
        <sz val="9"/>
        <color theme="1"/>
        <rFont val="微软雅黑"/>
        <charset val="134"/>
      </rPr>
      <t xml:space="preserve"> = 基础生命值*(1+局外生命值加成)+局外生命值固定加成</t>
    </r>
  </si>
  <si>
    <t>基础生命值</t>
  </si>
  <si>
    <t>局外生命值加成</t>
  </si>
  <si>
    <t>局外生命值固定加成</t>
  </si>
  <si>
    <t>局外生命恢复</t>
  </si>
  <si>
    <r>
      <rPr>
        <sz val="9"/>
        <color rgb="FFFF0000"/>
        <rFont val="微软雅黑"/>
        <charset val="134"/>
      </rPr>
      <t>局外生命恢复</t>
    </r>
    <r>
      <rPr>
        <sz val="9"/>
        <color theme="1"/>
        <rFont val="微软雅黑"/>
        <charset val="134"/>
      </rPr>
      <t xml:space="preserve"> = 基础生命恢复*(1+局外生命恢复加成)+局外生命恢复固定加成</t>
    </r>
  </si>
  <si>
    <t>基础生命恢复</t>
  </si>
  <si>
    <t>局外生命恢复加成</t>
  </si>
  <si>
    <t>局外生命恢复固定加成</t>
  </si>
  <si>
    <t>局外道具恢复加成</t>
  </si>
  <si>
    <t>技能id为44xxxx,时恢复生命值增加 实际的恢复值=道具恢复值*（1+局外道具恢复加成+局外生命恢复加成）+局外道具恢复固定加成+局外生命恢复固定加成</t>
  </si>
  <si>
    <t>局外道具恢复固定加成</t>
  </si>
  <si>
    <t>局外攻击力</t>
  </si>
  <si>
    <r>
      <rPr>
        <b/>
        <sz val="9"/>
        <color rgb="FFFF0000"/>
        <rFont val="宋体"/>
        <charset val="134"/>
        <scheme val="minor"/>
      </rPr>
      <t>局外攻击力</t>
    </r>
    <r>
      <rPr>
        <sz val="9"/>
        <color theme="1"/>
        <rFont val="微软雅黑"/>
        <charset val="134"/>
      </rPr>
      <t xml:space="preserve"> = 基础攻击力*(1+局外攻击力加成)+局外攻击力固定加成</t>
    </r>
  </si>
  <si>
    <t>基础攻击力</t>
  </si>
  <si>
    <t>局外攻击力加成</t>
  </si>
  <si>
    <t>局外攻击力固定加成</t>
  </si>
  <si>
    <t>复活次数</t>
  </si>
  <si>
    <t>死亡后复活，并且免疫伤害和击退3秒</t>
  </si>
  <si>
    <t>局外暴击率</t>
  </si>
  <si>
    <t>局外暴击伤害率</t>
  </si>
  <si>
    <t>局外伤害加成</t>
  </si>
  <si>
    <t>局外伤害固定加成</t>
  </si>
  <si>
    <t>局外伤害减免</t>
  </si>
  <si>
    <t>局外伤害固定减免</t>
  </si>
  <si>
    <t>局外弹幕伤害减免</t>
  </si>
  <si>
    <t>（与伤害减免乘法叠加）</t>
  </si>
  <si>
    <t>局外移动速度</t>
  </si>
  <si>
    <r>
      <rPr>
        <sz val="9"/>
        <color rgb="FFFF0000"/>
        <rFont val="微软雅黑"/>
        <charset val="134"/>
      </rPr>
      <t xml:space="preserve">局外移动速度 </t>
    </r>
    <r>
      <rPr>
        <sz val="9"/>
        <color theme="1"/>
        <rFont val="微软雅黑"/>
        <charset val="134"/>
      </rPr>
      <t>= 基础移动速度*(1+局外移动速度加成)+局外移动速度固定加成</t>
    </r>
  </si>
  <si>
    <t>基础移动速度</t>
  </si>
  <si>
    <t>局外移动速度加成</t>
  </si>
  <si>
    <t>移动速度固定加成</t>
  </si>
  <si>
    <t>局外速度恢复时间(0到最大)</t>
  </si>
  <si>
    <t>角色质量</t>
  </si>
  <si>
    <t>局外角色推力</t>
  </si>
  <si>
    <t>击退减免</t>
  </si>
  <si>
    <t>受到击退的时候降低击退后的初速度</t>
  </si>
  <si>
    <t>局外闪避率</t>
  </si>
  <si>
    <t>局外抵挡层数</t>
  </si>
  <si>
    <t>受到伤害或者击退的时候，层数-1</t>
  </si>
  <si>
    <t>局外技能冷却减免</t>
  </si>
  <si>
    <t>局外技能免费购买次数</t>
  </si>
  <si>
    <t>免费购买次数</t>
  </si>
  <si>
    <t>技能购买价格万分比</t>
  </si>
  <si>
    <t>刷新商店价格万分比</t>
  </si>
  <si>
    <t>局外技能刷新次数</t>
  </si>
  <si>
    <t>免费刷新次数</t>
  </si>
  <si>
    <t>局外技能临时刷新次数</t>
  </si>
  <si>
    <t>临时免费刷新次数</t>
  </si>
  <si>
    <t>局外弹幕范围加成</t>
  </si>
  <si>
    <t>撞击伤害加成</t>
  </si>
  <si>
    <t>连续撞击伤害加成</t>
  </si>
  <si>
    <t>局外超级推力概率</t>
  </si>
  <si>
    <t>造成推力的时候有概率造成额外推力。造成的总推力=推力*（1+常量表battle_super_force）</t>
  </si>
  <si>
    <t>局外极限推力概率</t>
  </si>
  <si>
    <t>造成推力的时候有概率造成额外推力。造成的总推力=推力*（1+常量表battle_bounds_force）</t>
  </si>
  <si>
    <t>局外对普通怪物伤害加成</t>
  </si>
  <si>
    <t>局外对稀有怪物伤害加成</t>
  </si>
  <si>
    <t>局外对boss伤害加成</t>
  </si>
  <si>
    <t>武器技能额外次数</t>
  </si>
  <si>
    <t>体型大小</t>
  </si>
  <si>
    <t>等级</t>
  </si>
  <si>
    <t>钞票</t>
  </si>
  <si>
    <t>钞票获取加成</t>
  </si>
  <si>
    <t>金币</t>
  </si>
  <si>
    <t>金币拾取加成</t>
  </si>
  <si>
    <t>图纸</t>
  </si>
  <si>
    <t>图纸掉率加成</t>
  </si>
  <si>
    <t>装备</t>
  </si>
  <si>
    <t>装备掉率加成</t>
  </si>
  <si>
    <t>拾取范围加成</t>
  </si>
  <si>
    <t>杀敌数</t>
  </si>
  <si>
    <t>生命值</t>
  </si>
  <si>
    <r>
      <rPr>
        <sz val="9"/>
        <color rgb="FFFF0000"/>
        <rFont val="微软雅黑"/>
        <charset val="134"/>
      </rPr>
      <t>生命值</t>
    </r>
    <r>
      <rPr>
        <sz val="9"/>
        <color theme="1"/>
        <rFont val="微软雅黑"/>
        <charset val="134"/>
      </rPr>
      <t xml:space="preserve"> = 局外生命值*(1+生命值加成)+生命值固定加成</t>
    </r>
  </si>
  <si>
    <t>生命值加成</t>
  </si>
  <si>
    <t>局内投放</t>
  </si>
  <si>
    <t>生命值固定加成</t>
  </si>
  <si>
    <t>当前生命万分比</t>
  </si>
  <si>
    <t>默认10000-满血</t>
  </si>
  <si>
    <t>生命恢复</t>
  </si>
  <si>
    <r>
      <rPr>
        <sz val="9"/>
        <color rgb="FFFF0000"/>
        <rFont val="微软雅黑"/>
        <charset val="134"/>
      </rPr>
      <t>生命恢复</t>
    </r>
    <r>
      <rPr>
        <sz val="9"/>
        <color theme="1"/>
        <rFont val="微软雅黑"/>
        <charset val="134"/>
      </rPr>
      <t xml:space="preserve"> = 局外生命恢复*(1+生命恢复加成)+生命恢复固定加成</t>
    </r>
  </si>
  <si>
    <t>生命恢复加成</t>
  </si>
  <si>
    <t>生命恢复固定加成</t>
  </si>
  <si>
    <t>道具恢复加成</t>
  </si>
  <si>
    <t>局外传入，技能id为44xxxx,时恢复生命值增加 实际的恢复值=道具恢复值*（1+道具恢复加成+生命恢复加成）+道具恢复固定加成+生命恢复固定加成</t>
  </si>
  <si>
    <t>道具恢复固定加成</t>
  </si>
  <si>
    <t>局外传入, 技能id为44xxxx,时恢复生命值增加 实际的恢复值=道具恢复值*（1+道具恢复加成+生命恢复加成）+道具恢复固定加成+生命恢复固定加成</t>
  </si>
  <si>
    <t>攻击力</t>
  </si>
  <si>
    <r>
      <rPr>
        <sz val="9"/>
        <color rgb="FFFF0000"/>
        <rFont val="微软雅黑"/>
        <charset val="134"/>
      </rPr>
      <t>攻击力</t>
    </r>
    <r>
      <rPr>
        <sz val="9"/>
        <color theme="1"/>
        <rFont val="微软雅黑"/>
        <charset val="134"/>
      </rPr>
      <t xml:space="preserve"> = 局外攻击力*(1+攻击力加成)+攻击力固定加成</t>
    </r>
  </si>
  <si>
    <t>攻击力加成</t>
  </si>
  <si>
    <t>攻击力固定加成</t>
  </si>
  <si>
    <t>复活次数-小恶魔</t>
  </si>
  <si>
    <t>优先消耗的复活次数，复活后获得永久状态120，持续至下一次复活</t>
  </si>
  <si>
    <t>暴击率</t>
  </si>
  <si>
    <t>由后端传入- 105000  除了万分比伤害都会暴击</t>
  </si>
  <si>
    <t>临时暴击率</t>
  </si>
  <si>
    <t>攻击时的暴击率=暴击率+临时暴击率。暴击后临时暴击率=0</t>
  </si>
  <si>
    <t>暴击伤害率</t>
  </si>
  <si>
    <t>伤害加成</t>
  </si>
  <si>
    <t>伤害固定加成</t>
  </si>
  <si>
    <t>伤害减免</t>
  </si>
  <si>
    <t>伤害固定减免</t>
  </si>
  <si>
    <t>弹幕伤害减免</t>
  </si>
  <si>
    <t>受到玩家伤害变更</t>
  </si>
  <si>
    <t>收到来自玩家的伤害后伤害变更</t>
  </si>
  <si>
    <t>移动速度</t>
  </si>
  <si>
    <r>
      <rPr>
        <sz val="9"/>
        <color rgb="FFFF0000"/>
        <rFont val="微软雅黑"/>
        <charset val="134"/>
      </rPr>
      <t xml:space="preserve">移动速度 </t>
    </r>
    <r>
      <rPr>
        <sz val="9"/>
        <color theme="1"/>
        <rFont val="微软雅黑"/>
        <charset val="134"/>
      </rPr>
      <t>= 局外移动速度*(1+移动速度加成)+移动速度固定加成</t>
    </r>
  </si>
  <si>
    <t>移动速度加成</t>
  </si>
  <si>
    <t>速度恢复时间(0到最大)</t>
  </si>
  <si>
    <r>
      <rPr>
        <sz val="9"/>
        <color rgb="FFFF0000"/>
        <rFont val="微软雅黑"/>
        <charset val="134"/>
      </rPr>
      <t>角色质量</t>
    </r>
    <r>
      <rPr>
        <sz val="9"/>
        <color theme="1"/>
        <rFont val="微软雅黑"/>
        <charset val="134"/>
      </rPr>
      <t xml:space="preserve"> = 局外角色质量*(1+质量加成)</t>
    </r>
  </si>
  <si>
    <t>局外角色质量</t>
  </si>
  <si>
    <t>质量加成</t>
  </si>
  <si>
    <t>角色推力</t>
  </si>
  <si>
    <t>角色推力 = 局外角色推力*(1+推力加成)+推力固定加成</t>
  </si>
  <si>
    <t>推力加成</t>
  </si>
  <si>
    <t>推力固定加成</t>
  </si>
  <si>
    <t>闪避率</t>
  </si>
  <si>
    <t>抵挡层数</t>
  </si>
  <si>
    <t>技能冷却减免</t>
  </si>
  <si>
    <t>技能免费购买次数</t>
  </si>
  <si>
    <t>技能购买价格=初始购买价格*技能购买价格万分比（向上取整）</t>
  </si>
  <si>
    <t>刷新商店价格=初始刷新商店加个*刷新商店价格万分比（向上取整）</t>
  </si>
  <si>
    <t>技能免费刷新次数</t>
  </si>
  <si>
    <t>蓝色技能权重提升万分比</t>
  </si>
  <si>
    <t>蓝色技能的权重= 权重*（1+权重提升） 这个属性最小为0</t>
  </si>
  <si>
    <t>紫色技能权重提升万分比</t>
  </si>
  <si>
    <t>紫色技能的权重= 权重*（1+权重提升） 这个属性最小为0</t>
  </si>
  <si>
    <t>金色技能权重提升万分比</t>
  </si>
  <si>
    <t>金色技能的权重= 权重*（1+权重提升） 这个属性最小为0</t>
  </si>
  <si>
    <t>弹幕大小加成</t>
  </si>
  <si>
    <t>超级推力概率</t>
  </si>
  <si>
    <t>由后端传入-119100 推力*（1+常量表battle_super_force）</t>
  </si>
  <si>
    <t>极限推力概率</t>
  </si>
  <si>
    <t>由后端传入-119200 推力*（1+常量表battle_bounds_force）</t>
  </si>
  <si>
    <t>对普通怪物伤害加成</t>
  </si>
  <si>
    <t>对稀有怪物伤害加成</t>
  </si>
  <si>
    <t>对boss伤害加成</t>
  </si>
  <si>
    <t>初始为0，武器攻击后消耗1次，立即发起下一次攻击  局内投放</t>
  </si>
  <si>
    <t>初始为10000.实际展示的体型大小的万分比 局内投放  同一秒内不能发生两次体型变更 否则会出问题</t>
  </si>
  <si>
    <t>model</t>
  </si>
  <si>
    <t>auto_pick_yn</t>
  </si>
  <si>
    <t>pick_range</t>
  </si>
  <si>
    <t>pick_type</t>
  </si>
  <si>
    <t>effect</t>
  </si>
  <si>
    <t>max_num</t>
  </si>
  <si>
    <t>array3_int</t>
  </si>
  <si>
    <t>server</t>
  </si>
  <si>
    <t>道具模型</t>
  </si>
  <si>
    <t>是否自动拾取</t>
  </si>
  <si>
    <t>拾取范围</t>
  </si>
  <si>
    <t>拾取类型</t>
  </si>
  <si>
    <t>道具类型</t>
  </si>
  <si>
    <t>道具效果</t>
  </si>
  <si>
    <t>每局获取上限</t>
  </si>
  <si>
    <t>钞票1</t>
  </si>
  <si>
    <t>1;201200;5</t>
  </si>
  <si>
    <t>钞票2</t>
  </si>
  <si>
    <t>1;201200;10</t>
  </si>
  <si>
    <t>钞票3</t>
  </si>
  <si>
    <t>1;201200;20</t>
  </si>
  <si>
    <t>钞票4</t>
  </si>
  <si>
    <t>1;201200;50</t>
  </si>
  <si>
    <t>炸弹</t>
  </si>
  <si>
    <t>2;441008;1</t>
  </si>
  <si>
    <t>食物1</t>
  </si>
  <si>
    <t>2;441009;1</t>
  </si>
  <si>
    <t>食物2</t>
  </si>
  <si>
    <t>2;441010;1</t>
  </si>
  <si>
    <t>加速道具</t>
  </si>
  <si>
    <t>2;441011;1</t>
  </si>
  <si>
    <t>蛋糕</t>
  </si>
  <si>
    <t>1;203020;20</t>
  </si>
  <si>
    <t>吸铁石</t>
  </si>
  <si>
    <t>2;441012;1</t>
  </si>
  <si>
    <t>随机白装</t>
  </si>
  <si>
    <t>5;5012001;1</t>
  </si>
  <si>
    <t>随机零件</t>
  </si>
  <si>
    <t>5;1020000;1</t>
  </si>
  <si>
    <t>狼牙棒-新手引导</t>
  </si>
  <si>
    <t>棒球棍-新手引导</t>
  </si>
  <si>
    <t>pack_ind_yn</t>
  </si>
  <si>
    <t>pack_id</t>
  </si>
  <si>
    <t>pack_power</t>
  </si>
  <si>
    <t>item_ind_yn</t>
  </si>
  <si>
    <t>item_power</t>
  </si>
  <si>
    <t>reward</t>
  </si>
  <si>
    <t>array2_int</t>
  </si>
  <si>
    <t>掉落组Id</t>
  </si>
  <si>
    <t>组备注</t>
  </si>
  <si>
    <t>包是否独立</t>
  </si>
  <si>
    <t>包id</t>
  </si>
  <si>
    <t>包权重</t>
  </si>
  <si>
    <t>包备注</t>
  </si>
  <si>
    <t>物品是否独立</t>
  </si>
  <si>
    <t>物品权重</t>
  </si>
  <si>
    <t>物品备注</t>
  </si>
  <si>
    <t>获取</t>
  </si>
  <si>
    <t>物品类型</t>
  </si>
  <si>
    <t>物品参数</t>
  </si>
  <si>
    <t>物品数量</t>
  </si>
  <si>
    <t>包概率</t>
  </si>
  <si>
    <t>物品概率</t>
  </si>
  <si>
    <t>实际概率</t>
  </si>
  <si>
    <t>钞票1-5</t>
  </si>
  <si>
    <t>钞票2-10</t>
  </si>
  <si>
    <t>钞票3-20</t>
  </si>
  <si>
    <t>钞票4-50</t>
  </si>
  <si>
    <t>钞票1+2-7.375</t>
  </si>
  <si>
    <t>钞票1+2</t>
  </si>
  <si>
    <t>钞票2+3-16.53</t>
  </si>
  <si>
    <t>钞票2+3</t>
  </si>
  <si>
    <t>钞票3+4-22.82</t>
  </si>
  <si>
    <t>钞票3+4</t>
  </si>
  <si>
    <t>钞票1*10-50</t>
  </si>
  <si>
    <t>钞票1*10</t>
  </si>
  <si>
    <t>钞票2*10-100</t>
  </si>
  <si>
    <t>钞票2*10</t>
  </si>
  <si>
    <t>钞票1*10-200</t>
  </si>
  <si>
    <t>钞票3*10</t>
  </si>
  <si>
    <t>钞票1*10-500</t>
  </si>
  <si>
    <t>钞票4*10</t>
  </si>
  <si>
    <t>零件1</t>
  </si>
  <si>
    <t>装备1</t>
  </si>
  <si>
    <t>局内木箱随机掉落</t>
  </si>
  <si>
    <t>食物</t>
  </si>
  <si>
    <t>局内铁箱随机掉落</t>
  </si>
  <si>
    <t>局内空投掉落</t>
  </si>
  <si>
    <t>水枪-银行家掉落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</si>
</sst>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b/>
      <sz val="11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trike/>
      <sz val="9"/>
      <color rgb="FFFF0000"/>
      <name val="宋体"/>
      <charset val="134"/>
      <scheme val="minor"/>
    </font>
    <font>
      <sz val="9"/>
      <color rgb="FFFF0000"/>
      <name val="微软雅黑"/>
      <charset val="134"/>
    </font>
    <font>
      <b/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10" borderId="0" xfId="0" applyFont="1" applyFill="1">
      <alignment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8" fillId="10" borderId="0" xfId="0" applyFont="1" applyFill="1" applyBorder="1" applyAlignment="1">
      <alignment vertical="center"/>
    </xf>
    <xf numFmtId="0" fontId="6" fillId="10" borderId="0" xfId="0" applyFont="1" applyFill="1" applyBorder="1">
      <alignment vertical="center"/>
    </xf>
    <xf numFmtId="0" fontId="1" fillId="10" borderId="0" xfId="0" applyFont="1" applyFill="1" applyBorder="1">
      <alignment vertical="center"/>
    </xf>
    <xf numFmtId="0" fontId="9" fillId="11" borderId="0" xfId="0" applyFont="1" applyFill="1" applyBorder="1">
      <alignment vertical="center"/>
    </xf>
    <xf numFmtId="0" fontId="8" fillId="7" borderId="0" xfId="0" applyFont="1" applyFill="1" applyBorder="1" applyAlignment="1">
      <alignment vertical="center"/>
    </xf>
    <xf numFmtId="0" fontId="1" fillId="7" borderId="0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8" fillId="8" borderId="0" xfId="0" applyFont="1" applyFill="1" applyBorder="1" applyAlignment="1">
      <alignment vertical="center"/>
    </xf>
    <xf numFmtId="0" fontId="1" fillId="8" borderId="0" xfId="0" applyFont="1" applyFill="1" applyBorder="1">
      <alignment vertical="center"/>
    </xf>
    <xf numFmtId="0" fontId="6" fillId="9" borderId="0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7">
          <cell r="O47">
            <v>0.525</v>
          </cell>
        </row>
        <row r="48">
          <cell r="O48">
            <v>0.34667</v>
          </cell>
        </row>
        <row r="49">
          <cell r="O49">
            <v>0.90597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9"/>
  <sheetViews>
    <sheetView zoomScale="145" zoomScaleNormal="145" workbookViewId="0">
      <pane ySplit="4" topLeftCell="A108" activePane="bottomLeft" state="frozen"/>
      <selection/>
      <selection pane="bottomLeft" activeCell="B62" sqref="B62"/>
    </sheetView>
  </sheetViews>
  <sheetFormatPr defaultColWidth="9" defaultRowHeight="11.25"/>
  <cols>
    <col min="1" max="1" width="9" style="4"/>
    <col min="2" max="2" width="19.4833333333333" style="4" customWidth="1"/>
    <col min="3" max="3" width="78.1833333333333" style="4" customWidth="1"/>
    <col min="4" max="6" width="9" style="4"/>
    <col min="7" max="9" width="20.625" style="4" customWidth="1"/>
    <col min="10" max="10" width="14.1333333333333" style="4" customWidth="1"/>
    <col min="11" max="16384" width="9" style="4"/>
  </cols>
  <sheetData>
    <row r="1" ht="14.25" spans="1:10">
      <c r="A1" s="5" t="s">
        <v>0</v>
      </c>
      <c r="B1" s="5"/>
      <c r="C1" s="5"/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ht="14.25" spans="1:10">
      <c r="A2" s="5" t="s">
        <v>8</v>
      </c>
      <c r="B2" s="5"/>
      <c r="C2" s="5"/>
      <c r="D2" s="5" t="s">
        <v>8</v>
      </c>
      <c r="E2" s="5" t="s">
        <v>8</v>
      </c>
      <c r="F2" s="5" t="s">
        <v>8</v>
      </c>
      <c r="G2" s="5" t="s">
        <v>9</v>
      </c>
      <c r="H2" s="5" t="s">
        <v>9</v>
      </c>
      <c r="I2" s="5" t="s">
        <v>8</v>
      </c>
      <c r="J2" s="5" t="s">
        <v>8</v>
      </c>
    </row>
    <row r="3" ht="14.25" spans="1:10">
      <c r="A3" s="5" t="s">
        <v>10</v>
      </c>
      <c r="B3" s="5"/>
      <c r="C3" s="5"/>
      <c r="D3" s="5" t="s">
        <v>10</v>
      </c>
      <c r="E3" s="5" t="s">
        <v>10</v>
      </c>
      <c r="F3" s="5" t="s">
        <v>10</v>
      </c>
      <c r="G3" s="5" t="s">
        <v>11</v>
      </c>
      <c r="H3" s="5" t="s">
        <v>11</v>
      </c>
      <c r="I3" s="5" t="s">
        <v>11</v>
      </c>
      <c r="J3" s="5" t="s">
        <v>11</v>
      </c>
    </row>
    <row r="4" ht="14.25" spans="1:10">
      <c r="A4" s="20" t="s">
        <v>12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13" t="s">
        <v>18</v>
      </c>
      <c r="H4" s="13" t="s">
        <v>19</v>
      </c>
      <c r="I4" s="13" t="s">
        <v>20</v>
      </c>
      <c r="J4" s="13" t="s">
        <v>21</v>
      </c>
    </row>
    <row r="5" spans="1:8">
      <c r="A5" s="21">
        <v>101220</v>
      </c>
      <c r="B5" s="21" t="s">
        <v>22</v>
      </c>
      <c r="D5" s="4">
        <v>2</v>
      </c>
      <c r="E5" s="4">
        <v>0</v>
      </c>
      <c r="F5" s="4">
        <f t="shared" ref="F5:F68" si="0">ROUNDDOWN(A5/100000,0)</f>
        <v>1</v>
      </c>
      <c r="G5" s="4" t="str">
        <f t="shared" ref="G5:G68" si="1">CONCATENATE("attr_variable_",A5)</f>
        <v>attr_variable_101220</v>
      </c>
      <c r="H5" s="4" t="str">
        <f t="shared" ref="H5:H68" si="2">CONCATENATE("icon_attr_variable_",A5)</f>
        <v>icon_attr_variable_101220</v>
      </c>
    </row>
    <row r="6" spans="1:8">
      <c r="A6" s="21">
        <v>101320</v>
      </c>
      <c r="B6" s="22" t="s">
        <v>23</v>
      </c>
      <c r="D6" s="4">
        <v>2</v>
      </c>
      <c r="E6" s="4">
        <v>0</v>
      </c>
      <c r="F6" s="4">
        <f t="shared" si="0"/>
        <v>1</v>
      </c>
      <c r="G6" s="4" t="str">
        <f t="shared" si="1"/>
        <v>attr_variable_101320</v>
      </c>
      <c r="H6" s="4" t="str">
        <f t="shared" si="2"/>
        <v>icon_attr_variable_101320</v>
      </c>
    </row>
    <row r="7" spans="1:8">
      <c r="A7" s="21">
        <v>101420</v>
      </c>
      <c r="B7" s="22" t="s">
        <v>24</v>
      </c>
      <c r="D7" s="4">
        <v>2</v>
      </c>
      <c r="E7" s="4">
        <v>0</v>
      </c>
      <c r="F7" s="4">
        <f t="shared" si="0"/>
        <v>1</v>
      </c>
      <c r="G7" s="4" t="str">
        <f t="shared" si="1"/>
        <v>attr_variable_101420</v>
      </c>
      <c r="H7" s="4" t="str">
        <f t="shared" si="2"/>
        <v>icon_attr_variable_101420</v>
      </c>
    </row>
    <row r="8" spans="1:8">
      <c r="A8" s="21">
        <v>101520</v>
      </c>
      <c r="B8" s="22" t="s">
        <v>25</v>
      </c>
      <c r="D8" s="4">
        <v>2</v>
      </c>
      <c r="E8" s="4">
        <v>0</v>
      </c>
      <c r="F8" s="4">
        <f t="shared" si="0"/>
        <v>1</v>
      </c>
      <c r="G8" s="4" t="str">
        <f t="shared" si="1"/>
        <v>attr_variable_101520</v>
      </c>
      <c r="H8" s="4" t="str">
        <f t="shared" si="2"/>
        <v>icon_attr_variable_101520</v>
      </c>
    </row>
    <row r="9" spans="1:8">
      <c r="A9" s="21">
        <v>101600</v>
      </c>
      <c r="B9" s="21" t="s">
        <v>26</v>
      </c>
      <c r="D9" s="4">
        <v>2</v>
      </c>
      <c r="E9" s="4">
        <v>0</v>
      </c>
      <c r="F9" s="4">
        <f t="shared" si="0"/>
        <v>1</v>
      </c>
      <c r="G9" s="4" t="str">
        <f t="shared" si="1"/>
        <v>attr_variable_101600</v>
      </c>
      <c r="H9" s="4" t="str">
        <f t="shared" si="2"/>
        <v>icon_attr_variable_101600</v>
      </c>
    </row>
    <row r="10" ht="14.25" spans="1:9">
      <c r="A10" s="21">
        <v>102000</v>
      </c>
      <c r="B10" s="21" t="s">
        <v>27</v>
      </c>
      <c r="C10" s="23" t="s">
        <v>28</v>
      </c>
      <c r="D10" s="24">
        <v>1</v>
      </c>
      <c r="E10" s="24">
        <v>0</v>
      </c>
      <c r="F10" s="4">
        <f t="shared" si="0"/>
        <v>1</v>
      </c>
      <c r="G10" s="4" t="str">
        <f t="shared" si="1"/>
        <v>attr_variable_102000</v>
      </c>
      <c r="H10" s="4" t="str">
        <f t="shared" si="2"/>
        <v>icon_attr_variable_102000</v>
      </c>
      <c r="I10" s="4">
        <v>2</v>
      </c>
    </row>
    <row r="11" spans="1:8">
      <c r="A11" s="25">
        <v>102010</v>
      </c>
      <c r="B11" s="25" t="s">
        <v>29</v>
      </c>
      <c r="C11" s="25"/>
      <c r="D11" s="24">
        <v>1</v>
      </c>
      <c r="E11" s="24">
        <v>100</v>
      </c>
      <c r="F11" s="4">
        <f t="shared" si="0"/>
        <v>1</v>
      </c>
      <c r="G11" s="4" t="str">
        <f t="shared" si="1"/>
        <v>attr_variable_102010</v>
      </c>
      <c r="H11" s="4" t="str">
        <f t="shared" si="2"/>
        <v>icon_attr_variable_102010</v>
      </c>
    </row>
    <row r="12" spans="1:8">
      <c r="A12" s="25">
        <v>102020</v>
      </c>
      <c r="B12" s="25" t="s">
        <v>30</v>
      </c>
      <c r="C12" s="25"/>
      <c r="D12" s="24">
        <v>2</v>
      </c>
      <c r="E12" s="24">
        <v>0</v>
      </c>
      <c r="F12" s="4">
        <f t="shared" si="0"/>
        <v>1</v>
      </c>
      <c r="G12" s="4" t="str">
        <f t="shared" si="1"/>
        <v>attr_variable_102020</v>
      </c>
      <c r="H12" s="4" t="str">
        <f t="shared" si="2"/>
        <v>icon_attr_variable_102020</v>
      </c>
    </row>
    <row r="13" spans="1:8">
      <c r="A13" s="25">
        <v>102030</v>
      </c>
      <c r="B13" s="25" t="s">
        <v>31</v>
      </c>
      <c r="C13" s="25"/>
      <c r="D13" s="24">
        <v>1</v>
      </c>
      <c r="E13" s="24">
        <v>0</v>
      </c>
      <c r="F13" s="4">
        <f t="shared" si="0"/>
        <v>1</v>
      </c>
      <c r="G13" s="4" t="str">
        <f t="shared" si="1"/>
        <v>attr_variable_102030</v>
      </c>
      <c r="H13" s="4" t="str">
        <f t="shared" si="2"/>
        <v>icon_attr_variable_102030</v>
      </c>
    </row>
    <row r="14" ht="14.25" spans="1:8">
      <c r="A14" s="21">
        <v>102100</v>
      </c>
      <c r="B14" s="21" t="s">
        <v>32</v>
      </c>
      <c r="C14" s="26" t="s">
        <v>33</v>
      </c>
      <c r="D14" s="24">
        <v>1</v>
      </c>
      <c r="E14" s="24">
        <v>0</v>
      </c>
      <c r="F14" s="4">
        <f t="shared" si="0"/>
        <v>1</v>
      </c>
      <c r="G14" s="4" t="str">
        <f t="shared" si="1"/>
        <v>attr_variable_102100</v>
      </c>
      <c r="H14" s="4" t="str">
        <f t="shared" si="2"/>
        <v>icon_attr_variable_102100</v>
      </c>
    </row>
    <row r="15" spans="1:8">
      <c r="A15" s="25">
        <v>102110</v>
      </c>
      <c r="B15" s="25" t="s">
        <v>34</v>
      </c>
      <c r="C15" s="25"/>
      <c r="D15" s="24">
        <v>1</v>
      </c>
      <c r="E15" s="24">
        <v>0</v>
      </c>
      <c r="F15" s="4">
        <f t="shared" si="0"/>
        <v>1</v>
      </c>
      <c r="G15" s="4" t="str">
        <f t="shared" si="1"/>
        <v>attr_variable_102110</v>
      </c>
      <c r="H15" s="4" t="str">
        <f t="shared" si="2"/>
        <v>icon_attr_variable_102110</v>
      </c>
    </row>
    <row r="16" spans="1:8">
      <c r="A16" s="25">
        <v>102120</v>
      </c>
      <c r="B16" s="25" t="s">
        <v>35</v>
      </c>
      <c r="C16" s="25"/>
      <c r="D16" s="24">
        <v>2</v>
      </c>
      <c r="E16" s="24">
        <v>0</v>
      </c>
      <c r="F16" s="4">
        <f t="shared" si="0"/>
        <v>1</v>
      </c>
      <c r="G16" s="4" t="str">
        <f t="shared" si="1"/>
        <v>attr_variable_102120</v>
      </c>
      <c r="H16" s="4" t="str">
        <f t="shared" si="2"/>
        <v>icon_attr_variable_102120</v>
      </c>
    </row>
    <row r="17" ht="12" customHeight="1" spans="1:8">
      <c r="A17" s="25">
        <v>102130</v>
      </c>
      <c r="B17" s="25" t="s">
        <v>36</v>
      </c>
      <c r="C17" s="25"/>
      <c r="D17" s="24">
        <v>1</v>
      </c>
      <c r="E17" s="24">
        <v>0</v>
      </c>
      <c r="F17" s="4">
        <f t="shared" si="0"/>
        <v>1</v>
      </c>
      <c r="G17" s="4" t="str">
        <f t="shared" si="1"/>
        <v>attr_variable_102130</v>
      </c>
      <c r="H17" s="4" t="str">
        <f t="shared" si="2"/>
        <v>icon_attr_variable_102130</v>
      </c>
    </row>
    <row r="18" spans="1:8">
      <c r="A18" s="27">
        <v>102140</v>
      </c>
      <c r="B18" s="27" t="s">
        <v>37</v>
      </c>
      <c r="C18" s="28" t="s">
        <v>38</v>
      </c>
      <c r="D18" s="24">
        <v>2</v>
      </c>
      <c r="E18" s="24">
        <v>0</v>
      </c>
      <c r="F18" s="4">
        <f t="shared" si="0"/>
        <v>1</v>
      </c>
      <c r="G18" s="4" t="str">
        <f t="shared" si="1"/>
        <v>attr_variable_102140</v>
      </c>
      <c r="H18" s="4" t="str">
        <f t="shared" si="2"/>
        <v>icon_attr_variable_102140</v>
      </c>
    </row>
    <row r="19" spans="1:8">
      <c r="A19" s="27">
        <v>102150</v>
      </c>
      <c r="B19" s="27" t="s">
        <v>39</v>
      </c>
      <c r="C19" s="28" t="s">
        <v>38</v>
      </c>
      <c r="D19" s="24">
        <v>1</v>
      </c>
      <c r="E19" s="24">
        <v>0</v>
      </c>
      <c r="F19" s="4">
        <f t="shared" si="0"/>
        <v>1</v>
      </c>
      <c r="G19" s="4" t="str">
        <f t="shared" si="1"/>
        <v>attr_variable_102150</v>
      </c>
      <c r="H19" s="4" t="str">
        <f t="shared" si="2"/>
        <v>icon_attr_variable_102150</v>
      </c>
    </row>
    <row r="20" ht="14.25" spans="1:9">
      <c r="A20" s="21">
        <v>103000</v>
      </c>
      <c r="B20" s="21" t="s">
        <v>40</v>
      </c>
      <c r="C20" s="21" t="s">
        <v>41</v>
      </c>
      <c r="D20" s="24">
        <v>1</v>
      </c>
      <c r="E20" s="24">
        <v>0</v>
      </c>
      <c r="F20" s="4">
        <f t="shared" si="0"/>
        <v>1</v>
      </c>
      <c r="G20" s="4" t="str">
        <f t="shared" si="1"/>
        <v>attr_variable_103000</v>
      </c>
      <c r="H20" s="4" t="str">
        <f t="shared" si="2"/>
        <v>icon_attr_variable_103000</v>
      </c>
      <c r="I20" s="4">
        <v>1</v>
      </c>
    </row>
    <row r="21" spans="1:8">
      <c r="A21" s="25">
        <v>103010</v>
      </c>
      <c r="B21" s="25" t="s">
        <v>42</v>
      </c>
      <c r="C21" s="25"/>
      <c r="D21" s="24">
        <v>1</v>
      </c>
      <c r="E21" s="24">
        <v>10</v>
      </c>
      <c r="F21" s="4">
        <f t="shared" si="0"/>
        <v>1</v>
      </c>
      <c r="G21" s="4" t="str">
        <f t="shared" si="1"/>
        <v>attr_variable_103010</v>
      </c>
      <c r="H21" s="4" t="str">
        <f t="shared" si="2"/>
        <v>icon_attr_variable_103010</v>
      </c>
    </row>
    <row r="22" spans="1:8">
      <c r="A22" s="25">
        <v>103020</v>
      </c>
      <c r="B22" s="25" t="s">
        <v>43</v>
      </c>
      <c r="C22" s="25"/>
      <c r="D22" s="24">
        <v>2</v>
      </c>
      <c r="E22" s="24">
        <v>0</v>
      </c>
      <c r="F22" s="4">
        <f t="shared" si="0"/>
        <v>1</v>
      </c>
      <c r="G22" s="4" t="str">
        <f t="shared" si="1"/>
        <v>attr_variable_103020</v>
      </c>
      <c r="H22" s="4" t="str">
        <f t="shared" si="2"/>
        <v>icon_attr_variable_103020</v>
      </c>
    </row>
    <row r="23" spans="1:8">
      <c r="A23" s="25">
        <v>103030</v>
      </c>
      <c r="B23" s="25" t="s">
        <v>44</v>
      </c>
      <c r="C23" s="25"/>
      <c r="D23" s="24">
        <v>1</v>
      </c>
      <c r="E23" s="24">
        <v>0</v>
      </c>
      <c r="F23" s="4">
        <f t="shared" si="0"/>
        <v>1</v>
      </c>
      <c r="G23" s="4" t="str">
        <f t="shared" si="1"/>
        <v>attr_variable_103030</v>
      </c>
      <c r="H23" s="4" t="str">
        <f t="shared" si="2"/>
        <v>icon_attr_variable_103030</v>
      </c>
    </row>
    <row r="24" spans="1:8">
      <c r="A24" s="27">
        <v>104000</v>
      </c>
      <c r="B24" s="27" t="s">
        <v>45</v>
      </c>
      <c r="C24" s="28" t="s">
        <v>46</v>
      </c>
      <c r="D24" s="24">
        <v>1</v>
      </c>
      <c r="E24" s="24">
        <v>0</v>
      </c>
      <c r="F24" s="4">
        <f t="shared" si="0"/>
        <v>1</v>
      </c>
      <c r="G24" s="4" t="str">
        <f t="shared" si="1"/>
        <v>attr_variable_104000</v>
      </c>
      <c r="H24" s="4" t="str">
        <f t="shared" si="2"/>
        <v>icon_attr_variable_104000</v>
      </c>
    </row>
    <row r="25" spans="1:9">
      <c r="A25" s="21">
        <v>105000</v>
      </c>
      <c r="B25" s="21" t="s">
        <v>47</v>
      </c>
      <c r="C25" s="25"/>
      <c r="D25" s="24">
        <v>2</v>
      </c>
      <c r="E25" s="24">
        <v>0</v>
      </c>
      <c r="F25" s="4">
        <f t="shared" si="0"/>
        <v>1</v>
      </c>
      <c r="G25" s="4" t="str">
        <f t="shared" si="1"/>
        <v>attr_variable_105000</v>
      </c>
      <c r="H25" s="4" t="str">
        <f t="shared" si="2"/>
        <v>icon_attr_variable_105000</v>
      </c>
      <c r="I25" s="4">
        <v>3</v>
      </c>
    </row>
    <row r="26" spans="1:9">
      <c r="A26" s="21">
        <v>105100</v>
      </c>
      <c r="B26" s="21" t="s">
        <v>48</v>
      </c>
      <c r="C26" s="25"/>
      <c r="D26" s="24">
        <v>2</v>
      </c>
      <c r="E26" s="29">
        <v>20000</v>
      </c>
      <c r="F26" s="4">
        <f t="shared" si="0"/>
        <v>1</v>
      </c>
      <c r="G26" s="4" t="str">
        <f t="shared" si="1"/>
        <v>attr_variable_105100</v>
      </c>
      <c r="H26" s="4" t="str">
        <f t="shared" si="2"/>
        <v>icon_attr_variable_105100</v>
      </c>
      <c r="I26" s="4">
        <v>4</v>
      </c>
    </row>
    <row r="27" spans="1:8">
      <c r="A27" s="21">
        <v>106120</v>
      </c>
      <c r="B27" s="21" t="s">
        <v>49</v>
      </c>
      <c r="C27" s="25"/>
      <c r="D27" s="24">
        <v>2</v>
      </c>
      <c r="E27" s="24">
        <v>0</v>
      </c>
      <c r="F27" s="4">
        <f t="shared" si="0"/>
        <v>1</v>
      </c>
      <c r="G27" s="4" t="str">
        <f t="shared" si="1"/>
        <v>attr_variable_106120</v>
      </c>
      <c r="H27" s="4" t="str">
        <f t="shared" si="2"/>
        <v>icon_attr_variable_106120</v>
      </c>
    </row>
    <row r="28" spans="1:8">
      <c r="A28" s="21">
        <v>106130</v>
      </c>
      <c r="B28" s="21" t="s">
        <v>50</v>
      </c>
      <c r="C28" s="25"/>
      <c r="D28" s="24">
        <v>1</v>
      </c>
      <c r="E28" s="24">
        <v>0</v>
      </c>
      <c r="F28" s="4">
        <f t="shared" si="0"/>
        <v>1</v>
      </c>
      <c r="G28" s="4" t="str">
        <f t="shared" si="1"/>
        <v>attr_variable_106130</v>
      </c>
      <c r="H28" s="4" t="str">
        <f t="shared" si="2"/>
        <v>icon_attr_variable_106130</v>
      </c>
    </row>
    <row r="29" spans="1:8">
      <c r="A29" s="21">
        <v>106220</v>
      </c>
      <c r="B29" s="21" t="s">
        <v>51</v>
      </c>
      <c r="C29" s="25"/>
      <c r="D29" s="24">
        <v>2</v>
      </c>
      <c r="E29" s="24">
        <v>0</v>
      </c>
      <c r="F29" s="4">
        <f t="shared" si="0"/>
        <v>1</v>
      </c>
      <c r="G29" s="4" t="str">
        <f t="shared" si="1"/>
        <v>attr_variable_106220</v>
      </c>
      <c r="H29" s="4" t="str">
        <f t="shared" si="2"/>
        <v>icon_attr_variable_106220</v>
      </c>
    </row>
    <row r="30" spans="1:8">
      <c r="A30" s="21">
        <v>106230</v>
      </c>
      <c r="B30" s="21" t="s">
        <v>52</v>
      </c>
      <c r="C30" s="25"/>
      <c r="D30" s="24">
        <v>1</v>
      </c>
      <c r="E30" s="24">
        <v>0</v>
      </c>
      <c r="F30" s="4">
        <f t="shared" si="0"/>
        <v>1</v>
      </c>
      <c r="G30" s="4" t="str">
        <f t="shared" si="1"/>
        <v>attr_variable_106230</v>
      </c>
      <c r="H30" s="4" t="str">
        <f t="shared" si="2"/>
        <v>icon_attr_variable_106230</v>
      </c>
    </row>
    <row r="31" spans="1:8">
      <c r="A31" s="27">
        <v>106240</v>
      </c>
      <c r="B31" s="27" t="s">
        <v>53</v>
      </c>
      <c r="C31" s="25" t="s">
        <v>54</v>
      </c>
      <c r="D31" s="24">
        <v>2</v>
      </c>
      <c r="E31" s="24">
        <v>0</v>
      </c>
      <c r="F31" s="4">
        <f t="shared" si="0"/>
        <v>1</v>
      </c>
      <c r="G31" s="4" t="str">
        <f t="shared" si="1"/>
        <v>attr_variable_106240</v>
      </c>
      <c r="H31" s="4" t="str">
        <f t="shared" si="2"/>
        <v>icon_attr_variable_106240</v>
      </c>
    </row>
    <row r="32" ht="14.25" spans="1:9">
      <c r="A32" s="21">
        <v>107000</v>
      </c>
      <c r="B32" s="21" t="s">
        <v>55</v>
      </c>
      <c r="C32" s="30" t="s">
        <v>56</v>
      </c>
      <c r="D32" s="24">
        <v>1</v>
      </c>
      <c r="E32" s="24">
        <v>0</v>
      </c>
      <c r="F32" s="4">
        <f t="shared" si="0"/>
        <v>1</v>
      </c>
      <c r="G32" s="4" t="str">
        <f t="shared" si="1"/>
        <v>attr_variable_107000</v>
      </c>
      <c r="H32" s="4" t="str">
        <f t="shared" si="2"/>
        <v>icon_attr_variable_107000</v>
      </c>
      <c r="I32" s="4">
        <v>6</v>
      </c>
    </row>
    <row r="33" spans="1:8">
      <c r="A33" s="25">
        <v>107010</v>
      </c>
      <c r="B33" s="25" t="s">
        <v>57</v>
      </c>
      <c r="C33" s="25"/>
      <c r="D33" s="24">
        <v>1</v>
      </c>
      <c r="E33" s="29">
        <v>29400</v>
      </c>
      <c r="F33" s="4">
        <f t="shared" si="0"/>
        <v>1</v>
      </c>
      <c r="G33" s="4" t="str">
        <f t="shared" si="1"/>
        <v>attr_variable_107010</v>
      </c>
      <c r="H33" s="4" t="str">
        <f t="shared" si="2"/>
        <v>icon_attr_variable_107010</v>
      </c>
    </row>
    <row r="34" spans="1:8">
      <c r="A34" s="25">
        <v>107020</v>
      </c>
      <c r="B34" s="25" t="s">
        <v>58</v>
      </c>
      <c r="C34" s="25"/>
      <c r="D34" s="24">
        <v>2</v>
      </c>
      <c r="E34" s="24">
        <v>0</v>
      </c>
      <c r="F34" s="4">
        <f t="shared" si="0"/>
        <v>1</v>
      </c>
      <c r="G34" s="4" t="str">
        <f t="shared" si="1"/>
        <v>attr_variable_107020</v>
      </c>
      <c r="H34" s="4" t="str">
        <f t="shared" si="2"/>
        <v>icon_attr_variable_107020</v>
      </c>
    </row>
    <row r="35" s="16" customFormat="1" spans="1:8">
      <c r="A35" s="25">
        <v>107030</v>
      </c>
      <c r="B35" s="25" t="s">
        <v>59</v>
      </c>
      <c r="C35" s="31"/>
      <c r="D35" s="31">
        <v>1</v>
      </c>
      <c r="E35" s="31">
        <v>0</v>
      </c>
      <c r="F35" s="4">
        <f t="shared" si="0"/>
        <v>1</v>
      </c>
      <c r="G35" s="4" t="str">
        <f t="shared" si="1"/>
        <v>attr_variable_107030</v>
      </c>
      <c r="H35" s="4" t="str">
        <f t="shared" si="2"/>
        <v>icon_attr_variable_107030</v>
      </c>
    </row>
    <row r="36" spans="1:8">
      <c r="A36" s="21">
        <v>107100</v>
      </c>
      <c r="B36" s="22" t="s">
        <v>60</v>
      </c>
      <c r="C36" s="25"/>
      <c r="D36" s="24">
        <v>1</v>
      </c>
      <c r="E36" s="29">
        <v>1500</v>
      </c>
      <c r="F36" s="4">
        <f t="shared" si="0"/>
        <v>1</v>
      </c>
      <c r="G36" s="4" t="str">
        <f t="shared" si="1"/>
        <v>attr_variable_107100</v>
      </c>
      <c r="H36" s="4" t="str">
        <f t="shared" si="2"/>
        <v>icon_attr_variable_107100</v>
      </c>
    </row>
    <row r="37" spans="1:8">
      <c r="A37" s="21">
        <v>108000</v>
      </c>
      <c r="B37" s="21" t="s">
        <v>61</v>
      </c>
      <c r="C37" s="25"/>
      <c r="D37" s="24">
        <v>1</v>
      </c>
      <c r="E37" s="24">
        <v>10</v>
      </c>
      <c r="F37" s="4">
        <f t="shared" si="0"/>
        <v>1</v>
      </c>
      <c r="G37" s="4" t="str">
        <f t="shared" si="1"/>
        <v>attr_variable_108000</v>
      </c>
      <c r="H37" s="4" t="str">
        <f t="shared" si="2"/>
        <v>icon_attr_variable_108000</v>
      </c>
    </row>
    <row r="38" spans="1:8">
      <c r="A38" s="21">
        <v>108100</v>
      </c>
      <c r="B38" s="21" t="s">
        <v>61</v>
      </c>
      <c r="C38" s="25"/>
      <c r="D38" s="24">
        <v>1</v>
      </c>
      <c r="E38" s="24">
        <v>10</v>
      </c>
      <c r="F38" s="4">
        <f t="shared" si="0"/>
        <v>1</v>
      </c>
      <c r="G38" s="4" t="str">
        <f t="shared" si="1"/>
        <v>attr_variable_108100</v>
      </c>
      <c r="H38" s="4" t="str">
        <f t="shared" si="2"/>
        <v>icon_attr_variable_108100</v>
      </c>
    </row>
    <row r="39" spans="1:9">
      <c r="A39" s="21">
        <v>109000</v>
      </c>
      <c r="B39" s="21" t="s">
        <v>62</v>
      </c>
      <c r="C39" s="25"/>
      <c r="D39" s="24">
        <v>1</v>
      </c>
      <c r="E39" s="24">
        <v>2000</v>
      </c>
      <c r="F39" s="4">
        <f t="shared" si="0"/>
        <v>1</v>
      </c>
      <c r="G39" s="4" t="str">
        <f t="shared" si="1"/>
        <v>attr_variable_109000</v>
      </c>
      <c r="H39" s="4" t="str">
        <f t="shared" si="2"/>
        <v>icon_attr_variable_109000</v>
      </c>
      <c r="I39" s="4">
        <v>5</v>
      </c>
    </row>
    <row r="40" spans="1:8">
      <c r="A40" s="21">
        <v>110000</v>
      </c>
      <c r="B40" s="21" t="s">
        <v>63</v>
      </c>
      <c r="C40" s="25" t="s">
        <v>64</v>
      </c>
      <c r="D40" s="24">
        <v>2</v>
      </c>
      <c r="E40" s="24">
        <v>0</v>
      </c>
      <c r="F40" s="4">
        <f t="shared" si="0"/>
        <v>1</v>
      </c>
      <c r="G40" s="4" t="str">
        <f t="shared" si="1"/>
        <v>attr_variable_110000</v>
      </c>
      <c r="H40" s="4" t="str">
        <f t="shared" si="2"/>
        <v>icon_attr_variable_110000</v>
      </c>
    </row>
    <row r="41" spans="1:8">
      <c r="A41" s="21">
        <v>111000</v>
      </c>
      <c r="B41" s="21" t="s">
        <v>65</v>
      </c>
      <c r="C41" s="25"/>
      <c r="D41" s="24">
        <v>2</v>
      </c>
      <c r="E41" s="24">
        <v>0</v>
      </c>
      <c r="F41" s="4">
        <f t="shared" si="0"/>
        <v>1</v>
      </c>
      <c r="G41" s="4" t="str">
        <f t="shared" si="1"/>
        <v>attr_variable_111000</v>
      </c>
      <c r="H41" s="4" t="str">
        <f t="shared" si="2"/>
        <v>icon_attr_variable_111000</v>
      </c>
    </row>
    <row r="42" spans="1:8">
      <c r="A42" s="21">
        <v>112000</v>
      </c>
      <c r="B42" s="21" t="s">
        <v>66</v>
      </c>
      <c r="C42" s="25" t="s">
        <v>67</v>
      </c>
      <c r="D42" s="24">
        <v>1</v>
      </c>
      <c r="E42" s="24">
        <v>0</v>
      </c>
      <c r="F42" s="4">
        <f t="shared" si="0"/>
        <v>1</v>
      </c>
      <c r="G42" s="4" t="str">
        <f t="shared" si="1"/>
        <v>attr_variable_112000</v>
      </c>
      <c r="H42" s="4" t="str">
        <f t="shared" si="2"/>
        <v>icon_attr_variable_112000</v>
      </c>
    </row>
    <row r="43" spans="1:8">
      <c r="A43" s="21">
        <v>113000</v>
      </c>
      <c r="B43" s="21" t="s">
        <v>68</v>
      </c>
      <c r="C43" s="25"/>
      <c r="D43" s="24">
        <v>2</v>
      </c>
      <c r="E43" s="24">
        <v>0</v>
      </c>
      <c r="F43" s="4">
        <f t="shared" si="0"/>
        <v>1</v>
      </c>
      <c r="G43" s="4" t="str">
        <f t="shared" si="1"/>
        <v>attr_variable_113000</v>
      </c>
      <c r="H43" s="4" t="str">
        <f t="shared" si="2"/>
        <v>icon_attr_variable_113000</v>
      </c>
    </row>
    <row r="44" spans="1:8">
      <c r="A44" s="21">
        <v>114000</v>
      </c>
      <c r="B44" s="21" t="s">
        <v>69</v>
      </c>
      <c r="C44" s="25" t="s">
        <v>70</v>
      </c>
      <c r="D44" s="24">
        <v>1</v>
      </c>
      <c r="E44" s="24">
        <v>0</v>
      </c>
      <c r="F44" s="4">
        <f t="shared" si="0"/>
        <v>1</v>
      </c>
      <c r="G44" s="4" t="str">
        <f t="shared" si="1"/>
        <v>attr_variable_114000</v>
      </c>
      <c r="H44" s="4" t="str">
        <f t="shared" si="2"/>
        <v>icon_attr_variable_114000</v>
      </c>
    </row>
    <row r="45" spans="1:8">
      <c r="A45" s="21">
        <v>114100</v>
      </c>
      <c r="B45" s="21" t="s">
        <v>71</v>
      </c>
      <c r="C45" s="25" t="s">
        <v>71</v>
      </c>
      <c r="D45" s="24">
        <v>2</v>
      </c>
      <c r="E45" s="24">
        <v>10000</v>
      </c>
      <c r="F45" s="4">
        <f t="shared" si="0"/>
        <v>1</v>
      </c>
      <c r="G45" s="4" t="str">
        <f t="shared" si="1"/>
        <v>attr_variable_114100</v>
      </c>
      <c r="H45" s="4" t="str">
        <f t="shared" si="2"/>
        <v>icon_attr_variable_114100</v>
      </c>
    </row>
    <row r="46" spans="1:8">
      <c r="A46" s="21">
        <v>114200</v>
      </c>
      <c r="B46" s="21" t="s">
        <v>72</v>
      </c>
      <c r="C46" s="25" t="s">
        <v>72</v>
      </c>
      <c r="D46" s="24">
        <v>2</v>
      </c>
      <c r="E46" s="24">
        <v>10000</v>
      </c>
      <c r="F46" s="4">
        <f t="shared" si="0"/>
        <v>1</v>
      </c>
      <c r="G46" s="4" t="str">
        <f t="shared" si="1"/>
        <v>attr_variable_114200</v>
      </c>
      <c r="H46" s="4" t="str">
        <f t="shared" si="2"/>
        <v>icon_attr_variable_114200</v>
      </c>
    </row>
    <row r="47" spans="1:8">
      <c r="A47" s="21">
        <v>114300</v>
      </c>
      <c r="B47" s="21" t="s">
        <v>73</v>
      </c>
      <c r="C47" s="25" t="s">
        <v>74</v>
      </c>
      <c r="D47" s="24">
        <v>1</v>
      </c>
      <c r="E47" s="24">
        <v>0</v>
      </c>
      <c r="F47" s="4">
        <f t="shared" si="0"/>
        <v>1</v>
      </c>
      <c r="G47" s="4" t="str">
        <f t="shared" si="1"/>
        <v>attr_variable_114300</v>
      </c>
      <c r="H47" s="4" t="str">
        <f t="shared" si="2"/>
        <v>icon_attr_variable_114300</v>
      </c>
    </row>
    <row r="48" spans="1:8">
      <c r="A48" s="21">
        <v>114700</v>
      </c>
      <c r="B48" s="21" t="s">
        <v>75</v>
      </c>
      <c r="C48" s="25" t="s">
        <v>76</v>
      </c>
      <c r="D48" s="24">
        <v>1</v>
      </c>
      <c r="E48" s="24">
        <v>0</v>
      </c>
      <c r="F48" s="4">
        <v>1</v>
      </c>
      <c r="G48" s="4" t="str">
        <f t="shared" si="1"/>
        <v>attr_variable_114700</v>
      </c>
      <c r="H48" s="4" t="str">
        <f t="shared" si="2"/>
        <v>icon_attr_variable_114700</v>
      </c>
    </row>
    <row r="49" spans="1:8">
      <c r="A49" s="21">
        <v>115000</v>
      </c>
      <c r="B49" s="21" t="s">
        <v>77</v>
      </c>
      <c r="C49" s="25"/>
      <c r="D49" s="24">
        <v>2</v>
      </c>
      <c r="E49" s="24">
        <v>0</v>
      </c>
      <c r="F49" s="4">
        <f>ROUNDDOWN(A49/100000,0)</f>
        <v>1</v>
      </c>
      <c r="G49" s="4" t="str">
        <f t="shared" si="1"/>
        <v>attr_variable_115000</v>
      </c>
      <c r="H49" s="4" t="str">
        <f t="shared" si="2"/>
        <v>icon_attr_variable_115000</v>
      </c>
    </row>
    <row r="50" spans="1:8">
      <c r="A50" s="21">
        <v>118100</v>
      </c>
      <c r="B50" s="22" t="s">
        <v>78</v>
      </c>
      <c r="C50" s="28"/>
      <c r="D50" s="24">
        <v>2</v>
      </c>
      <c r="E50" s="24">
        <v>0</v>
      </c>
      <c r="F50" s="4">
        <f>ROUNDDOWN(A50/100000,0)</f>
        <v>1</v>
      </c>
      <c r="G50" s="4" t="str">
        <f t="shared" si="1"/>
        <v>attr_variable_118100</v>
      </c>
      <c r="H50" s="4" t="str">
        <f t="shared" si="2"/>
        <v>icon_attr_variable_118100</v>
      </c>
    </row>
    <row r="51" spans="1:8">
      <c r="A51" s="21">
        <v>118200</v>
      </c>
      <c r="B51" s="22" t="s">
        <v>79</v>
      </c>
      <c r="C51" s="28"/>
      <c r="D51" s="24">
        <v>2</v>
      </c>
      <c r="E51" s="24">
        <v>0</v>
      </c>
      <c r="F51" s="4">
        <f>ROUNDDOWN(A51/100000,0)</f>
        <v>1</v>
      </c>
      <c r="G51" s="4" t="str">
        <f t="shared" si="1"/>
        <v>attr_variable_118200</v>
      </c>
      <c r="H51" s="4" t="str">
        <f t="shared" si="2"/>
        <v>icon_attr_variable_118200</v>
      </c>
    </row>
    <row r="52" spans="1:8">
      <c r="A52" s="27">
        <v>119100</v>
      </c>
      <c r="B52" s="27" t="s">
        <v>80</v>
      </c>
      <c r="C52" s="28" t="s">
        <v>81</v>
      </c>
      <c r="D52" s="24">
        <v>2</v>
      </c>
      <c r="E52" s="24">
        <v>0</v>
      </c>
      <c r="F52" s="4">
        <f t="shared" ref="F52:F73" si="3">ROUNDDOWN(A52/100000,0)</f>
        <v>1</v>
      </c>
      <c r="G52" s="4" t="str">
        <f t="shared" ref="G52:G75" si="4">CONCATENATE("attr_variable_",A52)</f>
        <v>attr_variable_119100</v>
      </c>
      <c r="H52" s="4" t="str">
        <f t="shared" ref="H52:H75" si="5">CONCATENATE("icon_attr_variable_",A52)</f>
        <v>icon_attr_variable_119100</v>
      </c>
    </row>
    <row r="53" spans="1:8">
      <c r="A53" s="27">
        <v>119200</v>
      </c>
      <c r="B53" s="27" t="s">
        <v>82</v>
      </c>
      <c r="C53" s="28" t="s">
        <v>83</v>
      </c>
      <c r="D53" s="24">
        <v>2</v>
      </c>
      <c r="E53" s="24">
        <v>0</v>
      </c>
      <c r="F53" s="4">
        <f t="shared" si="3"/>
        <v>1</v>
      </c>
      <c r="G53" s="4" t="str">
        <f t="shared" si="4"/>
        <v>attr_variable_119200</v>
      </c>
      <c r="H53" s="4" t="str">
        <f t="shared" si="5"/>
        <v>icon_attr_variable_119200</v>
      </c>
    </row>
    <row r="54" spans="1:8">
      <c r="A54" s="27">
        <v>120100</v>
      </c>
      <c r="B54" s="27" t="s">
        <v>84</v>
      </c>
      <c r="C54" s="28"/>
      <c r="D54" s="24">
        <v>2</v>
      </c>
      <c r="E54" s="24">
        <v>0</v>
      </c>
      <c r="F54" s="4">
        <f t="shared" si="3"/>
        <v>1</v>
      </c>
      <c r="G54" s="4" t="str">
        <f t="shared" si="4"/>
        <v>attr_variable_120100</v>
      </c>
      <c r="H54" s="4" t="str">
        <f t="shared" si="5"/>
        <v>icon_attr_variable_120100</v>
      </c>
    </row>
    <row r="55" spans="1:8">
      <c r="A55" s="27">
        <v>120200</v>
      </c>
      <c r="B55" s="27" t="s">
        <v>85</v>
      </c>
      <c r="C55" s="28"/>
      <c r="D55" s="24">
        <v>2</v>
      </c>
      <c r="E55" s="24">
        <v>0</v>
      </c>
      <c r="F55" s="4">
        <f t="shared" si="3"/>
        <v>1</v>
      </c>
      <c r="G55" s="4" t="str">
        <f t="shared" si="4"/>
        <v>attr_variable_120200</v>
      </c>
      <c r="H55" s="4" t="str">
        <f t="shared" si="5"/>
        <v>icon_attr_variable_120200</v>
      </c>
    </row>
    <row r="56" spans="1:8">
      <c r="A56" s="27">
        <v>120300</v>
      </c>
      <c r="B56" s="27" t="s">
        <v>86</v>
      </c>
      <c r="C56" s="28"/>
      <c r="D56" s="24">
        <v>2</v>
      </c>
      <c r="E56" s="24">
        <v>0</v>
      </c>
      <c r="F56" s="4">
        <f t="shared" si="3"/>
        <v>1</v>
      </c>
      <c r="G56" s="4" t="str">
        <f t="shared" si="4"/>
        <v>attr_variable_120300</v>
      </c>
      <c r="H56" s="4" t="str">
        <f t="shared" si="5"/>
        <v>icon_attr_variable_120300</v>
      </c>
    </row>
    <row r="57" spans="1:8">
      <c r="A57" s="27">
        <v>121100</v>
      </c>
      <c r="B57" s="27" t="s">
        <v>87</v>
      </c>
      <c r="C57" s="28"/>
      <c r="D57" s="24">
        <v>1</v>
      </c>
      <c r="E57" s="24">
        <v>0</v>
      </c>
      <c r="F57" s="4">
        <f t="shared" si="3"/>
        <v>1</v>
      </c>
      <c r="G57" s="4" t="str">
        <f t="shared" si="4"/>
        <v>attr_variable_121100</v>
      </c>
      <c r="H57" s="4" t="str">
        <f t="shared" si="5"/>
        <v>icon_attr_variable_121100</v>
      </c>
    </row>
    <row r="58" spans="1:8">
      <c r="A58" s="27">
        <v>122100</v>
      </c>
      <c r="B58" s="27" t="s">
        <v>88</v>
      </c>
      <c r="C58" s="28"/>
      <c r="D58" s="24">
        <v>2</v>
      </c>
      <c r="E58" s="24">
        <v>10000</v>
      </c>
      <c r="F58" s="4">
        <f t="shared" si="3"/>
        <v>1</v>
      </c>
      <c r="G58" s="4" t="str">
        <f t="shared" si="4"/>
        <v>attr_variable_122100</v>
      </c>
      <c r="H58" s="4" t="str">
        <f t="shared" si="5"/>
        <v>icon_attr_variable_122100</v>
      </c>
    </row>
    <row r="59" ht="13.5" spans="1:10">
      <c r="A59" s="21">
        <v>201100</v>
      </c>
      <c r="B59" s="22" t="s">
        <v>89</v>
      </c>
      <c r="C59" s="25"/>
      <c r="D59" s="24">
        <v>1</v>
      </c>
      <c r="E59" s="24">
        <v>1</v>
      </c>
      <c r="F59" s="4">
        <f t="shared" si="3"/>
        <v>2</v>
      </c>
      <c r="G59" s="4" t="str">
        <f t="shared" si="4"/>
        <v>attr_variable_201100</v>
      </c>
      <c r="H59" s="4" t="str">
        <f t="shared" si="5"/>
        <v>icon_attr_variable_201100</v>
      </c>
      <c r="J59">
        <v>1</v>
      </c>
    </row>
    <row r="60" ht="13.5" spans="1:10">
      <c r="A60" s="21">
        <v>201200</v>
      </c>
      <c r="B60" s="21" t="s">
        <v>90</v>
      </c>
      <c r="C60" s="25"/>
      <c r="D60" s="24">
        <v>1</v>
      </c>
      <c r="E60" s="24">
        <v>0</v>
      </c>
      <c r="F60" s="4">
        <f t="shared" si="3"/>
        <v>2</v>
      </c>
      <c r="G60" s="4" t="str">
        <f t="shared" si="4"/>
        <v>attr_variable_201200</v>
      </c>
      <c r="H60" s="4" t="str">
        <f t="shared" si="5"/>
        <v>icon_attr_variable_201200</v>
      </c>
      <c r="J60">
        <v>1</v>
      </c>
    </row>
    <row r="61" ht="13.5" spans="1:10">
      <c r="A61" s="21">
        <v>201220</v>
      </c>
      <c r="B61" s="21" t="s">
        <v>91</v>
      </c>
      <c r="C61" s="25" t="str">
        <f>CONCATENATE("由后端传入-",A5)</f>
        <v>由后端传入-101220</v>
      </c>
      <c r="D61" s="24">
        <v>2</v>
      </c>
      <c r="E61" s="24"/>
      <c r="F61" s="4">
        <f t="shared" si="3"/>
        <v>2</v>
      </c>
      <c r="G61" s="4" t="str">
        <f t="shared" si="4"/>
        <v>attr_variable_201220</v>
      </c>
      <c r="H61" s="4" t="str">
        <f t="shared" si="5"/>
        <v>icon_attr_variable_201220</v>
      </c>
      <c r="J61">
        <v>1</v>
      </c>
    </row>
    <row r="62" ht="13.5" spans="1:10">
      <c r="A62" s="21">
        <v>201300</v>
      </c>
      <c r="B62" s="22" t="s">
        <v>92</v>
      </c>
      <c r="C62" s="25"/>
      <c r="D62" s="24">
        <v>1</v>
      </c>
      <c r="E62" s="24">
        <v>0</v>
      </c>
      <c r="F62" s="4">
        <f t="shared" si="3"/>
        <v>2</v>
      </c>
      <c r="G62" s="4" t="str">
        <f t="shared" si="4"/>
        <v>attr_variable_201300</v>
      </c>
      <c r="H62" s="4" t="str">
        <f t="shared" si="5"/>
        <v>icon_attr_variable_201300</v>
      </c>
      <c r="J62">
        <v>1</v>
      </c>
    </row>
    <row r="63" ht="13.5" spans="1:10">
      <c r="A63" s="21">
        <v>201320</v>
      </c>
      <c r="B63" s="22" t="s">
        <v>93</v>
      </c>
      <c r="C63" s="25" t="str">
        <f>CONCATENATE("由后端传入-",A6)</f>
        <v>由后端传入-101320</v>
      </c>
      <c r="D63" s="24">
        <v>2</v>
      </c>
      <c r="E63" s="24"/>
      <c r="F63" s="4">
        <f t="shared" si="3"/>
        <v>2</v>
      </c>
      <c r="G63" s="4" t="str">
        <f t="shared" si="4"/>
        <v>attr_variable_201320</v>
      </c>
      <c r="H63" s="4" t="str">
        <f t="shared" si="5"/>
        <v>icon_attr_variable_201320</v>
      </c>
      <c r="J63">
        <v>1</v>
      </c>
    </row>
    <row r="64" ht="13.5" spans="1:10">
      <c r="A64" s="21">
        <v>201400</v>
      </c>
      <c r="B64" s="22" t="s">
        <v>94</v>
      </c>
      <c r="C64" s="25"/>
      <c r="D64" s="24">
        <v>1</v>
      </c>
      <c r="E64" s="24">
        <v>0</v>
      </c>
      <c r="F64" s="4">
        <f t="shared" si="3"/>
        <v>2</v>
      </c>
      <c r="G64" s="4" t="str">
        <f t="shared" si="4"/>
        <v>attr_variable_201400</v>
      </c>
      <c r="H64" s="4" t="str">
        <f t="shared" si="5"/>
        <v>icon_attr_variable_201400</v>
      </c>
      <c r="J64">
        <v>1</v>
      </c>
    </row>
    <row r="65" ht="13.5" spans="1:10">
      <c r="A65" s="21">
        <v>201420</v>
      </c>
      <c r="B65" s="22" t="s">
        <v>95</v>
      </c>
      <c r="C65" s="25" t="str">
        <f>CONCATENATE("由后端传入-",A7)</f>
        <v>由后端传入-101420</v>
      </c>
      <c r="D65" s="24">
        <v>2</v>
      </c>
      <c r="E65" s="24"/>
      <c r="F65" s="4">
        <f t="shared" si="3"/>
        <v>2</v>
      </c>
      <c r="G65" s="4" t="str">
        <f t="shared" si="4"/>
        <v>attr_variable_201420</v>
      </c>
      <c r="H65" s="4" t="str">
        <f t="shared" si="5"/>
        <v>icon_attr_variable_201420</v>
      </c>
      <c r="J65">
        <v>1</v>
      </c>
    </row>
    <row r="66" ht="13.5" spans="1:10">
      <c r="A66" s="21">
        <v>201500</v>
      </c>
      <c r="B66" s="22" t="s">
        <v>96</v>
      </c>
      <c r="C66" s="25"/>
      <c r="D66" s="24">
        <v>1</v>
      </c>
      <c r="E66" s="24">
        <v>0</v>
      </c>
      <c r="F66" s="4">
        <f t="shared" si="3"/>
        <v>2</v>
      </c>
      <c r="G66" s="4" t="str">
        <f t="shared" si="4"/>
        <v>attr_variable_201500</v>
      </c>
      <c r="H66" s="4" t="str">
        <f t="shared" si="5"/>
        <v>icon_attr_variable_201500</v>
      </c>
      <c r="J66">
        <v>1</v>
      </c>
    </row>
    <row r="67" ht="13.5" spans="1:10">
      <c r="A67" s="21">
        <v>201520</v>
      </c>
      <c r="B67" s="22" t="s">
        <v>97</v>
      </c>
      <c r="C67" s="25" t="str">
        <f>CONCATENATE("由后端传入-",A8)</f>
        <v>由后端传入-101520</v>
      </c>
      <c r="D67" s="24">
        <v>2</v>
      </c>
      <c r="E67" s="24"/>
      <c r="F67" s="4">
        <f t="shared" si="3"/>
        <v>2</v>
      </c>
      <c r="G67" s="4" t="str">
        <f t="shared" si="4"/>
        <v>attr_variable_201520</v>
      </c>
      <c r="H67" s="4" t="str">
        <f t="shared" si="5"/>
        <v>icon_attr_variable_201520</v>
      </c>
      <c r="J67">
        <v>1</v>
      </c>
    </row>
    <row r="68" ht="13.5" spans="1:10">
      <c r="A68" s="21">
        <v>201600</v>
      </c>
      <c r="B68" s="21" t="s">
        <v>98</v>
      </c>
      <c r="C68" s="25" t="str">
        <f>CONCATENATE("由后端传入-",A9)</f>
        <v>由后端传入-101600</v>
      </c>
      <c r="D68" s="24">
        <v>2</v>
      </c>
      <c r="E68" s="24"/>
      <c r="F68" s="4">
        <f t="shared" si="3"/>
        <v>2</v>
      </c>
      <c r="G68" s="4" t="str">
        <f t="shared" si="4"/>
        <v>attr_variable_201600</v>
      </c>
      <c r="H68" s="4" t="str">
        <f t="shared" si="5"/>
        <v>icon_attr_variable_201600</v>
      </c>
      <c r="J68">
        <v>1</v>
      </c>
    </row>
    <row r="69" ht="13.5" spans="1:10">
      <c r="A69" s="21">
        <v>201700</v>
      </c>
      <c r="B69" s="21" t="s">
        <v>99</v>
      </c>
      <c r="C69" s="25"/>
      <c r="D69" s="24">
        <v>1</v>
      </c>
      <c r="E69" s="24"/>
      <c r="F69" s="4">
        <f t="shared" si="3"/>
        <v>2</v>
      </c>
      <c r="G69" s="4" t="str">
        <f t="shared" si="4"/>
        <v>attr_variable_201700</v>
      </c>
      <c r="H69" s="4" t="str">
        <f t="shared" si="5"/>
        <v>icon_attr_variable_201700</v>
      </c>
      <c r="J69">
        <v>1</v>
      </c>
    </row>
    <row r="70" ht="14.25" spans="1:10">
      <c r="A70" s="21">
        <v>202000</v>
      </c>
      <c r="B70" s="21" t="s">
        <v>100</v>
      </c>
      <c r="C70" s="23" t="s">
        <v>101</v>
      </c>
      <c r="D70" s="24">
        <v>1</v>
      </c>
      <c r="E70" s="24"/>
      <c r="F70" s="4">
        <f t="shared" si="3"/>
        <v>2</v>
      </c>
      <c r="G70" s="4" t="str">
        <f t="shared" si="4"/>
        <v>attr_variable_202000</v>
      </c>
      <c r="H70" s="4" t="str">
        <f t="shared" si="5"/>
        <v>icon_attr_variable_202000</v>
      </c>
      <c r="J70" s="39">
        <v>0</v>
      </c>
    </row>
    <row r="71" ht="13.5" spans="1:10">
      <c r="A71" s="25">
        <v>202010</v>
      </c>
      <c r="B71" s="25" t="s">
        <v>27</v>
      </c>
      <c r="C71" s="25" t="str">
        <f>CONCATENATE("由后端传入-",A10)</f>
        <v>由后端传入-102000</v>
      </c>
      <c r="D71" s="24">
        <v>1</v>
      </c>
      <c r="E71" s="24"/>
      <c r="F71" s="4">
        <f t="shared" si="3"/>
        <v>2</v>
      </c>
      <c r="G71" s="4" t="str">
        <f t="shared" si="4"/>
        <v>attr_variable_202010</v>
      </c>
      <c r="H71" s="4" t="str">
        <f t="shared" si="5"/>
        <v>icon_attr_variable_202010</v>
      </c>
      <c r="J71" s="39">
        <v>0</v>
      </c>
    </row>
    <row r="72" ht="13.5" spans="1:10">
      <c r="A72" s="25">
        <v>202020</v>
      </c>
      <c r="B72" s="25" t="s">
        <v>102</v>
      </c>
      <c r="C72" s="25" t="s">
        <v>103</v>
      </c>
      <c r="D72" s="24">
        <v>2</v>
      </c>
      <c r="E72" s="24">
        <v>0</v>
      </c>
      <c r="F72" s="4">
        <f t="shared" si="3"/>
        <v>2</v>
      </c>
      <c r="G72" s="4" t="str">
        <f t="shared" si="4"/>
        <v>attr_variable_202020</v>
      </c>
      <c r="H72" s="4" t="str">
        <f t="shared" si="5"/>
        <v>icon_attr_variable_202020</v>
      </c>
      <c r="J72">
        <v>0</v>
      </c>
    </row>
    <row r="73" ht="13.5" spans="1:10">
      <c r="A73" s="25">
        <v>202030</v>
      </c>
      <c r="B73" s="25" t="s">
        <v>104</v>
      </c>
      <c r="C73" s="25" t="s">
        <v>103</v>
      </c>
      <c r="D73" s="24">
        <v>1</v>
      </c>
      <c r="E73" s="24">
        <v>0</v>
      </c>
      <c r="F73" s="4">
        <f t="shared" si="3"/>
        <v>2</v>
      </c>
      <c r="G73" s="4" t="str">
        <f t="shared" si="4"/>
        <v>attr_variable_202030</v>
      </c>
      <c r="H73" s="4" t="str">
        <f t="shared" si="5"/>
        <v>icon_attr_variable_202030</v>
      </c>
      <c r="J73">
        <v>0</v>
      </c>
    </row>
    <row r="74" s="17" customFormat="1" ht="14.25" spans="1:10">
      <c r="A74" s="32">
        <v>202040</v>
      </c>
      <c r="B74" s="32" t="s">
        <v>105</v>
      </c>
      <c r="C74" s="33" t="s">
        <v>106</v>
      </c>
      <c r="D74" s="34">
        <v>2</v>
      </c>
      <c r="E74" s="34">
        <v>10000</v>
      </c>
      <c r="F74" s="17">
        <f t="shared" ref="F74:F95" si="6">ROUNDDOWN(A74/100000,0)</f>
        <v>2</v>
      </c>
      <c r="G74" s="17" t="str">
        <f t="shared" si="4"/>
        <v>attr_variable_202040</v>
      </c>
      <c r="H74" s="17" t="str">
        <f t="shared" si="5"/>
        <v>icon_attr_variable_202040</v>
      </c>
      <c r="J74" s="40">
        <v>0</v>
      </c>
    </row>
    <row r="75" ht="14.25" spans="1:10">
      <c r="A75" s="27">
        <v>202100</v>
      </c>
      <c r="B75" s="27" t="s">
        <v>107</v>
      </c>
      <c r="C75" s="26" t="s">
        <v>108</v>
      </c>
      <c r="D75" s="24">
        <v>1</v>
      </c>
      <c r="E75" s="24"/>
      <c r="F75" s="4">
        <f t="shared" si="6"/>
        <v>2</v>
      </c>
      <c r="G75" s="4" t="str">
        <f t="shared" si="4"/>
        <v>attr_variable_202100</v>
      </c>
      <c r="H75" s="4" t="str">
        <f t="shared" si="5"/>
        <v>icon_attr_variable_202100</v>
      </c>
      <c r="J75">
        <v>0</v>
      </c>
    </row>
    <row r="76" ht="14.25" spans="1:11">
      <c r="A76" s="25">
        <v>202110</v>
      </c>
      <c r="B76" s="21" t="s">
        <v>32</v>
      </c>
      <c r="C76" s="21" t="str">
        <f>CONCATENATE("由后端传入-",A14)</f>
        <v>由后端传入-102100</v>
      </c>
      <c r="D76" s="23">
        <v>1</v>
      </c>
      <c r="E76" s="24"/>
      <c r="F76" s="24">
        <f t="shared" si="6"/>
        <v>2</v>
      </c>
      <c r="G76" s="4" t="str">
        <f t="shared" ref="G76:G81" si="7">CONCATENATE("attr_variable_",A76)</f>
        <v>attr_variable_202110</v>
      </c>
      <c r="H76" s="4" t="str">
        <f t="shared" ref="H76:H81" si="8">CONCATENATE("icon_attr_variable_",A76)</f>
        <v>icon_attr_variable_202110</v>
      </c>
      <c r="J76" s="4">
        <v>0</v>
      </c>
      <c r="K76" s="39"/>
    </row>
    <row r="77" ht="13.5" spans="1:10">
      <c r="A77" s="25">
        <v>202120</v>
      </c>
      <c r="B77" s="25" t="s">
        <v>109</v>
      </c>
      <c r="C77" s="25" t="s">
        <v>103</v>
      </c>
      <c r="D77" s="24">
        <v>2</v>
      </c>
      <c r="E77" s="24">
        <v>0</v>
      </c>
      <c r="F77" s="4">
        <f t="shared" si="6"/>
        <v>2</v>
      </c>
      <c r="G77" s="4" t="str">
        <f t="shared" si="7"/>
        <v>attr_variable_202120</v>
      </c>
      <c r="H77" s="4" t="str">
        <f t="shared" si="8"/>
        <v>icon_attr_variable_202120</v>
      </c>
      <c r="J77" s="39">
        <v>0</v>
      </c>
    </row>
    <row r="78" ht="13.5" spans="1:10">
      <c r="A78" s="25">
        <v>202130</v>
      </c>
      <c r="B78" s="25" t="s">
        <v>110</v>
      </c>
      <c r="C78" s="25" t="s">
        <v>103</v>
      </c>
      <c r="D78" s="24">
        <v>1</v>
      </c>
      <c r="E78" s="24">
        <v>0</v>
      </c>
      <c r="F78" s="4">
        <f t="shared" si="6"/>
        <v>2</v>
      </c>
      <c r="G78" s="4" t="str">
        <f t="shared" si="7"/>
        <v>attr_variable_202130</v>
      </c>
      <c r="H78" s="4" t="str">
        <f t="shared" si="8"/>
        <v>icon_attr_variable_202130</v>
      </c>
      <c r="J78" s="39">
        <v>0</v>
      </c>
    </row>
    <row r="79" ht="13.5" spans="1:10">
      <c r="A79" s="27">
        <v>202140</v>
      </c>
      <c r="B79" s="27" t="s">
        <v>111</v>
      </c>
      <c r="C79" s="25" t="s">
        <v>112</v>
      </c>
      <c r="D79" s="24">
        <v>2</v>
      </c>
      <c r="E79" s="24">
        <v>0</v>
      </c>
      <c r="F79" s="4">
        <f t="shared" si="6"/>
        <v>2</v>
      </c>
      <c r="G79" s="4" t="str">
        <f t="shared" si="7"/>
        <v>attr_variable_202140</v>
      </c>
      <c r="H79" s="4" t="str">
        <f t="shared" si="8"/>
        <v>icon_attr_variable_202140</v>
      </c>
      <c r="J79">
        <v>1</v>
      </c>
    </row>
    <row r="80" ht="13.5" spans="1:10">
      <c r="A80" s="27">
        <v>202150</v>
      </c>
      <c r="B80" s="27" t="s">
        <v>113</v>
      </c>
      <c r="C80" s="28" t="s">
        <v>114</v>
      </c>
      <c r="D80" s="24">
        <v>1</v>
      </c>
      <c r="E80" s="24">
        <v>0</v>
      </c>
      <c r="F80" s="4">
        <f t="shared" si="6"/>
        <v>2</v>
      </c>
      <c r="G80" s="4" t="str">
        <f t="shared" si="7"/>
        <v>attr_variable_202150</v>
      </c>
      <c r="H80" s="4" t="str">
        <f t="shared" si="8"/>
        <v>icon_attr_variable_202150</v>
      </c>
      <c r="J80">
        <v>1</v>
      </c>
    </row>
    <row r="81" ht="14.25" spans="1:10">
      <c r="A81" s="21">
        <v>203000</v>
      </c>
      <c r="B81" s="21" t="s">
        <v>115</v>
      </c>
      <c r="C81" s="23" t="s">
        <v>116</v>
      </c>
      <c r="D81" s="24">
        <v>1</v>
      </c>
      <c r="E81" s="24"/>
      <c r="F81" s="4">
        <f t="shared" si="6"/>
        <v>2</v>
      </c>
      <c r="G81" s="4" t="str">
        <f t="shared" si="7"/>
        <v>attr_variable_203000</v>
      </c>
      <c r="H81" s="4" t="str">
        <f t="shared" si="8"/>
        <v>icon_attr_variable_203000</v>
      </c>
      <c r="J81">
        <v>0</v>
      </c>
    </row>
    <row r="82" ht="13.5" spans="1:10">
      <c r="A82" s="25">
        <v>203010</v>
      </c>
      <c r="B82" s="25" t="s">
        <v>40</v>
      </c>
      <c r="C82" s="25" t="str">
        <f>CONCATENATE("由后端传入-",A20)</f>
        <v>由后端传入-103000</v>
      </c>
      <c r="D82" s="24">
        <v>1</v>
      </c>
      <c r="E82" s="24"/>
      <c r="F82" s="4">
        <f t="shared" si="6"/>
        <v>2</v>
      </c>
      <c r="G82" s="4" t="str">
        <f t="shared" ref="G82:G89" si="9">CONCATENATE("attr_variable_",A82)</f>
        <v>attr_variable_203010</v>
      </c>
      <c r="H82" s="4" t="str">
        <f t="shared" ref="H82:H89" si="10">CONCATENATE("icon_attr_variable_",A82)</f>
        <v>icon_attr_variable_203010</v>
      </c>
      <c r="J82">
        <v>0</v>
      </c>
    </row>
    <row r="83" ht="13.5" spans="1:10">
      <c r="A83" s="25">
        <v>203020</v>
      </c>
      <c r="B83" s="25" t="s">
        <v>117</v>
      </c>
      <c r="C83" s="25" t="s">
        <v>103</v>
      </c>
      <c r="D83" s="24">
        <v>2</v>
      </c>
      <c r="E83" s="24">
        <v>0</v>
      </c>
      <c r="F83" s="4">
        <f t="shared" si="6"/>
        <v>2</v>
      </c>
      <c r="G83" s="4" t="str">
        <f t="shared" si="9"/>
        <v>attr_variable_203020</v>
      </c>
      <c r="H83" s="4" t="str">
        <f t="shared" si="10"/>
        <v>icon_attr_variable_203020</v>
      </c>
      <c r="J83">
        <v>0</v>
      </c>
    </row>
    <row r="84" ht="13.5" spans="1:10">
      <c r="A84" s="25">
        <v>203030</v>
      </c>
      <c r="B84" s="25" t="s">
        <v>118</v>
      </c>
      <c r="C84" s="25" t="s">
        <v>103</v>
      </c>
      <c r="D84" s="24">
        <v>1</v>
      </c>
      <c r="E84" s="24">
        <v>0</v>
      </c>
      <c r="F84" s="4">
        <f t="shared" si="6"/>
        <v>2</v>
      </c>
      <c r="G84" s="4" t="str">
        <f t="shared" si="9"/>
        <v>attr_variable_203030</v>
      </c>
      <c r="H84" s="4" t="str">
        <f t="shared" si="10"/>
        <v>icon_attr_variable_203030</v>
      </c>
      <c r="J84">
        <v>0</v>
      </c>
    </row>
    <row r="85" ht="13.5" spans="1:10">
      <c r="A85" s="27">
        <v>204000</v>
      </c>
      <c r="B85" s="27" t="s">
        <v>45</v>
      </c>
      <c r="C85" s="28" t="str">
        <f>CONCATENATE("由后端传入-",A24)</f>
        <v>由后端传入-104000</v>
      </c>
      <c r="D85" s="24">
        <v>1</v>
      </c>
      <c r="E85" s="24"/>
      <c r="F85" s="4">
        <f t="shared" si="6"/>
        <v>2</v>
      </c>
      <c r="G85" s="4" t="str">
        <f t="shared" si="9"/>
        <v>attr_variable_204000</v>
      </c>
      <c r="H85" s="4" t="str">
        <f t="shared" si="10"/>
        <v>icon_attr_variable_204000</v>
      </c>
      <c r="J85">
        <v>0</v>
      </c>
    </row>
    <row r="86" ht="13.5" spans="1:10">
      <c r="A86" s="27">
        <v>204010</v>
      </c>
      <c r="B86" s="27" t="s">
        <v>119</v>
      </c>
      <c r="C86" s="28" t="s">
        <v>120</v>
      </c>
      <c r="D86" s="24">
        <v>1</v>
      </c>
      <c r="E86" s="24">
        <v>0</v>
      </c>
      <c r="F86" s="4">
        <v>2</v>
      </c>
      <c r="G86" s="4" t="str">
        <f t="shared" si="9"/>
        <v>attr_variable_204010</v>
      </c>
      <c r="H86" s="4" t="str">
        <f t="shared" si="10"/>
        <v>icon_attr_variable_204010</v>
      </c>
      <c r="J86">
        <v>0</v>
      </c>
    </row>
    <row r="87" ht="13.5" spans="1:10">
      <c r="A87" s="21">
        <v>205000</v>
      </c>
      <c r="B87" s="21" t="s">
        <v>121</v>
      </c>
      <c r="C87" s="25" t="s">
        <v>122</v>
      </c>
      <c r="D87" s="24">
        <v>2</v>
      </c>
      <c r="E87" s="24"/>
      <c r="F87" s="4">
        <f>ROUNDDOWN(A87/100000,0)</f>
        <v>2</v>
      </c>
      <c r="G87" s="4" t="str">
        <f t="shared" si="9"/>
        <v>attr_variable_205000</v>
      </c>
      <c r="H87" s="4" t="str">
        <f t="shared" si="10"/>
        <v>icon_attr_variable_205000</v>
      </c>
      <c r="J87">
        <v>0</v>
      </c>
    </row>
    <row r="88" ht="13.5" spans="1:10">
      <c r="A88" s="35">
        <v>205010</v>
      </c>
      <c r="B88" s="35" t="s">
        <v>123</v>
      </c>
      <c r="C88" s="25" t="s">
        <v>124</v>
      </c>
      <c r="D88" s="24">
        <v>2</v>
      </c>
      <c r="E88" s="24">
        <v>0</v>
      </c>
      <c r="F88" s="4">
        <v>2</v>
      </c>
      <c r="G88" s="4" t="str">
        <f t="shared" si="9"/>
        <v>attr_variable_205010</v>
      </c>
      <c r="H88" s="4" t="str">
        <f t="shared" si="10"/>
        <v>icon_attr_variable_205010</v>
      </c>
      <c r="J88">
        <v>0</v>
      </c>
    </row>
    <row r="89" ht="13.5" spans="1:10">
      <c r="A89" s="21">
        <v>205100</v>
      </c>
      <c r="B89" s="21" t="s">
        <v>125</v>
      </c>
      <c r="C89" s="25" t="str">
        <f t="shared" ref="C89:C94" si="11">CONCATENATE("由后端传入-",A26)</f>
        <v>由后端传入-105100</v>
      </c>
      <c r="D89" s="24">
        <v>2</v>
      </c>
      <c r="E89" s="31">
        <v>10000</v>
      </c>
      <c r="F89" s="4">
        <f>ROUNDDOWN(A89/100000,0)</f>
        <v>2</v>
      </c>
      <c r="G89" s="4" t="str">
        <f t="shared" si="9"/>
        <v>attr_variable_205100</v>
      </c>
      <c r="H89" s="4" t="str">
        <f t="shared" si="10"/>
        <v>icon_attr_variable_205100</v>
      </c>
      <c r="J89">
        <v>0</v>
      </c>
    </row>
    <row r="90" ht="13.5" spans="1:10">
      <c r="A90" s="21">
        <v>206120</v>
      </c>
      <c r="B90" s="21" t="s">
        <v>126</v>
      </c>
      <c r="C90" s="25" t="str">
        <f t="shared" si="11"/>
        <v>由后端传入-106120</v>
      </c>
      <c r="D90" s="24">
        <v>2</v>
      </c>
      <c r="E90" s="24"/>
      <c r="F90" s="4">
        <f t="shared" ref="F90:F98" si="12">ROUNDDOWN(A90/100000,0)</f>
        <v>2</v>
      </c>
      <c r="G90" s="4" t="str">
        <f t="shared" ref="G90:G95" si="13">CONCATENATE("attr_variable_",A90)</f>
        <v>attr_variable_206120</v>
      </c>
      <c r="H90" s="4" t="str">
        <f t="shared" ref="H90:H95" si="14">CONCATENATE("icon_attr_variable_",A90)</f>
        <v>icon_attr_variable_206120</v>
      </c>
      <c r="J90">
        <v>0</v>
      </c>
    </row>
    <row r="91" ht="13.5" spans="1:10">
      <c r="A91" s="21">
        <v>206130</v>
      </c>
      <c r="B91" s="21" t="s">
        <v>127</v>
      </c>
      <c r="C91" s="25" t="str">
        <f t="shared" si="11"/>
        <v>由后端传入-106130</v>
      </c>
      <c r="D91" s="24">
        <v>1</v>
      </c>
      <c r="E91" s="24"/>
      <c r="F91" s="4">
        <f t="shared" si="12"/>
        <v>2</v>
      </c>
      <c r="G91" s="4" t="str">
        <f t="shared" si="13"/>
        <v>attr_variable_206130</v>
      </c>
      <c r="H91" s="4" t="str">
        <f t="shared" si="14"/>
        <v>icon_attr_variable_206130</v>
      </c>
      <c r="J91">
        <v>0</v>
      </c>
    </row>
    <row r="92" ht="13.5" spans="1:10">
      <c r="A92" s="21">
        <v>206220</v>
      </c>
      <c r="B92" s="21" t="s">
        <v>128</v>
      </c>
      <c r="C92" s="25" t="str">
        <f t="shared" si="11"/>
        <v>由后端传入-106220</v>
      </c>
      <c r="D92" s="24">
        <v>2</v>
      </c>
      <c r="E92" s="24"/>
      <c r="F92" s="4">
        <f t="shared" si="12"/>
        <v>2</v>
      </c>
      <c r="G92" s="4" t="str">
        <f t="shared" si="13"/>
        <v>attr_variable_206220</v>
      </c>
      <c r="H92" s="4" t="str">
        <f t="shared" si="14"/>
        <v>icon_attr_variable_206220</v>
      </c>
      <c r="J92">
        <v>0</v>
      </c>
    </row>
    <row r="93" ht="13.5" spans="1:10">
      <c r="A93" s="21">
        <v>206230</v>
      </c>
      <c r="B93" s="21" t="s">
        <v>129</v>
      </c>
      <c r="C93" s="25" t="str">
        <f t="shared" si="11"/>
        <v>由后端传入-106230</v>
      </c>
      <c r="D93" s="24">
        <v>1</v>
      </c>
      <c r="E93" s="24"/>
      <c r="F93" s="4">
        <f t="shared" si="12"/>
        <v>2</v>
      </c>
      <c r="G93" s="4" t="str">
        <f t="shared" si="13"/>
        <v>attr_variable_206230</v>
      </c>
      <c r="H93" s="4" t="str">
        <f t="shared" si="14"/>
        <v>icon_attr_variable_206230</v>
      </c>
      <c r="J93">
        <v>0</v>
      </c>
    </row>
    <row r="94" s="18" customFormat="1" ht="13.5" spans="1:10">
      <c r="A94" s="35">
        <v>206240</v>
      </c>
      <c r="B94" s="35" t="s">
        <v>130</v>
      </c>
      <c r="C94" s="36" t="str">
        <f t="shared" si="11"/>
        <v>由后端传入-106240</v>
      </c>
      <c r="D94" s="36">
        <v>2</v>
      </c>
      <c r="E94" s="36">
        <v>0</v>
      </c>
      <c r="F94" s="18">
        <f t="shared" si="12"/>
        <v>2</v>
      </c>
      <c r="G94" s="18" t="str">
        <f t="shared" si="13"/>
        <v>attr_variable_206240</v>
      </c>
      <c r="H94" s="4" t="str">
        <f t="shared" si="14"/>
        <v>icon_attr_variable_206240</v>
      </c>
      <c r="I94" s="4"/>
      <c r="J94">
        <v>0</v>
      </c>
    </row>
    <row r="95" s="17" customFormat="1" ht="13.5" spans="1:10">
      <c r="A95" s="32">
        <v>206250</v>
      </c>
      <c r="B95" s="32" t="s">
        <v>131</v>
      </c>
      <c r="C95" s="34" t="s">
        <v>132</v>
      </c>
      <c r="D95" s="34">
        <v>2</v>
      </c>
      <c r="E95" s="34">
        <v>0</v>
      </c>
      <c r="F95" s="17">
        <f t="shared" si="12"/>
        <v>2</v>
      </c>
      <c r="G95" s="17" t="str">
        <f t="shared" si="13"/>
        <v>attr_variable_206250</v>
      </c>
      <c r="H95" s="4" t="str">
        <f t="shared" si="14"/>
        <v>icon_attr_variable_206250</v>
      </c>
      <c r="I95" s="4"/>
      <c r="J95">
        <v>0</v>
      </c>
    </row>
    <row r="96" ht="14.25" spans="1:10">
      <c r="A96" s="21">
        <v>207000</v>
      </c>
      <c r="B96" s="21" t="s">
        <v>133</v>
      </c>
      <c r="C96" s="30" t="s">
        <v>134</v>
      </c>
      <c r="D96" s="24">
        <v>1</v>
      </c>
      <c r="E96" s="24"/>
      <c r="F96" s="4">
        <f t="shared" si="12"/>
        <v>2</v>
      </c>
      <c r="G96" s="4" t="str">
        <f t="shared" ref="G96:G129" si="15">CONCATENATE("attr_variable_",A96)</f>
        <v>attr_variable_207000</v>
      </c>
      <c r="H96" s="4" t="str">
        <f t="shared" ref="H96:H129" si="16">CONCATENATE("icon_attr_variable_",A96)</f>
        <v>icon_attr_variable_207000</v>
      </c>
      <c r="J96">
        <v>0</v>
      </c>
    </row>
    <row r="97" ht="13.5" spans="1:10">
      <c r="A97" s="25">
        <v>207010</v>
      </c>
      <c r="B97" s="25" t="s">
        <v>55</v>
      </c>
      <c r="C97" s="25" t="str">
        <f>CONCATENATE("由后端传入-",A32)</f>
        <v>由后端传入-107000</v>
      </c>
      <c r="D97" s="24">
        <v>1</v>
      </c>
      <c r="E97" s="24"/>
      <c r="F97" s="4">
        <f t="shared" si="12"/>
        <v>2</v>
      </c>
      <c r="G97" s="4" t="str">
        <f t="shared" si="15"/>
        <v>attr_variable_207010</v>
      </c>
      <c r="H97" s="4" t="str">
        <f t="shared" si="16"/>
        <v>icon_attr_variable_207010</v>
      </c>
      <c r="J97">
        <v>0</v>
      </c>
    </row>
    <row r="98" ht="13.5" spans="1:10">
      <c r="A98" s="25">
        <v>207020</v>
      </c>
      <c r="B98" s="25" t="s">
        <v>135</v>
      </c>
      <c r="C98" s="25" t="s">
        <v>103</v>
      </c>
      <c r="D98" s="24">
        <v>2</v>
      </c>
      <c r="E98" s="24">
        <v>0</v>
      </c>
      <c r="F98" s="4">
        <f t="shared" si="12"/>
        <v>2</v>
      </c>
      <c r="G98" s="4" t="str">
        <f t="shared" si="15"/>
        <v>attr_variable_207020</v>
      </c>
      <c r="H98" s="4" t="str">
        <f t="shared" si="16"/>
        <v>icon_attr_variable_207020</v>
      </c>
      <c r="J98">
        <v>0</v>
      </c>
    </row>
    <row r="99" s="18" customFormat="1" ht="13.5" spans="1:10">
      <c r="A99" s="36">
        <v>207030</v>
      </c>
      <c r="B99" s="36" t="s">
        <v>59</v>
      </c>
      <c r="C99" s="36" t="s">
        <v>103</v>
      </c>
      <c r="D99" s="36"/>
      <c r="E99" s="36"/>
      <c r="G99" s="18" t="str">
        <f t="shared" si="15"/>
        <v>attr_variable_207030</v>
      </c>
      <c r="H99" s="4" t="str">
        <f t="shared" si="16"/>
        <v>icon_attr_variable_207030</v>
      </c>
      <c r="I99" s="4"/>
      <c r="J99">
        <v>0</v>
      </c>
    </row>
    <row r="100" s="17" customFormat="1" ht="13.5" spans="1:10">
      <c r="A100" s="32">
        <v>207100</v>
      </c>
      <c r="B100" s="32" t="s">
        <v>136</v>
      </c>
      <c r="C100" s="34" t="str">
        <f>CONCATENATE("由后端传入-",A36)</f>
        <v>由后端传入-107100</v>
      </c>
      <c r="D100" s="34">
        <v>1</v>
      </c>
      <c r="E100" s="34"/>
      <c r="F100" s="17">
        <f t="shared" ref="F100:F106" si="17">ROUNDDOWN(A100/100000,0)</f>
        <v>2</v>
      </c>
      <c r="G100" s="17" t="str">
        <f t="shared" si="15"/>
        <v>attr_variable_207100</v>
      </c>
      <c r="H100" s="4" t="str">
        <f t="shared" si="16"/>
        <v>icon_attr_variable_207100</v>
      </c>
      <c r="I100" s="4"/>
      <c r="J100">
        <v>0</v>
      </c>
    </row>
    <row r="101" ht="14.25" spans="1:10">
      <c r="A101" s="21">
        <v>208000</v>
      </c>
      <c r="B101" s="21" t="s">
        <v>61</v>
      </c>
      <c r="C101" s="23" t="s">
        <v>137</v>
      </c>
      <c r="D101" s="24">
        <v>1</v>
      </c>
      <c r="E101" s="24"/>
      <c r="F101" s="4">
        <f t="shared" si="17"/>
        <v>2</v>
      </c>
      <c r="G101" s="4" t="str">
        <f t="shared" si="15"/>
        <v>attr_variable_208000</v>
      </c>
      <c r="H101" s="4" t="str">
        <f t="shared" si="16"/>
        <v>icon_attr_variable_208000</v>
      </c>
      <c r="J101">
        <v>0</v>
      </c>
    </row>
    <row r="102" ht="13.5" spans="1:10">
      <c r="A102" s="25">
        <v>208010</v>
      </c>
      <c r="B102" s="25" t="s">
        <v>138</v>
      </c>
      <c r="C102" s="25" t="str">
        <f>CONCATENATE("由后端传入-",A38)</f>
        <v>由后端传入-108100</v>
      </c>
      <c r="D102" s="24">
        <v>1</v>
      </c>
      <c r="E102" s="24"/>
      <c r="F102" s="4">
        <f t="shared" si="17"/>
        <v>2</v>
      </c>
      <c r="G102" s="4" t="str">
        <f t="shared" si="15"/>
        <v>attr_variable_208010</v>
      </c>
      <c r="H102" s="4" t="str">
        <f t="shared" si="16"/>
        <v>icon_attr_variable_208010</v>
      </c>
      <c r="J102">
        <v>0</v>
      </c>
    </row>
    <row r="103" ht="13.5" spans="1:10">
      <c r="A103" s="25">
        <v>208020</v>
      </c>
      <c r="B103" s="25" t="s">
        <v>139</v>
      </c>
      <c r="C103" s="25" t="s">
        <v>103</v>
      </c>
      <c r="D103" s="24">
        <v>2</v>
      </c>
      <c r="E103" s="24">
        <v>0</v>
      </c>
      <c r="F103" s="4">
        <f t="shared" si="17"/>
        <v>2</v>
      </c>
      <c r="G103" s="4" t="str">
        <f t="shared" si="15"/>
        <v>attr_variable_208020</v>
      </c>
      <c r="H103" s="4" t="str">
        <f t="shared" si="16"/>
        <v>icon_attr_variable_208020</v>
      </c>
      <c r="J103">
        <v>0</v>
      </c>
    </row>
    <row r="104" ht="14.25" spans="1:10">
      <c r="A104" s="21">
        <v>209000</v>
      </c>
      <c r="B104" s="21" t="s">
        <v>140</v>
      </c>
      <c r="C104" s="30" t="s">
        <v>141</v>
      </c>
      <c r="D104" s="24">
        <v>1</v>
      </c>
      <c r="E104" s="24"/>
      <c r="F104" s="4">
        <f t="shared" si="17"/>
        <v>2</v>
      </c>
      <c r="G104" s="4" t="str">
        <f t="shared" si="15"/>
        <v>attr_variable_209000</v>
      </c>
      <c r="H104" s="4" t="str">
        <f t="shared" si="16"/>
        <v>icon_attr_variable_209000</v>
      </c>
      <c r="J104">
        <v>0</v>
      </c>
    </row>
    <row r="105" ht="13.5" spans="1:10">
      <c r="A105" s="25">
        <v>209010</v>
      </c>
      <c r="B105" s="25" t="s">
        <v>62</v>
      </c>
      <c r="C105" s="25" t="str">
        <f>CONCATENATE("由后端传入-",A39)</f>
        <v>由后端传入-109000</v>
      </c>
      <c r="D105" s="25">
        <v>1</v>
      </c>
      <c r="E105" s="25"/>
      <c r="F105" s="25">
        <f t="shared" si="17"/>
        <v>2</v>
      </c>
      <c r="G105" s="4" t="str">
        <f t="shared" si="15"/>
        <v>attr_variable_209010</v>
      </c>
      <c r="H105" s="4" t="str">
        <f t="shared" si="16"/>
        <v>icon_attr_variable_209010</v>
      </c>
      <c r="J105">
        <v>0</v>
      </c>
    </row>
    <row r="106" ht="13.5" spans="1:10">
      <c r="A106" s="25">
        <v>209020</v>
      </c>
      <c r="B106" s="25" t="s">
        <v>142</v>
      </c>
      <c r="C106" s="25" t="s">
        <v>103</v>
      </c>
      <c r="D106" s="25">
        <v>2</v>
      </c>
      <c r="E106" s="25">
        <v>0</v>
      </c>
      <c r="F106" s="25">
        <f t="shared" si="17"/>
        <v>2</v>
      </c>
      <c r="G106" s="4" t="str">
        <f t="shared" si="15"/>
        <v>attr_variable_209020</v>
      </c>
      <c r="H106" s="4" t="str">
        <f t="shared" si="16"/>
        <v>icon_attr_variable_209020</v>
      </c>
      <c r="J106">
        <v>0</v>
      </c>
    </row>
    <row r="107" s="18" customFormat="1" ht="13.5" spans="1:10">
      <c r="A107" s="25">
        <v>209030</v>
      </c>
      <c r="B107" s="25" t="s">
        <v>143</v>
      </c>
      <c r="C107" s="25" t="s">
        <v>103</v>
      </c>
      <c r="D107" s="25">
        <v>2</v>
      </c>
      <c r="E107" s="25">
        <v>0</v>
      </c>
      <c r="F107" s="25">
        <v>2</v>
      </c>
      <c r="G107" s="4" t="str">
        <f t="shared" si="15"/>
        <v>attr_variable_209030</v>
      </c>
      <c r="H107" s="4" t="str">
        <f t="shared" si="16"/>
        <v>icon_attr_variable_209030</v>
      </c>
      <c r="I107" s="4"/>
      <c r="J107">
        <v>0</v>
      </c>
    </row>
    <row r="108" s="18" customFormat="1" ht="13.5" spans="1:10">
      <c r="A108" s="37">
        <v>210000</v>
      </c>
      <c r="B108" s="37" t="s">
        <v>63</v>
      </c>
      <c r="C108" s="25" t="str">
        <f>CONCATENATE("由后端传入-",A40)</f>
        <v>由后端传入-110000</v>
      </c>
      <c r="D108" s="24">
        <v>2</v>
      </c>
      <c r="E108" s="24"/>
      <c r="F108" s="4">
        <f t="shared" ref="F108:F119" si="18">ROUNDDOWN(A108/100000,0)</f>
        <v>2</v>
      </c>
      <c r="G108" s="4" t="str">
        <f t="shared" si="15"/>
        <v>attr_variable_210000</v>
      </c>
      <c r="H108" s="4" t="str">
        <f t="shared" si="16"/>
        <v>icon_attr_variable_210000</v>
      </c>
      <c r="I108" s="4"/>
      <c r="J108">
        <v>0</v>
      </c>
    </row>
    <row r="109" ht="13.5" spans="1:10">
      <c r="A109" s="37">
        <v>211000</v>
      </c>
      <c r="B109" s="37" t="s">
        <v>144</v>
      </c>
      <c r="C109" s="25" t="str">
        <f>CONCATENATE("由后端传入-",A41)</f>
        <v>由后端传入-111000</v>
      </c>
      <c r="D109" s="24">
        <v>2</v>
      </c>
      <c r="E109" s="24"/>
      <c r="F109" s="4">
        <f t="shared" si="18"/>
        <v>2</v>
      </c>
      <c r="G109" s="4" t="str">
        <f t="shared" si="15"/>
        <v>attr_variable_211000</v>
      </c>
      <c r="H109" s="4" t="str">
        <f t="shared" si="16"/>
        <v>icon_attr_variable_211000</v>
      </c>
      <c r="J109">
        <v>0</v>
      </c>
    </row>
    <row r="110" s="19" customFormat="1" ht="13.5" spans="1:10">
      <c r="A110" s="21">
        <v>212000</v>
      </c>
      <c r="B110" s="21" t="s">
        <v>145</v>
      </c>
      <c r="C110" s="25" t="str">
        <f>CONCATENATE("由后端传入-",A42)</f>
        <v>由后端传入-112000</v>
      </c>
      <c r="D110" s="25">
        <v>1</v>
      </c>
      <c r="E110" s="25"/>
      <c r="F110" s="38">
        <f t="shared" si="18"/>
        <v>2</v>
      </c>
      <c r="G110" s="38" t="str">
        <f t="shared" si="15"/>
        <v>attr_variable_212000</v>
      </c>
      <c r="H110" s="4" t="str">
        <f t="shared" si="16"/>
        <v>icon_attr_variable_212000</v>
      </c>
      <c r="I110" s="4"/>
      <c r="J110">
        <v>0</v>
      </c>
    </row>
    <row r="111" ht="13.5" spans="1:10">
      <c r="A111" s="37">
        <v>213000</v>
      </c>
      <c r="B111" s="37" t="s">
        <v>146</v>
      </c>
      <c r="C111" s="25" t="str">
        <f>CONCATENATE("由后端传入-",A43)</f>
        <v>由后端传入-113000</v>
      </c>
      <c r="D111" s="24">
        <v>2</v>
      </c>
      <c r="E111" s="24"/>
      <c r="F111" s="4">
        <f t="shared" si="18"/>
        <v>2</v>
      </c>
      <c r="G111" s="4" t="str">
        <f t="shared" si="15"/>
        <v>attr_variable_213000</v>
      </c>
      <c r="H111" s="4" t="str">
        <f t="shared" si="16"/>
        <v>icon_attr_variable_213000</v>
      </c>
      <c r="J111">
        <v>0</v>
      </c>
    </row>
    <row r="112" ht="13.5" spans="1:10">
      <c r="A112" s="37">
        <v>214000</v>
      </c>
      <c r="B112" s="35" t="s">
        <v>147</v>
      </c>
      <c r="C112" s="25" t="str">
        <f>CONCATENATE("由后端传入-",A44)</f>
        <v>由后端传入-114000</v>
      </c>
      <c r="D112" s="24">
        <v>1</v>
      </c>
      <c r="E112" s="24"/>
      <c r="F112" s="4">
        <f t="shared" si="18"/>
        <v>2</v>
      </c>
      <c r="G112" s="4" t="str">
        <f t="shared" si="15"/>
        <v>attr_variable_214000</v>
      </c>
      <c r="H112" s="4" t="str">
        <f t="shared" si="16"/>
        <v>icon_attr_variable_214000</v>
      </c>
      <c r="J112">
        <v>1</v>
      </c>
    </row>
    <row r="113" ht="13.5" spans="1:10">
      <c r="A113" s="21">
        <v>214100</v>
      </c>
      <c r="B113" s="21" t="s">
        <v>71</v>
      </c>
      <c r="C113" s="25" t="s">
        <v>148</v>
      </c>
      <c r="D113" s="24">
        <v>2</v>
      </c>
      <c r="E113" s="24">
        <v>10000</v>
      </c>
      <c r="F113" s="4">
        <f t="shared" si="18"/>
        <v>2</v>
      </c>
      <c r="G113" s="4" t="str">
        <f t="shared" si="15"/>
        <v>attr_variable_214100</v>
      </c>
      <c r="H113" s="4" t="str">
        <f t="shared" si="16"/>
        <v>icon_attr_variable_214100</v>
      </c>
      <c r="J113">
        <v>1</v>
      </c>
    </row>
    <row r="114" ht="13.5" spans="1:10">
      <c r="A114" s="21">
        <v>214200</v>
      </c>
      <c r="B114" s="21" t="s">
        <v>72</v>
      </c>
      <c r="C114" s="25" t="s">
        <v>149</v>
      </c>
      <c r="D114" s="24">
        <v>2</v>
      </c>
      <c r="E114" s="24">
        <v>10000</v>
      </c>
      <c r="F114" s="4">
        <f t="shared" si="18"/>
        <v>2</v>
      </c>
      <c r="G114" s="4" t="str">
        <f t="shared" si="15"/>
        <v>attr_variable_214200</v>
      </c>
      <c r="H114" s="4" t="str">
        <f t="shared" si="16"/>
        <v>icon_attr_variable_214200</v>
      </c>
      <c r="J114">
        <v>1</v>
      </c>
    </row>
    <row r="115" s="18" customFormat="1" ht="13.5" spans="1:10">
      <c r="A115" s="35">
        <v>214300</v>
      </c>
      <c r="B115" s="35" t="s">
        <v>150</v>
      </c>
      <c r="C115" s="25" t="str">
        <f>CONCATENATE("由后端传入-114300",)</f>
        <v>由后端传入-114300</v>
      </c>
      <c r="D115" s="24">
        <v>1</v>
      </c>
      <c r="E115" s="24">
        <v>0</v>
      </c>
      <c r="F115" s="4">
        <f t="shared" si="18"/>
        <v>2</v>
      </c>
      <c r="G115" s="18" t="str">
        <f t="shared" si="15"/>
        <v>attr_variable_214300</v>
      </c>
      <c r="H115" s="4" t="str">
        <f t="shared" si="16"/>
        <v>icon_attr_variable_214300</v>
      </c>
      <c r="I115" s="4"/>
      <c r="J115">
        <v>1</v>
      </c>
    </row>
    <row r="116" s="18" customFormat="1" ht="13.5" spans="1:10">
      <c r="A116" s="35">
        <v>214700</v>
      </c>
      <c r="B116" s="35" t="s">
        <v>76</v>
      </c>
      <c r="C116" s="25" t="str">
        <f>CONCATENATE("由后端传入-114700",)</f>
        <v>由后端传入-114700</v>
      </c>
      <c r="D116" s="24">
        <v>1</v>
      </c>
      <c r="E116" s="24">
        <v>0</v>
      </c>
      <c r="F116" s="4">
        <v>2</v>
      </c>
      <c r="G116" s="18" t="str">
        <f t="shared" si="15"/>
        <v>attr_variable_214700</v>
      </c>
      <c r="H116" s="4" t="str">
        <f t="shared" si="16"/>
        <v>icon_attr_variable_214700</v>
      </c>
      <c r="I116" s="4"/>
      <c r="J116">
        <v>1</v>
      </c>
    </row>
    <row r="117" s="18" customFormat="1" ht="13.5" spans="1:10">
      <c r="A117" s="35">
        <v>214400</v>
      </c>
      <c r="B117" s="35" t="s">
        <v>151</v>
      </c>
      <c r="C117" s="25" t="s">
        <v>152</v>
      </c>
      <c r="D117" s="24">
        <v>2</v>
      </c>
      <c r="E117" s="24">
        <v>0</v>
      </c>
      <c r="F117" s="4">
        <f>ROUNDDOWN(A117/100000,0)</f>
        <v>2</v>
      </c>
      <c r="G117" s="18" t="str">
        <f t="shared" si="15"/>
        <v>attr_variable_214400</v>
      </c>
      <c r="H117" s="4" t="str">
        <f t="shared" si="16"/>
        <v>icon_attr_variable_214400</v>
      </c>
      <c r="I117" s="4"/>
      <c r="J117">
        <v>1</v>
      </c>
    </row>
    <row r="118" s="18" customFormat="1" ht="13.5" spans="1:10">
      <c r="A118" s="35">
        <v>214500</v>
      </c>
      <c r="B118" s="35" t="s">
        <v>153</v>
      </c>
      <c r="C118" s="25" t="s">
        <v>154</v>
      </c>
      <c r="D118" s="24">
        <v>2</v>
      </c>
      <c r="E118" s="24">
        <v>0</v>
      </c>
      <c r="F118" s="4">
        <f>ROUNDDOWN(A118/100000,0)</f>
        <v>2</v>
      </c>
      <c r="G118" s="18" t="str">
        <f t="shared" si="15"/>
        <v>attr_variable_214500</v>
      </c>
      <c r="H118" s="4" t="str">
        <f t="shared" si="16"/>
        <v>icon_attr_variable_214500</v>
      </c>
      <c r="I118" s="4"/>
      <c r="J118">
        <v>1</v>
      </c>
    </row>
    <row r="119" s="18" customFormat="1" ht="13.5" spans="1:10">
      <c r="A119" s="35">
        <v>214600</v>
      </c>
      <c r="B119" s="35" t="s">
        <v>155</v>
      </c>
      <c r="C119" s="25" t="s">
        <v>156</v>
      </c>
      <c r="D119" s="24">
        <v>2</v>
      </c>
      <c r="E119" s="24">
        <v>0</v>
      </c>
      <c r="F119" s="4">
        <f>ROUNDDOWN(A119/100000,0)</f>
        <v>2</v>
      </c>
      <c r="G119" s="18" t="str">
        <f t="shared" si="15"/>
        <v>attr_variable_214600</v>
      </c>
      <c r="H119" s="4" t="str">
        <f t="shared" si="16"/>
        <v>icon_attr_variable_214600</v>
      </c>
      <c r="I119" s="4"/>
      <c r="J119">
        <v>1</v>
      </c>
    </row>
    <row r="120" s="19" customFormat="1" ht="13.5" spans="1:10">
      <c r="A120" s="21">
        <v>215000</v>
      </c>
      <c r="B120" s="21" t="s">
        <v>157</v>
      </c>
      <c r="C120" s="25" t="str">
        <f>CONCATENATE("由后端传入-",A49)</f>
        <v>由后端传入-115000</v>
      </c>
      <c r="D120" s="24">
        <v>2</v>
      </c>
      <c r="E120" s="24"/>
      <c r="F120" s="4">
        <f>ROUNDDOWN(A120/100000,0)</f>
        <v>2</v>
      </c>
      <c r="G120" s="38" t="str">
        <f t="shared" si="15"/>
        <v>attr_variable_215000</v>
      </c>
      <c r="H120" s="4" t="str">
        <f t="shared" si="16"/>
        <v>icon_attr_variable_215000</v>
      </c>
      <c r="I120" s="4"/>
      <c r="J120">
        <v>0</v>
      </c>
    </row>
    <row r="121" ht="13.5" spans="1:10">
      <c r="A121" s="21">
        <v>218100</v>
      </c>
      <c r="B121" s="21" t="s">
        <v>78</v>
      </c>
      <c r="C121" s="25" t="str">
        <f>CONCATENATE("由后端传入-",A50)</f>
        <v>由后端传入-118100</v>
      </c>
      <c r="D121" s="4">
        <v>2</v>
      </c>
      <c r="F121" s="4">
        <f t="shared" ref="F121:F129" si="19">ROUNDDOWN(A121/100000,0)</f>
        <v>2</v>
      </c>
      <c r="G121" s="4" t="str">
        <f t="shared" si="15"/>
        <v>attr_variable_218100</v>
      </c>
      <c r="H121" s="4" t="str">
        <f t="shared" si="16"/>
        <v>icon_attr_variable_218100</v>
      </c>
      <c r="J121">
        <v>0</v>
      </c>
    </row>
    <row r="122" ht="13.5" spans="1:10">
      <c r="A122" s="21">
        <v>218200</v>
      </c>
      <c r="B122" s="21" t="s">
        <v>79</v>
      </c>
      <c r="C122" s="25" t="str">
        <f>CONCATENATE("由后端传入-",A51)</f>
        <v>由后端传入-118200</v>
      </c>
      <c r="D122" s="4">
        <v>2</v>
      </c>
      <c r="F122" s="4">
        <f t="shared" si="19"/>
        <v>2</v>
      </c>
      <c r="G122" s="4" t="str">
        <f t="shared" si="15"/>
        <v>attr_variable_218200</v>
      </c>
      <c r="H122" s="4" t="str">
        <f t="shared" si="16"/>
        <v>icon_attr_variable_218200</v>
      </c>
      <c r="J122">
        <v>0</v>
      </c>
    </row>
    <row r="123" ht="13.5" spans="1:10">
      <c r="A123" s="21">
        <v>219100</v>
      </c>
      <c r="B123" s="21" t="s">
        <v>158</v>
      </c>
      <c r="C123" s="25" t="s">
        <v>159</v>
      </c>
      <c r="D123" s="4">
        <v>2</v>
      </c>
      <c r="F123" s="4">
        <f t="shared" si="19"/>
        <v>2</v>
      </c>
      <c r="G123" s="4" t="str">
        <f t="shared" si="15"/>
        <v>attr_variable_219100</v>
      </c>
      <c r="H123" s="4" t="str">
        <f t="shared" si="16"/>
        <v>icon_attr_variable_219100</v>
      </c>
      <c r="J123">
        <v>1</v>
      </c>
    </row>
    <row r="124" ht="13.5" spans="1:10">
      <c r="A124" s="21">
        <v>219200</v>
      </c>
      <c r="B124" s="21" t="s">
        <v>160</v>
      </c>
      <c r="C124" s="25" t="s">
        <v>161</v>
      </c>
      <c r="D124" s="4">
        <v>2</v>
      </c>
      <c r="F124" s="4">
        <f t="shared" si="19"/>
        <v>2</v>
      </c>
      <c r="G124" s="4" t="str">
        <f t="shared" si="15"/>
        <v>attr_variable_219200</v>
      </c>
      <c r="H124" s="4" t="str">
        <f t="shared" si="16"/>
        <v>icon_attr_variable_219200</v>
      </c>
      <c r="J124">
        <v>1</v>
      </c>
    </row>
    <row r="125" ht="13.5" spans="1:10">
      <c r="A125" s="21">
        <v>220100</v>
      </c>
      <c r="B125" s="21" t="s">
        <v>162</v>
      </c>
      <c r="C125" s="25" t="str">
        <f>CONCATENATE("由后端传入-",A54)</f>
        <v>由后端传入-120100</v>
      </c>
      <c r="D125" s="24">
        <v>2</v>
      </c>
      <c r="E125" s="24"/>
      <c r="F125" s="4">
        <f t="shared" si="19"/>
        <v>2</v>
      </c>
      <c r="G125" s="4" t="str">
        <f t="shared" si="15"/>
        <v>attr_variable_220100</v>
      </c>
      <c r="H125" s="4" t="str">
        <f t="shared" si="16"/>
        <v>icon_attr_variable_220100</v>
      </c>
      <c r="J125">
        <v>1</v>
      </c>
    </row>
    <row r="126" ht="13.5" spans="1:10">
      <c r="A126" s="21">
        <v>220200</v>
      </c>
      <c r="B126" s="21" t="s">
        <v>163</v>
      </c>
      <c r="C126" s="25" t="str">
        <f>CONCATENATE("由后端传入-",A55)</f>
        <v>由后端传入-120200</v>
      </c>
      <c r="D126" s="24">
        <v>2</v>
      </c>
      <c r="E126" s="24"/>
      <c r="F126" s="4">
        <f t="shared" si="19"/>
        <v>2</v>
      </c>
      <c r="G126" s="4" t="str">
        <f t="shared" si="15"/>
        <v>attr_variable_220200</v>
      </c>
      <c r="H126" s="4" t="str">
        <f t="shared" si="16"/>
        <v>icon_attr_variable_220200</v>
      </c>
      <c r="J126">
        <v>1</v>
      </c>
    </row>
    <row r="127" ht="13.5" spans="1:10">
      <c r="A127" s="21">
        <v>220300</v>
      </c>
      <c r="B127" s="21" t="s">
        <v>164</v>
      </c>
      <c r="C127" s="25" t="str">
        <f>CONCATENATE("由后端传入-",A56)</f>
        <v>由后端传入-120300</v>
      </c>
      <c r="D127" s="24">
        <v>2</v>
      </c>
      <c r="E127" s="24"/>
      <c r="F127" s="4">
        <f t="shared" si="19"/>
        <v>2</v>
      </c>
      <c r="G127" s="4" t="str">
        <f t="shared" si="15"/>
        <v>attr_variable_220300</v>
      </c>
      <c r="H127" s="4" t="str">
        <f t="shared" si="16"/>
        <v>icon_attr_variable_220300</v>
      </c>
      <c r="J127">
        <v>1</v>
      </c>
    </row>
    <row r="128" s="18" customFormat="1" ht="13.5" spans="1:10">
      <c r="A128" s="35">
        <v>221100</v>
      </c>
      <c r="B128" s="35" t="s">
        <v>87</v>
      </c>
      <c r="C128" s="36" t="s">
        <v>165</v>
      </c>
      <c r="D128" s="36">
        <v>1</v>
      </c>
      <c r="E128" s="36">
        <v>0</v>
      </c>
      <c r="F128" s="18">
        <f t="shared" si="19"/>
        <v>2</v>
      </c>
      <c r="G128" s="18" t="str">
        <f t="shared" si="15"/>
        <v>attr_variable_221100</v>
      </c>
      <c r="H128" s="18" t="str">
        <f t="shared" si="16"/>
        <v>icon_attr_variable_221100</v>
      </c>
      <c r="J128" s="41">
        <v>1</v>
      </c>
    </row>
    <row r="129" ht="13.5" spans="1:10">
      <c r="A129" s="21">
        <v>222100</v>
      </c>
      <c r="B129" s="21" t="s">
        <v>88</v>
      </c>
      <c r="C129" s="25" t="s">
        <v>166</v>
      </c>
      <c r="D129" s="24">
        <v>2</v>
      </c>
      <c r="E129" s="24">
        <v>10000</v>
      </c>
      <c r="F129" s="4">
        <f t="shared" si="19"/>
        <v>2</v>
      </c>
      <c r="G129" s="4" t="str">
        <f t="shared" si="15"/>
        <v>attr_variable_222100</v>
      </c>
      <c r="H129" s="4" t="str">
        <f t="shared" si="16"/>
        <v>icon_attr_variable_222100</v>
      </c>
      <c r="J129"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8"/>
  <sheetViews>
    <sheetView zoomScale="115" zoomScaleNormal="115" workbookViewId="0">
      <selection activeCell="C16" sqref="C16"/>
    </sheetView>
  </sheetViews>
  <sheetFormatPr defaultColWidth="20.875" defaultRowHeight="13.5"/>
  <cols>
    <col min="1" max="2" width="20.875" style="12" customWidth="1"/>
    <col min="3" max="3" width="29.125" style="12" customWidth="1"/>
    <col min="4" max="8" width="20.875" style="12" customWidth="1"/>
    <col min="10" max="16361" width="20.875" style="12" customWidth="1"/>
    <col min="16362" max="16384" width="20.875" style="12"/>
  </cols>
  <sheetData>
    <row r="1" s="11" customFormat="1" ht="14.25" spans="1:35">
      <c r="A1" s="5" t="s">
        <v>0</v>
      </c>
      <c r="B1" s="5"/>
      <c r="C1" s="5" t="s">
        <v>167</v>
      </c>
      <c r="D1" s="5" t="s">
        <v>168</v>
      </c>
      <c r="E1" s="5" t="s">
        <v>169</v>
      </c>
      <c r="F1" s="5" t="s">
        <v>170</v>
      </c>
      <c r="G1" s="5" t="s">
        <v>1</v>
      </c>
      <c r="H1" s="5" t="s">
        <v>171</v>
      </c>
      <c r="I1" s="5" t="s">
        <v>172</v>
      </c>
      <c r="J1" s="12"/>
      <c r="K1" s="12"/>
      <c r="L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="12" customFormat="1" ht="14.25" spans="1:9">
      <c r="A2" s="5" t="s">
        <v>8</v>
      </c>
      <c r="B2" s="5"/>
      <c r="C2" s="5" t="s">
        <v>9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173</v>
      </c>
      <c r="I2" s="5" t="s">
        <v>8</v>
      </c>
    </row>
    <row r="3" s="12" customFormat="1" ht="14.25" spans="1:9">
      <c r="A3" s="5" t="s">
        <v>10</v>
      </c>
      <c r="B3" s="5"/>
      <c r="C3" s="5" t="s">
        <v>11</v>
      </c>
      <c r="D3" s="5" t="s">
        <v>11</v>
      </c>
      <c r="E3" s="5" t="s">
        <v>11</v>
      </c>
      <c r="F3" s="5" t="s">
        <v>11</v>
      </c>
      <c r="G3" s="5" t="s">
        <v>10</v>
      </c>
      <c r="H3" s="5" t="s">
        <v>10</v>
      </c>
      <c r="I3" s="5" t="s">
        <v>174</v>
      </c>
    </row>
    <row r="4" s="11" customFormat="1" ht="14.25" spans="1:35">
      <c r="A4" s="13" t="s">
        <v>0</v>
      </c>
      <c r="B4" s="13" t="s">
        <v>13</v>
      </c>
      <c r="C4" s="13" t="s">
        <v>175</v>
      </c>
      <c r="D4" s="13" t="s">
        <v>176</v>
      </c>
      <c r="E4" s="13" t="s">
        <v>177</v>
      </c>
      <c r="F4" s="13" t="s">
        <v>178</v>
      </c>
      <c r="G4" s="13" t="s">
        <v>179</v>
      </c>
      <c r="H4" s="13" t="s">
        <v>180</v>
      </c>
      <c r="I4" s="13" t="s">
        <v>181</v>
      </c>
      <c r="J4" s="12"/>
      <c r="K4" s="12"/>
      <c r="L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="12" customFormat="1" spans="1:8">
      <c r="A5" s="12">
        <v>1001</v>
      </c>
      <c r="B5" s="12" t="s">
        <v>182</v>
      </c>
      <c r="C5" s="12" t="str">
        <f>CONCATENATE("model_battle_item_",A5)</f>
        <v>model_battle_item_1001</v>
      </c>
      <c r="D5" s="12">
        <v>0</v>
      </c>
      <c r="E5" s="12">
        <v>20000</v>
      </c>
      <c r="F5" s="12">
        <v>1</v>
      </c>
      <c r="G5" s="12">
        <v>1</v>
      </c>
      <c r="H5" s="12" t="s">
        <v>183</v>
      </c>
    </row>
    <row r="6" s="12" customFormat="1" spans="1:8">
      <c r="A6" s="12">
        <v>1002</v>
      </c>
      <c r="B6" s="12" t="s">
        <v>184</v>
      </c>
      <c r="C6" s="12" t="str">
        <f>CONCATENATE("model_battle_item_",A6)</f>
        <v>model_battle_item_1002</v>
      </c>
      <c r="D6" s="12">
        <v>0</v>
      </c>
      <c r="E6" s="12">
        <v>20000</v>
      </c>
      <c r="F6" s="12">
        <v>1</v>
      </c>
      <c r="G6" s="12">
        <v>1</v>
      </c>
      <c r="H6" s="12" t="s">
        <v>185</v>
      </c>
    </row>
    <row r="7" s="12" customFormat="1" spans="1:8">
      <c r="A7" s="12">
        <v>1003</v>
      </c>
      <c r="B7" s="12" t="s">
        <v>186</v>
      </c>
      <c r="C7" s="12" t="str">
        <f>CONCATENATE("model_battle_item_",A7)</f>
        <v>model_battle_item_1003</v>
      </c>
      <c r="D7" s="12">
        <v>0</v>
      </c>
      <c r="E7" s="12">
        <v>20000</v>
      </c>
      <c r="F7" s="12">
        <v>1</v>
      </c>
      <c r="G7" s="12">
        <v>1</v>
      </c>
      <c r="H7" s="12" t="s">
        <v>187</v>
      </c>
    </row>
    <row r="8" s="12" customFormat="1" ht="13" customHeight="1" spans="1:8">
      <c r="A8" s="12">
        <v>1004</v>
      </c>
      <c r="B8" s="12" t="s">
        <v>188</v>
      </c>
      <c r="C8" s="12" t="str">
        <f t="shared" ref="C8:C18" si="0">CONCATENATE("model_battle_item_",A8)</f>
        <v>model_battle_item_1004</v>
      </c>
      <c r="D8" s="12">
        <v>0</v>
      </c>
      <c r="E8" s="12">
        <v>20000</v>
      </c>
      <c r="F8" s="12">
        <v>1</v>
      </c>
      <c r="G8" s="12">
        <v>1</v>
      </c>
      <c r="H8" s="12" t="s">
        <v>189</v>
      </c>
    </row>
    <row r="9" s="12" customFormat="1" spans="1:8">
      <c r="A9" s="12">
        <v>1005</v>
      </c>
      <c r="B9" s="12" t="s">
        <v>190</v>
      </c>
      <c r="C9" s="12" t="str">
        <f t="shared" si="0"/>
        <v>model_battle_item_1005</v>
      </c>
      <c r="D9" s="12">
        <v>0</v>
      </c>
      <c r="E9" s="12">
        <v>15000</v>
      </c>
      <c r="F9" s="12">
        <v>0</v>
      </c>
      <c r="G9" s="12">
        <v>1</v>
      </c>
      <c r="H9" s="12" t="s">
        <v>191</v>
      </c>
    </row>
    <row r="10" s="12" customFormat="1" spans="1:8">
      <c r="A10" s="12">
        <v>1006</v>
      </c>
      <c r="B10" s="12" t="s">
        <v>192</v>
      </c>
      <c r="C10" s="12" t="str">
        <f t="shared" si="0"/>
        <v>model_battle_item_1006</v>
      </c>
      <c r="D10" s="12">
        <v>0</v>
      </c>
      <c r="E10" s="12">
        <v>15000</v>
      </c>
      <c r="F10" s="12">
        <v>0</v>
      </c>
      <c r="G10" s="12">
        <v>1</v>
      </c>
      <c r="H10" s="12" t="s">
        <v>193</v>
      </c>
    </row>
    <row r="11" s="12" customFormat="1" spans="1:8">
      <c r="A11" s="12">
        <v>1007</v>
      </c>
      <c r="B11" s="12" t="s">
        <v>194</v>
      </c>
      <c r="C11" s="12" t="str">
        <f t="shared" si="0"/>
        <v>model_battle_item_1007</v>
      </c>
      <c r="D11" s="12">
        <v>0</v>
      </c>
      <c r="E11" s="12">
        <v>15000</v>
      </c>
      <c r="F11" s="12">
        <v>0</v>
      </c>
      <c r="G11" s="12">
        <v>1</v>
      </c>
      <c r="H11" s="12" t="s">
        <v>195</v>
      </c>
    </row>
    <row r="12" s="12" customFormat="1" spans="1:8">
      <c r="A12" s="12">
        <v>1008</v>
      </c>
      <c r="B12" s="14" t="s">
        <v>196</v>
      </c>
      <c r="C12" s="14" t="str">
        <f t="shared" si="0"/>
        <v>model_battle_item_1008</v>
      </c>
      <c r="D12" s="14">
        <v>0</v>
      </c>
      <c r="E12" s="14">
        <v>15000</v>
      </c>
      <c r="F12" s="14">
        <v>0</v>
      </c>
      <c r="G12" s="14">
        <v>1</v>
      </c>
      <c r="H12" s="14" t="s">
        <v>197</v>
      </c>
    </row>
    <row r="13" s="12" customFormat="1" spans="1:8">
      <c r="A13" s="12">
        <v>1009</v>
      </c>
      <c r="B13" s="14" t="s">
        <v>198</v>
      </c>
      <c r="C13" s="14" t="str">
        <f t="shared" si="0"/>
        <v>model_battle_item_1009</v>
      </c>
      <c r="D13" s="14">
        <v>0</v>
      </c>
      <c r="E13" s="14">
        <v>15000</v>
      </c>
      <c r="F13" s="14">
        <v>0</v>
      </c>
      <c r="G13" s="14">
        <v>1</v>
      </c>
      <c r="H13" s="14" t="s">
        <v>199</v>
      </c>
    </row>
    <row r="14" s="12" customFormat="1" spans="1:8">
      <c r="A14" s="12">
        <v>1012</v>
      </c>
      <c r="B14" s="12" t="s">
        <v>200</v>
      </c>
      <c r="C14" s="12" t="str">
        <f t="shared" si="0"/>
        <v>model_battle_item_1012</v>
      </c>
      <c r="D14" s="12">
        <v>0</v>
      </c>
      <c r="E14" s="12">
        <v>15000</v>
      </c>
      <c r="F14" s="12">
        <v>0</v>
      </c>
      <c r="G14" s="12">
        <v>1</v>
      </c>
      <c r="H14" s="12" t="s">
        <v>201</v>
      </c>
    </row>
    <row r="15" spans="1:9">
      <c r="A15" s="12">
        <v>2001</v>
      </c>
      <c r="B15" s="12" t="s">
        <v>202</v>
      </c>
      <c r="C15" s="12" t="str">
        <f t="shared" si="0"/>
        <v>model_battle_item_2001</v>
      </c>
      <c r="D15" s="12">
        <v>0</v>
      </c>
      <c r="E15" s="12">
        <v>15000</v>
      </c>
      <c r="F15" s="12">
        <v>0</v>
      </c>
      <c r="G15" s="12">
        <v>2</v>
      </c>
      <c r="H15" s="12" t="s">
        <v>203</v>
      </c>
      <c r="I15" s="15">
        <v>3</v>
      </c>
    </row>
    <row r="16" spans="1:9">
      <c r="A16" s="12">
        <v>2002</v>
      </c>
      <c r="B16" s="12" t="s">
        <v>204</v>
      </c>
      <c r="C16" s="12" t="str">
        <f t="shared" si="0"/>
        <v>model_battle_item_2002</v>
      </c>
      <c r="D16" s="12">
        <v>0</v>
      </c>
      <c r="E16" s="12">
        <v>15000</v>
      </c>
      <c r="F16" s="12">
        <v>0</v>
      </c>
      <c r="G16" s="12">
        <v>2</v>
      </c>
      <c r="H16" s="12" t="s">
        <v>205</v>
      </c>
      <c r="I16" s="15">
        <v>5</v>
      </c>
    </row>
    <row r="17" spans="1:7">
      <c r="A17" s="12">
        <v>3001</v>
      </c>
      <c r="B17" s="12" t="s">
        <v>206</v>
      </c>
      <c r="C17" s="12" t="str">
        <f t="shared" si="0"/>
        <v>model_battle_item_3001</v>
      </c>
      <c r="D17" s="12">
        <v>0</v>
      </c>
      <c r="E17" s="12">
        <v>5000</v>
      </c>
      <c r="F17" s="12">
        <v>0</v>
      </c>
      <c r="G17" s="12">
        <v>3</v>
      </c>
    </row>
    <row r="18" spans="1:7">
      <c r="A18" s="12">
        <v>3002</v>
      </c>
      <c r="B18" s="12" t="s">
        <v>207</v>
      </c>
      <c r="C18" s="12" t="str">
        <f t="shared" si="0"/>
        <v>model_battle_item_3002</v>
      </c>
      <c r="D18" s="12">
        <v>0</v>
      </c>
      <c r="E18" s="12">
        <v>5000</v>
      </c>
      <c r="F18" s="12">
        <v>0</v>
      </c>
      <c r="G18" s="12">
        <v>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160" zoomScaleNormal="160" topLeftCell="A23" workbookViewId="0">
      <selection activeCell="A41" sqref="A41"/>
    </sheetView>
  </sheetViews>
  <sheetFormatPr defaultColWidth="9" defaultRowHeight="11.25"/>
  <cols>
    <col min="1" max="1" width="9" style="1"/>
    <col min="2" max="2" width="12.9666666666667" style="1" customWidth="1"/>
    <col min="3" max="4" width="9" style="1"/>
    <col min="5" max="10" width="14.25" style="1" customWidth="1"/>
    <col min="11" max="13" width="9" style="1"/>
    <col min="14" max="16" width="9.625" style="3"/>
    <col min="17" max="16384" width="9" style="4"/>
  </cols>
  <sheetData>
    <row r="1" s="1" customFormat="1" ht="14.25" spans="1:16">
      <c r="A1" s="5" t="s">
        <v>0</v>
      </c>
      <c r="B1" s="5"/>
      <c r="C1" s="5" t="s">
        <v>208</v>
      </c>
      <c r="D1" s="5" t="s">
        <v>209</v>
      </c>
      <c r="E1" s="5" t="s">
        <v>210</v>
      </c>
      <c r="F1" s="5"/>
      <c r="G1" s="5" t="s">
        <v>211</v>
      </c>
      <c r="H1" s="5" t="s">
        <v>212</v>
      </c>
      <c r="I1" s="5"/>
      <c r="J1" s="5" t="s">
        <v>213</v>
      </c>
      <c r="K1" s="9"/>
      <c r="L1" s="9"/>
      <c r="M1" s="9"/>
      <c r="N1" s="9"/>
      <c r="O1" s="9"/>
      <c r="P1" s="9"/>
    </row>
    <row r="2" s="1" customFormat="1" ht="14.25" spans="1:16">
      <c r="A2" s="5" t="s">
        <v>8</v>
      </c>
      <c r="B2" s="5"/>
      <c r="C2" s="5" t="s">
        <v>8</v>
      </c>
      <c r="D2" s="5" t="s">
        <v>8</v>
      </c>
      <c r="E2" s="5" t="s">
        <v>8</v>
      </c>
      <c r="F2" s="5"/>
      <c r="G2" s="5" t="s">
        <v>8</v>
      </c>
      <c r="H2" s="5" t="s">
        <v>8</v>
      </c>
      <c r="I2" s="5"/>
      <c r="J2" s="5" t="s">
        <v>214</v>
      </c>
      <c r="K2" s="9"/>
      <c r="L2" s="9"/>
      <c r="M2" s="9"/>
      <c r="N2" s="9"/>
      <c r="O2" s="9"/>
      <c r="P2" s="9"/>
    </row>
    <row r="3" s="1" customFormat="1" ht="14.25" spans="1:16">
      <c r="A3" s="5" t="s">
        <v>11</v>
      </c>
      <c r="B3" s="5"/>
      <c r="C3" s="5" t="s">
        <v>11</v>
      </c>
      <c r="D3" s="5" t="s">
        <v>11</v>
      </c>
      <c r="E3" s="5" t="s">
        <v>11</v>
      </c>
      <c r="F3" s="5"/>
      <c r="G3" s="5" t="s">
        <v>11</v>
      </c>
      <c r="H3" s="5" t="s">
        <v>11</v>
      </c>
      <c r="I3" s="5"/>
      <c r="J3" s="5" t="s">
        <v>11</v>
      </c>
      <c r="K3" s="9"/>
      <c r="L3" s="9"/>
      <c r="M3" s="9"/>
      <c r="N3" s="9"/>
      <c r="O3" s="9"/>
      <c r="P3" s="9"/>
    </row>
    <row r="4" s="2" customFormat="1" ht="14.25" spans="1:16">
      <c r="A4" s="6" t="s">
        <v>215</v>
      </c>
      <c r="B4" s="6" t="s">
        <v>216</v>
      </c>
      <c r="C4" s="6" t="s">
        <v>217</v>
      </c>
      <c r="D4" s="6" t="s">
        <v>218</v>
      </c>
      <c r="E4" s="6" t="s">
        <v>219</v>
      </c>
      <c r="F4" s="6" t="s">
        <v>220</v>
      </c>
      <c r="G4" s="6" t="s">
        <v>221</v>
      </c>
      <c r="H4" s="6" t="s">
        <v>222</v>
      </c>
      <c r="I4" s="6" t="s">
        <v>223</v>
      </c>
      <c r="J4" s="6" t="s">
        <v>224</v>
      </c>
      <c r="K4" s="10" t="s">
        <v>225</v>
      </c>
      <c r="L4" s="10" t="s">
        <v>226</v>
      </c>
      <c r="M4" s="10" t="s">
        <v>227</v>
      </c>
      <c r="N4" s="10" t="s">
        <v>228</v>
      </c>
      <c r="O4" s="10" t="s">
        <v>229</v>
      </c>
      <c r="P4" s="10" t="s">
        <v>230</v>
      </c>
    </row>
    <row r="5" spans="1:16">
      <c r="A5" s="7">
        <v>10001</v>
      </c>
      <c r="B5" s="7" t="s">
        <v>231</v>
      </c>
      <c r="C5" s="7">
        <v>1</v>
      </c>
      <c r="D5" s="7">
        <v>1000101</v>
      </c>
      <c r="E5" s="7">
        <v>1000000</v>
      </c>
      <c r="F5" s="7" t="s">
        <v>182</v>
      </c>
      <c r="G5" s="7">
        <v>1</v>
      </c>
      <c r="H5" s="7">
        <v>1000000</v>
      </c>
      <c r="I5" s="7" t="s">
        <v>182</v>
      </c>
      <c r="J5" s="7" t="str">
        <f t="shared" ref="J5:J26" si="0">CONCATENATE(L5,";",M5)</f>
        <v>1001;1</v>
      </c>
      <c r="K5" s="7">
        <v>1</v>
      </c>
      <c r="L5" s="7">
        <v>1001</v>
      </c>
      <c r="M5" s="7">
        <v>1</v>
      </c>
      <c r="N5" s="3">
        <f>_xlfn.IFS(C5=0,E5/SUMIFS(E:E,A:A,A5,C:C,0),C5=1,E5/1000000)</f>
        <v>1</v>
      </c>
      <c r="O5" s="3">
        <f>H5/SUMIF(D:D,D5,H:H)</f>
        <v>1</v>
      </c>
      <c r="P5" s="3">
        <f t="shared" ref="P5:P41" si="1">N5*O5</f>
        <v>1</v>
      </c>
    </row>
    <row r="6" spans="1:16">
      <c r="A6" s="7">
        <v>10002</v>
      </c>
      <c r="B6" s="7" t="s">
        <v>232</v>
      </c>
      <c r="C6" s="7">
        <v>1</v>
      </c>
      <c r="D6" s="7">
        <v>1000201</v>
      </c>
      <c r="E6" s="7">
        <v>1000000</v>
      </c>
      <c r="F6" s="7" t="s">
        <v>184</v>
      </c>
      <c r="G6" s="7">
        <v>1</v>
      </c>
      <c r="H6" s="7">
        <v>800000</v>
      </c>
      <c r="I6" s="7" t="s">
        <v>184</v>
      </c>
      <c r="J6" s="7" t="str">
        <f t="shared" si="0"/>
        <v>1002;1</v>
      </c>
      <c r="K6" s="7">
        <v>1</v>
      </c>
      <c r="L6" s="7">
        <v>1002</v>
      </c>
      <c r="M6" s="7">
        <v>1</v>
      </c>
      <c r="N6" s="3">
        <f>_xlfn.IFS(C6=0,E6/SUMIFS(E:E,A:A,A6,C:C,0),C6=1,E6/1000000)</f>
        <v>1</v>
      </c>
      <c r="O6" s="3">
        <f>H6/SUMIF(D:D,D6,H:H)</f>
        <v>1</v>
      </c>
      <c r="P6" s="3">
        <f t="shared" si="1"/>
        <v>1</v>
      </c>
    </row>
    <row r="7" spans="1:16">
      <c r="A7" s="7">
        <v>10003</v>
      </c>
      <c r="B7" s="7" t="s">
        <v>233</v>
      </c>
      <c r="C7" s="7">
        <v>1</v>
      </c>
      <c r="D7" s="7">
        <v>1000301</v>
      </c>
      <c r="E7" s="7">
        <v>1000000</v>
      </c>
      <c r="F7" s="7" t="s">
        <v>186</v>
      </c>
      <c r="G7" s="7">
        <v>1</v>
      </c>
      <c r="H7" s="7">
        <v>1000000</v>
      </c>
      <c r="I7" s="7" t="s">
        <v>186</v>
      </c>
      <c r="J7" s="7" t="str">
        <f t="shared" si="0"/>
        <v>1003;1</v>
      </c>
      <c r="K7" s="7">
        <v>1</v>
      </c>
      <c r="L7" s="7">
        <v>1003</v>
      </c>
      <c r="M7" s="7">
        <v>1</v>
      </c>
      <c r="N7" s="3">
        <f>_xlfn.IFS(C7=0,E7/SUMIFS(E:E,A:A,A7,C:C,0),C7=1,E7/1000000)</f>
        <v>1</v>
      </c>
      <c r="O7" s="3">
        <f>H7/SUMIF(D:D,D7,H:H)</f>
        <v>1</v>
      </c>
      <c r="P7" s="3">
        <f t="shared" si="1"/>
        <v>1</v>
      </c>
    </row>
    <row r="8" spans="1:16">
      <c r="A8" s="7">
        <v>10004</v>
      </c>
      <c r="B8" s="7" t="s">
        <v>234</v>
      </c>
      <c r="C8" s="7">
        <v>1</v>
      </c>
      <c r="D8" s="7">
        <v>1000401</v>
      </c>
      <c r="E8" s="7">
        <v>1000000</v>
      </c>
      <c r="F8" s="7" t="s">
        <v>188</v>
      </c>
      <c r="G8" s="7">
        <v>1</v>
      </c>
      <c r="H8" s="7">
        <v>1000000</v>
      </c>
      <c r="I8" s="7" t="s">
        <v>188</v>
      </c>
      <c r="J8" s="7" t="str">
        <f t="shared" si="0"/>
        <v>1004;1</v>
      </c>
      <c r="K8" s="7">
        <v>1</v>
      </c>
      <c r="L8" s="7">
        <v>1004</v>
      </c>
      <c r="M8" s="7">
        <v>1</v>
      </c>
      <c r="N8" s="3">
        <f>_xlfn.IFS(C8=0,E8/SUMIFS(E:E,A:A,A8,C:C,0),C8=1,E8/1000000)</f>
        <v>1</v>
      </c>
      <c r="O8" s="3">
        <f>H8/SUMIF(D:D,D8,H:H)</f>
        <v>1</v>
      </c>
      <c r="P8" s="3">
        <f t="shared" si="1"/>
        <v>1</v>
      </c>
    </row>
    <row r="9" spans="1:16">
      <c r="A9" s="7">
        <v>10005</v>
      </c>
      <c r="B9" s="7" t="s">
        <v>235</v>
      </c>
      <c r="C9" s="7">
        <v>0</v>
      </c>
      <c r="D9" s="7">
        <v>1000501</v>
      </c>
      <c r="E9" s="7">
        <f>1000000*[1]局内经济!$O$47</f>
        <v>525000</v>
      </c>
      <c r="F9" s="7" t="s">
        <v>236</v>
      </c>
      <c r="G9" s="7">
        <v>1</v>
      </c>
      <c r="H9" s="7">
        <v>1000000</v>
      </c>
      <c r="I9" s="7" t="s">
        <v>182</v>
      </c>
      <c r="J9" s="7" t="str">
        <f t="shared" si="0"/>
        <v>1001;1</v>
      </c>
      <c r="K9" s="7">
        <v>1</v>
      </c>
      <c r="L9" s="7">
        <v>1001</v>
      </c>
      <c r="M9" s="7">
        <v>1</v>
      </c>
      <c r="N9" s="3">
        <f>_xlfn.IFS(C9=0,E9/SUMIFS(E:E,A:A,A9,C:C,0),C9=1,E9/1000000)</f>
        <v>0.525</v>
      </c>
      <c r="O9" s="3">
        <f>H9/SUMIF(D:D,D9,H:H)</f>
        <v>1</v>
      </c>
      <c r="P9" s="3">
        <f t="shared" si="1"/>
        <v>0.525</v>
      </c>
    </row>
    <row r="10" spans="1:16">
      <c r="A10" s="7">
        <v>10005</v>
      </c>
      <c r="B10" s="7" t="s">
        <v>235</v>
      </c>
      <c r="C10" s="7">
        <v>0</v>
      </c>
      <c r="D10" s="7">
        <v>1000502</v>
      </c>
      <c r="E10" s="7">
        <f>1000000-E9</f>
        <v>475000</v>
      </c>
      <c r="F10" s="7" t="s">
        <v>236</v>
      </c>
      <c r="G10" s="7">
        <v>1</v>
      </c>
      <c r="H10" s="7">
        <v>1000000</v>
      </c>
      <c r="I10" s="7" t="s">
        <v>184</v>
      </c>
      <c r="J10" s="7" t="str">
        <f t="shared" si="0"/>
        <v>1002;1</v>
      </c>
      <c r="K10" s="7">
        <v>1</v>
      </c>
      <c r="L10" s="7">
        <v>1002</v>
      </c>
      <c r="M10" s="7">
        <v>1</v>
      </c>
      <c r="N10" s="3">
        <f>_xlfn.IFS(C10=0,E10/SUMIFS(E:E,A:A,A10,C:C,0),C10=1,E10/1000000)</f>
        <v>0.475</v>
      </c>
      <c r="O10" s="3">
        <f>H10/SUMIF(D:D,D10,H:H)</f>
        <v>1</v>
      </c>
      <c r="P10" s="3">
        <f t="shared" si="1"/>
        <v>0.475</v>
      </c>
    </row>
    <row r="11" spans="1:16">
      <c r="A11" s="7">
        <v>10006</v>
      </c>
      <c r="B11" s="7" t="s">
        <v>237</v>
      </c>
      <c r="C11" s="7">
        <v>0</v>
      </c>
      <c r="D11" s="7">
        <v>1000601</v>
      </c>
      <c r="E11" s="7">
        <f>1000000*[1]局内经济!$O$48</f>
        <v>346670</v>
      </c>
      <c r="F11" s="7" t="s">
        <v>238</v>
      </c>
      <c r="G11" s="7">
        <v>1</v>
      </c>
      <c r="H11" s="7">
        <v>1000000</v>
      </c>
      <c r="I11" s="7" t="s">
        <v>184</v>
      </c>
      <c r="J11" s="7" t="str">
        <f t="shared" si="0"/>
        <v>1002;1</v>
      </c>
      <c r="K11" s="7">
        <v>1</v>
      </c>
      <c r="L11" s="7">
        <v>1002</v>
      </c>
      <c r="M11" s="7">
        <v>1</v>
      </c>
      <c r="N11" s="3">
        <f>_xlfn.IFS(C11=0,E11/SUMIFS(E:E,A:A,A11,C:C,0),C11=1,E11/1000000)</f>
        <v>0.34667</v>
      </c>
      <c r="O11" s="3">
        <f>H11/SUMIF(D:D,D11,H:H)</f>
        <v>1</v>
      </c>
      <c r="P11" s="3">
        <f t="shared" si="1"/>
        <v>0.34667</v>
      </c>
    </row>
    <row r="12" spans="1:16">
      <c r="A12" s="7">
        <v>10006</v>
      </c>
      <c r="B12" s="7" t="s">
        <v>237</v>
      </c>
      <c r="C12" s="7">
        <v>0</v>
      </c>
      <c r="D12" s="7">
        <v>1000602</v>
      </c>
      <c r="E12" s="7">
        <f>1000000-E11</f>
        <v>653330</v>
      </c>
      <c r="F12" s="7" t="s">
        <v>238</v>
      </c>
      <c r="G12" s="7">
        <v>1</v>
      </c>
      <c r="H12" s="7">
        <v>1000000</v>
      </c>
      <c r="I12" s="7" t="s">
        <v>186</v>
      </c>
      <c r="J12" s="7" t="str">
        <f t="shared" si="0"/>
        <v>1003;1</v>
      </c>
      <c r="K12" s="7">
        <v>1</v>
      </c>
      <c r="L12" s="7">
        <v>1003</v>
      </c>
      <c r="M12" s="7">
        <v>1</v>
      </c>
      <c r="N12" s="3">
        <f>_xlfn.IFS(C12=0,E12/SUMIFS(E:E,A:A,A12,C:C,0),C12=1,E12/1000000)</f>
        <v>0.65333</v>
      </c>
      <c r="O12" s="3">
        <f>H12/SUMIF(D:D,D12,H:H)</f>
        <v>1</v>
      </c>
      <c r="P12" s="3">
        <f t="shared" si="1"/>
        <v>0.65333</v>
      </c>
    </row>
    <row r="13" spans="1:16">
      <c r="A13" s="7">
        <v>10007</v>
      </c>
      <c r="B13" s="7" t="s">
        <v>239</v>
      </c>
      <c r="C13" s="7">
        <v>0</v>
      </c>
      <c r="D13" s="7">
        <v>1000701</v>
      </c>
      <c r="E13" s="7">
        <f>1000000*[1]局内经济!$O$49</f>
        <v>905970</v>
      </c>
      <c r="F13" s="7" t="s">
        <v>240</v>
      </c>
      <c r="G13" s="7">
        <v>1</v>
      </c>
      <c r="H13" s="7">
        <v>1000000</v>
      </c>
      <c r="I13" s="7" t="s">
        <v>186</v>
      </c>
      <c r="J13" s="7" t="str">
        <f t="shared" si="0"/>
        <v>1003;1</v>
      </c>
      <c r="K13" s="7">
        <v>1</v>
      </c>
      <c r="L13" s="7">
        <v>1003</v>
      </c>
      <c r="M13" s="7">
        <v>1</v>
      </c>
      <c r="N13" s="3">
        <f>_xlfn.IFS(C13=0,E13/SUMIFS(E:E,A:A,A13,C:C,0),C13=1,E13/1000000)</f>
        <v>0.90597</v>
      </c>
      <c r="O13" s="3">
        <f>H13/SUMIF(D:D,D13,H:H)</f>
        <v>1</v>
      </c>
      <c r="P13" s="3">
        <f t="shared" si="1"/>
        <v>0.90597</v>
      </c>
    </row>
    <row r="14" spans="1:16">
      <c r="A14" s="7">
        <v>10007</v>
      </c>
      <c r="B14" s="7" t="s">
        <v>239</v>
      </c>
      <c r="C14" s="7">
        <v>0</v>
      </c>
      <c r="D14" s="7">
        <v>1000702</v>
      </c>
      <c r="E14" s="7">
        <f>1000000-E13</f>
        <v>94030</v>
      </c>
      <c r="F14" s="7" t="s">
        <v>240</v>
      </c>
      <c r="G14" s="7">
        <v>1</v>
      </c>
      <c r="H14" s="7">
        <v>1000000</v>
      </c>
      <c r="I14" s="7" t="s">
        <v>188</v>
      </c>
      <c r="J14" s="7" t="str">
        <f t="shared" si="0"/>
        <v>1004;1</v>
      </c>
      <c r="K14" s="7">
        <v>1</v>
      </c>
      <c r="L14" s="7">
        <v>1004</v>
      </c>
      <c r="M14" s="7">
        <v>1</v>
      </c>
      <c r="N14" s="3">
        <f>_xlfn.IFS(C14=0,E14/SUMIFS(E:E,A:A,A14,C:C,0),C14=1,E14/1000000)</f>
        <v>0.09403</v>
      </c>
      <c r="O14" s="3">
        <f>H14/SUMIF(D:D,D14,H:H)</f>
        <v>1</v>
      </c>
      <c r="P14" s="3">
        <f t="shared" si="1"/>
        <v>0.09403</v>
      </c>
    </row>
    <row r="15" spans="1:16">
      <c r="A15" s="7">
        <v>10101</v>
      </c>
      <c r="B15" s="7" t="s">
        <v>241</v>
      </c>
      <c r="C15" s="7">
        <v>1</v>
      </c>
      <c r="D15" s="7">
        <v>1010101</v>
      </c>
      <c r="E15" s="7">
        <v>1000000</v>
      </c>
      <c r="F15" s="7" t="s">
        <v>242</v>
      </c>
      <c r="G15" s="7">
        <v>1</v>
      </c>
      <c r="H15" s="7">
        <v>1000000</v>
      </c>
      <c r="I15" s="7" t="s">
        <v>182</v>
      </c>
      <c r="J15" s="7" t="str">
        <f t="shared" si="0"/>
        <v>1001;10</v>
      </c>
      <c r="K15" s="7">
        <v>1</v>
      </c>
      <c r="L15" s="7">
        <v>1001</v>
      </c>
      <c r="M15" s="7">
        <v>10</v>
      </c>
      <c r="N15" s="3">
        <f>_xlfn.IFS(C15=0,E15/SUMIFS(E:E,A:A,A15,C:C,0),C15=1,E15/1000000)</f>
        <v>1</v>
      </c>
      <c r="O15" s="3">
        <f>H15/SUMIF(D:D,D15,H:H)</f>
        <v>1</v>
      </c>
      <c r="P15" s="3">
        <f t="shared" si="1"/>
        <v>1</v>
      </c>
    </row>
    <row r="16" spans="1:16">
      <c r="A16" s="7">
        <v>10102</v>
      </c>
      <c r="B16" s="7" t="s">
        <v>243</v>
      </c>
      <c r="C16" s="7">
        <v>1</v>
      </c>
      <c r="D16" s="7">
        <v>1010201</v>
      </c>
      <c r="E16" s="7">
        <v>1000000</v>
      </c>
      <c r="F16" s="7" t="s">
        <v>244</v>
      </c>
      <c r="G16" s="7">
        <v>1</v>
      </c>
      <c r="H16" s="7">
        <v>1000000</v>
      </c>
      <c r="I16" s="7" t="s">
        <v>184</v>
      </c>
      <c r="J16" s="7" t="str">
        <f t="shared" si="0"/>
        <v>1002;10</v>
      </c>
      <c r="K16" s="7">
        <v>1</v>
      </c>
      <c r="L16" s="7">
        <v>1002</v>
      </c>
      <c r="M16" s="7">
        <v>10</v>
      </c>
      <c r="N16" s="3">
        <f>_xlfn.IFS(C16=0,E16/SUMIFS(E:E,A:A,A16,C:C,0),C16=1,E16/1000000)</f>
        <v>1</v>
      </c>
      <c r="O16" s="3">
        <f>H16/SUMIF(D:D,D16,H:H)</f>
        <v>1</v>
      </c>
      <c r="P16" s="3">
        <f t="shared" si="1"/>
        <v>1</v>
      </c>
    </row>
    <row r="17" spans="1:16">
      <c r="A17" s="7">
        <v>10103</v>
      </c>
      <c r="B17" s="7" t="s">
        <v>245</v>
      </c>
      <c r="C17" s="7">
        <v>1</v>
      </c>
      <c r="D17" s="7">
        <v>1010301</v>
      </c>
      <c r="E17" s="7">
        <v>1000000</v>
      </c>
      <c r="F17" s="7" t="s">
        <v>246</v>
      </c>
      <c r="G17" s="7">
        <v>1</v>
      </c>
      <c r="H17" s="7">
        <v>1000000</v>
      </c>
      <c r="I17" s="7" t="s">
        <v>186</v>
      </c>
      <c r="J17" s="7" t="str">
        <f t="shared" si="0"/>
        <v>1003;10</v>
      </c>
      <c r="K17" s="7">
        <v>1</v>
      </c>
      <c r="L17" s="7">
        <v>1003</v>
      </c>
      <c r="M17" s="7">
        <v>10</v>
      </c>
      <c r="N17" s="3">
        <f>_xlfn.IFS(C17=0,E17/SUMIFS(E:E,A:A,A17,C:C,0),C17=1,E17/1000000)</f>
        <v>1</v>
      </c>
      <c r="O17" s="3">
        <f>H17/SUMIF(D:D,D17,H:H)</f>
        <v>1</v>
      </c>
      <c r="P17" s="3">
        <f t="shared" si="1"/>
        <v>1</v>
      </c>
    </row>
    <row r="18" spans="1:16">
      <c r="A18" s="7">
        <v>10104</v>
      </c>
      <c r="B18" s="7" t="s">
        <v>247</v>
      </c>
      <c r="C18" s="7">
        <v>1</v>
      </c>
      <c r="D18" s="7">
        <v>1010401</v>
      </c>
      <c r="E18" s="7">
        <v>1000000</v>
      </c>
      <c r="F18" s="7" t="s">
        <v>248</v>
      </c>
      <c r="G18" s="7">
        <v>1</v>
      </c>
      <c r="H18" s="7">
        <v>1000000</v>
      </c>
      <c r="I18" s="7" t="s">
        <v>188</v>
      </c>
      <c r="J18" s="7" t="str">
        <f t="shared" si="0"/>
        <v>1004;10</v>
      </c>
      <c r="K18" s="7">
        <v>1</v>
      </c>
      <c r="L18" s="7">
        <v>1004</v>
      </c>
      <c r="M18" s="7">
        <v>10</v>
      </c>
      <c r="N18" s="3">
        <f>_xlfn.IFS(C18=0,E18/SUMIFS(E:E,A:A,A18,C:C,0),C18=1,E18/1000000)</f>
        <v>1</v>
      </c>
      <c r="O18" s="3">
        <f>H18/SUMIF(D:D,D18,H:H)</f>
        <v>1</v>
      </c>
      <c r="P18" s="3">
        <f t="shared" si="1"/>
        <v>1</v>
      </c>
    </row>
    <row r="19" spans="1:16">
      <c r="A19" s="8">
        <v>20001</v>
      </c>
      <c r="B19" s="8" t="s">
        <v>196</v>
      </c>
      <c r="C19" s="7">
        <v>1</v>
      </c>
      <c r="D19" s="7">
        <v>2000101</v>
      </c>
      <c r="E19" s="7">
        <v>1000000</v>
      </c>
      <c r="F19" s="7" t="s">
        <v>196</v>
      </c>
      <c r="G19" s="7">
        <v>1</v>
      </c>
      <c r="H19" s="7">
        <v>1000000</v>
      </c>
      <c r="I19" s="7" t="s">
        <v>196</v>
      </c>
      <c r="J19" s="7" t="str">
        <f t="shared" si="0"/>
        <v>1008;1</v>
      </c>
      <c r="K19" s="7">
        <v>1</v>
      </c>
      <c r="L19" s="7">
        <v>1008</v>
      </c>
      <c r="M19" s="7">
        <v>1</v>
      </c>
      <c r="N19" s="3">
        <f>_xlfn.IFS(C19=0,E19/SUMIFS(E:E,A:A,A19,C:C,0),C19=1,E19/1000000)</f>
        <v>1</v>
      </c>
      <c r="O19" s="3">
        <f>H19/SUMIF(D:D,D19,H:H)</f>
        <v>1</v>
      </c>
      <c r="P19" s="3">
        <f t="shared" si="1"/>
        <v>1</v>
      </c>
    </row>
    <row r="20" spans="1:16">
      <c r="A20" s="7">
        <v>20002</v>
      </c>
      <c r="B20" s="7" t="s">
        <v>200</v>
      </c>
      <c r="C20" s="7">
        <v>1</v>
      </c>
      <c r="D20" s="7">
        <v>2000201</v>
      </c>
      <c r="E20" s="7">
        <v>1000000</v>
      </c>
      <c r="F20" s="7" t="s">
        <v>200</v>
      </c>
      <c r="G20" s="7">
        <v>1</v>
      </c>
      <c r="H20" s="7">
        <v>1000000</v>
      </c>
      <c r="I20" s="7" t="s">
        <v>200</v>
      </c>
      <c r="J20" s="7" t="str">
        <f t="shared" si="0"/>
        <v>1012;1</v>
      </c>
      <c r="K20" s="7">
        <v>1</v>
      </c>
      <c r="L20" s="7">
        <v>1012</v>
      </c>
      <c r="M20" s="7">
        <v>1</v>
      </c>
      <c r="N20" s="3">
        <f>_xlfn.IFS(C20=0,E20/SUMIFS(E:E,A:A,A20,C:C,0),C20=1,E20/1000000)</f>
        <v>1</v>
      </c>
      <c r="O20" s="3">
        <f>H20/SUMIF(D:D,D20,H:H)</f>
        <v>1</v>
      </c>
      <c r="P20" s="3">
        <f t="shared" si="1"/>
        <v>1</v>
      </c>
    </row>
    <row r="21" spans="1:16">
      <c r="A21" s="7">
        <v>20003</v>
      </c>
      <c r="B21" s="7" t="s">
        <v>190</v>
      </c>
      <c r="C21" s="7">
        <v>1</v>
      </c>
      <c r="D21" s="7">
        <v>2000301</v>
      </c>
      <c r="E21" s="7">
        <v>1000000</v>
      </c>
      <c r="F21" s="7" t="s">
        <v>190</v>
      </c>
      <c r="G21" s="7">
        <v>1</v>
      </c>
      <c r="H21" s="7">
        <v>1000000</v>
      </c>
      <c r="I21" s="7" t="s">
        <v>190</v>
      </c>
      <c r="J21" s="7" t="str">
        <f t="shared" si="0"/>
        <v>1008;1</v>
      </c>
      <c r="K21" s="7">
        <v>1</v>
      </c>
      <c r="L21" s="7">
        <v>1008</v>
      </c>
      <c r="M21" s="7">
        <v>1</v>
      </c>
      <c r="N21" s="3">
        <f>_xlfn.IFS(C21=0,E21/SUMIFS(E:E,A:A,A21,C:C,0),C21=1,E21/1000000)</f>
        <v>1</v>
      </c>
      <c r="O21" s="3">
        <f>H21/SUMIF(D:D,D21,H:H)</f>
        <v>1</v>
      </c>
      <c r="P21" s="3">
        <f t="shared" si="1"/>
        <v>1</v>
      </c>
    </row>
    <row r="22" spans="1:16">
      <c r="A22" s="7">
        <v>20004</v>
      </c>
      <c r="B22" s="7" t="s">
        <v>192</v>
      </c>
      <c r="C22" s="7">
        <v>1</v>
      </c>
      <c r="D22" s="7">
        <v>2000401</v>
      </c>
      <c r="E22" s="7">
        <v>1000000</v>
      </c>
      <c r="F22" s="7" t="s">
        <v>192</v>
      </c>
      <c r="G22" s="7">
        <v>1</v>
      </c>
      <c r="H22" s="7">
        <v>1000000</v>
      </c>
      <c r="I22" s="7" t="s">
        <v>192</v>
      </c>
      <c r="J22" s="7" t="str">
        <f t="shared" si="0"/>
        <v>1006;1</v>
      </c>
      <c r="K22" s="7">
        <v>1</v>
      </c>
      <c r="L22" s="7">
        <v>1006</v>
      </c>
      <c r="M22" s="7">
        <v>1</v>
      </c>
      <c r="N22" s="3">
        <f>_xlfn.IFS(C22=0,E22/SUMIFS(E:E,A:A,A22,C:C,0),C22=1,E22/1000000)</f>
        <v>1</v>
      </c>
      <c r="O22" s="3">
        <f>H22/SUMIF(D:D,D22,H:H)</f>
        <v>1</v>
      </c>
      <c r="P22" s="3">
        <f t="shared" si="1"/>
        <v>1</v>
      </c>
    </row>
    <row r="23" ht="10" customHeight="1" spans="1:16">
      <c r="A23" s="7">
        <v>20005</v>
      </c>
      <c r="B23" s="7" t="s">
        <v>194</v>
      </c>
      <c r="C23" s="7">
        <v>1</v>
      </c>
      <c r="D23" s="7">
        <v>2000501</v>
      </c>
      <c r="E23" s="7">
        <v>1000000</v>
      </c>
      <c r="F23" s="7" t="s">
        <v>194</v>
      </c>
      <c r="G23" s="7">
        <v>1</v>
      </c>
      <c r="H23" s="7">
        <v>1000000</v>
      </c>
      <c r="I23" s="7" t="s">
        <v>194</v>
      </c>
      <c r="J23" s="7" t="str">
        <f t="shared" si="0"/>
        <v>1007;1</v>
      </c>
      <c r="K23" s="7">
        <v>1</v>
      </c>
      <c r="L23" s="7">
        <v>1007</v>
      </c>
      <c r="M23" s="7">
        <v>1</v>
      </c>
      <c r="N23" s="3">
        <f>_xlfn.IFS(C23=0,E23/SUMIFS(E:E,A:A,A23,C:C,0),C23=1,E23/1000000)</f>
        <v>1</v>
      </c>
      <c r="O23" s="3">
        <f>H23/SUMIF(D:D,D23,H:H)</f>
        <v>1</v>
      </c>
      <c r="P23" s="3">
        <f t="shared" si="1"/>
        <v>1</v>
      </c>
    </row>
    <row r="24" spans="1:16">
      <c r="A24" s="7">
        <v>20006</v>
      </c>
      <c r="B24" s="7" t="s">
        <v>192</v>
      </c>
      <c r="C24" s="7">
        <v>1</v>
      </c>
      <c r="D24" s="7">
        <v>2000601</v>
      </c>
      <c r="E24" s="7">
        <v>10000</v>
      </c>
      <c r="F24" s="7" t="s">
        <v>192</v>
      </c>
      <c r="G24" s="7">
        <v>1</v>
      </c>
      <c r="H24" s="7">
        <v>1000000</v>
      </c>
      <c r="I24" s="7" t="s">
        <v>192</v>
      </c>
      <c r="J24" s="7" t="str">
        <f t="shared" ref="J24:J41" si="2">CONCATENATE(L24,";",M24)</f>
        <v>1006;1</v>
      </c>
      <c r="K24" s="7">
        <v>1</v>
      </c>
      <c r="L24" s="7">
        <v>1006</v>
      </c>
      <c r="M24" s="7">
        <v>1</v>
      </c>
      <c r="N24" s="3">
        <f>_xlfn.IFS(C24=0,E24/SUMIFS(E:E,A:A,A24,C:C,0),C24=1,E24/1000000)</f>
        <v>0.01</v>
      </c>
      <c r="O24" s="3">
        <f>H24/SUMIF(D:D,D24,H:H)</f>
        <v>1</v>
      </c>
      <c r="P24" s="3">
        <f t="shared" si="1"/>
        <v>0.01</v>
      </c>
    </row>
    <row r="25" spans="1:16">
      <c r="A25" s="7">
        <v>20007</v>
      </c>
      <c r="B25" s="7" t="s">
        <v>249</v>
      </c>
      <c r="C25" s="7">
        <v>1</v>
      </c>
      <c r="D25" s="7">
        <v>2000701</v>
      </c>
      <c r="E25" s="7">
        <v>10000</v>
      </c>
      <c r="F25" s="7" t="s">
        <v>250</v>
      </c>
      <c r="G25" s="7">
        <v>1</v>
      </c>
      <c r="H25" s="7">
        <v>1000000</v>
      </c>
      <c r="I25" s="7" t="s">
        <v>250</v>
      </c>
      <c r="J25" s="7" t="str">
        <f t="shared" si="2"/>
        <v>2001;1</v>
      </c>
      <c r="K25" s="7">
        <v>1</v>
      </c>
      <c r="L25" s="7">
        <v>2001</v>
      </c>
      <c r="M25" s="7">
        <v>1</v>
      </c>
      <c r="N25" s="3">
        <f>_xlfn.IFS(C25=0,E25/SUMIFS(E:E,A:A,A25,C:C,0),C25=1,E25/1000000)</f>
        <v>0.01</v>
      </c>
      <c r="O25" s="3">
        <f>H25/SUMIF(D:D,D25,H:H)</f>
        <v>1</v>
      </c>
      <c r="P25" s="3">
        <f t="shared" si="1"/>
        <v>0.01</v>
      </c>
    </row>
    <row r="26" spans="1:16">
      <c r="A26" s="7">
        <v>20008</v>
      </c>
      <c r="B26" s="7" t="s">
        <v>250</v>
      </c>
      <c r="C26" s="7">
        <v>1</v>
      </c>
      <c r="D26" s="7">
        <v>2000801</v>
      </c>
      <c r="E26" s="7">
        <v>10000</v>
      </c>
      <c r="F26" s="7" t="s">
        <v>249</v>
      </c>
      <c r="G26" s="7">
        <v>1</v>
      </c>
      <c r="H26" s="7">
        <v>1000000</v>
      </c>
      <c r="I26" s="7" t="s">
        <v>249</v>
      </c>
      <c r="J26" s="7" t="str">
        <f t="shared" si="2"/>
        <v>2002;1</v>
      </c>
      <c r="K26" s="7">
        <v>1</v>
      </c>
      <c r="L26" s="7">
        <v>2002</v>
      </c>
      <c r="M26" s="7">
        <v>1</v>
      </c>
      <c r="N26" s="3">
        <f>_xlfn.IFS(C26=0,E26/SUMIFS(E:E,A:A,A26,C:C,0),C26=1,E26/1000000)</f>
        <v>0.01</v>
      </c>
      <c r="O26" s="3">
        <f>H26/SUMIF(D:D,D26,H:H)</f>
        <v>1</v>
      </c>
      <c r="P26" s="3">
        <f t="shared" si="1"/>
        <v>0.01</v>
      </c>
    </row>
    <row r="27" spans="1:16">
      <c r="A27" s="7">
        <v>20009</v>
      </c>
      <c r="B27" s="7" t="s">
        <v>251</v>
      </c>
      <c r="C27" s="7">
        <v>0</v>
      </c>
      <c r="D27" s="7">
        <v>2000901</v>
      </c>
      <c r="E27" s="7">
        <v>300000</v>
      </c>
      <c r="F27" s="7" t="s">
        <v>251</v>
      </c>
      <c r="G27" s="7">
        <v>1</v>
      </c>
      <c r="H27" s="7">
        <v>1000000</v>
      </c>
      <c r="I27" s="7" t="s">
        <v>252</v>
      </c>
      <c r="J27" s="7" t="str">
        <f t="shared" si="2"/>
        <v>1006;1</v>
      </c>
      <c r="K27" s="7">
        <v>1</v>
      </c>
      <c r="L27" s="7">
        <v>1006</v>
      </c>
      <c r="M27" s="7">
        <v>1</v>
      </c>
      <c r="N27" s="3">
        <f>_xlfn.IFS(C27=0,E27/SUMIFS(E:E,A:A,A27,C:C,0),C27=1,E27/1000000)</f>
        <v>0.3</v>
      </c>
      <c r="O27" s="3">
        <f>H27/SUMIF(D:D,D27,H:H)</f>
        <v>0.333333333333333</v>
      </c>
      <c r="P27" s="3">
        <f t="shared" si="1"/>
        <v>0.1</v>
      </c>
    </row>
    <row r="28" spans="1:16">
      <c r="A28" s="7">
        <v>20009</v>
      </c>
      <c r="B28" s="7" t="s">
        <v>251</v>
      </c>
      <c r="C28" s="7">
        <v>0</v>
      </c>
      <c r="D28" s="7">
        <v>2000901</v>
      </c>
      <c r="E28" s="7">
        <v>300000</v>
      </c>
      <c r="F28" s="7" t="s">
        <v>251</v>
      </c>
      <c r="G28" s="7">
        <v>1</v>
      </c>
      <c r="H28" s="7">
        <v>1000000</v>
      </c>
      <c r="I28" s="7" t="s">
        <v>190</v>
      </c>
      <c r="J28" s="7" t="str">
        <f t="shared" si="2"/>
        <v>1005;1</v>
      </c>
      <c r="K28" s="7">
        <v>1</v>
      </c>
      <c r="L28" s="7">
        <v>1005</v>
      </c>
      <c r="M28" s="7">
        <v>1</v>
      </c>
      <c r="N28" s="3">
        <f>_xlfn.IFS(C28=0,E28/SUMIFS(E:E,A:A,A28,C:C,0),C28=1,E28/1000000)</f>
        <v>0.3</v>
      </c>
      <c r="O28" s="3">
        <f>H28/SUMIF(D:D,D28,H:H)</f>
        <v>0.333333333333333</v>
      </c>
      <c r="P28" s="3">
        <f t="shared" si="1"/>
        <v>0.1</v>
      </c>
    </row>
    <row r="29" spans="1:16">
      <c r="A29" s="7">
        <v>20009</v>
      </c>
      <c r="B29" s="7" t="s">
        <v>251</v>
      </c>
      <c r="C29" s="7">
        <v>0</v>
      </c>
      <c r="D29" s="7">
        <v>2000901</v>
      </c>
      <c r="E29" s="7">
        <v>400000</v>
      </c>
      <c r="F29" s="7" t="s">
        <v>251</v>
      </c>
      <c r="G29" s="7">
        <v>1</v>
      </c>
      <c r="H29" s="7">
        <v>1000000</v>
      </c>
      <c r="I29" s="7" t="s">
        <v>196</v>
      </c>
      <c r="J29" s="7" t="str">
        <f t="shared" si="2"/>
        <v>1008;1</v>
      </c>
      <c r="K29" s="7">
        <v>1</v>
      </c>
      <c r="L29" s="7">
        <v>1008</v>
      </c>
      <c r="M29" s="7">
        <v>1</v>
      </c>
      <c r="N29" s="3">
        <f>_xlfn.IFS(C29=0,E29/SUMIFS(E:E,A:A,A29,C:C,0),C29=1,E29/1000000)</f>
        <v>0.4</v>
      </c>
      <c r="O29" s="3">
        <f>H29/SUMIF(D:D,D29,H:H)</f>
        <v>0.333333333333333</v>
      </c>
      <c r="P29" s="3">
        <f t="shared" si="1"/>
        <v>0.133333333333333</v>
      </c>
    </row>
    <row r="30" spans="1:16">
      <c r="A30" s="7">
        <v>20010</v>
      </c>
      <c r="B30" s="7" t="s">
        <v>253</v>
      </c>
      <c r="C30" s="7">
        <v>0</v>
      </c>
      <c r="D30" s="7">
        <v>2001001</v>
      </c>
      <c r="E30" s="7">
        <v>250000</v>
      </c>
      <c r="F30" s="7" t="s">
        <v>253</v>
      </c>
      <c r="G30" s="7">
        <v>1</v>
      </c>
      <c r="H30" s="7">
        <v>1000000</v>
      </c>
      <c r="I30" s="7" t="s">
        <v>252</v>
      </c>
      <c r="J30" s="7" t="str">
        <f t="shared" si="2"/>
        <v>1006;1</v>
      </c>
      <c r="K30" s="7">
        <v>1</v>
      </c>
      <c r="L30" s="7">
        <v>1006</v>
      </c>
      <c r="M30" s="7">
        <v>1</v>
      </c>
      <c r="N30" s="3">
        <f>_xlfn.IFS(C30=0,E30/SUMIFS(E:E,A:A,A30,C:C,0),C30=1,E30/1000000)</f>
        <v>0.125</v>
      </c>
      <c r="O30" s="3">
        <f>H30/SUMIF(D:D,D30,H:H)</f>
        <v>0.166666666666667</v>
      </c>
      <c r="P30" s="3">
        <f t="shared" si="1"/>
        <v>0.0208333333333333</v>
      </c>
    </row>
    <row r="31" spans="1:16">
      <c r="A31" s="7">
        <v>20010</v>
      </c>
      <c r="B31" s="7" t="s">
        <v>253</v>
      </c>
      <c r="C31" s="7">
        <v>0</v>
      </c>
      <c r="D31" s="7">
        <v>2001001</v>
      </c>
      <c r="E31" s="7">
        <v>250000</v>
      </c>
      <c r="F31" s="7" t="s">
        <v>253</v>
      </c>
      <c r="G31" s="7">
        <v>1</v>
      </c>
      <c r="H31" s="7">
        <v>1000000</v>
      </c>
      <c r="I31" s="7" t="s">
        <v>190</v>
      </c>
      <c r="J31" s="7" t="str">
        <f t="shared" si="2"/>
        <v>1005;1</v>
      </c>
      <c r="K31" s="7">
        <v>1</v>
      </c>
      <c r="L31" s="7">
        <v>1005</v>
      </c>
      <c r="M31" s="7">
        <v>1</v>
      </c>
      <c r="N31" s="3">
        <f>_xlfn.IFS(C31=0,E31/SUMIFS(E:E,A:A,A31,C:C,0),C31=1,E31/1000000)</f>
        <v>0.125</v>
      </c>
      <c r="O31" s="3">
        <f>H31/SUMIF(D:D,D31,H:H)</f>
        <v>0.166666666666667</v>
      </c>
      <c r="P31" s="3">
        <f t="shared" si="1"/>
        <v>0.0208333333333333</v>
      </c>
    </row>
    <row r="32" spans="1:16">
      <c r="A32" s="7">
        <v>20010</v>
      </c>
      <c r="B32" s="7" t="s">
        <v>253</v>
      </c>
      <c r="C32" s="7">
        <v>0</v>
      </c>
      <c r="D32" s="7">
        <v>2001001</v>
      </c>
      <c r="E32" s="7">
        <v>500000</v>
      </c>
      <c r="F32" s="7" t="s">
        <v>253</v>
      </c>
      <c r="G32" s="7">
        <v>1</v>
      </c>
      <c r="H32" s="7">
        <v>1000000</v>
      </c>
      <c r="I32" s="7" t="s">
        <v>196</v>
      </c>
      <c r="J32" s="7" t="str">
        <f t="shared" si="2"/>
        <v>1008;1</v>
      </c>
      <c r="K32" s="7">
        <v>1</v>
      </c>
      <c r="L32" s="7">
        <v>1008</v>
      </c>
      <c r="M32" s="7">
        <v>1</v>
      </c>
      <c r="N32" s="3">
        <f>_xlfn.IFS(C32=0,E32/SUMIFS(E:E,A:A,A32,C:C,0),C32=1,E32/1000000)</f>
        <v>0.25</v>
      </c>
      <c r="O32" s="3">
        <f>H32/SUMIF(D:D,D32,H:H)</f>
        <v>0.166666666666667</v>
      </c>
      <c r="P32" s="3">
        <f t="shared" si="1"/>
        <v>0.0416666666666667</v>
      </c>
    </row>
    <row r="33" spans="1:16">
      <c r="A33" s="7">
        <v>20010</v>
      </c>
      <c r="B33" s="7" t="s">
        <v>253</v>
      </c>
      <c r="C33" s="7">
        <v>0</v>
      </c>
      <c r="D33" s="7">
        <v>2001001</v>
      </c>
      <c r="E33" s="7">
        <v>500000</v>
      </c>
      <c r="F33" s="7" t="s">
        <v>253</v>
      </c>
      <c r="G33" s="7">
        <v>1</v>
      </c>
      <c r="H33" s="7">
        <v>1000000</v>
      </c>
      <c r="I33" s="7" t="s">
        <v>252</v>
      </c>
      <c r="J33" s="7" t="str">
        <f t="shared" si="2"/>
        <v>1006;1</v>
      </c>
      <c r="K33" s="7">
        <v>1</v>
      </c>
      <c r="L33" s="7">
        <v>1006</v>
      </c>
      <c r="M33" s="7">
        <v>1</v>
      </c>
      <c r="N33" s="3">
        <f>_xlfn.IFS(C33=0,E33/SUMIFS(E:E,A:A,A33,C:C,0),C33=1,E33/1000000)</f>
        <v>0.25</v>
      </c>
      <c r="O33" s="3">
        <f>H33/SUMIF(D:D,D33,H:H)</f>
        <v>0.166666666666667</v>
      </c>
      <c r="P33" s="3">
        <f t="shared" si="1"/>
        <v>0.0416666666666667</v>
      </c>
    </row>
    <row r="34" spans="1:16">
      <c r="A34" s="7">
        <v>20010</v>
      </c>
      <c r="B34" s="7" t="s">
        <v>253</v>
      </c>
      <c r="C34" s="7">
        <v>0</v>
      </c>
      <c r="D34" s="7">
        <v>2001001</v>
      </c>
      <c r="E34" s="7">
        <v>250000</v>
      </c>
      <c r="F34" s="7" t="s">
        <v>253</v>
      </c>
      <c r="G34" s="7">
        <v>1</v>
      </c>
      <c r="H34" s="7">
        <v>1000000</v>
      </c>
      <c r="I34" s="7" t="s">
        <v>190</v>
      </c>
      <c r="J34" s="7" t="str">
        <f t="shared" si="2"/>
        <v>1005;1</v>
      </c>
      <c r="K34" s="7">
        <v>1</v>
      </c>
      <c r="L34" s="7">
        <v>1005</v>
      </c>
      <c r="M34" s="7">
        <v>1</v>
      </c>
      <c r="N34" s="3">
        <f>_xlfn.IFS(C34=0,E34/SUMIFS(E:E,A:A,A34,C:C,0),C34=1,E34/1000000)</f>
        <v>0.125</v>
      </c>
      <c r="O34" s="3">
        <f>H34/SUMIF(D:D,D34,H:H)</f>
        <v>0.166666666666667</v>
      </c>
      <c r="P34" s="3">
        <f t="shared" si="1"/>
        <v>0.0208333333333333</v>
      </c>
    </row>
    <row r="35" spans="1:16">
      <c r="A35" s="7">
        <v>20010</v>
      </c>
      <c r="B35" s="7" t="s">
        <v>253</v>
      </c>
      <c r="C35" s="7">
        <v>0</v>
      </c>
      <c r="D35" s="7">
        <v>2001001</v>
      </c>
      <c r="E35" s="7">
        <v>250000</v>
      </c>
      <c r="F35" s="7" t="s">
        <v>253</v>
      </c>
      <c r="G35" s="7">
        <v>1</v>
      </c>
      <c r="H35" s="7">
        <v>1000000</v>
      </c>
      <c r="I35" s="7" t="s">
        <v>196</v>
      </c>
      <c r="J35" s="7" t="str">
        <f t="shared" si="2"/>
        <v>1008;1</v>
      </c>
      <c r="K35" s="7">
        <v>1</v>
      </c>
      <c r="L35" s="7">
        <v>1008</v>
      </c>
      <c r="M35" s="7">
        <v>1</v>
      </c>
      <c r="N35" s="3">
        <f>_xlfn.IFS(C35=0,E35/SUMIFS(E:E,A:A,A35,C:C,0),C35=1,E35/1000000)</f>
        <v>0.125</v>
      </c>
      <c r="O35" s="3">
        <f>H35/SUMIF(D:D,D35,H:H)</f>
        <v>0.166666666666667</v>
      </c>
      <c r="P35" s="3">
        <f t="shared" si="1"/>
        <v>0.0208333333333333</v>
      </c>
    </row>
    <row r="36" spans="1:16">
      <c r="A36" s="7">
        <v>20011</v>
      </c>
      <c r="B36" s="7" t="s">
        <v>254</v>
      </c>
      <c r="C36" s="7">
        <v>1</v>
      </c>
      <c r="D36" s="7">
        <v>2001101</v>
      </c>
      <c r="E36" s="7">
        <v>250000</v>
      </c>
      <c r="F36" s="7" t="s">
        <v>254</v>
      </c>
      <c r="G36" s="7">
        <v>1</v>
      </c>
      <c r="H36" s="7">
        <v>1000000</v>
      </c>
      <c r="I36" s="7" t="s">
        <v>196</v>
      </c>
      <c r="J36" s="7" t="str">
        <f t="shared" si="2"/>
        <v>1008;1</v>
      </c>
      <c r="K36" s="7">
        <v>1</v>
      </c>
      <c r="L36" s="7">
        <v>1008</v>
      </c>
      <c r="M36" s="7">
        <v>1</v>
      </c>
      <c r="N36" s="3">
        <f>_xlfn.IFS(C36=0,E36/SUMIFS(E:E,A:A,A36,C:C,0),C36=1,E36/1000000)</f>
        <v>0.25</v>
      </c>
      <c r="O36" s="3">
        <f>H36/SUMIF(D:D,D36,H:H)</f>
        <v>0.25</v>
      </c>
      <c r="P36" s="3">
        <f t="shared" si="1"/>
        <v>0.0625</v>
      </c>
    </row>
    <row r="37" spans="1:16">
      <c r="A37" s="7">
        <v>20011</v>
      </c>
      <c r="B37" s="7" t="s">
        <v>254</v>
      </c>
      <c r="C37" s="7">
        <v>1</v>
      </c>
      <c r="D37" s="7">
        <v>2001101</v>
      </c>
      <c r="E37" s="7">
        <v>250000</v>
      </c>
      <c r="F37" s="7" t="s">
        <v>254</v>
      </c>
      <c r="G37" s="7">
        <v>1</v>
      </c>
      <c r="H37" s="7">
        <v>1000000</v>
      </c>
      <c r="I37" s="7" t="s">
        <v>196</v>
      </c>
      <c r="J37" s="7" t="str">
        <f t="shared" si="2"/>
        <v>1008;1</v>
      </c>
      <c r="K37" s="7">
        <v>1</v>
      </c>
      <c r="L37" s="7">
        <v>1008</v>
      </c>
      <c r="M37" s="7">
        <v>1</v>
      </c>
      <c r="N37" s="3">
        <f>_xlfn.IFS(C37=0,E37/SUMIFS(E:E,A:A,A37,C:C,0),C37=1,E37/1000000)</f>
        <v>0.25</v>
      </c>
      <c r="O37" s="3">
        <f>H37/SUMIF(D:D,D37,H:H)</f>
        <v>0.25</v>
      </c>
      <c r="P37" s="3">
        <f t="shared" si="1"/>
        <v>0.0625</v>
      </c>
    </row>
    <row r="38" spans="1:16">
      <c r="A38" s="7">
        <v>20011</v>
      </c>
      <c r="B38" s="7" t="s">
        <v>254</v>
      </c>
      <c r="C38" s="7">
        <v>1</v>
      </c>
      <c r="D38" s="7">
        <v>2001101</v>
      </c>
      <c r="E38" s="7">
        <v>250000</v>
      </c>
      <c r="F38" s="7" t="s">
        <v>254</v>
      </c>
      <c r="G38" s="7">
        <v>1</v>
      </c>
      <c r="H38" s="7">
        <v>1000000</v>
      </c>
      <c r="I38" s="7" t="s">
        <v>196</v>
      </c>
      <c r="J38" s="7" t="str">
        <f t="shared" si="2"/>
        <v>1008;1</v>
      </c>
      <c r="K38" s="7">
        <v>1</v>
      </c>
      <c r="L38" s="7">
        <v>1008</v>
      </c>
      <c r="M38" s="7">
        <v>1</v>
      </c>
      <c r="N38" s="3">
        <f>_xlfn.IFS(C38=0,E38/SUMIFS(E:E,A:A,A38,C:C,0),C38=1,E38/1000000)</f>
        <v>0.25</v>
      </c>
      <c r="O38" s="3">
        <f>H38/SUMIF(D:D,D38,H:H)</f>
        <v>0.25</v>
      </c>
      <c r="P38" s="3">
        <f t="shared" si="1"/>
        <v>0.0625</v>
      </c>
    </row>
    <row r="39" spans="1:16">
      <c r="A39" s="7">
        <v>20011</v>
      </c>
      <c r="B39" s="7" t="s">
        <v>254</v>
      </c>
      <c r="C39" s="7">
        <v>1</v>
      </c>
      <c r="D39" s="7">
        <v>2001101</v>
      </c>
      <c r="E39" s="7">
        <v>250000</v>
      </c>
      <c r="F39" s="7" t="s">
        <v>254</v>
      </c>
      <c r="G39" s="7">
        <v>1</v>
      </c>
      <c r="H39" s="7">
        <v>1000000</v>
      </c>
      <c r="I39" s="7" t="s">
        <v>196</v>
      </c>
      <c r="J39" s="7" t="str">
        <f t="shared" si="2"/>
        <v>1008;1</v>
      </c>
      <c r="K39" s="7">
        <v>1</v>
      </c>
      <c r="L39" s="7">
        <v>1008</v>
      </c>
      <c r="M39" s="7">
        <v>1</v>
      </c>
      <c r="N39" s="3">
        <f>_xlfn.IFS(C39=0,E39/SUMIFS(E:E,A:A,A39,C:C,0),C39=1,E39/1000000)</f>
        <v>0.25</v>
      </c>
      <c r="O39" s="3">
        <f>H39/SUMIF(D:D,D39,H:H)</f>
        <v>0.25</v>
      </c>
      <c r="P39" s="3">
        <f t="shared" si="1"/>
        <v>0.0625</v>
      </c>
    </row>
    <row r="40" ht="10" customHeight="1" spans="1:16">
      <c r="A40" s="7">
        <v>20012</v>
      </c>
      <c r="B40" s="7" t="s">
        <v>198</v>
      </c>
      <c r="C40" s="7">
        <v>1</v>
      </c>
      <c r="D40" s="7">
        <v>2001201</v>
      </c>
      <c r="E40" s="7">
        <v>1000000</v>
      </c>
      <c r="F40" s="7" t="s">
        <v>194</v>
      </c>
      <c r="G40" s="7">
        <v>1</v>
      </c>
      <c r="H40" s="7">
        <v>1000000</v>
      </c>
      <c r="I40" s="7" t="s">
        <v>194</v>
      </c>
      <c r="J40" s="7" t="str">
        <f t="shared" si="2"/>
        <v>1009;1</v>
      </c>
      <c r="K40" s="7">
        <v>1</v>
      </c>
      <c r="L40" s="7">
        <v>1009</v>
      </c>
      <c r="M40" s="7">
        <v>1</v>
      </c>
      <c r="N40" s="3">
        <f>_xlfn.IFS(C40=0,E40/SUMIFS(E:E,A:A,A40,C:C,0),C40=1,E40/1000000)</f>
        <v>1</v>
      </c>
      <c r="O40" s="3">
        <f>H40/SUMIF(D:D,D40,H:H)</f>
        <v>1</v>
      </c>
      <c r="P40" s="3">
        <f t="shared" si="1"/>
        <v>1</v>
      </c>
    </row>
    <row r="41" ht="10" customHeight="1" spans="1:16">
      <c r="A41" s="7">
        <v>20013</v>
      </c>
      <c r="B41" s="7" t="s">
        <v>255</v>
      </c>
      <c r="C41" s="7">
        <v>1</v>
      </c>
      <c r="D41" s="7">
        <v>2001301</v>
      </c>
      <c r="E41" s="7">
        <v>40000</v>
      </c>
      <c r="F41" s="7" t="s">
        <v>182</v>
      </c>
      <c r="G41" s="7">
        <v>1</v>
      </c>
      <c r="H41" s="7">
        <v>1000000</v>
      </c>
      <c r="I41" s="7" t="s">
        <v>182</v>
      </c>
      <c r="J41" s="7" t="str">
        <f t="shared" si="2"/>
        <v>1001;8</v>
      </c>
      <c r="K41" s="7">
        <v>1</v>
      </c>
      <c r="L41" s="7">
        <v>1001</v>
      </c>
      <c r="M41" s="7">
        <v>8</v>
      </c>
      <c r="N41" s="3">
        <f>_xlfn.IFS(C41=0,E41/SUMIFS(E:E,A:A,A41,C:C,0),C41=1,E41/1000000)</f>
        <v>0.04</v>
      </c>
      <c r="O41" s="3">
        <f>H41/SUMIF(D:D,D41,H:H)</f>
        <v>1</v>
      </c>
      <c r="P41" s="3">
        <f t="shared" si="1"/>
        <v>0.04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attr_variable|战斗属性</vt:lpstr>
      <vt:lpstr>battle_item|战斗道具</vt:lpstr>
      <vt:lpstr>battle_drop|战斗掉落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2023-05-12T11:15:00Z</dcterms:created>
  <dcterms:modified xsi:type="dcterms:W3CDTF">2025-05-08T04:13:15Z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DB060236A99A42EB89962C30144100BE_12</vt:lpwstr>
  </property>
</Properties>
</file>