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1925"/>
  </bookViews>
  <sheets>
    <sheet name="event|事件" sheetId="6" r:id="rId1"/>
    <sheet name="anecdote|轶事" sheetId="10" r:id="rId2"/>
    <sheet name="event_type|事件类型" sheetId="9" r:id="rId3"/>
    <sheet name="Sheet1" sheetId="11" r:id="rId4"/>
    <sheet name="id定义" sheetId="8" r:id="rId5"/>
  </sheets>
  <externalReferences>
    <externalReference r:id="rId6"/>
    <externalReference r:id="rId7"/>
  </externalReferences>
  <definedNames>
    <definedName name="_xlnm._FilterDatabase" localSheetId="0" hidden="1">'event|事件'!$A:$C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1q</author>
    <author>冷淡雾峰</author>
  </authors>
  <commentList>
    <comment ref="A4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事件表只能新增条目，不可以插入条目
1开头代表地形事件
2开头代表障碍物事件
3开头代表地图事件
4开头代表怪物特性
100101代表1001的包含具体参数的事件
</t>
        </r>
      </text>
    </comment>
    <comment ref="C11" authorId="1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怪物用光环做会不会有性能问题</t>
        </r>
      </text>
    </comment>
  </commentList>
</comments>
</file>

<file path=xl/comments2.xml><?xml version="1.0" encoding="utf-8"?>
<comments xmlns="http://schemas.openxmlformats.org/spreadsheetml/2006/main">
  <authors>
    <author>蓝霸符</author>
  </authors>
  <commentList>
    <comment ref="C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1-正面
2-负面
0-无
3-不展示
排序优先级 
正面&gt;负面&gt;无
同一类型下根据sort值大小由大到小排序</t>
        </r>
      </text>
    </comment>
  </commentList>
</comments>
</file>

<file path=xl/comments3.xml><?xml version="1.0" encoding="utf-8"?>
<comments xmlns="http://schemas.openxmlformats.org/spreadsheetml/2006/main">
  <authors>
    <author>冷淡雾峰</author>
    <author>蓝霸符</author>
  </authors>
  <commentList>
    <comment ref="D4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1-全局事件：由事件参数指定作用方
2-系统事件：由对应系统指定作用方
3-无目标事件(怪物刷新模板、科技、天赋)：事件不存在作用方</t>
        </r>
      </text>
    </comment>
    <comment ref="E4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1-全局事件：由事件参数指定作用方
2-系统事件：由对应系统指定作用方
3-无目标事件(怪物刷新模板、科技、天赋)：事件不存在作用方</t>
        </r>
      </text>
    </comment>
    <comment ref="F4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1 永久存在
2 一次性技能
</t>
        </r>
      </text>
    </comment>
    <comment ref="C5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可叠加
触发后刷新的怪物或者其他组件也算在内</t>
        </r>
      </text>
    </comment>
    <comment ref="J6" authorId="1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0-全部</t>
        </r>
      </text>
    </comment>
    <comment ref="C8" authorId="0">
      <text>
        <r>
          <rPr>
            <b/>
            <sz val="9"/>
            <rFont val="宋体"/>
            <charset val="134"/>
          </rPr>
          <t xml:space="preserve">冷淡雾峰:
</t>
        </r>
        <r>
          <rPr>
            <sz val="9"/>
            <rFont val="宋体"/>
            <charset val="134"/>
          </rPr>
          <t>刷新位置为可到达区域
如果不存在则不生成
最大重试50次</t>
        </r>
      </text>
    </comment>
    <comment ref="H8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1-地图组件scene_module
2.怪物monster(继承刷怪模板当前时间的首条怪物属性数据)
3.局内道具battle_item</t>
        </r>
      </text>
    </comment>
    <comment ref="L8" authorId="1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0-全部</t>
        </r>
      </text>
    </comment>
    <comment ref="M8" authorId="0">
      <text>
        <r>
          <rPr>
            <b/>
            <sz val="9"/>
            <rFont val="宋体"/>
            <charset val="134"/>
          </rPr>
          <t xml:space="preserve">冷淡雾峰:
</t>
        </r>
        <r>
          <rPr>
            <sz val="9"/>
            <rFont val="宋体"/>
            <charset val="134"/>
          </rPr>
          <t>单位ms
默认为0-永久
刷新目标至多存在的时间</t>
        </r>
      </text>
    </comment>
    <comment ref="I9" authorId="1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单位：万分比
可为负值，代表减少比例
向下取整</t>
        </r>
      </text>
    </comment>
    <comment ref="L10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刷新半径实际值为：
刷新半径±刷新半径随机值</t>
        </r>
      </text>
    </comment>
    <comment ref="M10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是否以索敌目标为中心刷新
怪物默认为玩家
0-自身
1-索敌目标</t>
        </r>
      </text>
    </comment>
    <comment ref="N10" authorId="0">
      <text>
        <r>
          <rPr>
            <b/>
            <sz val="9"/>
            <rFont val="宋体"/>
            <charset val="134"/>
          </rPr>
          <t xml:space="preserve">冷淡雾峰:
</t>
        </r>
        <r>
          <rPr>
            <sz val="9"/>
            <rFont val="宋体"/>
            <charset val="134"/>
          </rPr>
          <t xml:space="preserve">单位: mm
每只怪刷新的最小间隔，
如果随机点选择超过10次，则不召唤
</t>
        </r>
      </text>
    </comment>
    <comment ref="C11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可叠加</t>
        </r>
      </text>
    </comment>
    <comment ref="H11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target</t>
        </r>
      </text>
    </comment>
    <comment ref="K11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万分比</t>
        </r>
      </text>
    </comment>
    <comment ref="C12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在玩家当前所在场景执行对应的模板刷新规则</t>
        </r>
      </text>
    </comment>
    <comment ref="M13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是否以索敌目标为中心刷新
怪物默认为玩家
0-自身
1-索敌目标
</t>
        </r>
      </text>
    </comment>
    <comment ref="N13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冷淡雾峰:
每只怪刷新的最小间隔，
如果随机点选择超过10次，则不召唤</t>
        </r>
      </text>
    </comment>
    <comment ref="H14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battleshop_stage主键</t>
        </r>
      </text>
    </comment>
    <comment ref="H15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battletech_drop表id</t>
        </r>
      </text>
    </comment>
    <comment ref="C17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后触发的同类型事件会直接修改对应的速度</t>
        </r>
      </text>
    </comment>
    <comment ref="H17" authorId="1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单位：万分比</t>
        </r>
      </text>
    </comment>
    <comment ref="I17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默认为1
1：变更游戏速度，比如刷怪，时间显示
2：变更逻辑速度，比如移动速度，弹幕移动</t>
        </r>
      </text>
    </comment>
    <comment ref="C18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目前没有过设计
使用时需要进行详细测试</t>
        </r>
      </text>
    </comment>
    <comment ref="H19" authorId="1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0-全羁绊随机</t>
        </r>
      </text>
    </comment>
    <comment ref="I19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0-全品质随机</t>
        </r>
      </text>
    </comment>
    <comment ref="H20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羁绊技能id</t>
        </r>
      </text>
    </comment>
    <comment ref="C21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废弃，跟44功能重复</t>
        </r>
      </text>
    </comment>
    <comment ref="H21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如果为0，则根据刷新的boss读取对应的boss场景</t>
        </r>
      </text>
    </comment>
    <comment ref="C22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同类型事件只能同时存在一个
后触发的覆盖前面的
</t>
        </r>
      </text>
    </comment>
    <comment ref="C23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同类型事件只能同时存在一个
后触发的覆盖前面的
当前商店已经刷新出来的蓝色技能无法获取
先执行购买后，获得新的技能</t>
        </r>
      </text>
    </comment>
    <comment ref="I23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概率&gt;1时，会根据概率获得多个技能
</t>
        </r>
      </text>
    </comment>
    <comment ref="C26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同类型事件只能同时存在一个
后触发的覆盖前面的
</t>
        </r>
      </text>
    </comment>
    <comment ref="H27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1 怪物来袭
2 boss来袭</t>
        </r>
      </text>
    </comment>
    <comment ref="H28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</t>
        </r>
      </text>
    </comment>
    <comment ref="J29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向下取整</t>
        </r>
      </text>
    </comment>
    <comment ref="H32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0为随机羁绊
</t>
        </r>
      </text>
    </comment>
    <comment ref="C33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属性变更需要配向后延迟</t>
        </r>
      </text>
    </comment>
    <comment ref="C36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当前商店已经刷新出来的蓝色技能无法获取
先执行刷新，在执行获取技能</t>
        </r>
      </text>
    </comment>
    <comment ref="C37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技能指的是羁绊技能
每次学习一个全新的羁绊技能，会获得对应的属性，升级不算</t>
        </r>
      </text>
    </comment>
    <comment ref="J38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0则代表所有经验</t>
        </r>
      </text>
    </comment>
    <comment ref="I39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0则代表任意羁绊</t>
        </r>
      </text>
    </comment>
    <comment ref="I40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0则代表任意羁绊</t>
        </r>
      </text>
    </comment>
  </commentList>
</comments>
</file>

<file path=xl/sharedStrings.xml><?xml version="1.0" encoding="utf-8"?>
<sst xmlns="http://schemas.openxmlformats.org/spreadsheetml/2006/main" count="794" uniqueCount="307">
  <si>
    <t>id</t>
  </si>
  <si>
    <t>trigger_type</t>
  </si>
  <si>
    <t>trigger_para</t>
  </si>
  <si>
    <t>trigger_num</t>
  </si>
  <si>
    <t>type</t>
  </si>
  <si>
    <t>para_list</t>
  </si>
  <si>
    <t>para_1</t>
  </si>
  <si>
    <t>para_2</t>
  </si>
  <si>
    <t>para_3</t>
  </si>
  <si>
    <t>para_4</t>
  </si>
  <si>
    <t>para_5</t>
  </si>
  <si>
    <t>para_6</t>
  </si>
  <si>
    <t>para_7</t>
  </si>
  <si>
    <t>int</t>
  </si>
  <si>
    <t>array1_int</t>
  </si>
  <si>
    <t>client</t>
  </si>
  <si>
    <t>事件id</t>
  </si>
  <si>
    <t>备注</t>
  </si>
  <si>
    <t>备注2</t>
  </si>
  <si>
    <t>触发类型</t>
  </si>
  <si>
    <t>作用方类型</t>
  </si>
  <si>
    <t>触发类型备注</t>
  </si>
  <si>
    <t>触发参数</t>
  </si>
  <si>
    <t>触发次数上限</t>
  </si>
  <si>
    <t>事件类型</t>
  </si>
  <si>
    <t>事件类型备注</t>
  </si>
  <si>
    <t>参数列表</t>
  </si>
  <si>
    <t>参数1</t>
  </si>
  <si>
    <t>参数1备注</t>
  </si>
  <si>
    <t>参数2</t>
  </si>
  <si>
    <t>参数2备注</t>
  </si>
  <si>
    <t>参数3</t>
  </si>
  <si>
    <t>参数3备注</t>
  </si>
  <si>
    <t>参数4</t>
  </si>
  <si>
    <t>参数4备注</t>
  </si>
  <si>
    <t>参数5</t>
  </si>
  <si>
    <t>参数5备注</t>
  </si>
  <si>
    <t>参数6</t>
  </si>
  <si>
    <t>参数6备注</t>
  </si>
  <si>
    <t>参数7</t>
  </si>
  <si>
    <t>轶事-1</t>
  </si>
  <si>
    <t>怪物刷新量+50%（向下取整）</t>
  </si>
  <si>
    <t>立即生效</t>
  </si>
  <si>
    <t>某目标类型刷新量增加</t>
  </si>
  <si>
    <t>轶事-2</t>
  </si>
  <si>
    <t>刷新的怪物有10%的概率使自身周围30米友军攻击力加成增加50%，并且自身移动速度减少50%</t>
  </si>
  <si>
    <t>所有指定目标类型-释放技能</t>
  </si>
  <si>
    <t>轶事-3</t>
  </si>
  <si>
    <t>刷新的怪物有10%的概率自身移动速度增加30%，最大生命加成500%，体型增加50%</t>
  </si>
  <si>
    <t>轶事-4</t>
  </si>
  <si>
    <t>会刷新3只免疫伤害和击退并且移动迅速的杀手怪物追击角色。怪物自身每隔10秒陷入昏迷2秒，不会出现在boss战中</t>
  </si>
  <si>
    <t>刷新怪物-继承第一条有效数据</t>
  </si>
  <si>
    <t>轶事-5</t>
  </si>
  <si>
    <t>所有怪物攻击力加成增加50%，最大生命值加成增加20%</t>
  </si>
  <si>
    <t>轶事-6</t>
  </si>
  <si>
    <t>怪物距角色少于等于20米时会增加30%移动速度</t>
  </si>
  <si>
    <t>轶事-7</t>
  </si>
  <si>
    <t>怪物死亡3s后会攻击自身周围10米所有的怪物和角色。造成击退</t>
  </si>
  <si>
    <t>轶事-8</t>
  </si>
  <si>
    <t>所有怪物获得1层伤害免疫和1层击退免疫</t>
  </si>
  <si>
    <t>轶事-9</t>
  </si>
  <si>
    <t>所有怪物的弹幕范围加成增加100%</t>
  </si>
  <si>
    <t>轶事-10</t>
  </si>
  <si>
    <t>怪物体型会在一段时间内增加100%，时间到后，怪物体型减少100%</t>
  </si>
  <si>
    <t>轶事-11</t>
  </si>
  <si>
    <t>角色携带的武器品质会提升至ss级，如果武器已经是ss级，那么角色攻击力加成增加30%</t>
  </si>
  <si>
    <t>升级武器品质，如果已达到，角色触发事件</t>
  </si>
  <si>
    <t>触发后-目标释放技能</t>
  </si>
  <si>
    <t>轶事-12</t>
  </si>
  <si>
    <t>角色获得的钞票数量增加100%</t>
  </si>
  <si>
    <t>轶事-13</t>
  </si>
  <si>
    <t>时间流速增加100%，刷怪速度同样增加100%</t>
  </si>
  <si>
    <t>变更游戏速度</t>
  </si>
  <si>
    <t>轶事-14</t>
  </si>
  <si>
    <t>角色和怪物体型增加50%</t>
  </si>
  <si>
    <t>轶事-15</t>
  </si>
  <si>
    <t>角色和怪物，伤害减免增加50%，推力加成增加50%</t>
  </si>
  <si>
    <t>轶事-16</t>
  </si>
  <si>
    <t>角色的所有攻击都会暴击,怪物生命值增加30%</t>
  </si>
  <si>
    <t>轶事-17</t>
  </si>
  <si>
    <t>角色每次攻击都会攻击2次，但是攻击间隔增加100%</t>
  </si>
  <si>
    <t>轶事-18</t>
  </si>
  <si>
    <t>普通怪物的质量增加50%</t>
  </si>
  <si>
    <t>轶事-19</t>
  </si>
  <si>
    <t>角色体型增加20%，推力增加50%</t>
  </si>
  <si>
    <t>轶事-20</t>
  </si>
  <si>
    <t>角色体型减少50%，移动速度增加30%，攻击力加成增加30%</t>
  </si>
  <si>
    <t>轶事-21</t>
  </si>
  <si>
    <t>每隔一段时间，以角色为圆心50米的圆内，随机选择4个点，生成燃烧弹地形。燃烧弹地形对触碰的角色，怪物造成持续伤害</t>
  </si>
  <si>
    <t>轶事-22</t>
  </si>
  <si>
    <t>每次刷新的精英怪的数量增加100%，并且最大生命值增加50%，推力加成增加30%</t>
  </si>
  <si>
    <t>变更镜头高度1</t>
  </si>
  <si>
    <t>第1次拉高摄像头</t>
  </si>
  <si>
    <t>变更镜头高度</t>
  </si>
  <si>
    <t>变更镜头高度2</t>
  </si>
  <si>
    <t>第2次拉高摄像头</t>
  </si>
  <si>
    <t>变更镜头高度3</t>
  </si>
  <si>
    <t>第3次拉高摄像头</t>
  </si>
  <si>
    <t>变更镜头高度4</t>
  </si>
  <si>
    <t>boss战场景</t>
  </si>
  <si>
    <t>援军来袭(警报)</t>
  </si>
  <si>
    <t>弹出警报UI、播放音效</t>
  </si>
  <si>
    <t>警报</t>
  </si>
  <si>
    <t>头目来袭(警报)</t>
  </si>
  <si>
    <t>切换boss场景1</t>
  </si>
  <si>
    <t>切换至boss场景</t>
  </si>
  <si>
    <t>每次出现商店将额外获得【参数1】次免费刷新次数。</t>
  </si>
  <si>
    <t>每购买【参数1】次技能，有【参数2】概率获得一个羁绊技能。</t>
  </si>
  <si>
    <t>商店关闭后，角色触发技能</t>
  </si>
  <si>
    <t>角色每次受到伤害，有【参数1】的将【参数2】*受到的伤害均分给自身范围内所有敌方目标。</t>
  </si>
  <si>
    <t>以作用方中心的圆环内随机位置生成</t>
  </si>
  <si>
    <t>障碍物</t>
  </si>
  <si>
    <t>定时周围生成燃烧弹</t>
  </si>
  <si>
    <t>商店开启后，角色触发技能</t>
  </si>
  <si>
    <t>每刷新【参数1】次，获得【参数2】次刷新次数</t>
  </si>
  <si>
    <t>第【参数2】阶段结束后，释放【参数1】技能</t>
  </si>
  <si>
    <t>每刷新【参数1】次，获得【参数2】个蓝色技能</t>
  </si>
  <si>
    <t>每次出现商店将额外获得【参数1】次免费购买次数，仅对此次商店生效，不可保留。</t>
  </si>
  <si>
    <t>角色累计获得【参数1】万分比*技能数的【参数2】属性变更</t>
  </si>
  <si>
    <t>获得随机羁绊技能</t>
  </si>
  <si>
    <t>间隔指定时间</t>
  </si>
  <si>
    <t>将【参数1】的技能的效果替换为技能【参数2】</t>
  </si>
  <si>
    <t>角色【参数1】羁绊阶级达到【参数2】级时，触发技能</t>
  </si>
  <si>
    <t>角色累计获得【参数1】万分比*【参数3】羁绊总经验的【参数2】属性变更</t>
  </si>
  <si>
    <t>获得羁绊经验</t>
  </si>
  <si>
    <t>天气-雷</t>
  </si>
  <si>
    <t>玩家为中心周期性落雷-小</t>
  </si>
  <si>
    <t>天气-雷2</t>
  </si>
  <si>
    <t>玩家为中心周期性落雷-中</t>
  </si>
  <si>
    <t>天气-雷3</t>
  </si>
  <si>
    <t>玩家为中心周期性落雷-大</t>
  </si>
  <si>
    <t>天气-极光</t>
  </si>
  <si>
    <t>刷新多只对应id的怪物</t>
  </si>
  <si>
    <t>天气-风</t>
  </si>
  <si>
    <t>所有单位推力增加</t>
  </si>
  <si>
    <t>商店出现-1</t>
  </si>
  <si>
    <t>商店出现</t>
  </si>
  <si>
    <t>商店出现-2</t>
  </si>
  <si>
    <t>商店出现-3</t>
  </si>
  <si>
    <t>商店出现-4</t>
  </si>
  <si>
    <t>商店出现-5</t>
  </si>
  <si>
    <t>商店出现-6</t>
  </si>
  <si>
    <t>商店出现-7</t>
  </si>
  <si>
    <t>商店出现-8</t>
  </si>
  <si>
    <t>商店出现-9</t>
  </si>
  <si>
    <t>商店出现-10</t>
  </si>
  <si>
    <t>商店出现-11</t>
  </si>
  <si>
    <t>商店出现-12</t>
  </si>
  <si>
    <t>商店出现-13</t>
  </si>
  <si>
    <t>科技出现-1</t>
  </si>
  <si>
    <t>科技选择</t>
  </si>
  <si>
    <t>科技出现-2</t>
  </si>
  <si>
    <t>科技出现-3</t>
  </si>
  <si>
    <t>召唤炮台-2501</t>
  </si>
  <si>
    <t>刷新怪物-继承召唤者</t>
  </si>
  <si>
    <t>召唤回血小怪-4502</t>
  </si>
  <si>
    <t>召唤小怪-2501</t>
  </si>
  <si>
    <t>召唤小怪-1301101</t>
  </si>
  <si>
    <t>43002Boss召唤小怪</t>
  </si>
  <si>
    <t>2501召唤陷阱</t>
  </si>
  <si>
    <t>召唤陷阱</t>
  </si>
  <si>
    <t>震屏</t>
  </si>
  <si>
    <t>天赋-420201</t>
  </si>
  <si>
    <t>击败怪物会掉落香蕉</t>
  </si>
  <si>
    <t>怪物死亡额外掉落</t>
  </si>
  <si>
    <t>天赋-420111</t>
  </si>
  <si>
    <t>击败怪物会掉落装备</t>
  </si>
  <si>
    <t>天赋-420351</t>
  </si>
  <si>
    <t>击败怪物会掉落零件</t>
  </si>
  <si>
    <t>击败怪物会掉落蛋糕</t>
  </si>
  <si>
    <t>水枪-银行家</t>
  </si>
  <si>
    <t>4%概率新增钞票1掉落组</t>
  </si>
  <si>
    <t>临时障碍物刷新</t>
  </si>
  <si>
    <t>上下无限</t>
  </si>
  <si>
    <t>执行模板刷新</t>
  </si>
  <si>
    <t>封闭地图</t>
  </si>
  <si>
    <t>全无限</t>
  </si>
  <si>
    <t>测试秒杀</t>
  </si>
  <si>
    <t>测试</t>
  </si>
  <si>
    <t>1011102</t>
  </si>
  <si>
    <t>event_group</t>
  </si>
  <si>
    <t>sort</t>
  </si>
  <si>
    <t>name</t>
  </si>
  <si>
    <t>desc</t>
  </si>
  <si>
    <t>icon</t>
  </si>
  <si>
    <t>string</t>
  </si>
  <si>
    <t>轶事id</t>
  </si>
  <si>
    <t>类型</t>
  </si>
  <si>
    <t>事件组id</t>
  </si>
  <si>
    <t>排序</t>
  </si>
  <si>
    <t>名称</t>
  </si>
  <si>
    <t>描述</t>
  </si>
  <si>
    <t>图标(图片资源)</t>
  </si>
  <si>
    <t>压力山大</t>
  </si>
  <si>
    <t>鼓号手</t>
  </si>
  <si>
    <t>小队长</t>
  </si>
  <si>
    <t>杀手</t>
  </si>
  <si>
    <t>全副武装</t>
  </si>
  <si>
    <t>狂热份子</t>
  </si>
  <si>
    <t>砰！</t>
  </si>
  <si>
    <t>护身符</t>
  </si>
  <si>
    <t>大子弹飞</t>
  </si>
  <si>
    <t>冷兵器</t>
  </si>
  <si>
    <t>终极武器</t>
  </si>
  <si>
    <t>大富翁</t>
  </si>
  <si>
    <t>时光飞逝</t>
  </si>
  <si>
    <t>巨人之战</t>
  </si>
  <si>
    <t>11011;11012</t>
  </si>
  <si>
    <t>碰碰车</t>
  </si>
  <si>
    <t>11013;11014</t>
  </si>
  <si>
    <t>拳拳到肉</t>
  </si>
  <si>
    <t>11015;11016</t>
  </si>
  <si>
    <t>双持</t>
  </si>
  <si>
    <t>重装</t>
  </si>
  <si>
    <t>进击的巨人</t>
  </si>
  <si>
    <t>小而致命</t>
  </si>
  <si>
    <t>纵火者</t>
  </si>
  <si>
    <t>双胞胎</t>
  </si>
  <si>
    <t>22002;11022</t>
  </si>
  <si>
    <t>上下无限地图-主线</t>
  </si>
  <si>
    <t>全封闭地图-主线</t>
  </si>
  <si>
    <t>无限地图-主线</t>
  </si>
  <si>
    <t>event_type</t>
  </si>
  <si>
    <t>time_limit</t>
  </si>
  <si>
    <t>类型id</t>
  </si>
  <si>
    <t>事件名称</t>
  </si>
  <si>
    <t>作用方类型备注</t>
  </si>
  <si>
    <t>生命周期</t>
  </si>
  <si>
    <t>生命周期备注</t>
  </si>
  <si>
    <t>触发类型id</t>
  </si>
  <si>
    <t>参数</t>
  </si>
  <si>
    <t>技能</t>
  </si>
  <si>
    <t>全局事件</t>
  </si>
  <si>
    <t>永久</t>
  </si>
  <si>
    <t>目标类型</t>
  </si>
  <si>
    <t>技能id</t>
  </si>
  <si>
    <t>当前存在的指定目标类型-释放技能</t>
  </si>
  <si>
    <t>一次性</t>
  </si>
  <si>
    <t>随机数量</t>
  </si>
  <si>
    <t>到指定时间</t>
  </si>
  <si>
    <t>游戏时间(ms)</t>
  </si>
  <si>
    <t>系统事件</t>
  </si>
  <si>
    <t>生成</t>
  </si>
  <si>
    <t>配置表类型</t>
  </si>
  <si>
    <t>配置表主键id</t>
  </si>
  <si>
    <t>半径上限</t>
  </si>
  <si>
    <t>半径下限</t>
  </si>
  <si>
    <t>持续时间</t>
  </si>
  <si>
    <t>增加比例</t>
  </si>
  <si>
    <t>怪物id</t>
  </si>
  <si>
    <t>刷新半径</t>
  </si>
  <si>
    <t>刷新数量</t>
  </si>
  <si>
    <t>掉落组id</t>
  </si>
  <si>
    <t>刷新半径随机值</t>
  </si>
  <si>
    <t>是否按索敌刷新</t>
  </si>
  <si>
    <t>刷新间距</t>
  </si>
  <si>
    <t>怪物类型</t>
  </si>
  <si>
    <t>battle_drop表id</t>
  </si>
  <si>
    <t>组件模板id</t>
  </si>
  <si>
    <t>组件模板参数1</t>
  </si>
  <si>
    <t>组件模板参数2</t>
  </si>
  <si>
    <t>组件模板参数3</t>
  </si>
  <si>
    <t>无目标事件</t>
  </si>
  <si>
    <t>商店阶段id</t>
  </si>
  <si>
    <t>科技阶段id</t>
  </si>
  <si>
    <t>变更后的值</t>
  </si>
  <si>
    <t>变更环境</t>
  </si>
  <si>
    <t>环境id</t>
  </si>
  <si>
    <t>羁绊类型</t>
  </si>
  <si>
    <t>品质id</t>
  </si>
  <si>
    <t>获得指定羁绊技能</t>
  </si>
  <si>
    <t>scene_boss表id</t>
  </si>
  <si>
    <t>临时刷新次数</t>
  </si>
  <si>
    <t>购买次数</t>
  </si>
  <si>
    <t>概率</t>
  </si>
  <si>
    <t>临时购买次数</t>
  </si>
  <si>
    <t>特殊</t>
  </si>
  <si>
    <t>消灭角色周围指定类型实体</t>
  </si>
  <si>
    <t>效果半径(mm)</t>
  </si>
  <si>
    <t>消灭比例</t>
  </si>
  <si>
    <t>id(可选)</t>
  </si>
  <si>
    <t>触发概率</t>
  </si>
  <si>
    <t>伤害转化率</t>
  </si>
  <si>
    <t>经验</t>
  </si>
  <si>
    <t>技能id1</t>
  </si>
  <si>
    <t>技能id2</t>
  </si>
  <si>
    <t>阶段</t>
  </si>
  <si>
    <t>刷新次数</t>
  </si>
  <si>
    <t>免费刷新次数</t>
  </si>
  <si>
    <t>免费技能次数</t>
  </si>
  <si>
    <t>额外概率</t>
  </si>
  <si>
    <t>加成系数</t>
  </si>
  <si>
    <t>属性id</t>
  </si>
  <si>
    <t>羁绊id</t>
  </si>
  <si>
    <t>阶级</t>
  </si>
  <si>
    <t>7位</t>
  </si>
  <si>
    <t>技能类型</t>
  </si>
  <si>
    <t>类型\id位数</t>
  </si>
  <si>
    <t>第1位</t>
  </si>
  <si>
    <t>第2位</t>
  </si>
  <si>
    <t>第3位</t>
  </si>
  <si>
    <t>第4位</t>
  </si>
  <si>
    <t>第5位</t>
  </si>
  <si>
    <t>例</t>
  </si>
  <si>
    <t>事件</t>
  </si>
  <si>
    <t>编号</t>
  </si>
  <si>
    <t>如果能用技能系统实现的 都用技能系统实现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</si>
</sst>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b/>
      <sz val="9"/>
      <color rgb="FFFF0000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9"/>
      <name val="微软雅黑"/>
      <charset val="134"/>
    </font>
    <font>
      <b/>
      <sz val="9"/>
      <color theme="0"/>
      <name val="微软雅黑"/>
      <charset val="134"/>
    </font>
    <font>
      <sz val="9"/>
      <name val="微软雅黑"/>
      <charset val="134"/>
    </font>
    <font>
      <sz val="12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theme="0"/>
      <name val="微软雅黑"/>
      <charset val="134"/>
    </font>
    <font>
      <sz val="12"/>
      <color theme="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3CA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0" fillId="13" borderId="10" applyNumberFormat="0" applyAlignment="0" applyProtection="0">
      <alignment vertical="center"/>
    </xf>
    <xf numFmtId="0" fontId="21" fillId="14" borderId="12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0" borderId="4" xfId="0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7" fillId="7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9" borderId="0" xfId="0" applyFont="1" applyFill="1" applyAlignment="1">
      <alignment horizontal="center" vertical="center"/>
    </xf>
    <xf numFmtId="0" fontId="0" fillId="9" borderId="0" xfId="0" applyFont="1" applyFill="1" applyAlignment="1">
      <alignment vertical="center"/>
    </xf>
    <xf numFmtId="0" fontId="0" fillId="10" borderId="0" xfId="0" applyFont="1" applyFill="1" applyAlignment="1">
      <alignment horizontal="center" vertical="center"/>
    </xf>
    <xf numFmtId="0" fontId="0" fillId="1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F9900"/>
        </patternFill>
      </fill>
    </dxf>
    <dxf>
      <fill>
        <patternFill patternType="solid">
          <bgColor theme="9" tint="0.4"/>
        </patternFill>
      </fill>
    </dxf>
    <dxf>
      <fill>
        <patternFill patternType="solid"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kingsoft\office6\backup\ski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kingsoft\office6\backup\skill_effec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|技能"/>
      <sheetName val="skill_binding|技能羁绊"/>
      <sheetName val="skill_binding_rank|技能羁绊阶级"/>
      <sheetName val="skill_quality|技能品质"/>
      <sheetName val="技能id规则"/>
      <sheetName val="Sheet1"/>
    </sheetNames>
    <sheetDataSet>
      <sheetData sheetId="0">
        <row r="1">
          <cell r="A1" t="str">
            <v>id</v>
          </cell>
        </row>
        <row r="2">
          <cell r="A2" t="str">
            <v>int</v>
          </cell>
        </row>
        <row r="3">
          <cell r="A3" t="str">
            <v>all</v>
          </cell>
        </row>
        <row r="4">
          <cell r="A4" t="str">
            <v>技能id</v>
          </cell>
          <cell r="B4" t="str">
            <v>备注-名称</v>
          </cell>
        </row>
        <row r="4">
          <cell r="D4" t="str">
            <v>备注-技能详情</v>
          </cell>
        </row>
        <row r="5">
          <cell r="A5">
            <v>100110</v>
          </cell>
          <cell r="B5" t="str">
            <v>棒球棍-无流派-D品质-0阶</v>
          </cell>
        </row>
        <row r="6">
          <cell r="A6">
            <v>100130</v>
          </cell>
          <cell r="B6" t="str">
            <v>棒球棍-无流派-B品质-0阶</v>
          </cell>
        </row>
        <row r="7">
          <cell r="A7">
            <v>100140</v>
          </cell>
          <cell r="B7" t="str">
            <v>棒球棍-无流派-A品质-0阶</v>
          </cell>
        </row>
        <row r="8">
          <cell r="A8">
            <v>100160</v>
          </cell>
          <cell r="B8" t="str">
            <v>棒球棍-无流派-SS品质-0阶</v>
          </cell>
        </row>
        <row r="9">
          <cell r="A9">
            <v>110114</v>
          </cell>
          <cell r="B9" t="str">
            <v>棒球棍-银行家-D品质-4阶</v>
          </cell>
        </row>
        <row r="10">
          <cell r="A10">
            <v>110134</v>
          </cell>
          <cell r="B10" t="str">
            <v>棒球棍-银行家-B品质-4阶</v>
          </cell>
        </row>
        <row r="11">
          <cell r="A11">
            <v>110144</v>
          </cell>
          <cell r="B11" t="str">
            <v>棒球棍-银行家-A品质-4阶</v>
          </cell>
        </row>
        <row r="12">
          <cell r="A12">
            <v>110164</v>
          </cell>
          <cell r="B12" t="str">
            <v>棒球棍-银行家-SS品质-4阶</v>
          </cell>
        </row>
        <row r="13">
          <cell r="A13">
            <v>120114</v>
          </cell>
          <cell r="B13" t="str">
            <v>棒球棍-弹药专家-D品质-4阶</v>
          </cell>
        </row>
        <row r="14">
          <cell r="A14">
            <v>120134</v>
          </cell>
          <cell r="B14" t="str">
            <v>棒球棍-弹药专家-B品质-4阶</v>
          </cell>
        </row>
        <row r="15">
          <cell r="A15">
            <v>120144</v>
          </cell>
          <cell r="B15" t="str">
            <v>棒球棍-弹药专家-A品质-4阶</v>
          </cell>
        </row>
        <row r="16">
          <cell r="A16">
            <v>120164</v>
          </cell>
          <cell r="B16" t="str">
            <v>棒球棍-弹药专家-SS品质-4阶</v>
          </cell>
        </row>
        <row r="17">
          <cell r="A17">
            <v>130114</v>
          </cell>
          <cell r="B17" t="str">
            <v>棒球棍-武器大师-D品质-4阶</v>
          </cell>
        </row>
        <row r="18">
          <cell r="A18">
            <v>130134</v>
          </cell>
          <cell r="B18" t="str">
            <v>棒球棍-武器大师-B品质-4阶</v>
          </cell>
        </row>
        <row r="19">
          <cell r="A19">
            <v>130144</v>
          </cell>
          <cell r="B19" t="str">
            <v>棒球棍-武器大师-A品质-4阶</v>
          </cell>
        </row>
        <row r="20">
          <cell r="A20">
            <v>130164</v>
          </cell>
          <cell r="B20" t="str">
            <v>棒球棍-武器大师-SS品质-4阶</v>
          </cell>
        </row>
        <row r="21">
          <cell r="A21">
            <v>140114</v>
          </cell>
          <cell r="B21" t="str">
            <v>棒球棍-社交名流-D品质-4阶</v>
          </cell>
        </row>
        <row r="22">
          <cell r="A22">
            <v>140134</v>
          </cell>
          <cell r="B22" t="str">
            <v>棒球棍-社交名流-B品质-4阶</v>
          </cell>
        </row>
        <row r="23">
          <cell r="A23">
            <v>140144</v>
          </cell>
          <cell r="B23" t="str">
            <v>棒球棍-社交名流-A品质-4阶</v>
          </cell>
        </row>
        <row r="24">
          <cell r="A24">
            <v>140164</v>
          </cell>
          <cell r="B24" t="str">
            <v>棒球棍-社交名流-SS品质-4阶</v>
          </cell>
        </row>
        <row r="25">
          <cell r="A25">
            <v>190101</v>
          </cell>
          <cell r="B25" t="str">
            <v>剑刃风暴-棒球棍-武器大师-D品质-4阶</v>
          </cell>
        </row>
        <row r="26">
          <cell r="A26">
            <v>190102</v>
          </cell>
          <cell r="B26" t="str">
            <v>剑刃风暴-棒球棍-武器大师-B品质-4阶</v>
          </cell>
        </row>
        <row r="27">
          <cell r="A27">
            <v>190103</v>
          </cell>
          <cell r="B27" t="str">
            <v>剑刃风暴-棒球棍-武器大师-A品质-4阶</v>
          </cell>
        </row>
        <row r="28">
          <cell r="A28">
            <v>190104</v>
          </cell>
          <cell r="B28" t="str">
            <v>剑刃风暴-棒球棍-武器大师-SS品质-4阶</v>
          </cell>
        </row>
        <row r="29">
          <cell r="A29">
            <v>190105</v>
          </cell>
          <cell r="B29" t="str">
            <v>无敌斩-棒球棍-社交名流-D品质-4阶</v>
          </cell>
        </row>
        <row r="30">
          <cell r="A30">
            <v>190106</v>
          </cell>
          <cell r="B30" t="str">
            <v>无敌斩-棒球棍-社交名流-B品质-4阶</v>
          </cell>
        </row>
        <row r="31">
          <cell r="A31">
            <v>190107</v>
          </cell>
          <cell r="B31" t="str">
            <v>无敌斩-棒球棍-社交名流-A品质-4阶</v>
          </cell>
        </row>
        <row r="32">
          <cell r="A32">
            <v>190108</v>
          </cell>
          <cell r="B32" t="str">
            <v>无敌斩-棒球棍-社交名流-SS品质-4阶</v>
          </cell>
        </row>
        <row r="33">
          <cell r="A33">
            <v>100210</v>
          </cell>
          <cell r="B33" t="str">
            <v>玩具水枪-无流派-D品质-0阶</v>
          </cell>
        </row>
        <row r="34">
          <cell r="A34">
            <v>100240</v>
          </cell>
          <cell r="B34" t="str">
            <v>玩具水枪-无流派-A品质-0阶</v>
          </cell>
        </row>
        <row r="35">
          <cell r="A35">
            <v>100260</v>
          </cell>
          <cell r="B35" t="str">
            <v>玩具水枪-无流派-SS品质-0阶</v>
          </cell>
        </row>
        <row r="36">
          <cell r="A36">
            <v>110214</v>
          </cell>
          <cell r="B36" t="str">
            <v>玩具水枪-银行家-D品质-4阶</v>
          </cell>
        </row>
        <row r="37">
          <cell r="A37">
            <v>110244</v>
          </cell>
          <cell r="B37" t="str">
            <v>玩具水枪-银行家-A品质-4阶</v>
          </cell>
        </row>
        <row r="38">
          <cell r="A38">
            <v>110264</v>
          </cell>
          <cell r="B38" t="str">
            <v>玩具水枪-银行家-SS品质-4阶</v>
          </cell>
        </row>
        <row r="39">
          <cell r="A39">
            <v>120214</v>
          </cell>
          <cell r="B39" t="str">
            <v>玩具水枪-弹药专家-D品质-4阶</v>
          </cell>
        </row>
        <row r="40">
          <cell r="A40">
            <v>120244</v>
          </cell>
          <cell r="B40" t="str">
            <v>玩具水枪-弹药专家-A品质-4阶</v>
          </cell>
        </row>
        <row r="41">
          <cell r="A41">
            <v>120264</v>
          </cell>
          <cell r="B41" t="str">
            <v>玩具水枪-弹药专家-SS品质-4阶</v>
          </cell>
        </row>
        <row r="42">
          <cell r="A42">
            <v>130214</v>
          </cell>
          <cell r="B42" t="str">
            <v>玩具水枪-武器大师-D品质-4阶</v>
          </cell>
        </row>
        <row r="43">
          <cell r="A43">
            <v>130244</v>
          </cell>
          <cell r="B43" t="str">
            <v>玩具水枪-武器大师-A品质-4阶</v>
          </cell>
        </row>
        <row r="44">
          <cell r="A44">
            <v>130264</v>
          </cell>
          <cell r="B44" t="str">
            <v>玩具水枪-武器大师-SS品质-4阶</v>
          </cell>
        </row>
        <row r="45">
          <cell r="A45">
            <v>140214</v>
          </cell>
          <cell r="B45" t="str">
            <v>玩具水枪-社交名流-D品质-4阶</v>
          </cell>
        </row>
        <row r="46">
          <cell r="A46">
            <v>140244</v>
          </cell>
          <cell r="B46" t="str">
            <v>玩具水枪-社交名流-A品质-4阶</v>
          </cell>
        </row>
        <row r="47">
          <cell r="A47">
            <v>140264</v>
          </cell>
          <cell r="B47" t="str">
            <v>玩具水枪-社交名流-SS品质-4阶</v>
          </cell>
        </row>
        <row r="48">
          <cell r="A48">
            <v>100310</v>
          </cell>
          <cell r="B48" t="str">
            <v>吉他-无流派-D品质-0阶</v>
          </cell>
        </row>
        <row r="49">
          <cell r="A49">
            <v>100340</v>
          </cell>
          <cell r="B49" t="str">
            <v>吉他-无流派-A品质-0阶</v>
          </cell>
        </row>
        <row r="50">
          <cell r="A50">
            <v>110314</v>
          </cell>
          <cell r="B50" t="str">
            <v>吉他-银行家-D品质-4阶</v>
          </cell>
        </row>
        <row r="51">
          <cell r="A51">
            <v>110344</v>
          </cell>
          <cell r="B51" t="str">
            <v>吉他-银行家-A品质-4阶</v>
          </cell>
        </row>
        <row r="52">
          <cell r="A52">
            <v>120314</v>
          </cell>
          <cell r="B52" t="str">
            <v>吉他-弹药专家-D品质-4阶</v>
          </cell>
        </row>
        <row r="53">
          <cell r="A53">
            <v>120344</v>
          </cell>
          <cell r="B53" t="str">
            <v>吉他-弹药专家-A品质-4阶</v>
          </cell>
        </row>
        <row r="54">
          <cell r="A54">
            <v>130314</v>
          </cell>
          <cell r="B54" t="str">
            <v>吉他-武器大师-D品质-4阶</v>
          </cell>
        </row>
        <row r="55">
          <cell r="A55">
            <v>130344</v>
          </cell>
          <cell r="B55" t="str">
            <v>吉他-武器大师-A品质-4阶</v>
          </cell>
        </row>
        <row r="56">
          <cell r="A56">
            <v>140314</v>
          </cell>
          <cell r="B56" t="str">
            <v>吉他-社交名流-D品质-4阶</v>
          </cell>
        </row>
        <row r="57">
          <cell r="A57">
            <v>140344</v>
          </cell>
          <cell r="B57" t="str">
            <v>吉他-社交名流-A品质-4阶</v>
          </cell>
        </row>
        <row r="58">
          <cell r="A58">
            <v>100410</v>
          </cell>
          <cell r="B58" t="str">
            <v>台球杆-无流派-D品质-0阶</v>
          </cell>
        </row>
        <row r="59">
          <cell r="A59">
            <v>110414</v>
          </cell>
          <cell r="B59" t="str">
            <v>台球杆-银行家-D品质-4阶</v>
          </cell>
        </row>
        <row r="60">
          <cell r="A60">
            <v>120414</v>
          </cell>
          <cell r="B60" t="str">
            <v>台球杆-弹药专家-D品质-4阶</v>
          </cell>
        </row>
        <row r="61">
          <cell r="A61">
            <v>130414</v>
          </cell>
          <cell r="B61" t="str">
            <v>台球杆-武器大师-D品质-4阶</v>
          </cell>
        </row>
        <row r="62">
          <cell r="A62">
            <v>140414</v>
          </cell>
          <cell r="B62" t="str">
            <v>台球杆-社交名流-D品质-4阶</v>
          </cell>
        </row>
        <row r="63">
          <cell r="A63">
            <v>190401</v>
          </cell>
          <cell r="B63" t="str">
            <v>台球杆附属技能-社交名流</v>
          </cell>
        </row>
        <row r="64">
          <cell r="A64">
            <v>100510</v>
          </cell>
          <cell r="B64" t="str">
            <v>平底锅-无流派-D品质-0阶</v>
          </cell>
        </row>
        <row r="65">
          <cell r="A65">
            <v>100530</v>
          </cell>
          <cell r="B65" t="str">
            <v>平底锅-无流派-B品质-0阶</v>
          </cell>
        </row>
        <row r="66">
          <cell r="A66">
            <v>100540</v>
          </cell>
          <cell r="B66" t="str">
            <v>平底锅-无流派-A品质-0阶</v>
          </cell>
        </row>
        <row r="67">
          <cell r="A67">
            <v>110514</v>
          </cell>
          <cell r="B67" t="str">
            <v>平底锅-银行家-D品质-4阶</v>
          </cell>
        </row>
        <row r="68">
          <cell r="A68">
            <v>110534</v>
          </cell>
          <cell r="B68" t="str">
            <v>平底锅-银行家-B品质-4阶</v>
          </cell>
        </row>
        <row r="69">
          <cell r="A69">
            <v>110544</v>
          </cell>
          <cell r="B69" t="str">
            <v>平底锅-银行家-A品质-4阶</v>
          </cell>
        </row>
        <row r="70">
          <cell r="A70">
            <v>120514</v>
          </cell>
          <cell r="B70" t="str">
            <v>平底锅-弹药专家-D品质-4阶</v>
          </cell>
        </row>
        <row r="71">
          <cell r="A71">
            <v>120534</v>
          </cell>
          <cell r="B71" t="str">
            <v>平底锅-弹药专家-B品质-4阶</v>
          </cell>
        </row>
        <row r="72">
          <cell r="A72">
            <v>120544</v>
          </cell>
          <cell r="B72" t="str">
            <v>平底锅-弹药专家-A品质-4阶</v>
          </cell>
        </row>
        <row r="73">
          <cell r="A73">
            <v>130514</v>
          </cell>
          <cell r="B73" t="str">
            <v>平底锅-武器大师-D品质-4阶</v>
          </cell>
        </row>
        <row r="74">
          <cell r="A74">
            <v>130534</v>
          </cell>
          <cell r="B74" t="str">
            <v>平底锅-武器大师-B品质-4阶</v>
          </cell>
        </row>
        <row r="75">
          <cell r="A75">
            <v>130544</v>
          </cell>
          <cell r="B75" t="str">
            <v>平底锅-武器大师-A品质-4阶</v>
          </cell>
        </row>
        <row r="76">
          <cell r="A76">
            <v>140514</v>
          </cell>
          <cell r="B76" t="str">
            <v>平底锅-社交名流-D品质-4阶</v>
          </cell>
        </row>
        <row r="77">
          <cell r="A77">
            <v>140534</v>
          </cell>
          <cell r="B77" t="str">
            <v>平底锅-社交名流-B品质-4阶</v>
          </cell>
        </row>
        <row r="78">
          <cell r="A78">
            <v>140544</v>
          </cell>
          <cell r="B78" t="str">
            <v>平底锅-社交名流-A品质-4阶</v>
          </cell>
        </row>
        <row r="79">
          <cell r="A79">
            <v>105110</v>
          </cell>
          <cell r="B79" t="str">
            <v>夺命弹弓-无流派-D品质-0阶</v>
          </cell>
        </row>
        <row r="80">
          <cell r="A80">
            <v>105130</v>
          </cell>
          <cell r="B80" t="str">
            <v>夺命弹弓-无流派-B品质-0阶</v>
          </cell>
        </row>
        <row r="81">
          <cell r="A81">
            <v>105140</v>
          </cell>
          <cell r="B81" t="str">
            <v>夺命弹弓-无流派-A品质-0阶</v>
          </cell>
        </row>
        <row r="82">
          <cell r="A82">
            <v>105160</v>
          </cell>
          <cell r="B82" t="str">
            <v>夺命弹弓-无流派-SS品质-0阶</v>
          </cell>
        </row>
        <row r="83">
          <cell r="A83">
            <v>115114</v>
          </cell>
          <cell r="B83" t="str">
            <v>夺命弹弓-银行家-D品质-4阶</v>
          </cell>
        </row>
        <row r="84">
          <cell r="A84">
            <v>115134</v>
          </cell>
          <cell r="B84" t="str">
            <v>夺命弹弓-银行家-B品质-4阶</v>
          </cell>
        </row>
        <row r="85">
          <cell r="A85">
            <v>115144</v>
          </cell>
          <cell r="B85" t="str">
            <v>夺命弹弓-银行家-A品质-4阶</v>
          </cell>
        </row>
        <row r="86">
          <cell r="A86">
            <v>115164</v>
          </cell>
          <cell r="B86" t="str">
            <v>夺命弹弓-银行家-SS品质-4阶</v>
          </cell>
        </row>
        <row r="87">
          <cell r="A87">
            <v>125114</v>
          </cell>
          <cell r="B87" t="str">
            <v>夺命弹弓-弹药专家-D品质-4阶</v>
          </cell>
        </row>
        <row r="88">
          <cell r="A88">
            <v>125134</v>
          </cell>
          <cell r="B88" t="str">
            <v>夺命弹弓-弹药专家-B品质-4阶</v>
          </cell>
        </row>
        <row r="89">
          <cell r="A89">
            <v>125144</v>
          </cell>
          <cell r="B89" t="str">
            <v>夺命弹弓-弹药专家-A品质-4阶</v>
          </cell>
        </row>
        <row r="90">
          <cell r="A90">
            <v>125164</v>
          </cell>
          <cell r="B90" t="str">
            <v>夺命弹弓-弹药专家-SS品质-4阶</v>
          </cell>
        </row>
        <row r="91">
          <cell r="A91">
            <v>135114</v>
          </cell>
          <cell r="B91" t="str">
            <v>夺命弹弓-武器大师-D品质-4阶</v>
          </cell>
        </row>
        <row r="92">
          <cell r="A92">
            <v>135134</v>
          </cell>
          <cell r="B92" t="str">
            <v>夺命弹弓-武器大师-B品质-4阶</v>
          </cell>
        </row>
        <row r="93">
          <cell r="A93">
            <v>135144</v>
          </cell>
          <cell r="B93" t="str">
            <v>夺命弹弓-武器大师-A品质-4阶</v>
          </cell>
        </row>
        <row r="94">
          <cell r="A94">
            <v>135164</v>
          </cell>
          <cell r="B94" t="str">
            <v>夺命弹弓-武器大师-SS品质-4阶</v>
          </cell>
        </row>
        <row r="95">
          <cell r="A95">
            <v>145114</v>
          </cell>
          <cell r="B95" t="str">
            <v>夺命弹弓-社交名流-D品质-4阶</v>
          </cell>
        </row>
        <row r="96">
          <cell r="A96">
            <v>145134</v>
          </cell>
          <cell r="B96" t="str">
            <v>夺命弹弓-社交名流-B品质-4阶</v>
          </cell>
        </row>
        <row r="97">
          <cell r="A97">
            <v>145144</v>
          </cell>
          <cell r="B97" t="str">
            <v>夺命弹弓-社交名流-A品质-4阶</v>
          </cell>
        </row>
        <row r="98">
          <cell r="A98">
            <v>145164</v>
          </cell>
          <cell r="B98" t="str">
            <v>夺命弹弓-社交名流-SS品质-4阶</v>
          </cell>
        </row>
        <row r="99">
          <cell r="A99">
            <v>110001</v>
          </cell>
          <cell r="B99" t="str">
            <v>银行家-1阶</v>
          </cell>
        </row>
        <row r="99">
          <cell r="D99" t="str">
            <v>一圈弹幕(8个金币)，伤害+击退。①每8秒1波小金币。②每6秒1波中金币。③每4秒1波大金币。</v>
          </cell>
        </row>
        <row r="100">
          <cell r="A100">
            <v>110002</v>
          </cell>
          <cell r="B100" t="str">
            <v>银行家-2阶</v>
          </cell>
        </row>
        <row r="100">
          <cell r="D100" t="str">
            <v>一圈弹幕(8个金币)，伤害+击退。①每8秒1波小金币。②每6秒1波中金币。③每4秒1波大金币。</v>
          </cell>
        </row>
        <row r="101">
          <cell r="A101">
            <v>110003</v>
          </cell>
          <cell r="B101" t="str">
            <v>银行家-3阶</v>
          </cell>
        </row>
        <row r="101">
          <cell r="D101" t="str">
            <v>一圈弹幕(8个金币)，伤害+击退。①每8秒1波小金币。②每6秒1波中金币。③每4秒1波大金币。</v>
          </cell>
        </row>
        <row r="102">
          <cell r="A102">
            <v>120001</v>
          </cell>
          <cell r="B102" t="str">
            <v>弹药专家-1阶</v>
          </cell>
        </row>
        <row r="102">
          <cell r="D102" t="str">
            <v>每5秒扔1波手雷，范围伤害+强制位移+减速。①每波1小雷。②每波3中雷。③每波5大雷。</v>
          </cell>
        </row>
        <row r="103">
          <cell r="A103">
            <v>120002</v>
          </cell>
          <cell r="B103" t="str">
            <v>弹药专家-2阶</v>
          </cell>
        </row>
        <row r="103">
          <cell r="D103" t="str">
            <v>每5秒扔1波手雷，范围伤害+强制位移+减速。①每波1小雷。②每波3中雷。③每波5大雷。</v>
          </cell>
        </row>
        <row r="104">
          <cell r="A104">
            <v>120003</v>
          </cell>
          <cell r="B104" t="str">
            <v>弹药专家-3阶</v>
          </cell>
        </row>
        <row r="104">
          <cell r="D104" t="str">
            <v>每5秒扔1波手雷，范围伤害+强制位移+减速。①每波1小雷。②每波3中雷。③每波5大雷。</v>
          </cell>
        </row>
        <row r="105">
          <cell r="A105">
            <v>130001</v>
          </cell>
          <cell r="B105" t="str">
            <v>武器大师-1阶</v>
          </cell>
        </row>
        <row r="105">
          <cell r="D105" t="str">
            <v>每3秒面朝方向剑气，伤害。①60度剑气。②120度剑气。③240度剑气。</v>
          </cell>
        </row>
        <row r="106">
          <cell r="A106">
            <v>130002</v>
          </cell>
          <cell r="B106" t="str">
            <v>武器大师-2阶</v>
          </cell>
        </row>
        <row r="106">
          <cell r="D106" t="str">
            <v>每3秒面朝方向剑气，伤害。①60度剑气。②120度剑气。③240度剑气。</v>
          </cell>
        </row>
        <row r="107">
          <cell r="A107">
            <v>130003</v>
          </cell>
          <cell r="B107" t="str">
            <v>武器大师-3阶</v>
          </cell>
        </row>
        <row r="107">
          <cell r="D107" t="str">
            <v>每3秒面朝方向剑气，伤害。①60度剑气。②120度剑气。③240度剑气。</v>
          </cell>
        </row>
        <row r="108">
          <cell r="A108">
            <v>140001</v>
          </cell>
          <cell r="B108" t="str">
            <v>社交名流-1阶</v>
          </cell>
        </row>
        <row r="108">
          <cell r="D108" t="str">
            <v>范围光环(聚光灯)。①小光环，减速。②中光环，减速。③大光环，减速+伤害。</v>
          </cell>
        </row>
        <row r="109">
          <cell r="A109">
            <v>140002</v>
          </cell>
          <cell r="B109" t="str">
            <v>社交名流-2阶</v>
          </cell>
        </row>
        <row r="109">
          <cell r="D109" t="str">
            <v>范围光环(聚光灯)。①小光环，减速。②中光环，减速。③大光环，减速+伤害。</v>
          </cell>
        </row>
        <row r="110">
          <cell r="A110">
            <v>140003</v>
          </cell>
          <cell r="B110" t="str">
            <v>社交名流-3阶</v>
          </cell>
        </row>
        <row r="110">
          <cell r="D110" t="str">
            <v>范围光环(聚光灯)。①小光环，减速。②中光环，减速。③大光环，减速+伤害。</v>
          </cell>
        </row>
        <row r="111">
          <cell r="A111">
            <v>211011</v>
          </cell>
          <cell r="B111" t="str">
            <v>财富转移-1</v>
          </cell>
        </row>
        <row r="111">
          <cell r="D111" t="str">
            <v>拾取钞票时将额外获得10%收入。(向下取整)(等级1)</v>
          </cell>
        </row>
        <row r="112">
          <cell r="A112">
            <v>211012</v>
          </cell>
          <cell r="B112" t="str">
            <v>财富转移-2</v>
          </cell>
        </row>
        <row r="112">
          <cell r="D112" t="str">
            <v>拾取钞票时将额外获得10%收入。(向下取整)(等级2)</v>
          </cell>
        </row>
        <row r="113">
          <cell r="A113">
            <v>211013</v>
          </cell>
          <cell r="B113" t="str">
            <v>财富转移-3</v>
          </cell>
        </row>
        <row r="113">
          <cell r="D113" t="str">
            <v>拾取钞票时将额外获得10%收入。(向下取整)(等级3)</v>
          </cell>
        </row>
        <row r="114">
          <cell r="A114">
            <v>211014</v>
          </cell>
          <cell r="B114" t="str">
            <v>财富转移-4</v>
          </cell>
        </row>
        <row r="114">
          <cell r="D114" t="str">
            <v>拾取钞票时将额外获得10%收入。(向下取整)(等级4)</v>
          </cell>
        </row>
        <row r="115">
          <cell r="A115">
            <v>211021</v>
          </cell>
          <cell r="B115" t="str">
            <v>意外之财-1</v>
          </cell>
        </row>
        <row r="115">
          <cell r="D115" t="str">
            <v>每次击败怪物后有10%概率额外获得5钞票。(等级1)</v>
          </cell>
        </row>
        <row r="116">
          <cell r="A116">
            <v>211022</v>
          </cell>
          <cell r="B116" t="str">
            <v>意外之财-2</v>
          </cell>
        </row>
        <row r="116">
          <cell r="D116" t="str">
            <v>每次击败怪物后有10%概率额外获得5钞票。(等级2)</v>
          </cell>
        </row>
        <row r="117">
          <cell r="A117">
            <v>211023</v>
          </cell>
          <cell r="B117" t="str">
            <v>意外之财-3</v>
          </cell>
        </row>
        <row r="117">
          <cell r="D117" t="str">
            <v>每次击败怪物后有10%概率额外获得5钞票。(等级3)</v>
          </cell>
        </row>
        <row r="118">
          <cell r="A118">
            <v>211024</v>
          </cell>
          <cell r="B118" t="str">
            <v>意外之财-4</v>
          </cell>
        </row>
        <row r="118">
          <cell r="D118" t="str">
            <v>每次击败怪物后有10%概率额外获得5钞票。(等级4)</v>
          </cell>
        </row>
        <row r="119">
          <cell r="A119">
            <v>211031</v>
          </cell>
          <cell r="B119" t="str">
            <v>经济间谍-1</v>
          </cell>
        </row>
        <row r="119">
          <cell r="D119" t="str">
            <v>刷新所需消耗降低12%。(等级1)</v>
          </cell>
        </row>
        <row r="120">
          <cell r="A120">
            <v>211032</v>
          </cell>
          <cell r="B120" t="str">
            <v>经济间谍-2</v>
          </cell>
        </row>
        <row r="120">
          <cell r="D120" t="str">
            <v>刷新所需消耗降低12%。(等级2)</v>
          </cell>
        </row>
        <row r="121">
          <cell r="A121">
            <v>211033</v>
          </cell>
          <cell r="B121" t="str">
            <v>经济间谍-3</v>
          </cell>
        </row>
        <row r="121">
          <cell r="D121" t="str">
            <v>刷新所需消耗降低12%。(等级3)</v>
          </cell>
        </row>
        <row r="122">
          <cell r="A122">
            <v>211034</v>
          </cell>
          <cell r="B122" t="str">
            <v>经济间谍-4</v>
          </cell>
        </row>
        <row r="122">
          <cell r="D122" t="str">
            <v>刷新所需消耗降低12%。(等级4)</v>
          </cell>
        </row>
        <row r="123">
          <cell r="A123">
            <v>211041</v>
          </cell>
          <cell r="B123" t="str">
            <v>趋势预言-1</v>
          </cell>
        </row>
        <row r="123">
          <cell r="D123" t="str">
            <v>每次出现商店将额外获得1次免费刷新次数，仅对此次商店生效，不可保留。(等级1)</v>
          </cell>
        </row>
        <row r="124">
          <cell r="A124">
            <v>211042</v>
          </cell>
          <cell r="B124" t="str">
            <v>趋势预言-2</v>
          </cell>
        </row>
        <row r="124">
          <cell r="D124" t="str">
            <v>每次出现商店将额外获得1次免费刷新次数，仅对此次商店生效，不可保留。(等级2)</v>
          </cell>
        </row>
        <row r="125">
          <cell r="A125">
            <v>211043</v>
          </cell>
          <cell r="B125" t="str">
            <v>趋势预言-3</v>
          </cell>
        </row>
        <row r="125">
          <cell r="D125" t="str">
            <v>每次出现商店将额外获得1次免费刷新次数，仅对此次商店生效，不可保留。(等级3)</v>
          </cell>
        </row>
        <row r="126">
          <cell r="A126">
            <v>211044</v>
          </cell>
          <cell r="B126" t="str">
            <v>趋势预言-4</v>
          </cell>
        </row>
        <row r="126">
          <cell r="D126" t="str">
            <v>每次出现商店将额外获得1次免费刷新次数，仅对此次商店生效，不可保留。(等级4)</v>
          </cell>
        </row>
        <row r="127">
          <cell r="A127">
            <v>211051</v>
          </cell>
          <cell r="B127" t="str">
            <v>内幕交易-1</v>
          </cell>
        </row>
        <row r="127">
          <cell r="D127" t="str">
            <v>购买技能所需钞票消耗降低12%。(等级1)</v>
          </cell>
        </row>
        <row r="128">
          <cell r="A128">
            <v>211052</v>
          </cell>
          <cell r="B128" t="str">
            <v>内幕交易-2</v>
          </cell>
        </row>
        <row r="128">
          <cell r="D128" t="str">
            <v>购买技能所需钞票消耗降低12%。(等级2)</v>
          </cell>
        </row>
        <row r="129">
          <cell r="A129">
            <v>211053</v>
          </cell>
          <cell r="B129" t="str">
            <v>内幕交易-3</v>
          </cell>
        </row>
        <row r="129">
          <cell r="D129" t="str">
            <v>购买技能所需钞票消耗降低12%。(等级3)</v>
          </cell>
        </row>
        <row r="130">
          <cell r="A130">
            <v>211054</v>
          </cell>
          <cell r="B130" t="str">
            <v>内幕交易-4</v>
          </cell>
        </row>
        <row r="130">
          <cell r="D130" t="str">
            <v>购买技能所需钞票消耗降低12%。(等级4)</v>
          </cell>
        </row>
        <row r="131">
          <cell r="A131">
            <v>212011</v>
          </cell>
          <cell r="B131" t="str">
            <v>市场垄断-1</v>
          </cell>
        </row>
        <row r="131">
          <cell r="D131" t="str">
            <v>战斗商店中的技能价格下降20%，且刷新价格下降10%。(等级1)</v>
          </cell>
        </row>
        <row r="132">
          <cell r="A132">
            <v>212012</v>
          </cell>
          <cell r="B132" t="str">
            <v>市场垄断-2</v>
          </cell>
        </row>
        <row r="132">
          <cell r="D132" t="str">
            <v>战斗商店中的技能价格下降20%，且刷新价格下降10%。(等级2)</v>
          </cell>
        </row>
        <row r="133">
          <cell r="A133">
            <v>212021</v>
          </cell>
          <cell r="B133" t="str">
            <v>风险投资-1</v>
          </cell>
        </row>
        <row r="133">
          <cell r="D133" t="str">
            <v>每5秒判定一次，获得20钞票或失去10钞票。(等级1)</v>
          </cell>
        </row>
        <row r="134">
          <cell r="A134">
            <v>212022</v>
          </cell>
          <cell r="B134" t="str">
            <v>风险投资-2</v>
          </cell>
        </row>
        <row r="134">
          <cell r="D134" t="str">
            <v>每5秒判定一次，获得20钞票或失去10钞票。(等级2)</v>
          </cell>
        </row>
        <row r="135">
          <cell r="A135">
            <v>213011</v>
          </cell>
          <cell r="B135" t="str">
            <v>摩根时代-1</v>
          </cell>
        </row>
        <row r="135">
          <cell r="D135" t="str">
            <v>每购买3次技能，随机获得一个流派技能。(等级1)</v>
          </cell>
        </row>
        <row r="136">
          <cell r="A136">
            <v>221011</v>
          </cell>
          <cell r="B136" t="str">
            <v>弹无虚发-1</v>
          </cell>
        </row>
        <row r="136">
          <cell r="D136" t="str">
            <v>获得10%攻击力加成。(等级1)</v>
          </cell>
        </row>
        <row r="137">
          <cell r="A137">
            <v>221012</v>
          </cell>
          <cell r="B137" t="str">
            <v>弹无虚发-2</v>
          </cell>
        </row>
        <row r="137">
          <cell r="D137" t="str">
            <v>获得10%攻击力加成。(等级2)</v>
          </cell>
        </row>
        <row r="138">
          <cell r="A138">
            <v>221013</v>
          </cell>
          <cell r="B138" t="str">
            <v>弹无虚发-3</v>
          </cell>
        </row>
        <row r="138">
          <cell r="D138" t="str">
            <v>获得10%攻击力加成。(等级3)</v>
          </cell>
        </row>
        <row r="139">
          <cell r="A139">
            <v>221014</v>
          </cell>
          <cell r="B139" t="str">
            <v>弹无虚发-4</v>
          </cell>
        </row>
        <row r="139">
          <cell r="D139" t="str">
            <v>获得10%攻击力加成。(等级4)</v>
          </cell>
        </row>
        <row r="140">
          <cell r="A140">
            <v>221021</v>
          </cell>
          <cell r="B140" t="str">
            <v>精准打击-1</v>
          </cell>
        </row>
        <row r="140">
          <cell r="D140" t="str">
            <v>获得8%暴击率加成。(等级1)</v>
          </cell>
        </row>
        <row r="141">
          <cell r="A141">
            <v>221022</v>
          </cell>
          <cell r="B141" t="str">
            <v>精准打击-2</v>
          </cell>
        </row>
        <row r="141">
          <cell r="D141" t="str">
            <v>获得8%暴击率加成。(等级2)</v>
          </cell>
        </row>
        <row r="142">
          <cell r="A142">
            <v>221023</v>
          </cell>
          <cell r="B142" t="str">
            <v>精准打击-3</v>
          </cell>
        </row>
        <row r="142">
          <cell r="D142" t="str">
            <v>获得8%暴击率加成。(等级3)</v>
          </cell>
        </row>
        <row r="143">
          <cell r="A143">
            <v>221024</v>
          </cell>
          <cell r="B143" t="str">
            <v>精准打击-4</v>
          </cell>
        </row>
        <row r="143">
          <cell r="D143" t="str">
            <v>获得8%暴击率加成。(等级4)</v>
          </cell>
        </row>
        <row r="144">
          <cell r="A144">
            <v>221031</v>
          </cell>
          <cell r="B144" t="str">
            <v>快速装填-1</v>
          </cell>
        </row>
        <row r="144">
          <cell r="D144" t="str">
            <v>获得12%冷却减免。(等级1)</v>
          </cell>
        </row>
        <row r="145">
          <cell r="A145">
            <v>221032</v>
          </cell>
          <cell r="B145" t="str">
            <v>快速装填-2</v>
          </cell>
        </row>
        <row r="145">
          <cell r="D145" t="str">
            <v>获得12%冷却减免。(等级2)</v>
          </cell>
        </row>
        <row r="146">
          <cell r="A146">
            <v>221033</v>
          </cell>
          <cell r="B146" t="str">
            <v>快速装填-3</v>
          </cell>
        </row>
        <row r="146">
          <cell r="D146" t="str">
            <v>获得12%冷却减免。(等级3)</v>
          </cell>
        </row>
        <row r="147">
          <cell r="A147">
            <v>221034</v>
          </cell>
          <cell r="B147" t="str">
            <v>快速装填-4</v>
          </cell>
        </row>
        <row r="147">
          <cell r="D147" t="str">
            <v>获得12%冷却减免。(等级4)</v>
          </cell>
        </row>
        <row r="148">
          <cell r="A148">
            <v>221041</v>
          </cell>
          <cell r="B148" t="str">
            <v>穿甲弹-1</v>
          </cell>
        </row>
        <row r="148">
          <cell r="D148" t="str">
            <v>获得10%伤害加成。(等级1)</v>
          </cell>
        </row>
        <row r="149">
          <cell r="A149">
            <v>221042</v>
          </cell>
          <cell r="B149" t="str">
            <v>穿甲弹-2</v>
          </cell>
        </row>
        <row r="149">
          <cell r="D149" t="str">
            <v>获得10%伤害加成。(等级2)</v>
          </cell>
        </row>
        <row r="150">
          <cell r="A150">
            <v>221043</v>
          </cell>
          <cell r="B150" t="str">
            <v>穿甲弹-3</v>
          </cell>
        </row>
        <row r="150">
          <cell r="D150" t="str">
            <v>获得10%伤害加成。(等级3)</v>
          </cell>
        </row>
        <row r="151">
          <cell r="A151">
            <v>221044</v>
          </cell>
          <cell r="B151" t="str">
            <v>穿甲弹-4</v>
          </cell>
        </row>
        <row r="151">
          <cell r="D151" t="str">
            <v>获得10%伤害加成。(等级4)</v>
          </cell>
        </row>
        <row r="152">
          <cell r="A152">
            <v>221051</v>
          </cell>
          <cell r="B152" t="str">
            <v>弹药改良-1</v>
          </cell>
        </row>
        <row r="152">
          <cell r="D152" t="str">
            <v>获得10%暴击伤害加成。(等级1)</v>
          </cell>
        </row>
        <row r="153">
          <cell r="A153">
            <v>221052</v>
          </cell>
          <cell r="B153" t="str">
            <v>弹药改良-2</v>
          </cell>
        </row>
        <row r="153">
          <cell r="D153" t="str">
            <v>获得10%暴击伤害加成。(等级2)</v>
          </cell>
        </row>
        <row r="154">
          <cell r="A154">
            <v>221053</v>
          </cell>
          <cell r="B154" t="str">
            <v>弹药改良-3</v>
          </cell>
        </row>
        <row r="154">
          <cell r="D154" t="str">
            <v>获得10%暴击伤害加成。(等级3)</v>
          </cell>
        </row>
        <row r="155">
          <cell r="A155">
            <v>221054</v>
          </cell>
          <cell r="B155" t="str">
            <v>弹药改良-4</v>
          </cell>
        </row>
        <row r="155">
          <cell r="D155" t="str">
            <v>获得10%暴击伤害加成。(等级4)</v>
          </cell>
        </row>
        <row r="156">
          <cell r="A156">
            <v>222011</v>
          </cell>
          <cell r="B156" t="str">
            <v>粉碎-1</v>
          </cell>
        </row>
        <row r="156">
          <cell r="D156" t="str">
            <v>每次攻击额外附带1%敌方最大生命值(上限200)。(等级1)</v>
          </cell>
        </row>
        <row r="157">
          <cell r="A157">
            <v>222012</v>
          </cell>
          <cell r="B157" t="str">
            <v>粉碎-2</v>
          </cell>
        </row>
        <row r="157">
          <cell r="D157" t="str">
            <v>每次攻击额外附带1%敌方最大生命值(上限200)。(等级2)</v>
          </cell>
        </row>
        <row r="158">
          <cell r="A158">
            <v>222021</v>
          </cell>
          <cell r="B158" t="str">
            <v>绝对专注-1</v>
          </cell>
        </row>
        <row r="158">
          <cell r="D158" t="str">
            <v>每秒获得2%可叠加的临时暴击率，当角色触发暴击时，清空临时暴击率并重新开始计算。(等级1)</v>
          </cell>
        </row>
        <row r="159">
          <cell r="A159">
            <v>222022</v>
          </cell>
          <cell r="B159" t="str">
            <v>绝对专注-2</v>
          </cell>
        </row>
        <row r="159">
          <cell r="D159" t="str">
            <v>每秒获得2%可叠加的临时暴击率，当角色触发暴击时，清空临时暴击率并重新开始计算。(等级2)</v>
          </cell>
        </row>
        <row r="160">
          <cell r="A160">
            <v>223011</v>
          </cell>
          <cell r="B160" t="str">
            <v>派对时间-1</v>
          </cell>
        </row>
        <row r="160">
          <cell r="D160" t="str">
            <v>每次商店结束后，获得20%移动速度加成，25%推力加成，25%冷却减免，持续20秒。(等级1)</v>
          </cell>
        </row>
        <row r="161">
          <cell r="A161">
            <v>231011</v>
          </cell>
          <cell r="B161" t="str">
            <v>借力打力-1</v>
          </cell>
        </row>
        <row r="161">
          <cell r="D161" t="str">
            <v>每次攻击有8%概率触发超级推力。(等级1)</v>
          </cell>
        </row>
        <row r="162">
          <cell r="A162">
            <v>231012</v>
          </cell>
          <cell r="B162" t="str">
            <v>借力打力-2</v>
          </cell>
        </row>
        <row r="162">
          <cell r="D162" t="str">
            <v>每次攻击有8%概率触发超级推力。(等级2)</v>
          </cell>
        </row>
        <row r="163">
          <cell r="A163">
            <v>231013</v>
          </cell>
          <cell r="B163" t="str">
            <v>借力打力-3</v>
          </cell>
        </row>
        <row r="163">
          <cell r="D163" t="str">
            <v>每次攻击有8%概率触发超级推力。(等级3)</v>
          </cell>
        </row>
        <row r="164">
          <cell r="A164">
            <v>231014</v>
          </cell>
          <cell r="B164" t="str">
            <v>借力打力-4</v>
          </cell>
        </row>
        <row r="164">
          <cell r="D164" t="str">
            <v>每次攻击有8%概率触发超级推力。(等级4)</v>
          </cell>
        </row>
        <row r="165">
          <cell r="A165">
            <v>231021</v>
          </cell>
          <cell r="B165" t="str">
            <v>梦幻脚步-1</v>
          </cell>
        </row>
        <row r="165">
          <cell r="D165" t="str">
            <v>获得12%闪避率。(等级1)</v>
          </cell>
        </row>
        <row r="166">
          <cell r="A166">
            <v>231022</v>
          </cell>
          <cell r="B166" t="str">
            <v>梦幻脚步-2</v>
          </cell>
        </row>
        <row r="166">
          <cell r="D166" t="str">
            <v>获得12%闪避率。(等级2)</v>
          </cell>
        </row>
        <row r="167">
          <cell r="A167">
            <v>231023</v>
          </cell>
          <cell r="B167" t="str">
            <v>梦幻脚步-3</v>
          </cell>
        </row>
        <row r="167">
          <cell r="D167" t="str">
            <v>获得12%闪避率。(等级3)</v>
          </cell>
        </row>
        <row r="168">
          <cell r="A168">
            <v>231024</v>
          </cell>
          <cell r="B168" t="str">
            <v>梦幻脚步-4</v>
          </cell>
        </row>
        <row r="168">
          <cell r="D168" t="str">
            <v>获得12%闪避率。(等级4)</v>
          </cell>
        </row>
        <row r="169">
          <cell r="A169">
            <v>231031</v>
          </cell>
          <cell r="B169" t="str">
            <v>大步流星-1</v>
          </cell>
        </row>
        <row r="169">
          <cell r="D169" t="str">
            <v>获得10%移动速度。(等级1)</v>
          </cell>
        </row>
        <row r="170">
          <cell r="A170">
            <v>231032</v>
          </cell>
          <cell r="B170" t="str">
            <v>大步流星-2</v>
          </cell>
        </row>
        <row r="170">
          <cell r="D170" t="str">
            <v>获得10%移动速度。(等级2)</v>
          </cell>
        </row>
        <row r="171">
          <cell r="A171">
            <v>231033</v>
          </cell>
          <cell r="B171" t="str">
            <v>大步流星-3</v>
          </cell>
        </row>
        <row r="171">
          <cell r="D171" t="str">
            <v>获得10%移动速度。(等级3)</v>
          </cell>
        </row>
        <row r="172">
          <cell r="A172">
            <v>231034</v>
          </cell>
          <cell r="B172" t="str">
            <v>大步流星-4</v>
          </cell>
        </row>
        <row r="172">
          <cell r="D172" t="str">
            <v>获得10%移动速度。(等级4)</v>
          </cell>
        </row>
        <row r="173">
          <cell r="A173">
            <v>231041</v>
          </cell>
          <cell r="B173" t="str">
            <v>百炼成钢-1</v>
          </cell>
        </row>
        <row r="173">
          <cell r="D173" t="str">
            <v>获得10%伤害减免。(等级1)</v>
          </cell>
        </row>
        <row r="174">
          <cell r="A174">
            <v>231042</v>
          </cell>
          <cell r="B174" t="str">
            <v>百炼成钢-2</v>
          </cell>
        </row>
        <row r="174">
          <cell r="D174" t="str">
            <v>获得10%伤害减免。(等级2)</v>
          </cell>
        </row>
        <row r="175">
          <cell r="A175">
            <v>231043</v>
          </cell>
          <cell r="B175" t="str">
            <v>百炼成钢-3</v>
          </cell>
        </row>
        <row r="175">
          <cell r="D175" t="str">
            <v>获得10%伤害减免。(等级3)</v>
          </cell>
        </row>
        <row r="176">
          <cell r="A176">
            <v>231044</v>
          </cell>
          <cell r="B176" t="str">
            <v>百炼成钢-4</v>
          </cell>
        </row>
        <row r="176">
          <cell r="D176" t="str">
            <v>获得10%伤害减免。(等级4)</v>
          </cell>
        </row>
        <row r="177">
          <cell r="A177">
            <v>231051</v>
          </cell>
          <cell r="B177" t="str">
            <v>力量美学-1</v>
          </cell>
        </row>
        <row r="177">
          <cell r="D177" t="str">
            <v>获得10%推力加成。(等级1)</v>
          </cell>
        </row>
        <row r="178">
          <cell r="A178">
            <v>231052</v>
          </cell>
          <cell r="B178" t="str">
            <v>力量美学-2</v>
          </cell>
        </row>
        <row r="178">
          <cell r="D178" t="str">
            <v>获得10%推力加成。(等级2)</v>
          </cell>
        </row>
        <row r="179">
          <cell r="A179">
            <v>231053</v>
          </cell>
          <cell r="B179" t="str">
            <v>力量美学-3</v>
          </cell>
        </row>
        <row r="179">
          <cell r="D179" t="str">
            <v>获得10%推力加成。(等级3)</v>
          </cell>
        </row>
        <row r="180">
          <cell r="A180">
            <v>231054</v>
          </cell>
          <cell r="B180" t="str">
            <v>力量美学-4</v>
          </cell>
        </row>
        <row r="180">
          <cell r="D180" t="str">
            <v>获得10%推力加成。(等级4)</v>
          </cell>
        </row>
        <row r="181">
          <cell r="A181">
            <v>232011</v>
          </cell>
          <cell r="B181" t="str">
            <v>格挡反击-1</v>
          </cell>
        </row>
        <row r="181">
          <cell r="D181" t="str">
            <v>角色每次受到伤害，25%概率将120%伤害均分给自身范围内所有敌方目标。(等级1)</v>
          </cell>
        </row>
        <row r="182">
          <cell r="A182">
            <v>232012</v>
          </cell>
          <cell r="B182" t="str">
            <v>格挡反击-2</v>
          </cell>
        </row>
        <row r="182">
          <cell r="D182" t="str">
            <v>角色每次受到伤害，25%概率将120%伤害均分给自身范围内所有敌方目标。(等级2)</v>
          </cell>
        </row>
        <row r="183">
          <cell r="A183">
            <v>232021</v>
          </cell>
          <cell r="B183" t="str">
            <v>洞察破绽-1</v>
          </cell>
        </row>
        <row r="183">
          <cell r="D183" t="str">
            <v>对生命值低于50%的敌方目标造成额外20%伤害。(等级1)</v>
          </cell>
        </row>
        <row r="184">
          <cell r="A184">
            <v>232022</v>
          </cell>
          <cell r="B184" t="str">
            <v>洞察破绽-2</v>
          </cell>
        </row>
        <row r="184">
          <cell r="D184" t="str">
            <v>对生命值低于50%的敌方目标造成额外40%伤害。(等级2)</v>
          </cell>
        </row>
        <row r="185">
          <cell r="A185">
            <v>233011</v>
          </cell>
          <cell r="B185" t="str">
            <v>宗师之力-1</v>
          </cell>
        </row>
        <row r="185">
          <cell r="D185" t="str">
            <v>每5次攻击，下1次攻击伤害翻倍。(等级1)</v>
          </cell>
        </row>
        <row r="186">
          <cell r="A186">
            <v>241011</v>
          </cell>
          <cell r="B186" t="str">
            <v>签名会-1</v>
          </cell>
        </row>
        <row r="186">
          <cell r="D186" t="str">
            <v>每击败50个敌人，获得0.2%伤害加成(上限12%)。(等级1)</v>
          </cell>
        </row>
        <row r="187">
          <cell r="A187">
            <v>241012</v>
          </cell>
          <cell r="B187" t="str">
            <v>签名会-2</v>
          </cell>
        </row>
        <row r="187">
          <cell r="D187" t="str">
            <v>每击败50个敌人，获得0.2%伤害加成(上限12%)。(等级2)</v>
          </cell>
        </row>
        <row r="188">
          <cell r="A188">
            <v>241013</v>
          </cell>
          <cell r="B188" t="str">
            <v>签名会-3</v>
          </cell>
        </row>
        <row r="188">
          <cell r="D188" t="str">
            <v>每击败50个敌人，获得0.2%伤害加成(上限12%)。(等级3)</v>
          </cell>
        </row>
        <row r="189">
          <cell r="A189">
            <v>241014</v>
          </cell>
          <cell r="B189" t="str">
            <v>签名会-4</v>
          </cell>
        </row>
        <row r="189">
          <cell r="D189" t="str">
            <v>每击败50个敌人，获得0.2%伤害加成(上限12%)。(等级4)</v>
          </cell>
        </row>
        <row r="190">
          <cell r="A190">
            <v>241021</v>
          </cell>
          <cell r="B190" t="str">
            <v>精致礼服-1</v>
          </cell>
        </row>
        <row r="190">
          <cell r="D190" t="str">
            <v>每击败50个敌人，获得0.2%伤害减免(上限12%)。(等级1)</v>
          </cell>
        </row>
        <row r="191">
          <cell r="A191">
            <v>241022</v>
          </cell>
          <cell r="B191" t="str">
            <v>精致礼服-2</v>
          </cell>
        </row>
        <row r="191">
          <cell r="D191" t="str">
            <v>每击败50个敌人，获得0.2%伤害减免(上限12%)。(等级2)</v>
          </cell>
        </row>
        <row r="192">
          <cell r="A192">
            <v>241023</v>
          </cell>
          <cell r="B192" t="str">
            <v>精致礼服-3</v>
          </cell>
        </row>
        <row r="192">
          <cell r="D192" t="str">
            <v>每击败50个敌人，获得0.2%伤害减免(上限12%)。(等级3)</v>
          </cell>
        </row>
        <row r="193">
          <cell r="A193">
            <v>241024</v>
          </cell>
          <cell r="B193" t="str">
            <v>精致礼服-4</v>
          </cell>
        </row>
        <row r="193">
          <cell r="D193" t="str">
            <v>每击败50个敌人，获得0.2%伤害减免(上限12%)。(等级4)</v>
          </cell>
        </row>
        <row r="194">
          <cell r="A194">
            <v>241031</v>
          </cell>
          <cell r="B194" t="str">
            <v>交际花-1</v>
          </cell>
        </row>
        <row r="194">
          <cell r="D194" t="str">
            <v>每击败50个敌人，获得0.5%最大生命值(上限30%)。(等级1)</v>
          </cell>
        </row>
        <row r="195">
          <cell r="A195">
            <v>241032</v>
          </cell>
          <cell r="B195" t="str">
            <v>交际花-2</v>
          </cell>
        </row>
        <row r="195">
          <cell r="D195" t="str">
            <v>每击败50个敌人，获得0.5%最大生命值(上限30%)。(等级2)</v>
          </cell>
        </row>
        <row r="196">
          <cell r="A196">
            <v>241033</v>
          </cell>
          <cell r="B196" t="str">
            <v>交际花-3</v>
          </cell>
        </row>
        <row r="196">
          <cell r="D196" t="str">
            <v>每击败50个敌人，获得0.5%最大生命值(上限30%)。(等级3)</v>
          </cell>
        </row>
        <row r="197">
          <cell r="A197">
            <v>241034</v>
          </cell>
          <cell r="B197" t="str">
            <v>交际花-4</v>
          </cell>
        </row>
        <row r="197">
          <cell r="D197" t="str">
            <v>每击败50个敌人，获得0.5%最大生命值(上限30%)。(等级4)</v>
          </cell>
        </row>
        <row r="198">
          <cell r="A198">
            <v>241041</v>
          </cell>
          <cell r="B198" t="str">
            <v>潮流制造者-1</v>
          </cell>
        </row>
        <row r="198">
          <cell r="D198" t="str">
            <v>每次出现商店后，恢复自身10%最大生命值。(等级1)</v>
          </cell>
        </row>
        <row r="199">
          <cell r="A199">
            <v>241042</v>
          </cell>
          <cell r="B199" t="str">
            <v>潮流制造者-2</v>
          </cell>
        </row>
        <row r="199">
          <cell r="D199" t="str">
            <v>每次出现商店后，恢复自身10%最大生命值。(等级2)</v>
          </cell>
        </row>
        <row r="200">
          <cell r="A200">
            <v>241043</v>
          </cell>
          <cell r="B200" t="str">
            <v>潮流制造者-3</v>
          </cell>
        </row>
        <row r="200">
          <cell r="D200" t="str">
            <v>每次出现商店后，恢复自身10%最大生命值。(等级3)</v>
          </cell>
        </row>
        <row r="201">
          <cell r="A201">
            <v>241044</v>
          </cell>
          <cell r="B201" t="str">
            <v>潮流制造者-4</v>
          </cell>
        </row>
        <row r="201">
          <cell r="D201" t="str">
            <v>每次出现商店后，恢复自身10%最大生命值。(等级4)</v>
          </cell>
        </row>
        <row r="202">
          <cell r="A202">
            <v>241051</v>
          </cell>
          <cell r="B202" t="str">
            <v>贵族风范-1</v>
          </cell>
        </row>
        <row r="202">
          <cell r="D202" t="str">
            <v>每5秒，恢复角色1%最大生命值。(等级1)</v>
          </cell>
        </row>
        <row r="203">
          <cell r="A203">
            <v>241052</v>
          </cell>
          <cell r="B203" t="str">
            <v>贵族风范-2</v>
          </cell>
        </row>
        <row r="203">
          <cell r="D203" t="str">
            <v>每5秒，恢复角色1%最大生命值。(等级2)</v>
          </cell>
        </row>
        <row r="204">
          <cell r="A204">
            <v>241053</v>
          </cell>
          <cell r="B204" t="str">
            <v>贵族风范-3</v>
          </cell>
        </row>
        <row r="204">
          <cell r="D204" t="str">
            <v>每5秒，恢复角色1%最大生命值。(等级3)</v>
          </cell>
        </row>
        <row r="205">
          <cell r="A205">
            <v>241054</v>
          </cell>
          <cell r="B205" t="str">
            <v>贵族风范-4</v>
          </cell>
        </row>
        <row r="205">
          <cell r="D205" t="str">
            <v>每5秒，恢复角色1%最大生命值。(等级4)</v>
          </cell>
        </row>
        <row r="206">
          <cell r="A206">
            <v>242011</v>
          </cell>
          <cell r="B206" t="str">
            <v>绯闻主角-1</v>
          </cell>
        </row>
        <row r="206">
          <cell r="D206" t="str">
            <v>每击败200敌人，增加自身5%攻击力，但受到伤害增加1%。(等级1)</v>
          </cell>
        </row>
        <row r="207">
          <cell r="A207">
            <v>242012</v>
          </cell>
          <cell r="B207" t="str">
            <v>绯闻主角-2</v>
          </cell>
        </row>
        <row r="207">
          <cell r="D207" t="str">
            <v>每击败200敌人，增加自身5%攻击力，但受到伤害增加1%。(等级2)</v>
          </cell>
        </row>
        <row r="208">
          <cell r="A208">
            <v>242021</v>
          </cell>
          <cell r="B208" t="str">
            <v>危机公关-1</v>
          </cell>
        </row>
        <row r="208">
          <cell r="D208" t="str">
            <v>角色受到致命伤害时，免疫本次伤害并获得2秒无敌，每300秒仅能触发1次。(等级1)</v>
          </cell>
        </row>
        <row r="209">
          <cell r="A209">
            <v>242022</v>
          </cell>
          <cell r="B209" t="str">
            <v>危机公关-2</v>
          </cell>
        </row>
        <row r="209">
          <cell r="D209" t="str">
            <v>角色受到致命伤害时，免疫本次伤害并获得2秒无敌，每300秒仅能触发1次。(等级2)</v>
          </cell>
        </row>
        <row r="210">
          <cell r="A210">
            <v>243011</v>
          </cell>
          <cell r="B210" t="str">
            <v>猎人游戏-1</v>
          </cell>
        </row>
        <row r="210">
          <cell r="D210" t="str">
            <v>击败敌人有10%概率回复自身5%最大生命值。(等级1)</v>
          </cell>
        </row>
        <row r="211">
          <cell r="A211">
            <v>300001</v>
          </cell>
          <cell r="B211" t="str">
            <v>践踏</v>
          </cell>
        </row>
        <row r="211">
          <cell r="D211" t="str">
            <v>践踏地面，对周围圆形范围内的敌人造成伤害和眩晕。</v>
          </cell>
        </row>
        <row r="212">
          <cell r="A212">
            <v>300002</v>
          </cell>
          <cell r="B212" t="str">
            <v>火箭弹</v>
          </cell>
        </row>
        <row r="212">
          <cell r="D212" t="str">
            <v>以角色为中心，向该区域发射1个火箭弹，对该区域造成大额伤害。</v>
          </cell>
        </row>
        <row r="213">
          <cell r="A213">
            <v>300003</v>
          </cell>
          <cell r="B213" t="str">
            <v>震荡波</v>
          </cell>
        </row>
        <row r="213">
          <cell r="D213" t="str">
            <v>重击地面，向角色方向，呈等腰体型状，逐步生效，命中角色产生强制位移、伤害、减速及反向，持续2秒。</v>
          </cell>
        </row>
        <row r="214">
          <cell r="A214">
            <v>300004</v>
          </cell>
          <cell r="B214" t="str">
            <v>冲锋</v>
          </cell>
        </row>
        <row r="214">
          <cell r="D214" t="str">
            <v>向角色方向发起3次冲锋，若触碰到角色则对角色造成伤害及击退。</v>
          </cell>
        </row>
        <row r="215">
          <cell r="A215">
            <v>300005</v>
          </cell>
          <cell r="B215" t="str">
            <v>尖刺</v>
          </cell>
        </row>
        <row r="215">
          <cell r="D215" t="str">
            <v>召唤1圈围绕自身的尖刺，若命中角色则造成伤害及流血效果。</v>
          </cell>
        </row>
        <row r="216">
          <cell r="A216">
            <v>300006</v>
          </cell>
          <cell r="B216" t="str">
            <v>火墙</v>
          </cell>
        </row>
        <row r="216">
          <cell r="D216" t="str">
            <v>瞄准角色，沿直线陆续投掷3个燃烧瓶，燃烧瓶将在落点生成火焰地形。</v>
          </cell>
        </row>
        <row r="217">
          <cell r="A217">
            <v>300007</v>
          </cell>
          <cell r="B217" t="str">
            <v>捕捉</v>
          </cell>
        </row>
        <row r="217">
          <cell r="D217" t="str">
            <v>召唤1个从天而降的巨网，必然命中角色，对角色造成定身效果。</v>
          </cell>
        </row>
        <row r="218">
          <cell r="A218">
            <v>300008</v>
          </cell>
          <cell r="B218" t="str">
            <v>狂暴</v>
          </cell>
        </row>
        <row r="218">
          <cell r="D218" t="str">
            <v>转换为狂战士形态，移动速度增加30%，攻击力增加40%，受到伤害增加30%，每秒回复2%最大生命值，持续8秒。</v>
          </cell>
        </row>
        <row r="219">
          <cell r="A219">
            <v>300009</v>
          </cell>
          <cell r="B219" t="str">
            <v>回旋镖</v>
          </cell>
        </row>
        <row r="219">
          <cell r="D219" t="str">
            <v>蓄力短暂时间后向角色投掷1个回旋镖，回旋镖在飞行过程中速度衰减，达到最大飞行距离后返回至Boss处，回旋镖飞行过程中Boss可移动，命中角色则造成强制位移和多段伤害。</v>
          </cell>
        </row>
        <row r="220">
          <cell r="A220">
            <v>300010</v>
          </cell>
          <cell r="B220" t="str">
            <v>香蕉皮</v>
          </cell>
        </row>
        <row r="220">
          <cell r="D220" t="str">
            <v>Boss矩形范围内随机生成多个香蕉皮，踩到香蕉皮后强制位移一段距离。</v>
          </cell>
        </row>
        <row r="221">
          <cell r="A221">
            <v>300011</v>
          </cell>
          <cell r="B221" t="str">
            <v>音响炮台</v>
          </cell>
        </row>
        <row r="221">
          <cell r="D221" t="str">
            <v>召唤1个音响，每2秒向角色发射1个音符，命中则造成伤害和减速，音响可摧毁，受到5次攻击或撞击后被摧毁。</v>
          </cell>
        </row>
        <row r="222">
          <cell r="A222">
            <v>300012</v>
          </cell>
          <cell r="B222" t="str">
            <v>龙卷风</v>
          </cell>
        </row>
        <row r="222">
          <cell r="D222" t="str">
            <v>向角色方向召唤龙卷风，若命中角色则龙卷风会将角色牵引至龙卷风中心，角色随龙卷风强制位移。</v>
          </cell>
        </row>
        <row r="223">
          <cell r="A223">
            <v>300013</v>
          </cell>
          <cell r="B223" t="str">
            <v>锥形阵</v>
          </cell>
        </row>
        <row r="223">
          <cell r="D223" t="str">
            <v>召唤3波，每波为呈锥形阵5个摩托车喽啰，向角色冲锋一次，冲锋到尽头后喽啰消失，命中角色则造成伤害及击退。</v>
          </cell>
        </row>
        <row r="224">
          <cell r="A224">
            <v>300014</v>
          </cell>
          <cell r="B224" t="str">
            <v>呼叫增援</v>
          </cell>
        </row>
        <row r="224">
          <cell r="D224" t="str">
            <v>召唤大量喽啰，从四面八方包围角色。</v>
          </cell>
        </row>
        <row r="225">
          <cell r="A225">
            <v>300015</v>
          </cell>
          <cell r="B225" t="str">
            <v>疗愈</v>
          </cell>
        </row>
        <row r="225">
          <cell r="D225" t="str">
            <v>降低自身移动速度，持续治疗周围所有己方单位(喽啰及普通Boss)，持续4秒。</v>
          </cell>
        </row>
        <row r="226">
          <cell r="A226">
            <v>300016</v>
          </cell>
          <cell r="B226" t="str">
            <v>重拳出击</v>
          </cell>
        </row>
        <row r="226">
          <cell r="D226" t="str">
            <v>静止并蓄力，向角色方向出拳(矩形范围)，对角色及障碍物造成伤害及高额击退。</v>
          </cell>
        </row>
        <row r="227">
          <cell r="A227">
            <v>300017</v>
          </cell>
          <cell r="B227" t="str">
            <v>大号铅弹</v>
          </cell>
        </row>
        <row r="227">
          <cell r="D227" t="str">
            <v>使用S1897霰弹枪向角色连续开2枪(扇形范围)，若命中角色则造成流血(dot伤害)、击退、减速debuff。</v>
          </cell>
        </row>
        <row r="228">
          <cell r="A228">
            <v>300018</v>
          </cell>
          <cell r="B228" t="str">
            <v>火力覆盖</v>
          </cell>
        </row>
        <row r="228">
          <cell r="D228" t="str">
            <v>静止，连续向角色发射16颗子弹，子弹将会追踪角色并对角色造成伤害，若被连续命中，每颗子弹造成伤害递增20%。</v>
          </cell>
        </row>
        <row r="229">
          <cell r="A229">
            <v>300019</v>
          </cell>
          <cell r="B229" t="str">
            <v>破片手榴弹</v>
          </cell>
        </row>
        <row r="229">
          <cell r="D229" t="str">
            <v>向角色方向投掷破片手榴弹，手榴弹将在3秒后爆炸，对圆形范围造成小幅击退，并散射一圈碎片，每15度1个碎片，一共24个碎片，碎片命中角色则造成伤害及强制位移。</v>
          </cell>
        </row>
        <row r="230">
          <cell r="A230">
            <v>300020</v>
          </cell>
          <cell r="B230" t="str">
            <v>毒迹</v>
          </cell>
        </row>
        <row r="230">
          <cell r="D230" t="str">
            <v>行走轨迹能附加中毒状态。</v>
          </cell>
        </row>
        <row r="231">
          <cell r="A231">
            <v>300021</v>
          </cell>
          <cell r="B231" t="str">
            <v>自爆</v>
          </cell>
        </row>
        <row r="231">
          <cell r="D231" t="str">
            <v>快速向角色移动，达到角色位置处停止移动，短暂倒计时后自爆，对自身造成小额伤害，对大范围区域造成大额伤害及击退。</v>
          </cell>
        </row>
        <row r="232">
          <cell r="A232">
            <v>300022</v>
          </cell>
          <cell r="B232" t="str">
            <v>篮球</v>
          </cell>
        </row>
        <row r="232">
          <cell r="D232" t="str">
            <v>移动并投掷，每间隔1秒向角色方向1个投掷篮球，投掷5个(4秒)，篮球触碰障碍物将反弹，每个篮球持续存在5秒，命中角色则造成伤害及击退。</v>
          </cell>
        </row>
        <row r="233">
          <cell r="A233">
            <v>300023</v>
          </cell>
          <cell r="B233" t="str">
            <v>篮球</v>
          </cell>
        </row>
        <row r="233">
          <cell r="D233" t="str">
            <v>移动并投掷，每间隔1秒向角色方向1个投掷篮球，投掷5个(4秒)，篮球触碰障碍物将反弹，每个篮球持续存在5秒，命中角色则造成伤害及击退。</v>
          </cell>
        </row>
        <row r="234">
          <cell r="A234">
            <v>304011</v>
          </cell>
          <cell r="B234" t="str">
            <v>怪物武器-手枪</v>
          </cell>
        </row>
        <row r="234">
          <cell r="D234" t="str">
            <v>9毫米子弹</v>
          </cell>
        </row>
        <row r="235">
          <cell r="A235">
            <v>304021</v>
          </cell>
          <cell r="B235" t="str">
            <v>怪物武器-冲锋枪</v>
          </cell>
        </row>
        <row r="235">
          <cell r="D235" t="str">
            <v>9毫米子弹</v>
          </cell>
        </row>
        <row r="236">
          <cell r="A236">
            <v>304031</v>
          </cell>
          <cell r="B236" t="str">
            <v>怪物武器-步枪</v>
          </cell>
        </row>
        <row r="236">
          <cell r="D236" t="str">
            <v>7.62子弹</v>
          </cell>
        </row>
        <row r="237">
          <cell r="A237">
            <v>304041</v>
          </cell>
          <cell r="B237" t="str">
            <v>怪物武器-狙击枪</v>
          </cell>
        </row>
        <row r="237">
          <cell r="D237" t="str">
            <v>7.62子弹</v>
          </cell>
        </row>
        <row r="238">
          <cell r="A238">
            <v>304051</v>
          </cell>
          <cell r="B238" t="str">
            <v>怪物武器-机枪</v>
          </cell>
        </row>
        <row r="238">
          <cell r="D238" t="str">
            <v>5.56子弹</v>
          </cell>
        </row>
        <row r="239">
          <cell r="A239">
            <v>304061</v>
          </cell>
          <cell r="B239" t="str">
            <v>怪物武器-燃烧瓶</v>
          </cell>
        </row>
        <row r="239">
          <cell r="D239" t="str">
            <v>燃烧瓶</v>
          </cell>
        </row>
        <row r="240">
          <cell r="A240">
            <v>304071</v>
          </cell>
          <cell r="B240" t="str">
            <v>怪物武器-易拉罐</v>
          </cell>
        </row>
        <row r="240">
          <cell r="D240" t="str">
            <v>易拉罐</v>
          </cell>
        </row>
        <row r="241">
          <cell r="A241">
            <v>304081</v>
          </cell>
          <cell r="B241" t="str">
            <v>怪物武器-灭火器</v>
          </cell>
        </row>
        <row r="241">
          <cell r="D241" t="str">
            <v>喷雾</v>
          </cell>
        </row>
        <row r="242">
          <cell r="A242">
            <v>304091</v>
          </cell>
          <cell r="B242" t="str">
            <v>怪物武器-飞镖</v>
          </cell>
        </row>
        <row r="242">
          <cell r="D242" t="str">
            <v>飞镖</v>
          </cell>
        </row>
        <row r="243">
          <cell r="A243">
            <v>305011</v>
          </cell>
          <cell r="B243" t="str">
            <v>怪物武器-吉他</v>
          </cell>
        </row>
        <row r="243">
          <cell r="D243" t="str">
            <v>音符</v>
          </cell>
        </row>
        <row r="244">
          <cell r="A244">
            <v>305021</v>
          </cell>
          <cell r="B244" t="str">
            <v>怪物武器-手炮</v>
          </cell>
        </row>
        <row r="244">
          <cell r="D244" t="str">
            <v>12口径子弹</v>
          </cell>
        </row>
        <row r="245">
          <cell r="A245">
            <v>305031</v>
          </cell>
          <cell r="B245" t="str">
            <v>怪物武器-霰弹枪</v>
          </cell>
        </row>
        <row r="245">
          <cell r="D245" t="str">
            <v>12口径子弹</v>
          </cell>
        </row>
        <row r="246">
          <cell r="A246">
            <v>305041</v>
          </cell>
          <cell r="B246" t="str">
            <v>怪物武器-榴弹枪</v>
          </cell>
        </row>
        <row r="246">
          <cell r="D246" t="str">
            <v>榴弹</v>
          </cell>
        </row>
        <row r="247">
          <cell r="A247">
            <v>305051</v>
          </cell>
          <cell r="B247" t="str">
            <v>怪物武器-火箭炮</v>
          </cell>
        </row>
        <row r="247">
          <cell r="D247" t="str">
            <v>火箭筒</v>
          </cell>
        </row>
        <row r="248">
          <cell r="A248">
            <v>305061</v>
          </cell>
          <cell r="B248" t="str">
            <v>怪物武器-手榴弹</v>
          </cell>
        </row>
        <row r="248">
          <cell r="D248" t="str">
            <v>手榴弹</v>
          </cell>
        </row>
        <row r="249">
          <cell r="A249">
            <v>305071</v>
          </cell>
          <cell r="B249" t="str">
            <v>怪物武器-易拉罐</v>
          </cell>
        </row>
        <row r="249">
          <cell r="D249" t="str">
            <v>易拉罐</v>
          </cell>
        </row>
        <row r="250">
          <cell r="A250">
            <v>315011</v>
          </cell>
          <cell r="B250" t="str">
            <v>左右挥拳</v>
          </cell>
        </row>
        <row r="250">
          <cell r="D250" t="str">
            <v>左右挥拳</v>
          </cell>
        </row>
        <row r="251">
          <cell r="A251">
            <v>315012</v>
          </cell>
          <cell r="B251" t="str">
            <v>泰山压顶</v>
          </cell>
        </row>
        <row r="251">
          <cell r="D251" t="str">
            <v>泰山压顶</v>
          </cell>
        </row>
        <row r="252">
          <cell r="A252">
            <v>315013</v>
          </cell>
          <cell r="B252" t="str">
            <v>后撤偷袭</v>
          </cell>
        </row>
        <row r="252">
          <cell r="D252" t="str">
            <v>后撤偷袭</v>
          </cell>
        </row>
        <row r="253">
          <cell r="A253">
            <v>315014</v>
          </cell>
          <cell r="B253" t="str">
            <v>飓风之拳</v>
          </cell>
        </row>
        <row r="253">
          <cell r="D253" t="str">
            <v>飓风之拳</v>
          </cell>
        </row>
        <row r="254">
          <cell r="A254">
            <v>315021</v>
          </cell>
          <cell r="B254" t="str">
            <v>突刺</v>
          </cell>
        </row>
        <row r="254">
          <cell r="D254" t="str">
            <v>突刺</v>
          </cell>
        </row>
        <row r="255">
          <cell r="A255">
            <v>315022</v>
          </cell>
          <cell r="B255" t="str">
            <v>回旋踢</v>
          </cell>
        </row>
        <row r="255">
          <cell r="D255" t="str">
            <v>回旋踢</v>
          </cell>
        </row>
        <row r="256">
          <cell r="A256">
            <v>315023</v>
          </cell>
          <cell r="B256" t="str">
            <v>闪光弹</v>
          </cell>
        </row>
        <row r="256">
          <cell r="D256" t="str">
            <v>闪光弹</v>
          </cell>
        </row>
        <row r="257">
          <cell r="A257">
            <v>315024</v>
          </cell>
          <cell r="B257" t="str">
            <v>利刃风暴</v>
          </cell>
        </row>
        <row r="257">
          <cell r="D257" t="str">
            <v>利刃风暴</v>
          </cell>
        </row>
        <row r="258">
          <cell r="A258">
            <v>315031</v>
          </cell>
          <cell r="B258" t="str">
            <v>抱摔冲锋</v>
          </cell>
        </row>
        <row r="258">
          <cell r="D258" t="str">
            <v>抱摔冲锋</v>
          </cell>
        </row>
        <row r="259">
          <cell r="A259">
            <v>315032</v>
          </cell>
          <cell r="B259" t="str">
            <v>火箭炮</v>
          </cell>
        </row>
        <row r="259">
          <cell r="D259" t="str">
            <v>火箭炮</v>
          </cell>
        </row>
        <row r="260">
          <cell r="A260">
            <v>315033</v>
          </cell>
          <cell r="B260" t="str">
            <v>投掷C4</v>
          </cell>
        </row>
        <row r="260">
          <cell r="D260" t="str">
            <v>投掷C4</v>
          </cell>
        </row>
        <row r="261">
          <cell r="A261">
            <v>315034</v>
          </cell>
          <cell r="B261" t="str">
            <v>追猎</v>
          </cell>
        </row>
        <row r="261">
          <cell r="D261" t="str">
            <v>追猎</v>
          </cell>
        </row>
        <row r="262">
          <cell r="A262">
            <v>325011</v>
          </cell>
          <cell r="B262" t="str">
            <v>炮台</v>
          </cell>
        </row>
        <row r="262">
          <cell r="D262" t="str">
            <v>炮台</v>
          </cell>
        </row>
        <row r="263">
          <cell r="A263">
            <v>325012</v>
          </cell>
          <cell r="B263" t="str">
            <v>陷阱</v>
          </cell>
        </row>
        <row r="263">
          <cell r="D263" t="str">
            <v>陷阱</v>
          </cell>
        </row>
        <row r="264">
          <cell r="A264">
            <v>325013</v>
          </cell>
          <cell r="B264" t="str">
            <v>定位</v>
          </cell>
        </row>
        <row r="264">
          <cell r="D264" t="str">
            <v>定位</v>
          </cell>
        </row>
        <row r="265">
          <cell r="A265">
            <v>325014</v>
          </cell>
          <cell r="B265" t="str">
            <v>回溯</v>
          </cell>
        </row>
        <row r="265">
          <cell r="D265" t="str">
            <v>回溯</v>
          </cell>
        </row>
        <row r="266">
          <cell r="A266">
            <v>325015</v>
          </cell>
          <cell r="B266" t="str">
            <v>炮台技能</v>
          </cell>
        </row>
        <row r="266">
          <cell r="D266" t="str">
            <v>炮台技能</v>
          </cell>
        </row>
        <row r="267">
          <cell r="A267">
            <v>325016</v>
          </cell>
          <cell r="B267" t="str">
            <v>陷阱技能</v>
          </cell>
        </row>
        <row r="267">
          <cell r="D267" t="str">
            <v>陷阱技能</v>
          </cell>
        </row>
        <row r="268">
          <cell r="A268">
            <v>325018</v>
          </cell>
          <cell r="B268" t="str">
            <v>陷阱技能</v>
          </cell>
        </row>
        <row r="268">
          <cell r="D268" t="str">
            <v>陷阱技能</v>
          </cell>
        </row>
        <row r="269">
          <cell r="A269">
            <v>325021</v>
          </cell>
          <cell r="B269" t="str">
            <v>燕返</v>
          </cell>
        </row>
        <row r="269">
          <cell r="D269" t="str">
            <v>燕返</v>
          </cell>
        </row>
        <row r="270">
          <cell r="A270">
            <v>325022</v>
          </cell>
          <cell r="B270" t="str">
            <v>幻影连斩</v>
          </cell>
        </row>
        <row r="270">
          <cell r="D270" t="str">
            <v>幻影连斩</v>
          </cell>
        </row>
        <row r="271">
          <cell r="A271">
            <v>325023</v>
          </cell>
          <cell r="B271" t="str">
            <v>十字斩</v>
          </cell>
        </row>
        <row r="271">
          <cell r="D271" t="str">
            <v>十字斩</v>
          </cell>
        </row>
        <row r="272">
          <cell r="A272">
            <v>325024</v>
          </cell>
          <cell r="B272" t="str">
            <v>二天一流</v>
          </cell>
        </row>
        <row r="272">
          <cell r="D272" t="str">
            <v>二天一流</v>
          </cell>
        </row>
        <row r="273">
          <cell r="A273">
            <v>325031</v>
          </cell>
          <cell r="B273" t="str">
            <v>太极拳</v>
          </cell>
        </row>
        <row r="273">
          <cell r="D273" t="str">
            <v>太极拳</v>
          </cell>
        </row>
        <row r="274">
          <cell r="A274">
            <v>325032</v>
          </cell>
          <cell r="B274" t="str">
            <v>回天</v>
          </cell>
        </row>
        <row r="274">
          <cell r="D274" t="str">
            <v>回天</v>
          </cell>
        </row>
        <row r="275">
          <cell r="A275">
            <v>325033</v>
          </cell>
          <cell r="B275" t="str">
            <v>六十四掌</v>
          </cell>
        </row>
        <row r="275">
          <cell r="D275" t="str">
            <v>六十四掌</v>
          </cell>
        </row>
        <row r="276">
          <cell r="A276">
            <v>325034</v>
          </cell>
          <cell r="B276" t="str">
            <v>掌风</v>
          </cell>
        </row>
        <row r="276">
          <cell r="D276" t="str">
            <v>掌风</v>
          </cell>
        </row>
        <row r="277">
          <cell r="A277">
            <v>345011</v>
          </cell>
          <cell r="B277" t="str">
            <v>反射音符</v>
          </cell>
        </row>
        <row r="277">
          <cell r="D277" t="str">
            <v>反射音符</v>
          </cell>
        </row>
        <row r="278">
          <cell r="A278">
            <v>345012</v>
          </cell>
          <cell r="B278" t="str">
            <v>狂热摇滚</v>
          </cell>
        </row>
        <row r="278">
          <cell r="D278" t="str">
            <v>狂热摇滚</v>
          </cell>
        </row>
        <row r="279">
          <cell r="A279">
            <v>345013</v>
          </cell>
          <cell r="B279" t="str">
            <v>陶醉</v>
          </cell>
        </row>
        <row r="279">
          <cell r="D279" t="str">
            <v>陶醉</v>
          </cell>
        </row>
        <row r="280">
          <cell r="A280">
            <v>345014</v>
          </cell>
          <cell r="B280" t="str">
            <v>命运之音</v>
          </cell>
        </row>
        <row r="280">
          <cell r="D280" t="str">
            <v>命运之音</v>
          </cell>
        </row>
        <row r="281">
          <cell r="A281">
            <v>345021</v>
          </cell>
          <cell r="B281" t="str">
            <v>机械舞</v>
          </cell>
        </row>
        <row r="281">
          <cell r="D281" t="str">
            <v>机械舞</v>
          </cell>
        </row>
        <row r="282">
          <cell r="A282">
            <v>345022</v>
          </cell>
          <cell r="B282" t="str">
            <v>应援</v>
          </cell>
        </row>
        <row r="282">
          <cell r="D282" t="str">
            <v>应援</v>
          </cell>
        </row>
        <row r="283">
          <cell r="A283">
            <v>345023</v>
          </cell>
          <cell r="B283" t="str">
            <v>口哨攻击</v>
          </cell>
        </row>
        <row r="283">
          <cell r="D283" t="str">
            <v>口哨攻击</v>
          </cell>
        </row>
        <row r="284">
          <cell r="A284">
            <v>345024</v>
          </cell>
          <cell r="B284" t="str">
            <v>闪电攻击</v>
          </cell>
        </row>
        <row r="284">
          <cell r="D284" t="str">
            <v>闪电攻击</v>
          </cell>
        </row>
        <row r="285">
          <cell r="A285">
            <v>345025</v>
          </cell>
          <cell r="B285" t="str">
            <v>应援</v>
          </cell>
        </row>
        <row r="285">
          <cell r="D285" t="str">
            <v>秒杀身边小怪</v>
          </cell>
        </row>
        <row r="286">
          <cell r="A286">
            <v>343911</v>
          </cell>
          <cell r="B286" t="str">
            <v>应援</v>
          </cell>
        </row>
        <row r="286">
          <cell r="D286" t="str">
            <v>小怪技能</v>
          </cell>
        </row>
        <row r="287">
          <cell r="A287">
            <v>345031</v>
          </cell>
          <cell r="B287" t="str">
            <v>冲锋扫射</v>
          </cell>
        </row>
        <row r="287">
          <cell r="D287" t="str">
            <v>冲锋扫射</v>
          </cell>
        </row>
        <row r="288">
          <cell r="A288">
            <v>345032</v>
          </cell>
          <cell r="B288" t="str">
            <v>摩托回旋</v>
          </cell>
        </row>
        <row r="288">
          <cell r="D288" t="str">
            <v>摩托回旋</v>
          </cell>
        </row>
        <row r="289">
          <cell r="A289">
            <v>345033</v>
          </cell>
          <cell r="B289" t="str">
            <v>摩托冲击</v>
          </cell>
        </row>
        <row r="289">
          <cell r="D289" t="str">
            <v>摩托冲击</v>
          </cell>
        </row>
        <row r="290">
          <cell r="A290">
            <v>345034</v>
          </cell>
          <cell r="B290" t="str">
            <v>爆裂弹</v>
          </cell>
        </row>
        <row r="290">
          <cell r="D290" t="str">
            <v>爆裂弹</v>
          </cell>
        </row>
        <row r="292">
          <cell r="A292">
            <v>420031</v>
          </cell>
          <cell r="B292" t="str">
            <v>首次购买蓝色品质技能免费</v>
          </cell>
        </row>
        <row r="292">
          <cell r="D292" t="str">
            <v>首次购买蓝色品质技能免费</v>
          </cell>
        </row>
        <row r="293">
          <cell r="A293">
            <v>420051</v>
          </cell>
          <cell r="B293" t="str">
            <v>获得2次免费刷新，可累计到战斗结束</v>
          </cell>
        </row>
        <row r="293">
          <cell r="D293" t="str">
            <v>获得2次免费刷新，可累计到战斗结束</v>
          </cell>
        </row>
        <row r="294">
          <cell r="A294">
            <v>420071</v>
          </cell>
          <cell r="B294" t="str">
            <v>移动速度+2</v>
          </cell>
        </row>
        <row r="294">
          <cell r="D294" t="str">
            <v>移动速度+2</v>
          </cell>
        </row>
        <row r="295">
          <cell r="A295">
            <v>420091</v>
          </cell>
          <cell r="B295" t="str">
            <v>道具恢复效果+10%</v>
          </cell>
        </row>
        <row r="295">
          <cell r="D295" t="str">
            <v>道具恢复效果+10%</v>
          </cell>
        </row>
        <row r="296">
          <cell r="A296">
            <v>420111</v>
          </cell>
          <cell r="B296" t="str">
            <v>击败怪物会掉落装备</v>
          </cell>
        </row>
        <row r="296">
          <cell r="D296" t="str">
            <v>击败怪物会掉落装备</v>
          </cell>
        </row>
        <row r="297">
          <cell r="A297">
            <v>420131</v>
          </cell>
          <cell r="B297" t="str">
            <v>被击倒时获得2秒无敌</v>
          </cell>
        </row>
        <row r="297">
          <cell r="D297" t="str">
            <v>被击倒时获得2秒无敌</v>
          </cell>
        </row>
        <row r="298">
          <cell r="A298">
            <v>420151</v>
          </cell>
          <cell r="B298" t="str">
            <v>武器冷却-10%</v>
          </cell>
        </row>
        <row r="298">
          <cell r="D298" t="str">
            <v>武器冷却-10%</v>
          </cell>
        </row>
        <row r="299">
          <cell r="A299">
            <v>420201</v>
          </cell>
          <cell r="B299" t="str">
            <v>击败怪物会掉落香蕉</v>
          </cell>
        </row>
        <row r="299">
          <cell r="D299" t="str">
            <v>击败怪物会掉落香蕉</v>
          </cell>
        </row>
        <row r="300">
          <cell r="A300">
            <v>420251</v>
          </cell>
          <cell r="B300" t="str">
            <v>生命+15%</v>
          </cell>
        </row>
        <row r="300">
          <cell r="D300" t="str">
            <v>生命+15%</v>
          </cell>
        </row>
        <row r="301">
          <cell r="A301">
            <v>420301</v>
          </cell>
          <cell r="B301" t="str">
            <v>每次商店结束时恢复20%生命</v>
          </cell>
        </row>
        <row r="301">
          <cell r="D301" t="str">
            <v>每次商店结束时恢复20%生命</v>
          </cell>
        </row>
        <row r="302">
          <cell r="A302">
            <v>420351</v>
          </cell>
          <cell r="B302" t="str">
            <v>击败怪物会掉落零件</v>
          </cell>
        </row>
        <row r="302">
          <cell r="D302" t="str">
            <v>击败怪物会掉落零件</v>
          </cell>
        </row>
        <row r="303">
          <cell r="A303">
            <v>420401</v>
          </cell>
          <cell r="B303" t="str">
            <v>攻击力+15%</v>
          </cell>
        </row>
        <row r="303">
          <cell r="D303" t="str">
            <v>攻击力+15%</v>
          </cell>
        </row>
        <row r="304">
          <cell r="A304">
            <v>420501</v>
          </cell>
          <cell r="B304" t="str">
            <v>暴击率+10%</v>
          </cell>
        </row>
        <row r="304">
          <cell r="D304" t="str">
            <v>暴击率+10%</v>
          </cell>
        </row>
        <row r="305">
          <cell r="A305">
            <v>420601</v>
          </cell>
          <cell r="B305" t="str">
            <v>连续碰撞伤害增加15%</v>
          </cell>
        </row>
        <row r="305">
          <cell r="D305" t="str">
            <v>连续碰撞伤害增加15%</v>
          </cell>
        </row>
        <row r="306">
          <cell r="A306">
            <v>420651</v>
          </cell>
          <cell r="B306" t="str">
            <v>闪避率+10%</v>
          </cell>
        </row>
        <row r="306">
          <cell r="D306" t="str">
            <v>闪避率+10%</v>
          </cell>
        </row>
        <row r="307">
          <cell r="A307">
            <v>420701</v>
          </cell>
          <cell r="B307" t="str">
            <v>对稀有怪物伤害增加10%</v>
          </cell>
        </row>
        <row r="307">
          <cell r="D307" t="str">
            <v>对稀有怪物伤害增加10%</v>
          </cell>
        </row>
        <row r="308">
          <cell r="A308">
            <v>420751</v>
          </cell>
          <cell r="B308" t="str">
            <v>暴击伤害增加50%</v>
          </cell>
        </row>
        <row r="308">
          <cell r="D308" t="str">
            <v>暴击伤害增加50%</v>
          </cell>
        </row>
        <row r="309">
          <cell r="A309">
            <v>420801</v>
          </cell>
          <cell r="B309" t="str">
            <v>角色质量增加20%</v>
          </cell>
        </row>
        <row r="309">
          <cell r="D309" t="str">
            <v>角色质量增加20%</v>
          </cell>
        </row>
        <row r="310">
          <cell r="A310">
            <v>420851</v>
          </cell>
          <cell r="B310" t="str">
            <v>增加10%移动速度</v>
          </cell>
        </row>
        <row r="310">
          <cell r="D310" t="str">
            <v>增加10%移动速度</v>
          </cell>
        </row>
        <row r="311">
          <cell r="A311">
            <v>420901</v>
          </cell>
          <cell r="B311" t="str">
            <v>钞票获取额外增加10%</v>
          </cell>
        </row>
        <row r="311">
          <cell r="D311" t="str">
            <v>钞票获取额外增加10%</v>
          </cell>
        </row>
        <row r="312">
          <cell r="A312">
            <v>420951</v>
          </cell>
          <cell r="B312" t="str">
            <v>恢复效果+20%</v>
          </cell>
        </row>
        <row r="312">
          <cell r="D312" t="str">
            <v>恢复效果+20%</v>
          </cell>
        </row>
        <row r="313">
          <cell r="A313">
            <v>421001</v>
          </cell>
          <cell r="B313" t="str">
            <v>吸收范围增加100%</v>
          </cell>
        </row>
        <row r="313">
          <cell r="D313" t="str">
            <v>吸收范围增加100%</v>
          </cell>
        </row>
        <row r="314">
          <cell r="A314">
            <v>420112</v>
          </cell>
          <cell r="B314" t="str">
            <v>击败怪物会掉落装备</v>
          </cell>
        </row>
        <row r="314">
          <cell r="D314" t="str">
            <v>击败怪物会掉落装备</v>
          </cell>
        </row>
        <row r="315">
          <cell r="A315">
            <v>420202</v>
          </cell>
          <cell r="B315" t="str">
            <v>击败怪物会掉落香蕉</v>
          </cell>
        </row>
        <row r="315">
          <cell r="D315" t="str">
            <v>击败怪物会掉落香蕉</v>
          </cell>
        </row>
        <row r="316">
          <cell r="A316">
            <v>420352</v>
          </cell>
          <cell r="B316" t="str">
            <v>击败怪物会掉落零件</v>
          </cell>
        </row>
        <row r="316">
          <cell r="D316" t="str">
            <v>击败怪物会掉落零件</v>
          </cell>
        </row>
        <row r="317">
          <cell r="A317">
            <v>431012</v>
          </cell>
          <cell r="B317" t="str">
            <v>棒球棍-品质大类2</v>
          </cell>
        </row>
        <row r="317">
          <cell r="D317" t="str">
            <v>攻击+10%</v>
          </cell>
        </row>
        <row r="318">
          <cell r="A318">
            <v>431013</v>
          </cell>
          <cell r="B318" t="str">
            <v>棒球棍-品质大类3</v>
          </cell>
        </row>
        <row r="318">
          <cell r="D318" t="str">
            <v>命中使目标流血，每秒25%攻击力，持续3秒</v>
          </cell>
        </row>
        <row r="319">
          <cell r="A319">
            <v>431014</v>
          </cell>
          <cell r="B319" t="str">
            <v>棒球棍-品质大类4</v>
          </cell>
        </row>
        <row r="319">
          <cell r="D319" t="str">
            <v>可消灭飞行弹幕</v>
          </cell>
        </row>
        <row r="320">
          <cell r="A320">
            <v>431015</v>
          </cell>
          <cell r="B320" t="str">
            <v>棒球棍-品质大类5</v>
          </cell>
        </row>
        <row r="320">
          <cell r="D320" t="str">
            <v>攻击+15%</v>
          </cell>
        </row>
        <row r="321">
          <cell r="A321">
            <v>431016</v>
          </cell>
          <cell r="B321" t="str">
            <v>棒球棍-品质大类6</v>
          </cell>
        </row>
        <row r="321">
          <cell r="D321" t="str">
            <v>挥舞范围变为半圆形</v>
          </cell>
        </row>
        <row r="322">
          <cell r="A322">
            <v>432013</v>
          </cell>
          <cell r="B322" t="str">
            <v>皮夹克-品质大类3</v>
          </cell>
        </row>
        <row r="322">
          <cell r="D322" t="str">
            <v>生命+15%</v>
          </cell>
        </row>
        <row r="323">
          <cell r="A323">
            <v>432014</v>
          </cell>
          <cell r="B323" t="str">
            <v>皮夹克-品质大类4</v>
          </cell>
        </row>
        <row r="323">
          <cell r="D323" t="str">
            <v>每失去10%生命，增加5%恢复效果</v>
          </cell>
        </row>
        <row r="324">
          <cell r="A324">
            <v>432015</v>
          </cell>
          <cell r="B324" t="str">
            <v>皮夹克-品质大类5</v>
          </cell>
        </row>
        <row r="324">
          <cell r="D324" t="str">
            <v>每击败100敌人恢复3%生命</v>
          </cell>
        </row>
        <row r="325">
          <cell r="A325">
            <v>432016</v>
          </cell>
          <cell r="B325" t="str">
            <v>皮夹克-品质大类6</v>
          </cell>
        </row>
        <row r="325">
          <cell r="D325" t="str">
            <v>生命+20%</v>
          </cell>
        </row>
        <row r="326">
          <cell r="A326">
            <v>433013</v>
          </cell>
          <cell r="B326" t="str">
            <v>皮手套-品质大类3</v>
          </cell>
        </row>
        <row r="326">
          <cell r="D326" t="str">
            <v>攻击+10%</v>
          </cell>
        </row>
        <row r="327">
          <cell r="A327">
            <v>433014</v>
          </cell>
          <cell r="B327" t="str">
            <v>皮手套-品质大类4</v>
          </cell>
        </row>
        <row r="327">
          <cell r="D327" t="str">
            <v>攻击冷却-15%</v>
          </cell>
        </row>
        <row r="328">
          <cell r="A328">
            <v>433015</v>
          </cell>
          <cell r="B328" t="str">
            <v>皮手套-品质大类5</v>
          </cell>
        </row>
        <row r="328">
          <cell r="D328" t="str">
            <v>有30%概率额外发动1次攻击</v>
          </cell>
        </row>
        <row r="329">
          <cell r="A329">
            <v>433016</v>
          </cell>
          <cell r="B329" t="str">
            <v>皮手套-品质大类6</v>
          </cell>
        </row>
        <row r="329">
          <cell r="D329" t="str">
            <v>攻击+15%</v>
          </cell>
        </row>
        <row r="330">
          <cell r="A330">
            <v>434013</v>
          </cell>
          <cell r="B330" t="str">
            <v>牛仔裤-品质大类3</v>
          </cell>
        </row>
        <row r="330">
          <cell r="D330" t="str">
            <v>生命+15%</v>
          </cell>
        </row>
        <row r="331">
          <cell r="A331">
            <v>434014</v>
          </cell>
          <cell r="B331" t="str">
            <v>牛仔裤-品质大类4</v>
          </cell>
        </row>
        <row r="331">
          <cell r="D331" t="str">
            <v>每失去10%生命，增加3%伤害减免</v>
          </cell>
        </row>
        <row r="332">
          <cell r="A332">
            <v>434015</v>
          </cell>
          <cell r="B332" t="str">
            <v>牛仔裤-品质大类5</v>
          </cell>
        </row>
        <row r="332">
          <cell r="D332" t="str">
            <v>濒死状态下，免疫伤害3秒(仅触发1次)</v>
          </cell>
        </row>
        <row r="333">
          <cell r="A333">
            <v>434016</v>
          </cell>
          <cell r="B333" t="str">
            <v>牛仔裤-品质大类6</v>
          </cell>
        </row>
        <row r="333">
          <cell r="D333" t="str">
            <v>生命+20%</v>
          </cell>
        </row>
        <row r="334">
          <cell r="A334">
            <v>435013</v>
          </cell>
          <cell r="B334" t="str">
            <v>链条腰带-品质大类3</v>
          </cell>
        </row>
        <row r="334">
          <cell r="D334" t="str">
            <v>攻击+10%</v>
          </cell>
        </row>
        <row r="335">
          <cell r="A335">
            <v>435014</v>
          </cell>
          <cell r="B335" t="str">
            <v>链条腰带-品质大类4</v>
          </cell>
        </row>
        <row r="335">
          <cell r="D335" t="str">
            <v>生命高于50%时，移动速度增加20%</v>
          </cell>
        </row>
        <row r="336">
          <cell r="A336">
            <v>435015</v>
          </cell>
          <cell r="B336" t="str">
            <v>链条腰带-品质大类5</v>
          </cell>
        </row>
        <row r="336">
          <cell r="D336" t="str">
            <v>生命低于50%时，造成伤害增加20%(低于=小于等于)</v>
          </cell>
        </row>
        <row r="337">
          <cell r="A337">
            <v>435016</v>
          </cell>
          <cell r="B337" t="str">
            <v>链条腰带-品质大类6</v>
          </cell>
        </row>
        <row r="337">
          <cell r="D337" t="str">
            <v>攻击+15%</v>
          </cell>
        </row>
        <row r="338">
          <cell r="A338">
            <v>436013</v>
          </cell>
          <cell r="B338" t="str">
            <v>马丁鞋-品质大类3</v>
          </cell>
        </row>
        <row r="338">
          <cell r="D338" t="str">
            <v>生命+15%</v>
          </cell>
        </row>
        <row r="339">
          <cell r="A339">
            <v>436014</v>
          </cell>
          <cell r="B339" t="str">
            <v>马丁鞋-品质大类4</v>
          </cell>
        </row>
        <row r="339">
          <cell r="D339" t="str">
            <v>基础移动速度+2</v>
          </cell>
        </row>
        <row r="340">
          <cell r="A340">
            <v>436015</v>
          </cell>
          <cell r="B340" t="str">
            <v>马丁鞋-品质大类5</v>
          </cell>
        </row>
        <row r="340">
          <cell r="D340" t="str">
            <v>移动时留下火焰路径(Dot+减速)</v>
          </cell>
        </row>
        <row r="341">
          <cell r="A341">
            <v>436016</v>
          </cell>
          <cell r="B341" t="str">
            <v>马丁鞋-品质大类6</v>
          </cell>
        </row>
        <row r="341">
          <cell r="D341" t="str">
            <v>生命+20%</v>
          </cell>
        </row>
        <row r="342">
          <cell r="A342">
            <v>431022</v>
          </cell>
          <cell r="B342" t="str">
            <v>玩具水枪-品质大类2</v>
          </cell>
        </row>
        <row r="342">
          <cell r="D342" t="str">
            <v>攻击+10%</v>
          </cell>
        </row>
        <row r="343">
          <cell r="A343">
            <v>431023</v>
          </cell>
          <cell r="B343" t="str">
            <v>玩具水枪-品质大类3</v>
          </cell>
        </row>
        <row r="343">
          <cell r="D343" t="str">
            <v>换弹时间减少30%</v>
          </cell>
        </row>
        <row r="344">
          <cell r="A344">
            <v>431024</v>
          </cell>
          <cell r="B344" t="str">
            <v>玩具水枪-品质大类4</v>
          </cell>
        </row>
        <row r="344">
          <cell r="D344" t="str">
            <v>能将远距离的敌人击退更远(推力与距离正相关，线性变化)</v>
          </cell>
        </row>
        <row r="345">
          <cell r="A345">
            <v>431025</v>
          </cell>
          <cell r="B345" t="str">
            <v>玩具水枪-品质大类5</v>
          </cell>
        </row>
        <row r="345">
          <cell r="D345" t="str">
            <v>攻击+15%</v>
          </cell>
        </row>
        <row r="346">
          <cell r="A346">
            <v>431026</v>
          </cell>
          <cell r="B346" t="str">
            <v>玩具水枪-品质大类6</v>
          </cell>
        </row>
        <row r="346">
          <cell r="D346" t="str">
            <v>水柱将穿透所有敌人</v>
          </cell>
        </row>
        <row r="347">
          <cell r="A347">
            <v>432023</v>
          </cell>
          <cell r="B347" t="str">
            <v>花夹克-品质大类3</v>
          </cell>
        </row>
        <row r="347">
          <cell r="D347" t="str">
            <v>生命+15%</v>
          </cell>
        </row>
        <row r="348">
          <cell r="A348">
            <v>432024</v>
          </cell>
          <cell r="B348" t="str">
            <v>花夹克-品质大类4</v>
          </cell>
        </row>
        <row r="348">
          <cell r="D348" t="str">
            <v>闪避+15%</v>
          </cell>
        </row>
        <row r="349">
          <cell r="A349">
            <v>432025</v>
          </cell>
          <cell r="B349" t="str">
            <v>花夹克-品质大类5</v>
          </cell>
        </row>
        <row r="349">
          <cell r="D349" t="str">
            <v>每触发1次闪避，免疫击退1秒(不可叠加)</v>
          </cell>
        </row>
        <row r="350">
          <cell r="A350">
            <v>432026</v>
          </cell>
          <cell r="B350" t="str">
            <v>花夹克-品质大类6</v>
          </cell>
        </row>
        <row r="350">
          <cell r="D350" t="str">
            <v>生命+20%</v>
          </cell>
        </row>
        <row r="351">
          <cell r="A351">
            <v>433023</v>
          </cell>
          <cell r="B351" t="str">
            <v>时尚纹身-品质大类3</v>
          </cell>
        </row>
        <row r="351">
          <cell r="D351" t="str">
            <v>攻击+10%</v>
          </cell>
        </row>
        <row r="352">
          <cell r="A352">
            <v>433024</v>
          </cell>
          <cell r="B352" t="str">
            <v>时尚纹身-品质大类4</v>
          </cell>
        </row>
        <row r="352">
          <cell r="D352" t="str">
            <v>30%概率造成25%额外伤害</v>
          </cell>
        </row>
        <row r="353">
          <cell r="A353">
            <v>433025</v>
          </cell>
          <cell r="B353" t="str">
            <v>时尚纹身-品质大类5</v>
          </cell>
        </row>
        <row r="353">
          <cell r="D353" t="str">
            <v>每次攻击造成60%-180%的随机伤害</v>
          </cell>
        </row>
        <row r="354">
          <cell r="A354">
            <v>433026</v>
          </cell>
          <cell r="B354" t="str">
            <v>时尚纹身-品质大类6</v>
          </cell>
        </row>
        <row r="354">
          <cell r="D354" t="str">
            <v>攻击+15%</v>
          </cell>
        </row>
        <row r="355">
          <cell r="A355">
            <v>434023</v>
          </cell>
          <cell r="B355" t="str">
            <v>沙滩裤-品质大类3</v>
          </cell>
        </row>
        <row r="355">
          <cell r="D355" t="str">
            <v>生命+15%</v>
          </cell>
        </row>
        <row r="356">
          <cell r="A356">
            <v>434024</v>
          </cell>
          <cell r="B356" t="str">
            <v>沙滩裤-品质大类4</v>
          </cell>
        </row>
        <row r="356">
          <cell r="D356" t="str">
            <v>受到推力降低20%</v>
          </cell>
        </row>
        <row r="357">
          <cell r="A357">
            <v>434025</v>
          </cell>
          <cell r="B357" t="str">
            <v>沙滩裤-品质大类5</v>
          </cell>
        </row>
        <row r="357">
          <cell r="D357" t="str">
            <v>受到的远程伤害降低30%(弹幕)</v>
          </cell>
        </row>
        <row r="358">
          <cell r="A358">
            <v>434026</v>
          </cell>
          <cell r="B358" t="str">
            <v>沙滩裤-品质大类6</v>
          </cell>
        </row>
        <row r="358">
          <cell r="D358" t="str">
            <v>生命+20%</v>
          </cell>
        </row>
        <row r="359">
          <cell r="A359">
            <v>435023</v>
          </cell>
          <cell r="B359" t="str">
            <v>水晶腰包-品质大类3</v>
          </cell>
        </row>
        <row r="359">
          <cell r="D359" t="str">
            <v>攻击+10%</v>
          </cell>
        </row>
        <row r="360">
          <cell r="A360">
            <v>435024</v>
          </cell>
          <cell r="B360" t="str">
            <v>水晶腰包-品质大类4</v>
          </cell>
        </row>
        <row r="360">
          <cell r="D360" t="str">
            <v>1%概率直接击败喽啰(小怪)</v>
          </cell>
        </row>
        <row r="361">
          <cell r="A361">
            <v>435025</v>
          </cell>
          <cell r="B361" t="str">
            <v>水晶腰包-品质大类5</v>
          </cell>
        </row>
        <row r="361">
          <cell r="D361" t="str">
            <v>每次触发击败获得20钞票</v>
          </cell>
        </row>
        <row r="362">
          <cell r="A362">
            <v>435026</v>
          </cell>
          <cell r="B362" t="str">
            <v>水晶腰包-品质大类6</v>
          </cell>
        </row>
        <row r="362">
          <cell r="D362" t="str">
            <v>攻击+15%</v>
          </cell>
        </row>
        <row r="363">
          <cell r="A363">
            <v>436023</v>
          </cell>
          <cell r="B363" t="str">
            <v>人字拖-品质大类3</v>
          </cell>
        </row>
        <row r="363">
          <cell r="D363" t="str">
            <v>生命+15%</v>
          </cell>
        </row>
        <row r="364">
          <cell r="A364">
            <v>436024</v>
          </cell>
          <cell r="B364" t="str">
            <v>人字拖-品质大类4</v>
          </cell>
        </row>
        <row r="364">
          <cell r="D364" t="str">
            <v>闪避+15%</v>
          </cell>
        </row>
        <row r="365">
          <cell r="A365">
            <v>436025</v>
          </cell>
          <cell r="B365" t="str">
            <v>人字拖-品质大类5</v>
          </cell>
        </row>
        <row r="365">
          <cell r="D365" t="str">
            <v>每触发1次闪避，获得迅速衰减的100%临时移速，持续1秒(不可叠加)</v>
          </cell>
        </row>
        <row r="366">
          <cell r="A366">
            <v>436026</v>
          </cell>
          <cell r="B366" t="str">
            <v>人字拖-品质大类6</v>
          </cell>
        </row>
        <row r="366">
          <cell r="D366" t="str">
            <v>生命+20%</v>
          </cell>
        </row>
        <row r="367">
          <cell r="A367">
            <v>431032</v>
          </cell>
          <cell r="B367" t="str">
            <v>吉他-品质大类2</v>
          </cell>
        </row>
        <row r="367">
          <cell r="D367" t="str">
            <v>攻击+10%</v>
          </cell>
        </row>
        <row r="368">
          <cell r="A368">
            <v>431033</v>
          </cell>
          <cell r="B368" t="str">
            <v>吉他-品质大类3</v>
          </cell>
        </row>
        <row r="368">
          <cell r="D368" t="str">
            <v>减速光环</v>
          </cell>
        </row>
        <row r="369">
          <cell r="A369">
            <v>431034</v>
          </cell>
          <cell r="B369" t="str">
            <v>吉他-品质大类4</v>
          </cell>
        </row>
        <row r="369">
          <cell r="D369" t="str">
            <v>攻击持续时间增加2秒(实际增加攻击次数)</v>
          </cell>
        </row>
        <row r="370">
          <cell r="A370">
            <v>431035</v>
          </cell>
          <cell r="B370" t="str">
            <v>吉他-品质大类5</v>
          </cell>
        </row>
        <row r="370">
          <cell r="D370" t="str">
            <v>攻击+15%</v>
          </cell>
        </row>
        <row r="371">
          <cell r="A371">
            <v>431036</v>
          </cell>
          <cell r="B371" t="str">
            <v>吉他-品质大类6</v>
          </cell>
        </row>
        <row r="371">
          <cell r="D371" t="str">
            <v>易伤/受到击退增加光环，内圈易伤，完全容易击退</v>
          </cell>
        </row>
        <row r="372">
          <cell r="A372">
            <v>432033</v>
          </cell>
          <cell r="B372" t="str">
            <v>嘻哈卫衣-品质大类3</v>
          </cell>
        </row>
        <row r="372">
          <cell r="D372" t="str">
            <v>生命+15%</v>
          </cell>
        </row>
        <row r="373">
          <cell r="A373">
            <v>432034</v>
          </cell>
          <cell r="B373" t="str">
            <v>嘻哈卫衣-品质大类4</v>
          </cell>
        </row>
        <row r="373">
          <cell r="D373" t="str">
            <v>受击时对周围敌人造成5%伤害</v>
          </cell>
        </row>
        <row r="374">
          <cell r="A374">
            <v>432035</v>
          </cell>
          <cell r="B374" t="str">
            <v>嘻哈卫衣-品质大类5</v>
          </cell>
        </row>
        <row r="374">
          <cell r="D374" t="str">
            <v>受击时有10%概率恢复2%生命</v>
          </cell>
        </row>
        <row r="375">
          <cell r="A375">
            <v>432036</v>
          </cell>
          <cell r="B375" t="str">
            <v>嘻哈卫衣-品质大类6</v>
          </cell>
        </row>
        <row r="375">
          <cell r="D375" t="str">
            <v>生命+20%</v>
          </cell>
        </row>
        <row r="376">
          <cell r="A376">
            <v>433033</v>
          </cell>
          <cell r="B376" t="str">
            <v>皮质指套-品质大类3</v>
          </cell>
        </row>
        <row r="376">
          <cell r="D376" t="str">
            <v>攻击+10%</v>
          </cell>
        </row>
        <row r="377">
          <cell r="A377">
            <v>433034</v>
          </cell>
          <cell r="B377" t="str">
            <v>皮质指套-品质大类4</v>
          </cell>
        </row>
        <row r="377">
          <cell r="D377" t="str">
            <v>对喽啰伤害增加10%</v>
          </cell>
        </row>
        <row r="378">
          <cell r="A378">
            <v>433035</v>
          </cell>
          <cell r="B378" t="str">
            <v>皮质指套-品质大类5</v>
          </cell>
        </row>
        <row r="378">
          <cell r="D378" t="str">
            <v>每秒对周围敌人造成10%伤害</v>
          </cell>
        </row>
        <row r="379">
          <cell r="A379">
            <v>433036</v>
          </cell>
          <cell r="B379" t="str">
            <v>皮质指套-品质大类6</v>
          </cell>
        </row>
        <row r="379">
          <cell r="D379" t="str">
            <v>攻击+15%</v>
          </cell>
        </row>
        <row r="380">
          <cell r="A380">
            <v>434033</v>
          </cell>
          <cell r="B380" t="str">
            <v>潮流中裤-品质大类3</v>
          </cell>
        </row>
        <row r="380">
          <cell r="D380" t="str">
            <v>生命+15%</v>
          </cell>
        </row>
        <row r="381">
          <cell r="A381">
            <v>434034</v>
          </cell>
          <cell r="B381" t="str">
            <v>潮流中裤-品质大类4</v>
          </cell>
        </row>
        <row r="381">
          <cell r="D381" t="str">
            <v>降低周围敌人10%移速</v>
          </cell>
        </row>
        <row r="382">
          <cell r="A382">
            <v>434035</v>
          </cell>
          <cell r="B382" t="str">
            <v>潮流中裤-品质大类5</v>
          </cell>
        </row>
        <row r="382">
          <cell r="D382" t="str">
            <v>受击时有10%概率获得50%伤害减免，持续1秒(不可叠加)</v>
          </cell>
        </row>
        <row r="383">
          <cell r="A383">
            <v>434036</v>
          </cell>
          <cell r="B383" t="str">
            <v>潮流中裤-品质大类6</v>
          </cell>
        </row>
        <row r="383">
          <cell r="D383" t="str">
            <v>生命+20%</v>
          </cell>
        </row>
        <row r="384">
          <cell r="A384">
            <v>435033</v>
          </cell>
          <cell r="B384" t="str">
            <v>银质挂链-品质大类3</v>
          </cell>
        </row>
        <row r="384">
          <cell r="D384" t="str">
            <v>攻击+10%</v>
          </cell>
        </row>
        <row r="385">
          <cell r="A385">
            <v>435034</v>
          </cell>
          <cell r="B385" t="str">
            <v>银质挂链-品质大类4</v>
          </cell>
        </row>
        <row r="385">
          <cell r="D385" t="str">
            <v>对头目伤害增加10%</v>
          </cell>
        </row>
        <row r="386">
          <cell r="A386">
            <v>435035</v>
          </cell>
          <cell r="B386" t="str">
            <v>银质挂链-品质大类5</v>
          </cell>
        </row>
        <row r="386">
          <cell r="D386" t="str">
            <v>击败敌人后对敌人周围造成每秒10%伤害，持续2秒(不可叠加)</v>
          </cell>
        </row>
        <row r="387">
          <cell r="A387">
            <v>435036</v>
          </cell>
          <cell r="B387" t="str">
            <v>银质挂链-品质大类6</v>
          </cell>
        </row>
        <row r="387">
          <cell r="D387" t="str">
            <v>攻击+15%</v>
          </cell>
        </row>
        <row r="388">
          <cell r="A388">
            <v>436033</v>
          </cell>
          <cell r="B388" t="str">
            <v>帆布鞋-品质大类3</v>
          </cell>
        </row>
        <row r="388">
          <cell r="D388" t="str">
            <v>生命+15%</v>
          </cell>
        </row>
        <row r="389">
          <cell r="A389">
            <v>436034</v>
          </cell>
          <cell r="B389" t="str">
            <v>帆布鞋-品质大类4</v>
          </cell>
        </row>
        <row r="389">
          <cell r="D389" t="str">
            <v>移动速度+10%</v>
          </cell>
        </row>
        <row r="390">
          <cell r="A390">
            <v>436035</v>
          </cell>
          <cell r="B390" t="str">
            <v>帆布鞋-品质大类5</v>
          </cell>
        </row>
        <row r="390">
          <cell r="D390" t="str">
            <v>若3秒内未受到伤害，增加10%移速。</v>
          </cell>
        </row>
        <row r="391">
          <cell r="A391">
            <v>436036</v>
          </cell>
          <cell r="B391" t="str">
            <v>帆布鞋-品质大类6</v>
          </cell>
        </row>
        <row r="391">
          <cell r="D391" t="str">
            <v>生命+20%</v>
          </cell>
        </row>
        <row r="392">
          <cell r="A392">
            <v>431042</v>
          </cell>
          <cell r="B392" t="str">
            <v>台球杆-品质大类2</v>
          </cell>
        </row>
        <row r="392">
          <cell r="D392" t="str">
            <v>攻击+10%</v>
          </cell>
        </row>
        <row r="393">
          <cell r="A393">
            <v>431043</v>
          </cell>
          <cell r="B393" t="str">
            <v>台球杆-品质大类3</v>
          </cell>
        </row>
        <row r="393">
          <cell r="D393" t="str">
            <v>推力+25%</v>
          </cell>
        </row>
        <row r="394">
          <cell r="A394">
            <v>431044</v>
          </cell>
          <cell r="B394" t="str">
            <v>台球杆-品质大类4</v>
          </cell>
        </row>
        <row r="394">
          <cell r="D394" t="str">
            <v>有25%概率触发超级推力(原推力的2倍)</v>
          </cell>
        </row>
        <row r="395">
          <cell r="A395">
            <v>431045</v>
          </cell>
          <cell r="B395" t="str">
            <v>台球杆-品质大类5</v>
          </cell>
        </row>
        <row r="395">
          <cell r="D395" t="str">
            <v>攻击+15%</v>
          </cell>
        </row>
        <row r="396">
          <cell r="A396">
            <v>431046</v>
          </cell>
          <cell r="B396" t="str">
            <v>台球杆-品质大类6</v>
          </cell>
        </row>
        <row r="396">
          <cell r="D396" t="str">
            <v>有20%概率触发极限推力(原推力的5倍)</v>
          </cell>
        </row>
        <row r="397">
          <cell r="A397">
            <v>432043</v>
          </cell>
          <cell r="B397" t="str">
            <v>绅士马甲-品质大类3</v>
          </cell>
        </row>
        <row r="397">
          <cell r="D397" t="str">
            <v>生命+15%</v>
          </cell>
        </row>
        <row r="398">
          <cell r="A398">
            <v>432044</v>
          </cell>
          <cell r="B398" t="str">
            <v>绅士马甲-品质大类4</v>
          </cell>
        </row>
        <row r="398">
          <cell r="D398" t="str">
            <v>初始获得3层伤害抵挡</v>
          </cell>
        </row>
        <row r="399">
          <cell r="A399">
            <v>432045</v>
          </cell>
          <cell r="B399" t="str">
            <v>绅士马甲-品质大类5</v>
          </cell>
        </row>
        <row r="399">
          <cell r="D399" t="str">
            <v>每30秒获得1层伤害抵挡，至多3层</v>
          </cell>
        </row>
        <row r="400">
          <cell r="A400">
            <v>432046</v>
          </cell>
          <cell r="B400" t="str">
            <v>绅士马甲-品质大类6</v>
          </cell>
        </row>
        <row r="400">
          <cell r="D400" t="str">
            <v>生命+20%</v>
          </cell>
        </row>
        <row r="401">
          <cell r="A401">
            <v>433043</v>
          </cell>
          <cell r="B401" t="str">
            <v>羊毛手套-品质大类3</v>
          </cell>
        </row>
        <row r="401">
          <cell r="D401" t="str">
            <v>攻击+10%</v>
          </cell>
        </row>
        <row r="402">
          <cell r="A402">
            <v>433044</v>
          </cell>
          <cell r="B402" t="str">
            <v>羊毛手套-品质大类4</v>
          </cell>
        </row>
        <row r="402">
          <cell r="D402" t="str">
            <v>推力+15%</v>
          </cell>
        </row>
        <row r="403">
          <cell r="A403">
            <v>433045</v>
          </cell>
          <cell r="B403" t="str">
            <v>羊毛手套-品质大类5</v>
          </cell>
        </row>
        <row r="403">
          <cell r="D403" t="str">
            <v>击退敌人时有25%概率额外使其眩晕，持续2秒</v>
          </cell>
        </row>
        <row r="404">
          <cell r="A404">
            <v>433046</v>
          </cell>
          <cell r="B404" t="str">
            <v>羊毛手套-品质大类6</v>
          </cell>
        </row>
        <row r="404">
          <cell r="D404" t="str">
            <v>攻击+15%</v>
          </cell>
        </row>
        <row r="405">
          <cell r="A405">
            <v>434043</v>
          </cell>
          <cell r="B405" t="str">
            <v>西裤-品质大类3</v>
          </cell>
        </row>
        <row r="405">
          <cell r="D405" t="str">
            <v>生命+15%</v>
          </cell>
        </row>
        <row r="406">
          <cell r="A406">
            <v>434044</v>
          </cell>
          <cell r="B406" t="str">
            <v>西裤-品质大类4</v>
          </cell>
        </row>
        <row r="406">
          <cell r="D406" t="str">
            <v>击退减免+10%</v>
          </cell>
        </row>
        <row r="407">
          <cell r="A407">
            <v>434045</v>
          </cell>
          <cell r="B407" t="str">
            <v>西裤-品质大类5</v>
          </cell>
        </row>
        <row r="407">
          <cell r="D407" t="str">
            <v>击败头目或Boss时，增加4%最大生命值，上限20%</v>
          </cell>
        </row>
        <row r="408">
          <cell r="A408">
            <v>434046</v>
          </cell>
          <cell r="B408" t="str">
            <v>西裤-品质大类6</v>
          </cell>
        </row>
        <row r="408">
          <cell r="D408" t="str">
            <v>生命+20%</v>
          </cell>
        </row>
        <row r="409">
          <cell r="A409">
            <v>435043</v>
          </cell>
          <cell r="B409" t="str">
            <v>皮带-品质大类3</v>
          </cell>
        </row>
        <row r="409">
          <cell r="D409" t="str">
            <v>攻击+10%</v>
          </cell>
        </row>
        <row r="410">
          <cell r="A410">
            <v>435044</v>
          </cell>
          <cell r="B410" t="str">
            <v>皮带-品质大类4</v>
          </cell>
        </row>
        <row r="410">
          <cell r="D410" t="str">
            <v>推力+15%</v>
          </cell>
        </row>
        <row r="411">
          <cell r="A411">
            <v>435045</v>
          </cell>
          <cell r="B411" t="str">
            <v>皮带-品质大类5</v>
          </cell>
        </row>
        <row r="411">
          <cell r="D411" t="str">
            <v>击败头目或Boss时，增加6%造成伤害，上限30%</v>
          </cell>
        </row>
        <row r="412">
          <cell r="A412">
            <v>435046</v>
          </cell>
          <cell r="B412" t="str">
            <v>皮带-品质大类6</v>
          </cell>
        </row>
        <row r="412">
          <cell r="D412" t="str">
            <v>攻击+15%</v>
          </cell>
        </row>
        <row r="413">
          <cell r="A413">
            <v>436043</v>
          </cell>
          <cell r="B413" t="str">
            <v>皮鞋-品质大类3</v>
          </cell>
        </row>
        <row r="413">
          <cell r="D413" t="str">
            <v>生命+15%</v>
          </cell>
        </row>
        <row r="414">
          <cell r="A414">
            <v>436044</v>
          </cell>
          <cell r="B414" t="str">
            <v>皮鞋-品质大类4</v>
          </cell>
        </row>
        <row r="414">
          <cell r="D414" t="str">
            <v>移动速度+10%</v>
          </cell>
        </row>
        <row r="415">
          <cell r="A415">
            <v>436045</v>
          </cell>
          <cell r="B415" t="str">
            <v>皮鞋-品质大类5</v>
          </cell>
        </row>
        <row r="415">
          <cell r="D415" t="str">
            <v>击败头目或Boss时，增加3%移动速度，上限15%</v>
          </cell>
        </row>
        <row r="416">
          <cell r="A416">
            <v>436046</v>
          </cell>
          <cell r="B416" t="str">
            <v>皮鞋-品质大类6</v>
          </cell>
        </row>
        <row r="416">
          <cell r="D416" t="str">
            <v>生命+20%</v>
          </cell>
        </row>
        <row r="417">
          <cell r="A417">
            <v>431052</v>
          </cell>
          <cell r="B417" t="str">
            <v>平底锅-品质大类2</v>
          </cell>
        </row>
        <row r="417">
          <cell r="D417" t="str">
            <v>攻击+10%</v>
          </cell>
        </row>
        <row r="418">
          <cell r="A418">
            <v>431053</v>
          </cell>
          <cell r="B418" t="str">
            <v>平底锅-品质大类3</v>
          </cell>
        </row>
        <row r="418">
          <cell r="D418" t="str">
            <v>额外进行1次上下方向攻击</v>
          </cell>
        </row>
        <row r="419">
          <cell r="A419">
            <v>431054</v>
          </cell>
          <cell r="B419" t="str">
            <v>平底锅-品质大类4</v>
          </cell>
        </row>
        <row r="419">
          <cell r="D419" t="str">
            <v>攻击距离增加20%</v>
          </cell>
        </row>
        <row r="420">
          <cell r="A420">
            <v>431055</v>
          </cell>
          <cell r="B420" t="str">
            <v>平底锅-品质大类5</v>
          </cell>
        </row>
        <row r="420">
          <cell r="D420" t="str">
            <v>攻击+15%</v>
          </cell>
        </row>
        <row r="421">
          <cell r="A421">
            <v>431056</v>
          </cell>
          <cell r="B421" t="str">
            <v>平底锅-品质大类6</v>
          </cell>
        </row>
        <row r="421">
          <cell r="D421" t="str">
            <v>每次命中有4%概率产生一个蛋糕，蛋糕可为自身增加0.2%攻击力，持续到战斗结束。</v>
          </cell>
        </row>
        <row r="422">
          <cell r="A422">
            <v>432053</v>
          </cell>
          <cell r="B422" t="str">
            <v>烹饪围裙-品质大类3</v>
          </cell>
        </row>
        <row r="422">
          <cell r="D422" t="str">
            <v>生命+15%</v>
          </cell>
        </row>
        <row r="423">
          <cell r="A423">
            <v>432054</v>
          </cell>
          <cell r="B423" t="str">
            <v>烹饪围裙-品质大类4</v>
          </cell>
        </row>
        <row r="423">
          <cell r="D423" t="str">
            <v>伤害减免+10%</v>
          </cell>
        </row>
        <row r="424">
          <cell r="A424">
            <v>432055</v>
          </cell>
          <cell r="B424" t="str">
            <v>烹饪围裙-品质大类5</v>
          </cell>
        </row>
        <row r="424">
          <cell r="D424" t="str">
            <v>受击时有1%概率掉落食物</v>
          </cell>
        </row>
        <row r="425">
          <cell r="A425">
            <v>432056</v>
          </cell>
          <cell r="B425" t="str">
            <v>烹饪围裙-品质大类6</v>
          </cell>
        </row>
        <row r="425">
          <cell r="D425" t="str">
            <v>生命+20%</v>
          </cell>
        </row>
        <row r="426">
          <cell r="A426">
            <v>433053</v>
          </cell>
          <cell r="B426" t="str">
            <v>隔热手套-品质大类3</v>
          </cell>
        </row>
        <row r="426">
          <cell r="D426" t="str">
            <v>攻击+10%</v>
          </cell>
        </row>
        <row r="427">
          <cell r="A427">
            <v>433054</v>
          </cell>
          <cell r="B427" t="str">
            <v>隔热手套-品质大类4</v>
          </cell>
        </row>
        <row r="427">
          <cell r="D427" t="str">
            <v>造成伤害+5%</v>
          </cell>
        </row>
        <row r="428">
          <cell r="A428">
            <v>433055</v>
          </cell>
          <cell r="B428" t="str">
            <v>隔热手套-品质大类5</v>
          </cell>
        </row>
        <row r="428">
          <cell r="D428" t="str">
            <v>每拾取1次食物，增加1%攻击，上限20%</v>
          </cell>
        </row>
        <row r="429">
          <cell r="A429">
            <v>433056</v>
          </cell>
          <cell r="B429" t="str">
            <v>隔热手套-品质大类6</v>
          </cell>
        </row>
        <row r="429">
          <cell r="D429" t="str">
            <v>攻击+15%</v>
          </cell>
        </row>
        <row r="430">
          <cell r="A430">
            <v>434053</v>
          </cell>
          <cell r="B430" t="str">
            <v>烹饪裤-品质大类3</v>
          </cell>
        </row>
        <row r="430">
          <cell r="D430" t="str">
            <v>生命+15%</v>
          </cell>
        </row>
        <row r="431">
          <cell r="A431">
            <v>434054</v>
          </cell>
          <cell r="B431" t="str">
            <v>烹饪裤-品质大类4</v>
          </cell>
        </row>
        <row r="431">
          <cell r="D431" t="str">
            <v>伤害减免+5%</v>
          </cell>
        </row>
        <row r="432">
          <cell r="A432">
            <v>434055</v>
          </cell>
          <cell r="B432" t="str">
            <v>烹饪裤-品质大类5</v>
          </cell>
        </row>
        <row r="432">
          <cell r="D432" t="str">
            <v>每拾取1次食物，额外恢复5%生命</v>
          </cell>
        </row>
        <row r="433">
          <cell r="A433">
            <v>434056</v>
          </cell>
          <cell r="B433" t="str">
            <v>烹饪裤-品质大类6</v>
          </cell>
        </row>
        <row r="433">
          <cell r="D433" t="str">
            <v>生命+20%</v>
          </cell>
        </row>
        <row r="434">
          <cell r="A434">
            <v>435053</v>
          </cell>
          <cell r="B434" t="str">
            <v>调料腰带-品质大类3</v>
          </cell>
        </row>
        <row r="434">
          <cell r="D434" t="str">
            <v>攻击+10%</v>
          </cell>
        </row>
        <row r="435">
          <cell r="A435">
            <v>435054</v>
          </cell>
          <cell r="B435" t="str">
            <v>调料腰带-品质大类4</v>
          </cell>
        </row>
        <row r="435">
          <cell r="D435" t="str">
            <v>造成伤害+5%</v>
          </cell>
        </row>
        <row r="436">
          <cell r="A436">
            <v>435055</v>
          </cell>
          <cell r="B436" t="str">
            <v>调料腰带-品质大类5</v>
          </cell>
        </row>
        <row r="436">
          <cell r="D436" t="str">
            <v>击败敌人后有1%概率掉落食物</v>
          </cell>
        </row>
        <row r="437">
          <cell r="A437">
            <v>435056</v>
          </cell>
          <cell r="B437" t="str">
            <v>调料腰带-品质大类6</v>
          </cell>
        </row>
        <row r="437">
          <cell r="D437" t="str">
            <v>攻击+15%</v>
          </cell>
        </row>
        <row r="438">
          <cell r="A438">
            <v>436053</v>
          </cell>
          <cell r="B438" t="str">
            <v>防滑鞋-品质大类3</v>
          </cell>
        </row>
        <row r="438">
          <cell r="D438" t="str">
            <v>生命+15%</v>
          </cell>
        </row>
        <row r="439">
          <cell r="A439">
            <v>436054</v>
          </cell>
          <cell r="B439" t="str">
            <v>防滑鞋-品质大类4</v>
          </cell>
        </row>
        <row r="439">
          <cell r="D439" t="str">
            <v>伤害减免+5%</v>
          </cell>
        </row>
        <row r="440">
          <cell r="A440">
            <v>436055</v>
          </cell>
          <cell r="B440" t="str">
            <v>防滑鞋-品质大类5</v>
          </cell>
        </row>
        <row r="440">
          <cell r="D440" t="str">
            <v>拾取1次食物后获得20%临时移速，持续3秒(不可叠加)</v>
          </cell>
        </row>
        <row r="441">
          <cell r="A441">
            <v>436056</v>
          </cell>
          <cell r="B441" t="str">
            <v>防滑鞋-品质大类6</v>
          </cell>
        </row>
        <row r="441">
          <cell r="D441" t="str">
            <v>生命+20%</v>
          </cell>
        </row>
        <row r="442">
          <cell r="A442">
            <v>431512</v>
          </cell>
          <cell r="B442" t="str">
            <v>夺命弹弓-品质大类2</v>
          </cell>
        </row>
        <row r="442">
          <cell r="D442" t="str">
            <v>攻击+15%</v>
          </cell>
        </row>
        <row r="443">
          <cell r="A443">
            <v>431513</v>
          </cell>
          <cell r="B443" t="str">
            <v>夺命弹弓-品质大类3</v>
          </cell>
        </row>
        <row r="443">
          <cell r="D443" t="str">
            <v>石头伤害+30%</v>
          </cell>
        </row>
        <row r="444">
          <cell r="A444">
            <v>431514</v>
          </cell>
          <cell r="B444" t="str">
            <v>夺命弹弓-品质大类4</v>
          </cell>
        </row>
        <row r="444">
          <cell r="D444" t="str">
            <v>攻击命中敌人后发生分裂(命中目标分裂到范围内3个新目标)</v>
          </cell>
        </row>
        <row r="445">
          <cell r="A445">
            <v>431515</v>
          </cell>
          <cell r="B445" t="str">
            <v>夺命弹弓-品质大类5</v>
          </cell>
        </row>
        <row r="445">
          <cell r="D445" t="str">
            <v>攻击+25%</v>
          </cell>
        </row>
        <row r="446">
          <cell r="A446">
            <v>431516</v>
          </cell>
          <cell r="B446" t="str">
            <v>夺命弹弓-品质大类6</v>
          </cell>
        </row>
        <row r="446">
          <cell r="D446" t="str">
            <v>小石头会再次产生分裂(新目标再分裂至3个新新目标)</v>
          </cell>
        </row>
        <row r="447">
          <cell r="A447">
            <v>432512</v>
          </cell>
          <cell r="B447" t="str">
            <v>夺命斗篷-品质大类2</v>
          </cell>
        </row>
        <row r="447">
          <cell r="D447" t="str">
            <v>可满血复活1次</v>
          </cell>
        </row>
        <row r="448">
          <cell r="A448">
            <v>432513</v>
          </cell>
          <cell r="B448" t="str">
            <v>夺命斗篷-品质大类3</v>
          </cell>
        </row>
        <row r="448">
          <cell r="D448" t="str">
            <v>生命+15%</v>
          </cell>
        </row>
        <row r="449">
          <cell r="A449">
            <v>432514</v>
          </cell>
          <cell r="B449" t="str">
            <v>夺命斗篷-品质大类4</v>
          </cell>
        </row>
        <row r="449">
          <cell r="D449" t="str">
            <v>复活后攻击力+15%，移动速度+15%</v>
          </cell>
        </row>
        <row r="450">
          <cell r="A450">
            <v>432515</v>
          </cell>
          <cell r="B450" t="str">
            <v>夺命斗篷-品质大类5</v>
          </cell>
        </row>
        <row r="450">
          <cell r="D450" t="str">
            <v>生命+20%</v>
          </cell>
        </row>
        <row r="451">
          <cell r="A451">
            <v>432516</v>
          </cell>
          <cell r="B451" t="str">
            <v>夺命斗篷-品质大类6</v>
          </cell>
        </row>
        <row r="451">
          <cell r="D451" t="str">
            <v>额外增加1次复活</v>
          </cell>
        </row>
        <row r="452">
          <cell r="A452">
            <v>433512</v>
          </cell>
          <cell r="B452" t="str">
            <v>夺命护手-品质大类2</v>
          </cell>
        </row>
        <row r="452">
          <cell r="D452" t="str">
            <v>目标血量越高造成伤害越高</v>
          </cell>
        </row>
        <row r="453">
          <cell r="A453">
            <v>433513</v>
          </cell>
          <cell r="B453" t="str">
            <v>夺命护手-品质大类3</v>
          </cell>
        </row>
        <row r="453">
          <cell r="D453" t="str">
            <v>攻击+15%</v>
          </cell>
        </row>
        <row r="454">
          <cell r="A454">
            <v>433514</v>
          </cell>
          <cell r="B454" t="str">
            <v>夺命护手-品质大类4</v>
          </cell>
        </row>
        <row r="454">
          <cell r="D454" t="str">
            <v>对满血敌人额外造成50%伤害</v>
          </cell>
        </row>
        <row r="455">
          <cell r="A455">
            <v>433515</v>
          </cell>
          <cell r="B455" t="str">
            <v>夺命护手-品质大类5</v>
          </cell>
        </row>
        <row r="455">
          <cell r="D455" t="str">
            <v>攻击+25%</v>
          </cell>
        </row>
        <row r="456">
          <cell r="A456">
            <v>433516</v>
          </cell>
          <cell r="B456" t="str">
            <v>夺命护手-品质大类6</v>
          </cell>
        </row>
        <row r="456">
          <cell r="D456" t="str">
            <v>推力+30%</v>
          </cell>
        </row>
        <row r="457">
          <cell r="A457">
            <v>434512</v>
          </cell>
          <cell r="B457" t="str">
            <v>夺命皮裤-品质大类2</v>
          </cell>
        </row>
        <row r="457">
          <cell r="D457" t="str">
            <v>恢复效果+20%</v>
          </cell>
        </row>
        <row r="458">
          <cell r="A458">
            <v>434513</v>
          </cell>
          <cell r="B458" t="str">
            <v>夺命皮裤-品质大类3</v>
          </cell>
        </row>
        <row r="458">
          <cell r="D458" t="str">
            <v>生命+15%</v>
          </cell>
        </row>
        <row r="459">
          <cell r="A459">
            <v>434514</v>
          </cell>
          <cell r="B459" t="str">
            <v>夺命皮裤-品质大类4</v>
          </cell>
        </row>
        <row r="459">
          <cell r="D459" t="str">
            <v>受击前会触发3秒无敌状态，每分钟可触发1次</v>
          </cell>
        </row>
        <row r="460">
          <cell r="A460">
            <v>434515</v>
          </cell>
          <cell r="B460" t="str">
            <v>夺命皮裤-品质大类5</v>
          </cell>
        </row>
        <row r="460">
          <cell r="D460" t="str">
            <v>生命+25%</v>
          </cell>
        </row>
        <row r="461">
          <cell r="A461">
            <v>434516</v>
          </cell>
          <cell r="B461" t="str">
            <v>夺命皮裤-品质大类6</v>
          </cell>
        </row>
        <row r="461">
          <cell r="D461" t="str">
            <v>无敌状态时推力增加50%，持续3秒</v>
          </cell>
        </row>
        <row r="462">
          <cell r="A462">
            <v>435512</v>
          </cell>
          <cell r="B462" t="str">
            <v>夺命腰带-品质大类2</v>
          </cell>
        </row>
        <row r="462">
          <cell r="D462" t="str">
            <v>自身生命高于50%时攻击力增加20%</v>
          </cell>
        </row>
        <row r="463">
          <cell r="A463">
            <v>435513</v>
          </cell>
          <cell r="B463" t="str">
            <v>夺命腰带-品质大类3</v>
          </cell>
        </row>
        <row r="463">
          <cell r="D463" t="str">
            <v>攻击+15%</v>
          </cell>
        </row>
        <row r="464">
          <cell r="A464">
            <v>435514</v>
          </cell>
          <cell r="B464" t="str">
            <v>夺命腰带-品质大类4</v>
          </cell>
        </row>
        <row r="464">
          <cell r="D464" t="str">
            <v>攻击时有10%概率暴击</v>
          </cell>
        </row>
        <row r="465">
          <cell r="A465">
            <v>435515</v>
          </cell>
          <cell r="B465" t="str">
            <v>夺命腰带-品质大类5</v>
          </cell>
        </row>
        <row r="465">
          <cell r="D465" t="str">
            <v>攻击+25%</v>
          </cell>
        </row>
        <row r="466">
          <cell r="A466">
            <v>435516</v>
          </cell>
          <cell r="B466" t="str">
            <v>夺命腰带-品质大类6</v>
          </cell>
        </row>
        <row r="466">
          <cell r="D466" t="str">
            <v>额外增加10%暴击率，暴击伤害增加100%</v>
          </cell>
        </row>
        <row r="467">
          <cell r="A467">
            <v>436512</v>
          </cell>
          <cell r="B467" t="str">
            <v>夺命长靴-品质大类2</v>
          </cell>
        </row>
        <row r="467">
          <cell r="D467" t="str">
            <v>基础移动速度+2</v>
          </cell>
        </row>
        <row r="468">
          <cell r="A468">
            <v>436513</v>
          </cell>
          <cell r="B468" t="str">
            <v>夺命长靴-品质大类3</v>
          </cell>
        </row>
        <row r="468">
          <cell r="D468" t="str">
            <v>生命+15%</v>
          </cell>
        </row>
        <row r="469">
          <cell r="A469">
            <v>436514</v>
          </cell>
          <cell r="B469" t="str">
            <v>夺命长靴-品质大类4</v>
          </cell>
        </row>
        <row r="469">
          <cell r="D469" t="str">
            <v>自身满生命时造成伤害提高20%</v>
          </cell>
        </row>
        <row r="470">
          <cell r="A470">
            <v>436515</v>
          </cell>
          <cell r="B470" t="str">
            <v>夺命长靴-品质大类5</v>
          </cell>
        </row>
        <row r="470">
          <cell r="D470" t="str">
            <v>生命+25%</v>
          </cell>
        </row>
        <row r="471">
          <cell r="A471">
            <v>436516</v>
          </cell>
          <cell r="B471" t="str">
            <v>夺命长靴-品质大类6</v>
          </cell>
        </row>
        <row r="471">
          <cell r="D471" t="str">
            <v>自身满生命时造成暴击率+20%</v>
          </cell>
        </row>
        <row r="472">
          <cell r="A472">
            <v>441008</v>
          </cell>
          <cell r="B472" t="str">
            <v>道具-炸弹</v>
          </cell>
        </row>
        <row r="472">
          <cell r="D472" t="str">
            <v>道具-炸弹</v>
          </cell>
        </row>
        <row r="473">
          <cell r="A473">
            <v>441009</v>
          </cell>
          <cell r="B473" t="str">
            <v>道具-食物1</v>
          </cell>
        </row>
        <row r="473">
          <cell r="D473" t="str">
            <v>道具-食物1</v>
          </cell>
        </row>
        <row r="474">
          <cell r="A474">
            <v>441010</v>
          </cell>
          <cell r="B474" t="str">
            <v>道具-食物2</v>
          </cell>
        </row>
        <row r="474">
          <cell r="D474" t="str">
            <v>道具-食物2</v>
          </cell>
        </row>
        <row r="475">
          <cell r="A475">
            <v>441011</v>
          </cell>
          <cell r="B475" t="str">
            <v>道具-加速道具1</v>
          </cell>
        </row>
        <row r="475">
          <cell r="D475" t="str">
            <v>道具-加速道具1</v>
          </cell>
        </row>
        <row r="476">
          <cell r="A476">
            <v>441012</v>
          </cell>
          <cell r="B476" t="str">
            <v>道具-吸铁石</v>
          </cell>
        </row>
        <row r="476">
          <cell r="D476" t="str">
            <v>道具-吸铁石</v>
          </cell>
        </row>
        <row r="477">
          <cell r="A477">
            <v>451101</v>
          </cell>
          <cell r="B477" t="str">
            <v>理性消费</v>
          </cell>
        </row>
        <row r="477">
          <cell r="D477" t="str">
            <v>每次进入商店，获得500钞票。</v>
          </cell>
        </row>
        <row r="478">
          <cell r="A478">
            <v>451102</v>
          </cell>
          <cell r="B478" t="str">
            <v>悬赏金</v>
          </cell>
        </row>
        <row r="478">
          <cell r="D478" t="str">
            <v>每击败100个敌人，额外获得200钞票。</v>
          </cell>
        </row>
        <row r="479">
          <cell r="A479">
            <v>451201</v>
          </cell>
          <cell r="B479" t="str">
            <v>短期投资</v>
          </cell>
        </row>
        <row r="479">
          <cell r="D479" t="str">
            <v>第2阶段结束时，你将获得5000钞票。</v>
          </cell>
        </row>
        <row r="480">
          <cell r="A480">
            <v>451202</v>
          </cell>
          <cell r="B480" t="str">
            <v>天降横财</v>
          </cell>
        </row>
        <row r="480">
          <cell r="D480" t="str">
            <v>立刻获得2000钞票。</v>
          </cell>
        </row>
        <row r="481">
          <cell r="A481">
            <v>452101</v>
          </cell>
          <cell r="B481" t="str">
            <v>投机客</v>
          </cell>
        </row>
        <row r="481">
          <cell r="D481" t="str">
            <v>每4次刷新，获得1次免费刷新机会。</v>
          </cell>
        </row>
        <row r="482">
          <cell r="A482">
            <v>452102</v>
          </cell>
          <cell r="B482" t="str">
            <v>精挑细选</v>
          </cell>
        </row>
        <row r="482">
          <cell r="D482" t="str">
            <v>立刻获得6次免费刷新机会，保留至第1阶段结束。</v>
          </cell>
        </row>
        <row r="483">
          <cell r="A483">
            <v>452201</v>
          </cell>
          <cell r="B483" t="str">
            <v>技能盲盒</v>
          </cell>
        </row>
        <row r="483">
          <cell r="D483" t="str">
            <v>每刷新5次，随机获得1个蓝色技能。</v>
          </cell>
        </row>
        <row r="484">
          <cell r="A484">
            <v>452202</v>
          </cell>
          <cell r="B484" t="str">
            <v>回头客</v>
          </cell>
        </row>
        <row r="484">
          <cell r="D484" t="str">
            <v>每次进入商店获得3次免费刷新机会，且购买的第1个技能免费。</v>
          </cell>
        </row>
        <row r="485">
          <cell r="A485">
            <v>452301</v>
          </cell>
          <cell r="B485" t="str">
            <v>高端消费</v>
          </cell>
        </row>
        <row r="485">
          <cell r="D485" t="str">
            <v>刷出高品质技能的概率提升。</v>
          </cell>
        </row>
        <row r="486">
          <cell r="A486">
            <v>453101</v>
          </cell>
          <cell r="B486" t="str">
            <v>大力士</v>
          </cell>
        </row>
        <row r="486">
          <cell r="D486" t="str">
            <v>获得8%推力。</v>
          </cell>
        </row>
        <row r="487">
          <cell r="A487">
            <v>453102</v>
          </cell>
          <cell r="B487" t="str">
            <v>锐利</v>
          </cell>
        </row>
        <row r="487">
          <cell r="D487" t="str">
            <v>获得10%攻击力。</v>
          </cell>
        </row>
        <row r="488">
          <cell r="A488">
            <v>453103</v>
          </cell>
          <cell r="B488" t="str">
            <v>迅捷</v>
          </cell>
        </row>
        <row r="488">
          <cell r="D488" t="str">
            <v>获得10%移动速度。</v>
          </cell>
        </row>
        <row r="489">
          <cell r="A489">
            <v>453104</v>
          </cell>
          <cell r="B489" t="str">
            <v>强壮</v>
          </cell>
        </row>
        <row r="489">
          <cell r="D489" t="str">
            <v>获得10%最大生命。</v>
          </cell>
        </row>
        <row r="490">
          <cell r="A490">
            <v>453201</v>
          </cell>
          <cell r="B490" t="str">
            <v>精英战士</v>
          </cell>
        </row>
        <row r="490">
          <cell r="D490" t="str">
            <v>立刻获得8%攻击力加成，且每击败200名敌人，获得1%攻击力加成。</v>
          </cell>
        </row>
        <row r="491">
          <cell r="A491">
            <v>453202</v>
          </cell>
          <cell r="B491" t="str">
            <v>血战到底</v>
          </cell>
        </row>
        <row r="491">
          <cell r="D491" t="str">
            <v>血量低于30%时攻击力提高30%</v>
          </cell>
        </row>
        <row r="492">
          <cell r="A492">
            <v>453203</v>
          </cell>
          <cell r="B492" t="str">
            <v>不断变强</v>
          </cell>
        </row>
        <row r="492">
          <cell r="D492" t="str">
            <v>每次弹出商店获得1次成长，获得攻击力加成、生命加成。</v>
          </cell>
        </row>
        <row r="493">
          <cell r="A493">
            <v>453204</v>
          </cell>
          <cell r="B493" t="str">
            <v>钢筋铁骨</v>
          </cell>
        </row>
        <row r="493">
          <cell r="D493" t="str">
            <v>最大生命值+15%，伤害减免+10%。</v>
          </cell>
        </row>
        <row r="494">
          <cell r="A494">
            <v>453302</v>
          </cell>
          <cell r="B494" t="str">
            <v>贤者模式</v>
          </cell>
        </row>
        <row r="494">
          <cell r="D494" t="str">
            <v>冷却减免20%，每3秒进行1次治疗</v>
          </cell>
        </row>
        <row r="495">
          <cell r="A495">
            <v>453303</v>
          </cell>
          <cell r="B495" t="str">
            <v>泰坦</v>
          </cell>
        </row>
        <row r="495">
          <cell r="D495" t="str">
            <v>体型变大，推力及质量增加20%。</v>
          </cell>
        </row>
        <row r="496">
          <cell r="A496">
            <v>453304</v>
          </cell>
          <cell r="B496" t="str">
            <v>禁区</v>
          </cell>
        </row>
        <row r="496">
          <cell r="D496" t="str">
            <v>每5秒1次，对范围内敌人100%攻击力伤害。</v>
          </cell>
        </row>
        <row r="497">
          <cell r="A497">
            <v>453305</v>
          </cell>
          <cell r="B497" t="str">
            <v>悟道</v>
          </cell>
        </row>
        <row r="497">
          <cell r="D497" t="str">
            <v>获得已学习技能数*1%的伤害加成和最大生命值加成。</v>
          </cell>
        </row>
        <row r="498">
          <cell r="A498">
            <v>453306</v>
          </cell>
          <cell r="B498" t="str">
            <v>小恶魔</v>
          </cell>
        </row>
        <row r="498">
          <cell r="D498" t="str">
            <v>额外获得1次复活，复活后体型变小，仅拥有50%最大生命值。</v>
          </cell>
        </row>
        <row r="499">
          <cell r="A499">
            <v>454101</v>
          </cell>
          <cell r="B499" t="str">
            <v>新手福利</v>
          </cell>
        </row>
        <row r="499">
          <cell r="D499" t="str">
            <v>获得任意2个蓝色技能。</v>
          </cell>
        </row>
        <row r="500">
          <cell r="A500">
            <v>454201</v>
          </cell>
          <cell r="B500" t="str">
            <v>有缘人</v>
          </cell>
        </row>
        <row r="500">
          <cell r="D500" t="str">
            <v>每次进入商店获得1个蓝色技能。</v>
          </cell>
        </row>
        <row r="501">
          <cell r="A501">
            <v>455201</v>
          </cell>
          <cell r="B501" t="str">
            <v>幸运星</v>
          </cell>
        </row>
        <row r="501">
          <cell r="D501" t="str">
            <v>若技能【意外之财】达到Max，每次击败怪物有1%概率额外掉落道具。</v>
          </cell>
        </row>
        <row r="502">
          <cell r="A502">
            <v>455202</v>
          </cell>
          <cell r="B502" t="str">
            <v>庄家</v>
          </cell>
        </row>
        <row r="502">
          <cell r="D502" t="str">
            <v>若技能【风险投资】达到Max，每次判定必然获得钞票。</v>
          </cell>
        </row>
        <row r="503">
          <cell r="A503">
            <v>455203</v>
          </cell>
          <cell r="B503" t="str">
            <v>玻璃大炮</v>
          </cell>
        </row>
        <row r="503">
          <cell r="D503" t="str">
            <v>若技能【弹无虚发】达到Max，获得玻璃大炮效果：攻击力+20%，最大生命值-20%。</v>
          </cell>
        </row>
        <row r="504">
          <cell r="A504">
            <v>455204</v>
          </cell>
          <cell r="B504" t="str">
            <v>致残</v>
          </cell>
        </row>
        <row r="504">
          <cell r="D504" t="str">
            <v>若技能【粉碎】达到Max，每次攻击将使目标移速减少10%，持续2秒，最多叠加5层。</v>
          </cell>
        </row>
        <row r="505">
          <cell r="A505">
            <v>455205</v>
          </cell>
          <cell r="B505" t="str">
            <v>洪荒之力</v>
          </cell>
        </row>
        <row r="505">
          <cell r="D505" t="str">
            <v>若技能【借力打力】达到Max，每次攻击有1%概率触发极限推力。</v>
          </cell>
        </row>
        <row r="506">
          <cell r="A506">
            <v>455206</v>
          </cell>
          <cell r="B506" t="str">
            <v>杀意感知</v>
          </cell>
        </row>
        <row r="506">
          <cell r="D506" t="str">
            <v>若技能【格挡反击】达到Max，触发格挡反击的概率提升至30%。</v>
          </cell>
        </row>
        <row r="507">
          <cell r="A507">
            <v>455207</v>
          </cell>
          <cell r="B507" t="str">
            <v>贵族血统</v>
          </cell>
        </row>
        <row r="507">
          <cell r="D507" t="str">
            <v>若技能【贵族风范】达到Max，额外获得20%受到治疗增加。</v>
          </cell>
        </row>
        <row r="508">
          <cell r="A508">
            <v>455208</v>
          </cell>
          <cell r="B508" t="str">
            <v>底牌</v>
          </cell>
        </row>
        <row r="508">
          <cell r="D508" t="str">
            <v>若技能【危机公关】达到Max，受到致命伤害后立刻秒杀圆形范围内所有喽啰，移速+20%，持续5秒。</v>
          </cell>
        </row>
        <row r="509">
          <cell r="A509">
            <v>455301</v>
          </cell>
          <cell r="B509" t="str">
            <v>资本家</v>
          </cell>
        </row>
        <row r="509">
          <cell r="D509" t="str">
            <v>若获得技能【摩根时代】，有20%概率获得额外获得1个技能。</v>
          </cell>
        </row>
        <row r="510">
          <cell r="A510">
            <v>455302</v>
          </cell>
          <cell r="B510" t="str">
            <v>尽兴狂欢</v>
          </cell>
        </row>
        <row r="510">
          <cell r="D510" t="str">
            <v>若获得技能【派对时间】，效果持续30秒。</v>
          </cell>
        </row>
        <row r="511">
          <cell r="A511">
            <v>455303</v>
          </cell>
          <cell r="B511" t="str">
            <v>大宗师</v>
          </cell>
        </row>
        <row r="511">
          <cell r="D511" t="str">
            <v>若获得技能【宗师之力】，每3次攻击，下1次攻击伤害翻倍。</v>
          </cell>
        </row>
        <row r="512">
          <cell r="A512">
            <v>455304</v>
          </cell>
          <cell r="B512" t="str">
            <v>狩猎者</v>
          </cell>
        </row>
        <row r="512">
          <cell r="D512" t="str">
            <v>若获得技能【猎人游戏】，击败敌人有15%概率回复自身5%最大生命值。</v>
          </cell>
        </row>
        <row r="513">
          <cell r="A513">
            <v>456301</v>
          </cell>
          <cell r="B513" t="str">
            <v>钞能力</v>
          </cell>
        </row>
        <row r="513">
          <cell r="D513" t="str">
            <v>若流派【银行家】达到4阶，额外获得 所有流派总经验*0.2%伤害加成。</v>
          </cell>
        </row>
        <row r="514">
          <cell r="A514">
            <v>456302</v>
          </cell>
          <cell r="B514" t="str">
            <v>弹幕覆盖</v>
          </cell>
        </row>
        <row r="514">
          <cell r="D514" t="str">
            <v>若流派【弹药专家】达到4阶，每2秒对自身圆形范围内进行1次轰炸，造成100%攻击力伤害。</v>
          </cell>
        </row>
        <row r="515">
          <cell r="A515">
            <v>456303</v>
          </cell>
          <cell r="B515" t="str">
            <v>无影步</v>
          </cell>
        </row>
        <row r="515">
          <cell r="D515" t="str">
            <v>若流派【武器大师】达到4阶，闪避后将隐身并增加60%移速，持续0.5秒，每4秒仅能触发1次。</v>
          </cell>
        </row>
        <row r="516">
          <cell r="A516">
            <v>456304</v>
          </cell>
          <cell r="B516" t="str">
            <v>真正的名流</v>
          </cell>
        </row>
        <row r="516">
          <cell r="D516" t="str">
            <v>若流派【社交名流】达到4阶，获得名流效应：每5秒1次，降低范围内喽啰最大生命值80%。</v>
          </cell>
        </row>
        <row r="517">
          <cell r="A517">
            <v>457101</v>
          </cell>
          <cell r="B517" t="str">
            <v>天赋异禀</v>
          </cell>
        </row>
        <row r="517">
          <cell r="D517" t="str">
            <v>随机获得任意流派的4点经验。</v>
          </cell>
        </row>
        <row r="518">
          <cell r="A518">
            <v>457201</v>
          </cell>
          <cell r="B518" t="str">
            <v>数学思维</v>
          </cell>
        </row>
        <row r="518">
          <cell r="D518" t="str">
            <v>立即获得6点银行家流派经验。</v>
          </cell>
        </row>
        <row r="519">
          <cell r="A519">
            <v>457202</v>
          </cell>
          <cell r="B519" t="str">
            <v>特种训练</v>
          </cell>
        </row>
        <row r="519">
          <cell r="D519" t="str">
            <v>立即获得6点弹药专家流派经验。</v>
          </cell>
        </row>
        <row r="520">
          <cell r="A520">
            <v>457203</v>
          </cell>
          <cell r="B520" t="str">
            <v>武学奇才</v>
          </cell>
        </row>
        <row r="520">
          <cell r="D520" t="str">
            <v>立即获得6点武器大师流派经验。</v>
          </cell>
        </row>
        <row r="521">
          <cell r="A521">
            <v>457204</v>
          </cell>
          <cell r="B521" t="str">
            <v>情商</v>
          </cell>
        </row>
        <row r="521">
          <cell r="D521" t="str">
            <v>立即获得6点社交名流流派经验。</v>
          </cell>
        </row>
        <row r="522">
          <cell r="A522">
            <v>461006</v>
          </cell>
          <cell r="B522" t="str">
            <v>冰</v>
          </cell>
        </row>
        <row r="522">
          <cell r="D522" t="str">
            <v>冰地形</v>
          </cell>
        </row>
        <row r="523">
          <cell r="A523">
            <v>1</v>
          </cell>
          <cell r="B523" t="str">
            <v>测试技能-1</v>
          </cell>
        </row>
        <row r="523">
          <cell r="D523" t="str">
            <v>挥3下棒球棍</v>
          </cell>
        </row>
        <row r="524">
          <cell r="A524">
            <v>2</v>
          </cell>
          <cell r="B524" t="str">
            <v>测试技能-2</v>
          </cell>
        </row>
        <row r="524">
          <cell r="D524" t="str">
            <v>吃食物持续回血</v>
          </cell>
        </row>
        <row r="525">
          <cell r="A525">
            <v>4</v>
          </cell>
          <cell r="B525" t="str">
            <v>测试技能-4</v>
          </cell>
        </row>
        <row r="525">
          <cell r="D525" t="str">
            <v>发射石头弹幕</v>
          </cell>
        </row>
        <row r="526">
          <cell r="A526">
            <v>5</v>
          </cell>
          <cell r="B526" t="str">
            <v>测试技能-5</v>
          </cell>
        </row>
        <row r="526">
          <cell r="D526" t="str">
            <v>boss踩地板</v>
          </cell>
        </row>
        <row r="527">
          <cell r="A527">
            <v>500001</v>
          </cell>
          <cell r="B527" t="str">
            <v>通用技能-无敌两秒</v>
          </cell>
        </row>
        <row r="528">
          <cell r="A528">
            <v>500002</v>
          </cell>
          <cell r="B528" t="str">
            <v>通用技能-无敌三秒</v>
          </cell>
        </row>
        <row r="529">
          <cell r="A529">
            <v>500003</v>
          </cell>
          <cell r="B529" t="str">
            <v>通用技能-无敌两秒-冷却300秒</v>
          </cell>
        </row>
        <row r="530">
          <cell r="A530">
            <v>500004</v>
          </cell>
          <cell r="B530" t="str">
            <v>通用技能-无敌两秒-冷却150秒</v>
          </cell>
        </row>
        <row r="531">
          <cell r="A531">
            <v>500005</v>
          </cell>
          <cell r="B531" t="str">
            <v>通用技能-无敌两秒-冷却150秒-秒杀周围小怪</v>
          </cell>
        </row>
        <row r="532">
          <cell r="A532">
            <v>511001</v>
          </cell>
          <cell r="B532" t="str">
            <v>刷新的怪物有10%的概率使自身周围30米友军攻击力加成增加50%，并且自身移动速度减少50%</v>
          </cell>
        </row>
        <row r="533">
          <cell r="A533">
            <v>511002</v>
          </cell>
          <cell r="B533" t="str">
            <v>刷新的怪物有10%的概率自身移动速度增加30%，最大生命加成500%，体型增加50%</v>
          </cell>
        </row>
        <row r="534">
          <cell r="A534">
            <v>511003</v>
          </cell>
          <cell r="B534" t="str">
            <v>会刷新3只免疫伤害和击退并且移动迅速的杀手怪物追击角色。怪物自身每隔10秒陷入昏迷2秒，不会出现在boss战中</v>
          </cell>
        </row>
        <row r="535">
          <cell r="A535">
            <v>511004</v>
          </cell>
          <cell r="B535" t="str">
            <v>所有怪物攻击力加成增加50%，最大生命值加成增加20%</v>
          </cell>
        </row>
        <row r="536">
          <cell r="A536">
            <v>511005</v>
          </cell>
          <cell r="B536" t="str">
            <v>怪物距角色少于等于20米时会增加30%移动速度</v>
          </cell>
        </row>
        <row r="537">
          <cell r="A537">
            <v>511006</v>
          </cell>
          <cell r="B537" t="str">
            <v>怪物死亡3s后会攻击自身周围10米所有的怪物和角色。造成击退</v>
          </cell>
        </row>
        <row r="538">
          <cell r="A538">
            <v>511007</v>
          </cell>
          <cell r="B538" t="str">
            <v>所有怪物获得1层伤害免疫和1层击退免疫</v>
          </cell>
        </row>
        <row r="539">
          <cell r="A539">
            <v>511008</v>
          </cell>
          <cell r="B539" t="str">
            <v>所有怪物的弹幕范围加成增加100%</v>
          </cell>
        </row>
        <row r="540">
          <cell r="A540">
            <v>511009</v>
          </cell>
          <cell r="B540" t="str">
            <v>怪物体型会在一段时间内增加100%，时间到后，怪物体型减少100%</v>
          </cell>
        </row>
        <row r="541">
          <cell r="A541">
            <v>513001</v>
          </cell>
          <cell r="B541" t="str">
            <v>角色携带的武器品质会提升至ss级，如果武器已经是ss级，那么角色攻击力加成增加30%</v>
          </cell>
        </row>
        <row r="542">
          <cell r="A542">
            <v>511010</v>
          </cell>
          <cell r="B542" t="str">
            <v>角色获得的钞票数量增加100%</v>
          </cell>
        </row>
        <row r="543">
          <cell r="A543">
            <v>511011</v>
          </cell>
          <cell r="B543" t="str">
            <v>角色和怪物体型增加50%</v>
          </cell>
        </row>
        <row r="544">
          <cell r="A544">
            <v>511012</v>
          </cell>
          <cell r="B544" t="str">
            <v>角色和怪物体型增加50%</v>
          </cell>
        </row>
        <row r="545">
          <cell r="A545">
            <v>511013</v>
          </cell>
          <cell r="B545" t="str">
            <v>角色和怪物，伤害减免增加50%，推力加成增加50%</v>
          </cell>
        </row>
        <row r="546">
          <cell r="A546">
            <v>511014</v>
          </cell>
          <cell r="B546" t="str">
            <v>角色和怪物，伤害减免增加50%，推力加成增加50%</v>
          </cell>
        </row>
        <row r="547">
          <cell r="A547">
            <v>511015</v>
          </cell>
          <cell r="B547" t="str">
            <v>角色的所有攻击都会暴击,怪物生命值增加30%</v>
          </cell>
        </row>
        <row r="548">
          <cell r="A548">
            <v>511016</v>
          </cell>
          <cell r="B548" t="str">
            <v>角色的所有攻击都会暴击,怪物生命值增加30%</v>
          </cell>
        </row>
        <row r="549">
          <cell r="A549">
            <v>511017</v>
          </cell>
          <cell r="B549" t="str">
            <v>角色每次攻击都会攻击2次，但是攻击间隔增加100%</v>
          </cell>
        </row>
        <row r="550">
          <cell r="A550">
            <v>511018</v>
          </cell>
          <cell r="B550" t="str">
            <v>普通怪物的质量增加50%</v>
          </cell>
        </row>
        <row r="551">
          <cell r="A551">
            <v>511019</v>
          </cell>
          <cell r="B551" t="str">
            <v>角色体型增加20%，推力增加50%</v>
          </cell>
        </row>
        <row r="552">
          <cell r="A552">
            <v>511020</v>
          </cell>
          <cell r="B552" t="str">
            <v>角色体型减少50%，移动速度增加30%，攻击力加成增加30%</v>
          </cell>
        </row>
        <row r="553">
          <cell r="A553">
            <v>511021</v>
          </cell>
          <cell r="B553" t="str">
            <v>每隔一段时间，以角色为圆心50米的圆内，随机选择4个点，生成燃烧弹地形。燃烧弹地形对触碰的角色，怪物造成持续伤害</v>
          </cell>
        </row>
        <row r="554">
          <cell r="A554">
            <v>511022</v>
          </cell>
          <cell r="B554" t="str">
            <v>每次刷新的精英怪的数量增加100%，并且最大生命值增加50%，推力加成增加30%</v>
          </cell>
        </row>
        <row r="555">
          <cell r="A555">
            <v>541001</v>
          </cell>
          <cell r="B555" t="str">
            <v>潮流制造者-1</v>
          </cell>
        </row>
        <row r="556">
          <cell r="A556">
            <v>541002</v>
          </cell>
          <cell r="B556" t="str">
            <v>潮流制造者-2</v>
          </cell>
        </row>
        <row r="557">
          <cell r="A557">
            <v>541003</v>
          </cell>
          <cell r="B557" t="str">
            <v>潮流制造者-3</v>
          </cell>
        </row>
        <row r="558">
          <cell r="A558">
            <v>541004</v>
          </cell>
          <cell r="B558" t="str">
            <v>潮流制造者-4</v>
          </cell>
        </row>
        <row r="559">
          <cell r="A559">
            <v>541005</v>
          </cell>
          <cell r="B559" t="str">
            <v>派对时间-1</v>
          </cell>
        </row>
        <row r="560">
          <cell r="A560">
            <v>541006</v>
          </cell>
          <cell r="B560" t="str">
            <v>每次商店结束时恢复20%生命</v>
          </cell>
        </row>
        <row r="561">
          <cell r="A561">
            <v>511023</v>
          </cell>
          <cell r="B561" t="str">
            <v>定时周围生成燃烧弹</v>
          </cell>
        </row>
        <row r="562">
          <cell r="A562">
            <v>542001</v>
          </cell>
          <cell r="B562" t="str">
            <v>每次进入商店，获得500钞票。</v>
          </cell>
        </row>
        <row r="563">
          <cell r="A563">
            <v>556001</v>
          </cell>
          <cell r="B563" t="str">
            <v>立刻获得6次免费刷新机会，保留至第1阶段结束。</v>
          </cell>
        </row>
        <row r="564">
          <cell r="A564">
            <v>511024</v>
          </cell>
          <cell r="B564" t="str">
            <v>刷出高品质技能的概率提升。</v>
          </cell>
        </row>
        <row r="565">
          <cell r="A565">
            <v>542002</v>
          </cell>
          <cell r="B565" t="str">
            <v>每次弹出商店获得1次成长，获得攻击力加成、生命加成。</v>
          </cell>
        </row>
        <row r="566">
          <cell r="A566">
            <v>542003</v>
          </cell>
          <cell r="B566" t="str">
            <v>每次进入商店获得1个蓝色技能。</v>
          </cell>
        </row>
        <row r="567">
          <cell r="A567">
            <v>555001</v>
          </cell>
          <cell r="B567" t="str">
            <v>若技能【意外之财】达到Max，每次击败怪物有1%概率额外掉落道具。</v>
          </cell>
        </row>
        <row r="568">
          <cell r="A568">
            <v>555002</v>
          </cell>
          <cell r="B568" t="str">
            <v>若技能【风险投资】达到Max，每次判定必然获得钞票。</v>
          </cell>
        </row>
        <row r="569">
          <cell r="A569">
            <v>555003</v>
          </cell>
          <cell r="B569" t="str">
            <v>若技能【弹无虚发】达到Max，获得玻璃大炮效果：攻击力+20%，最大生命值-20%。</v>
          </cell>
        </row>
        <row r="570">
          <cell r="A570">
            <v>555004</v>
          </cell>
          <cell r="B570" t="str">
            <v>若技能【粉碎】达到Max，每次攻击将使目标移速减少10%，持续2秒，最多叠加5层。</v>
          </cell>
        </row>
        <row r="571">
          <cell r="A571">
            <v>555005</v>
          </cell>
          <cell r="B571" t="str">
            <v>若技能【借力打力】达到Max，每次攻击有1%概率触发极限推力。</v>
          </cell>
        </row>
        <row r="572">
          <cell r="A572">
            <v>555006</v>
          </cell>
          <cell r="B572" t="str">
            <v>若技能【格挡反击】达到Max，触发格挡反击的概率提升至30%。</v>
          </cell>
        </row>
        <row r="573">
          <cell r="A573">
            <v>555007</v>
          </cell>
          <cell r="B573" t="str">
            <v>若技能【贵族风范】达到Max，额外获得20%受到治疗增加。</v>
          </cell>
        </row>
        <row r="574">
          <cell r="A574">
            <v>555008</v>
          </cell>
          <cell r="B574" t="str">
            <v>若技能【危机公关】达到Max，受到致命伤害后立刻秒杀圆形范围内所有喽啰，移速+20%，持续5秒。</v>
          </cell>
        </row>
        <row r="575">
          <cell r="A575">
            <v>555009</v>
          </cell>
          <cell r="B575" t="str">
            <v>若获得技能【摩根时代】，有20%概率获得额外获得1个技能。</v>
          </cell>
        </row>
        <row r="576">
          <cell r="A576">
            <v>555010</v>
          </cell>
          <cell r="B576" t="str">
            <v>若获得技能【派对时间】，效果持续30秒。</v>
          </cell>
        </row>
        <row r="577">
          <cell r="A577">
            <v>555011</v>
          </cell>
          <cell r="B577" t="str">
            <v>若获得技能【宗师之力】，每3次攻击，下1次攻击伤害翻倍。</v>
          </cell>
        </row>
        <row r="578">
          <cell r="A578">
            <v>555012</v>
          </cell>
          <cell r="B578" t="str">
            <v>若获得技能【猎人游戏】，击败敌人有15%概率回复自身5%最大生命值。</v>
          </cell>
        </row>
        <row r="579">
          <cell r="A579">
            <v>556002</v>
          </cell>
          <cell r="B579" t="str">
            <v>第2阶段结束时，你将获得5000钞票。</v>
          </cell>
        </row>
        <row r="580">
          <cell r="A580">
            <v>561001</v>
          </cell>
          <cell r="B580" t="str">
            <v>若流派【银行家】达到4阶，额外获得 所有流派总经验*0.2%伤害加成。</v>
          </cell>
        </row>
        <row r="581">
          <cell r="A581">
            <v>561002</v>
          </cell>
          <cell r="B581" t="str">
            <v>若流派【弹药专家】达到4阶，每2秒对自身圆形范围内进行1次轰炸，造成100%攻击力伤害。</v>
          </cell>
        </row>
        <row r="582">
          <cell r="A582">
            <v>561003</v>
          </cell>
          <cell r="B582" t="str">
            <v>若流派【武器大师】达到4阶，闪避后将隐身并增加60%移速，持续0.5秒，每4秒仅能触发1次。</v>
          </cell>
        </row>
        <row r="583">
          <cell r="A583">
            <v>561004</v>
          </cell>
          <cell r="B583" t="str">
            <v>若流派【社交名流】达到4阶，获得名流效应：每5秒1次，降低范围内喽啰最大生命值80%。</v>
          </cell>
        </row>
        <row r="584">
          <cell r="A584">
            <v>511025</v>
          </cell>
          <cell r="B584" t="str">
            <v>玩家为中心周期性落雷-小</v>
          </cell>
        </row>
        <row r="585">
          <cell r="A585">
            <v>511026</v>
          </cell>
          <cell r="B585" t="str">
            <v>玩家为中心周期性落雷-中</v>
          </cell>
        </row>
        <row r="586">
          <cell r="A586">
            <v>511027</v>
          </cell>
          <cell r="B586" t="str">
            <v>玩家为中心周期性落雷-大</v>
          </cell>
        </row>
        <row r="587">
          <cell r="A587">
            <v>511028</v>
          </cell>
          <cell r="B587" t="str">
            <v>若获得技能【派对时间】，事件关联技能</v>
          </cell>
        </row>
        <row r="588">
          <cell r="A588">
            <v>511029</v>
          </cell>
          <cell r="B588" t="str">
            <v>所有单位推力增加</v>
          </cell>
        </row>
        <row r="589">
          <cell r="A589">
            <v>521006</v>
          </cell>
          <cell r="B589" t="str">
            <v>刷新箱子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kill_effect|技能效果"/>
      <sheetName val="技能元素"/>
      <sheetName val="效果参数"/>
      <sheetName val="元素参数"/>
      <sheetName val="效果配置参数"/>
      <sheetName val="元素配置参数"/>
      <sheetName val="battle_status|状态"/>
      <sheetName val="bullet|弹幕"/>
      <sheetName val="弹幕飞行轨迹"/>
      <sheetName val="武器参数"/>
      <sheetName val="boss技能参数"/>
      <sheetName val="羁绊和科技参数"/>
      <sheetName val="辅助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品质名称</v>
          </cell>
        </row>
        <row r="3">
          <cell r="K3" t="str">
            <v>羁绊id</v>
          </cell>
        </row>
        <row r="4">
          <cell r="F4" t="str">
            <v>蓝</v>
          </cell>
        </row>
        <row r="4">
          <cell r="K4">
            <v>1</v>
          </cell>
        </row>
        <row r="5">
          <cell r="F5" t="str">
            <v>紫</v>
          </cell>
        </row>
        <row r="5">
          <cell r="K5">
            <v>2</v>
          </cell>
        </row>
        <row r="6">
          <cell r="F6" t="str">
            <v>橙</v>
          </cell>
        </row>
        <row r="6">
          <cell r="K6">
            <v>3</v>
          </cell>
        </row>
        <row r="7">
          <cell r="K7">
            <v>4</v>
          </cell>
        </row>
        <row r="14">
          <cell r="B14" t="str">
            <v>技能id</v>
          </cell>
        </row>
        <row r="14">
          <cell r="F14" t="str">
            <v>编号</v>
          </cell>
        </row>
        <row r="14">
          <cell r="I14" t="str">
            <v>参数1</v>
          </cell>
        </row>
        <row r="14">
          <cell r="K14" t="str">
            <v>参数2</v>
          </cell>
        </row>
        <row r="15">
          <cell r="B15">
            <v>211011</v>
          </cell>
        </row>
        <row r="15">
          <cell r="F15">
            <v>1</v>
          </cell>
        </row>
        <row r="15">
          <cell r="I15">
            <v>300</v>
          </cell>
        </row>
        <row r="16">
          <cell r="B16">
            <v>211012</v>
          </cell>
        </row>
        <row r="16">
          <cell r="F16">
            <v>1</v>
          </cell>
        </row>
        <row r="16">
          <cell r="I16">
            <v>600</v>
          </cell>
        </row>
        <row r="17">
          <cell r="B17">
            <v>211013</v>
          </cell>
        </row>
        <row r="17">
          <cell r="F17">
            <v>1</v>
          </cell>
        </row>
        <row r="17">
          <cell r="I17">
            <v>900</v>
          </cell>
        </row>
        <row r="18">
          <cell r="B18">
            <v>211014</v>
          </cell>
        </row>
        <row r="18">
          <cell r="F18">
            <v>1</v>
          </cell>
        </row>
        <row r="18">
          <cell r="I18">
            <v>1200</v>
          </cell>
        </row>
        <row r="19">
          <cell r="B19">
            <v>211021</v>
          </cell>
        </row>
        <row r="19">
          <cell r="F19">
            <v>2</v>
          </cell>
        </row>
        <row r="19">
          <cell r="I19">
            <v>300</v>
          </cell>
        </row>
        <row r="19">
          <cell r="K19">
            <v>5</v>
          </cell>
        </row>
        <row r="20">
          <cell r="B20">
            <v>211022</v>
          </cell>
        </row>
        <row r="20">
          <cell r="F20">
            <v>2</v>
          </cell>
        </row>
        <row r="20">
          <cell r="I20">
            <v>600</v>
          </cell>
        </row>
        <row r="20">
          <cell r="K20">
            <v>5</v>
          </cell>
        </row>
        <row r="21">
          <cell r="B21">
            <v>211023</v>
          </cell>
        </row>
        <row r="21">
          <cell r="F21">
            <v>2</v>
          </cell>
        </row>
        <row r="21">
          <cell r="I21">
            <v>900</v>
          </cell>
        </row>
        <row r="21">
          <cell r="K21">
            <v>5</v>
          </cell>
        </row>
        <row r="22">
          <cell r="B22">
            <v>211024</v>
          </cell>
        </row>
        <row r="22">
          <cell r="F22">
            <v>2</v>
          </cell>
        </row>
        <row r="22">
          <cell r="I22">
            <v>1200</v>
          </cell>
        </row>
        <row r="22">
          <cell r="K22">
            <v>5</v>
          </cell>
        </row>
        <row r="23">
          <cell r="B23">
            <v>211031</v>
          </cell>
        </row>
        <row r="23">
          <cell r="F23">
            <v>3</v>
          </cell>
        </row>
        <row r="23">
          <cell r="I23">
            <v>-400</v>
          </cell>
        </row>
        <row r="24">
          <cell r="B24">
            <v>211032</v>
          </cell>
        </row>
        <row r="24">
          <cell r="F24">
            <v>3</v>
          </cell>
        </row>
        <row r="24">
          <cell r="I24">
            <v>-800</v>
          </cell>
        </row>
        <row r="25">
          <cell r="B25">
            <v>211033</v>
          </cell>
        </row>
        <row r="25">
          <cell r="F25">
            <v>3</v>
          </cell>
        </row>
        <row r="25">
          <cell r="I25">
            <v>-1200</v>
          </cell>
        </row>
        <row r="26">
          <cell r="B26">
            <v>211034</v>
          </cell>
        </row>
        <row r="26">
          <cell r="F26">
            <v>3</v>
          </cell>
        </row>
        <row r="26">
          <cell r="I26">
            <v>-1600</v>
          </cell>
        </row>
        <row r="27">
          <cell r="B27">
            <v>211041</v>
          </cell>
        </row>
        <row r="27">
          <cell r="F27">
            <v>4</v>
          </cell>
        </row>
        <row r="27">
          <cell r="I27">
            <v>1</v>
          </cell>
        </row>
        <row r="28">
          <cell r="B28">
            <v>211042</v>
          </cell>
        </row>
        <row r="28">
          <cell r="F28">
            <v>4</v>
          </cell>
        </row>
        <row r="28">
          <cell r="I28">
            <v>2</v>
          </cell>
        </row>
        <row r="29">
          <cell r="B29">
            <v>211043</v>
          </cell>
        </row>
        <row r="29">
          <cell r="F29">
            <v>4</v>
          </cell>
        </row>
        <row r="29">
          <cell r="I29">
            <v>3</v>
          </cell>
        </row>
        <row r="30">
          <cell r="B30">
            <v>211044</v>
          </cell>
        </row>
        <row r="30">
          <cell r="F30">
            <v>4</v>
          </cell>
        </row>
        <row r="30">
          <cell r="I30">
            <v>4</v>
          </cell>
        </row>
        <row r="31">
          <cell r="B31">
            <v>211051</v>
          </cell>
        </row>
        <row r="31">
          <cell r="F31">
            <v>5</v>
          </cell>
        </row>
        <row r="31">
          <cell r="I31">
            <v>-300</v>
          </cell>
        </row>
        <row r="32">
          <cell r="B32">
            <v>211052</v>
          </cell>
        </row>
        <row r="32">
          <cell r="F32">
            <v>5</v>
          </cell>
        </row>
        <row r="32">
          <cell r="I32">
            <v>-600</v>
          </cell>
        </row>
        <row r="33">
          <cell r="B33">
            <v>211053</v>
          </cell>
        </row>
        <row r="33">
          <cell r="F33">
            <v>5</v>
          </cell>
        </row>
        <row r="33">
          <cell r="I33">
            <v>-900</v>
          </cell>
        </row>
        <row r="34">
          <cell r="B34">
            <v>211054</v>
          </cell>
        </row>
        <row r="34">
          <cell r="F34">
            <v>5</v>
          </cell>
        </row>
        <row r="34">
          <cell r="I34">
            <v>-1200</v>
          </cell>
        </row>
        <row r="35">
          <cell r="B35">
            <v>212011</v>
          </cell>
        </row>
        <row r="35">
          <cell r="F35">
            <v>1</v>
          </cell>
        </row>
        <row r="35">
          <cell r="I35">
            <v>-800</v>
          </cell>
        </row>
        <row r="35">
          <cell r="K35">
            <v>-1500</v>
          </cell>
        </row>
        <row r="36">
          <cell r="B36">
            <v>212012</v>
          </cell>
        </row>
        <row r="36">
          <cell r="F36">
            <v>1</v>
          </cell>
        </row>
        <row r="36">
          <cell r="I36">
            <v>-1600</v>
          </cell>
        </row>
        <row r="36">
          <cell r="K36">
            <v>-3000</v>
          </cell>
        </row>
        <row r="37">
          <cell r="B37">
            <v>212021</v>
          </cell>
        </row>
        <row r="37">
          <cell r="F37">
            <v>2</v>
          </cell>
        </row>
        <row r="37">
          <cell r="I37">
            <v>20</v>
          </cell>
        </row>
        <row r="37">
          <cell r="K37">
            <v>-10</v>
          </cell>
        </row>
        <row r="38">
          <cell r="B38">
            <v>212022</v>
          </cell>
        </row>
        <row r="38">
          <cell r="F38">
            <v>2</v>
          </cell>
        </row>
        <row r="38">
          <cell r="I38">
            <v>40</v>
          </cell>
        </row>
        <row r="38">
          <cell r="K38">
            <v>-20</v>
          </cell>
        </row>
        <row r="39">
          <cell r="B39">
            <v>213011</v>
          </cell>
        </row>
        <row r="39">
          <cell r="F39">
            <v>1</v>
          </cell>
        </row>
        <row r="39">
          <cell r="I39">
            <v>4</v>
          </cell>
        </row>
        <row r="40">
          <cell r="B40">
            <v>221011</v>
          </cell>
        </row>
        <row r="40">
          <cell r="F40">
            <v>1</v>
          </cell>
        </row>
        <row r="40">
          <cell r="I40">
            <v>400</v>
          </cell>
        </row>
        <row r="41">
          <cell r="B41">
            <v>221012</v>
          </cell>
        </row>
        <row r="41">
          <cell r="F41">
            <v>1</v>
          </cell>
        </row>
        <row r="41">
          <cell r="I41">
            <v>800</v>
          </cell>
        </row>
        <row r="42">
          <cell r="B42">
            <v>221013</v>
          </cell>
        </row>
        <row r="42">
          <cell r="F42">
            <v>1</v>
          </cell>
        </row>
        <row r="42">
          <cell r="I42">
            <v>1600</v>
          </cell>
        </row>
        <row r="43">
          <cell r="B43">
            <v>221014</v>
          </cell>
        </row>
        <row r="43">
          <cell r="F43">
            <v>1</v>
          </cell>
        </row>
        <row r="43">
          <cell r="I43">
            <v>2000</v>
          </cell>
        </row>
        <row r="44">
          <cell r="B44">
            <v>221021</v>
          </cell>
        </row>
        <row r="44">
          <cell r="F44">
            <v>2</v>
          </cell>
        </row>
        <row r="44">
          <cell r="I44">
            <v>300</v>
          </cell>
        </row>
        <row r="45">
          <cell r="B45">
            <v>221022</v>
          </cell>
        </row>
        <row r="45">
          <cell r="F45">
            <v>2</v>
          </cell>
        </row>
        <row r="45">
          <cell r="I45">
            <v>600</v>
          </cell>
        </row>
        <row r="46">
          <cell r="B46">
            <v>221023</v>
          </cell>
        </row>
        <row r="46">
          <cell r="F46">
            <v>2</v>
          </cell>
        </row>
        <row r="46">
          <cell r="I46">
            <v>900</v>
          </cell>
        </row>
        <row r="47">
          <cell r="B47">
            <v>221024</v>
          </cell>
        </row>
        <row r="47">
          <cell r="F47">
            <v>2</v>
          </cell>
        </row>
        <row r="47">
          <cell r="I47">
            <v>1200</v>
          </cell>
        </row>
        <row r="48">
          <cell r="B48">
            <v>221031</v>
          </cell>
        </row>
        <row r="48">
          <cell r="F48">
            <v>3</v>
          </cell>
        </row>
        <row r="48">
          <cell r="I48">
            <v>500</v>
          </cell>
        </row>
        <row r="49">
          <cell r="B49">
            <v>221032</v>
          </cell>
        </row>
        <row r="49">
          <cell r="F49">
            <v>3</v>
          </cell>
        </row>
        <row r="49">
          <cell r="I49">
            <v>1000</v>
          </cell>
        </row>
        <row r="50">
          <cell r="B50">
            <v>221033</v>
          </cell>
        </row>
        <row r="50">
          <cell r="F50">
            <v>3</v>
          </cell>
        </row>
        <row r="50">
          <cell r="I50">
            <v>1500</v>
          </cell>
        </row>
        <row r="51">
          <cell r="B51">
            <v>221034</v>
          </cell>
        </row>
        <row r="51">
          <cell r="F51">
            <v>3</v>
          </cell>
        </row>
        <row r="51">
          <cell r="I51">
            <v>2000</v>
          </cell>
        </row>
        <row r="52">
          <cell r="B52">
            <v>221041</v>
          </cell>
        </row>
        <row r="52">
          <cell r="F52">
            <v>4</v>
          </cell>
        </row>
        <row r="52">
          <cell r="I52">
            <v>400</v>
          </cell>
        </row>
        <row r="53">
          <cell r="B53">
            <v>221042</v>
          </cell>
        </row>
        <row r="53">
          <cell r="F53">
            <v>4</v>
          </cell>
        </row>
        <row r="53">
          <cell r="I53">
            <v>800</v>
          </cell>
        </row>
        <row r="54">
          <cell r="B54">
            <v>221043</v>
          </cell>
        </row>
        <row r="54">
          <cell r="F54">
            <v>4</v>
          </cell>
        </row>
        <row r="54">
          <cell r="I54">
            <v>1200</v>
          </cell>
        </row>
        <row r="55">
          <cell r="B55">
            <v>221044</v>
          </cell>
        </row>
        <row r="55">
          <cell r="F55">
            <v>4</v>
          </cell>
        </row>
        <row r="55">
          <cell r="I55">
            <v>1600</v>
          </cell>
        </row>
        <row r="56">
          <cell r="B56">
            <v>221051</v>
          </cell>
        </row>
        <row r="56">
          <cell r="F56">
            <v>5</v>
          </cell>
        </row>
        <row r="56">
          <cell r="I56">
            <v>300</v>
          </cell>
        </row>
        <row r="57">
          <cell r="B57">
            <v>221052</v>
          </cell>
        </row>
        <row r="57">
          <cell r="F57">
            <v>5</v>
          </cell>
        </row>
        <row r="57">
          <cell r="I57">
            <v>600</v>
          </cell>
        </row>
        <row r="58">
          <cell r="B58">
            <v>221053</v>
          </cell>
        </row>
        <row r="58">
          <cell r="F58">
            <v>5</v>
          </cell>
        </row>
        <row r="58">
          <cell r="I58">
            <v>900</v>
          </cell>
        </row>
        <row r="59">
          <cell r="B59">
            <v>221054</v>
          </cell>
        </row>
        <row r="59">
          <cell r="F59">
            <v>5</v>
          </cell>
        </row>
        <row r="59">
          <cell r="I59">
            <v>1200</v>
          </cell>
        </row>
        <row r="60">
          <cell r="B60">
            <v>222011</v>
          </cell>
        </row>
        <row r="60">
          <cell r="F60">
            <v>1</v>
          </cell>
        </row>
        <row r="60">
          <cell r="I60">
            <v>100</v>
          </cell>
        </row>
        <row r="60">
          <cell r="K60">
            <v>200</v>
          </cell>
        </row>
        <row r="61">
          <cell r="B61">
            <v>222012</v>
          </cell>
        </row>
        <row r="61">
          <cell r="F61">
            <v>1</v>
          </cell>
        </row>
        <row r="61">
          <cell r="I61">
            <v>100</v>
          </cell>
        </row>
        <row r="61">
          <cell r="K61">
            <v>400</v>
          </cell>
        </row>
        <row r="62">
          <cell r="B62">
            <v>222021</v>
          </cell>
        </row>
        <row r="62">
          <cell r="F62">
            <v>2</v>
          </cell>
        </row>
        <row r="62">
          <cell r="I62">
            <v>200</v>
          </cell>
        </row>
        <row r="63">
          <cell r="B63">
            <v>222022</v>
          </cell>
        </row>
        <row r="63">
          <cell r="F63">
            <v>2</v>
          </cell>
        </row>
        <row r="63">
          <cell r="I63">
            <v>400</v>
          </cell>
        </row>
        <row r="64">
          <cell r="B64">
            <v>223011</v>
          </cell>
        </row>
        <row r="64">
          <cell r="F64">
            <v>1</v>
          </cell>
        </row>
        <row r="64">
          <cell r="I64">
            <v>2000</v>
          </cell>
        </row>
        <row r="64">
          <cell r="K64">
            <v>2500</v>
          </cell>
        </row>
        <row r="65">
          <cell r="B65">
            <v>231011</v>
          </cell>
        </row>
        <row r="65">
          <cell r="F65">
            <v>1</v>
          </cell>
        </row>
        <row r="65">
          <cell r="I65">
            <v>200</v>
          </cell>
        </row>
        <row r="66">
          <cell r="B66">
            <v>231012</v>
          </cell>
        </row>
        <row r="66">
          <cell r="F66">
            <v>1</v>
          </cell>
        </row>
        <row r="66">
          <cell r="I66">
            <v>400</v>
          </cell>
        </row>
        <row r="67">
          <cell r="B67">
            <v>231013</v>
          </cell>
        </row>
        <row r="67">
          <cell r="F67">
            <v>1</v>
          </cell>
        </row>
        <row r="67">
          <cell r="I67">
            <v>600</v>
          </cell>
        </row>
        <row r="68">
          <cell r="B68">
            <v>231014</v>
          </cell>
        </row>
        <row r="68">
          <cell r="F68">
            <v>1</v>
          </cell>
        </row>
        <row r="68">
          <cell r="I68">
            <v>800</v>
          </cell>
        </row>
        <row r="69">
          <cell r="B69">
            <v>231021</v>
          </cell>
        </row>
        <row r="69">
          <cell r="F69">
            <v>2</v>
          </cell>
        </row>
        <row r="69">
          <cell r="I69">
            <v>400</v>
          </cell>
        </row>
        <row r="70">
          <cell r="B70">
            <v>231022</v>
          </cell>
        </row>
        <row r="70">
          <cell r="F70">
            <v>2</v>
          </cell>
        </row>
        <row r="70">
          <cell r="I70">
            <v>800</v>
          </cell>
        </row>
        <row r="71">
          <cell r="B71">
            <v>231023</v>
          </cell>
        </row>
        <row r="71">
          <cell r="F71">
            <v>2</v>
          </cell>
        </row>
        <row r="71">
          <cell r="I71">
            <v>1200</v>
          </cell>
        </row>
        <row r="72">
          <cell r="B72">
            <v>231024</v>
          </cell>
        </row>
        <row r="72">
          <cell r="F72">
            <v>2</v>
          </cell>
        </row>
        <row r="72">
          <cell r="I72">
            <v>1600</v>
          </cell>
        </row>
        <row r="73">
          <cell r="B73">
            <v>231031</v>
          </cell>
        </row>
        <row r="73">
          <cell r="F73">
            <v>3</v>
          </cell>
        </row>
        <row r="73">
          <cell r="I73">
            <v>500</v>
          </cell>
        </row>
        <row r="74">
          <cell r="B74">
            <v>231032</v>
          </cell>
        </row>
        <row r="74">
          <cell r="F74">
            <v>3</v>
          </cell>
        </row>
        <row r="74">
          <cell r="I74">
            <v>1000</v>
          </cell>
        </row>
        <row r="75">
          <cell r="B75">
            <v>231033</v>
          </cell>
        </row>
        <row r="75">
          <cell r="F75">
            <v>3</v>
          </cell>
        </row>
        <row r="75">
          <cell r="I75">
            <v>1500</v>
          </cell>
        </row>
        <row r="76">
          <cell r="B76">
            <v>231034</v>
          </cell>
        </row>
        <row r="76">
          <cell r="F76">
            <v>3</v>
          </cell>
        </row>
        <row r="76">
          <cell r="I76">
            <v>2000</v>
          </cell>
        </row>
        <row r="77">
          <cell r="B77">
            <v>231041</v>
          </cell>
        </row>
        <row r="77">
          <cell r="F77">
            <v>4</v>
          </cell>
        </row>
        <row r="77">
          <cell r="I77">
            <v>500</v>
          </cell>
        </row>
        <row r="78">
          <cell r="B78">
            <v>231042</v>
          </cell>
        </row>
        <row r="78">
          <cell r="F78">
            <v>4</v>
          </cell>
        </row>
        <row r="78">
          <cell r="I78">
            <v>1000</v>
          </cell>
        </row>
        <row r="79">
          <cell r="B79">
            <v>231043</v>
          </cell>
        </row>
        <row r="79">
          <cell r="F79">
            <v>4</v>
          </cell>
        </row>
        <row r="79">
          <cell r="I79">
            <v>1500</v>
          </cell>
        </row>
        <row r="80">
          <cell r="B80">
            <v>231044</v>
          </cell>
        </row>
        <row r="80">
          <cell r="F80">
            <v>4</v>
          </cell>
        </row>
        <row r="80">
          <cell r="I80">
            <v>2000</v>
          </cell>
        </row>
        <row r="81">
          <cell r="B81">
            <v>231051</v>
          </cell>
        </row>
        <row r="81">
          <cell r="F81">
            <v>5</v>
          </cell>
        </row>
        <row r="81">
          <cell r="I81">
            <v>300</v>
          </cell>
        </row>
        <row r="82">
          <cell r="B82">
            <v>231052</v>
          </cell>
        </row>
        <row r="82">
          <cell r="F82">
            <v>5</v>
          </cell>
        </row>
        <row r="82">
          <cell r="I82">
            <v>600</v>
          </cell>
        </row>
        <row r="83">
          <cell r="B83">
            <v>231053</v>
          </cell>
        </row>
        <row r="83">
          <cell r="F83">
            <v>5</v>
          </cell>
        </row>
        <row r="83">
          <cell r="I83">
            <v>900</v>
          </cell>
        </row>
        <row r="84">
          <cell r="B84">
            <v>231054</v>
          </cell>
        </row>
        <row r="84">
          <cell r="F84">
            <v>5</v>
          </cell>
        </row>
        <row r="84">
          <cell r="I84">
            <v>1200</v>
          </cell>
        </row>
        <row r="85">
          <cell r="B85">
            <v>232011</v>
          </cell>
        </row>
        <row r="85">
          <cell r="F85">
            <v>1</v>
          </cell>
        </row>
        <row r="85">
          <cell r="I85">
            <v>1250</v>
          </cell>
        </row>
        <row r="85">
          <cell r="K85">
            <v>12000</v>
          </cell>
        </row>
        <row r="86">
          <cell r="B86">
            <v>232012</v>
          </cell>
        </row>
        <row r="86">
          <cell r="F86">
            <v>1</v>
          </cell>
        </row>
        <row r="86">
          <cell r="I86">
            <v>2500</v>
          </cell>
        </row>
        <row r="86">
          <cell r="K86">
            <v>12000</v>
          </cell>
        </row>
        <row r="87">
          <cell r="B87">
            <v>232021</v>
          </cell>
        </row>
        <row r="87">
          <cell r="F87">
            <v>2</v>
          </cell>
        </row>
        <row r="87">
          <cell r="I87">
            <v>5000</v>
          </cell>
        </row>
        <row r="87">
          <cell r="K87">
            <v>2000</v>
          </cell>
        </row>
        <row r="88">
          <cell r="B88">
            <v>232022</v>
          </cell>
        </row>
        <row r="88">
          <cell r="F88">
            <v>2</v>
          </cell>
        </row>
        <row r="88">
          <cell r="I88">
            <v>5000</v>
          </cell>
        </row>
        <row r="88">
          <cell r="K88">
            <v>4000</v>
          </cell>
        </row>
        <row r="89">
          <cell r="B89">
            <v>233011</v>
          </cell>
        </row>
        <row r="89">
          <cell r="F89">
            <v>1</v>
          </cell>
        </row>
        <row r="89">
          <cell r="I89">
            <v>5</v>
          </cell>
        </row>
        <row r="89">
          <cell r="K89">
            <v>10000</v>
          </cell>
        </row>
        <row r="90">
          <cell r="B90">
            <v>241011</v>
          </cell>
        </row>
        <row r="90">
          <cell r="F90">
            <v>1</v>
          </cell>
        </row>
        <row r="90">
          <cell r="I90">
            <v>20</v>
          </cell>
        </row>
        <row r="90">
          <cell r="K90">
            <v>300</v>
          </cell>
        </row>
        <row r="91">
          <cell r="B91">
            <v>241012</v>
          </cell>
        </row>
        <row r="91">
          <cell r="F91">
            <v>1</v>
          </cell>
        </row>
        <row r="91">
          <cell r="I91">
            <v>20</v>
          </cell>
        </row>
        <row r="91">
          <cell r="K91">
            <v>600</v>
          </cell>
        </row>
        <row r="92">
          <cell r="B92">
            <v>241013</v>
          </cell>
        </row>
        <row r="92">
          <cell r="F92">
            <v>1</v>
          </cell>
        </row>
        <row r="92">
          <cell r="I92">
            <v>20</v>
          </cell>
        </row>
        <row r="92">
          <cell r="K92">
            <v>900</v>
          </cell>
        </row>
        <row r="93">
          <cell r="B93">
            <v>241014</v>
          </cell>
        </row>
        <row r="93">
          <cell r="F93">
            <v>1</v>
          </cell>
        </row>
        <row r="93">
          <cell r="I93">
            <v>20</v>
          </cell>
        </row>
        <row r="93">
          <cell r="K93">
            <v>1200</v>
          </cell>
        </row>
        <row r="94">
          <cell r="B94">
            <v>241021</v>
          </cell>
        </row>
        <row r="94">
          <cell r="F94">
            <v>2</v>
          </cell>
        </row>
        <row r="94">
          <cell r="I94">
            <v>20</v>
          </cell>
        </row>
        <row r="94">
          <cell r="K94">
            <v>300</v>
          </cell>
        </row>
        <row r="95">
          <cell r="B95">
            <v>241022</v>
          </cell>
        </row>
        <row r="95">
          <cell r="F95">
            <v>2</v>
          </cell>
        </row>
        <row r="95">
          <cell r="I95">
            <v>20</v>
          </cell>
        </row>
        <row r="95">
          <cell r="K95">
            <v>600</v>
          </cell>
        </row>
        <row r="96">
          <cell r="B96">
            <v>241023</v>
          </cell>
        </row>
        <row r="96">
          <cell r="F96">
            <v>2</v>
          </cell>
        </row>
        <row r="96">
          <cell r="I96">
            <v>20</v>
          </cell>
        </row>
        <row r="96">
          <cell r="K96">
            <v>900</v>
          </cell>
        </row>
        <row r="97">
          <cell r="B97">
            <v>241024</v>
          </cell>
        </row>
        <row r="97">
          <cell r="F97">
            <v>2</v>
          </cell>
        </row>
        <row r="97">
          <cell r="I97">
            <v>20</v>
          </cell>
        </row>
        <row r="97">
          <cell r="K97">
            <v>1200</v>
          </cell>
        </row>
        <row r="98">
          <cell r="B98">
            <v>241031</v>
          </cell>
        </row>
        <row r="98">
          <cell r="F98">
            <v>3</v>
          </cell>
        </row>
        <row r="98">
          <cell r="I98">
            <v>50</v>
          </cell>
        </row>
        <row r="98">
          <cell r="K98">
            <v>300</v>
          </cell>
        </row>
        <row r="99">
          <cell r="B99">
            <v>241032</v>
          </cell>
        </row>
        <row r="99">
          <cell r="F99">
            <v>3</v>
          </cell>
        </row>
        <row r="99">
          <cell r="I99">
            <v>50</v>
          </cell>
        </row>
        <row r="99">
          <cell r="K99">
            <v>600</v>
          </cell>
        </row>
        <row r="100">
          <cell r="B100">
            <v>241033</v>
          </cell>
        </row>
        <row r="100">
          <cell r="F100">
            <v>3</v>
          </cell>
        </row>
        <row r="100">
          <cell r="I100">
            <v>50</v>
          </cell>
        </row>
        <row r="100">
          <cell r="K100">
            <v>900</v>
          </cell>
        </row>
        <row r="101">
          <cell r="B101">
            <v>241034</v>
          </cell>
        </row>
        <row r="101">
          <cell r="F101">
            <v>3</v>
          </cell>
        </row>
        <row r="101">
          <cell r="I101">
            <v>50</v>
          </cell>
        </row>
        <row r="101">
          <cell r="K101">
            <v>1200</v>
          </cell>
        </row>
        <row r="102">
          <cell r="B102">
            <v>241041</v>
          </cell>
        </row>
        <row r="102">
          <cell r="F102">
            <v>4</v>
          </cell>
        </row>
        <row r="102">
          <cell r="I102">
            <v>200</v>
          </cell>
        </row>
        <row r="103">
          <cell r="B103">
            <v>241042</v>
          </cell>
        </row>
        <row r="103">
          <cell r="F103">
            <v>4</v>
          </cell>
        </row>
        <row r="103">
          <cell r="I103">
            <v>400</v>
          </cell>
        </row>
        <row r="104">
          <cell r="B104">
            <v>241043</v>
          </cell>
        </row>
        <row r="104">
          <cell r="F104">
            <v>4</v>
          </cell>
        </row>
        <row r="104">
          <cell r="I104">
            <v>600</v>
          </cell>
        </row>
        <row r="105">
          <cell r="B105">
            <v>241044</v>
          </cell>
        </row>
        <row r="105">
          <cell r="F105">
            <v>4</v>
          </cell>
        </row>
        <row r="105">
          <cell r="I105">
            <v>1000</v>
          </cell>
        </row>
        <row r="106">
          <cell r="B106">
            <v>241051</v>
          </cell>
        </row>
        <row r="106">
          <cell r="F106">
            <v>5</v>
          </cell>
        </row>
        <row r="106">
          <cell r="I106">
            <v>100</v>
          </cell>
        </row>
        <row r="107">
          <cell r="B107">
            <v>241052</v>
          </cell>
        </row>
        <row r="107">
          <cell r="F107">
            <v>5</v>
          </cell>
        </row>
        <row r="107">
          <cell r="I107">
            <v>200</v>
          </cell>
        </row>
        <row r="108">
          <cell r="B108">
            <v>241053</v>
          </cell>
        </row>
        <row r="108">
          <cell r="F108">
            <v>5</v>
          </cell>
        </row>
        <row r="108">
          <cell r="I108">
            <v>300</v>
          </cell>
        </row>
        <row r="109">
          <cell r="B109">
            <v>241054</v>
          </cell>
        </row>
        <row r="109">
          <cell r="F109">
            <v>5</v>
          </cell>
        </row>
        <row r="109">
          <cell r="I109">
            <v>400</v>
          </cell>
        </row>
        <row r="110">
          <cell r="B110">
            <v>242011</v>
          </cell>
        </row>
        <row r="110">
          <cell r="F110">
            <v>1</v>
          </cell>
        </row>
        <row r="110">
          <cell r="I110">
            <v>500</v>
          </cell>
        </row>
        <row r="110">
          <cell r="K110">
            <v>-100</v>
          </cell>
        </row>
        <row r="111">
          <cell r="B111">
            <v>242012</v>
          </cell>
        </row>
        <row r="111">
          <cell r="F111">
            <v>1</v>
          </cell>
        </row>
        <row r="111">
          <cell r="I111">
            <v>1000</v>
          </cell>
        </row>
        <row r="111">
          <cell r="K111">
            <v>-200</v>
          </cell>
        </row>
        <row r="112">
          <cell r="B112">
            <v>242021</v>
          </cell>
        </row>
        <row r="112">
          <cell r="F112">
            <v>2</v>
          </cell>
        </row>
        <row r="112">
          <cell r="I112">
            <v>2000</v>
          </cell>
        </row>
        <row r="113">
          <cell r="B113">
            <v>242022</v>
          </cell>
        </row>
        <row r="113">
          <cell r="F113">
            <v>2</v>
          </cell>
        </row>
        <row r="113">
          <cell r="I113">
            <v>4000</v>
          </cell>
        </row>
        <row r="114">
          <cell r="B114">
            <v>243011</v>
          </cell>
        </row>
        <row r="114">
          <cell r="F114">
            <v>1</v>
          </cell>
        </row>
        <row r="114">
          <cell r="I114">
            <v>500</v>
          </cell>
        </row>
        <row r="114">
          <cell r="K114">
            <v>1000</v>
          </cell>
        </row>
        <row r="119">
          <cell r="B119" t="str">
            <v>技能id</v>
          </cell>
        </row>
        <row r="119">
          <cell r="F119" t="str">
            <v>参数2</v>
          </cell>
        </row>
        <row r="119">
          <cell r="I119" t="str">
            <v>参数3说明</v>
          </cell>
        </row>
        <row r="119">
          <cell r="K119" t="str">
            <v>参数4说明</v>
          </cell>
        </row>
        <row r="120">
          <cell r="B120">
            <v>451101</v>
          </cell>
        </row>
        <row r="120">
          <cell r="F120">
            <v>300</v>
          </cell>
        </row>
        <row r="121">
          <cell r="B121">
            <v>451102</v>
          </cell>
        </row>
        <row r="121">
          <cell r="F121">
            <v>200</v>
          </cell>
        </row>
        <row r="121">
          <cell r="I121" t="str">
            <v>杀敌数</v>
          </cell>
        </row>
        <row r="122">
          <cell r="B122">
            <v>451201</v>
          </cell>
        </row>
        <row r="122">
          <cell r="F122">
            <v>3000</v>
          </cell>
        </row>
        <row r="123">
          <cell r="B123">
            <v>451202</v>
          </cell>
        </row>
        <row r="123">
          <cell r="F123">
            <v>1000</v>
          </cell>
        </row>
        <row r="124">
          <cell r="B124">
            <v>452101</v>
          </cell>
        </row>
        <row r="124">
          <cell r="F124">
            <v>4</v>
          </cell>
        </row>
        <row r="125">
          <cell r="B125">
            <v>452102</v>
          </cell>
        </row>
        <row r="125">
          <cell r="F125">
            <v>6</v>
          </cell>
        </row>
        <row r="126">
          <cell r="B126">
            <v>452201</v>
          </cell>
        </row>
        <row r="126">
          <cell r="F126">
            <v>5</v>
          </cell>
        </row>
        <row r="127">
          <cell r="B127">
            <v>452202</v>
          </cell>
        </row>
        <row r="127">
          <cell r="F127">
            <v>3</v>
          </cell>
        </row>
        <row r="127">
          <cell r="I127" t="str">
            <v>购买次数</v>
          </cell>
        </row>
        <row r="128">
          <cell r="B128">
            <v>452301</v>
          </cell>
        </row>
        <row r="128">
          <cell r="F128">
            <v>1500</v>
          </cell>
        </row>
        <row r="129">
          <cell r="B129">
            <v>453101</v>
          </cell>
        </row>
        <row r="129">
          <cell r="F129">
            <v>800</v>
          </cell>
        </row>
        <row r="130">
          <cell r="B130">
            <v>453102</v>
          </cell>
        </row>
        <row r="130">
          <cell r="F130">
            <v>1000</v>
          </cell>
        </row>
        <row r="131">
          <cell r="B131">
            <v>453103</v>
          </cell>
        </row>
        <row r="131">
          <cell r="F131">
            <v>1000</v>
          </cell>
        </row>
        <row r="132">
          <cell r="B132">
            <v>453104</v>
          </cell>
        </row>
        <row r="132">
          <cell r="F132">
            <v>1000</v>
          </cell>
        </row>
        <row r="133">
          <cell r="B133">
            <v>453201</v>
          </cell>
        </row>
        <row r="133">
          <cell r="F133">
            <v>800</v>
          </cell>
        </row>
        <row r="133">
          <cell r="I133" t="str">
            <v>杀敌数</v>
          </cell>
        </row>
        <row r="133">
          <cell r="K133" t="str">
            <v>额外攻击力万分比</v>
          </cell>
        </row>
        <row r="134">
          <cell r="B134">
            <v>453202</v>
          </cell>
        </row>
        <row r="134">
          <cell r="F134">
            <v>3000</v>
          </cell>
        </row>
        <row r="134">
          <cell r="I134" t="str">
            <v>血量限制</v>
          </cell>
        </row>
        <row r="135">
          <cell r="B135">
            <v>453203</v>
          </cell>
        </row>
        <row r="135">
          <cell r="F135">
            <v>300</v>
          </cell>
        </row>
        <row r="135">
          <cell r="I135" t="str">
            <v>生命值加成</v>
          </cell>
        </row>
        <row r="136">
          <cell r="B136">
            <v>453204</v>
          </cell>
        </row>
        <row r="136">
          <cell r="F136">
            <v>1500</v>
          </cell>
        </row>
        <row r="136">
          <cell r="I136" t="str">
            <v>伤害减免</v>
          </cell>
        </row>
        <row r="137">
          <cell r="B137">
            <v>453302</v>
          </cell>
        </row>
        <row r="137">
          <cell r="F137">
            <v>2000</v>
          </cell>
        </row>
        <row r="137">
          <cell r="I137" t="str">
            <v>治疗万分比</v>
          </cell>
        </row>
        <row r="138">
          <cell r="B138">
            <v>453303</v>
          </cell>
        </row>
        <row r="138">
          <cell r="F138">
            <v>2000</v>
          </cell>
        </row>
        <row r="138">
          <cell r="I138" t="str">
            <v>质量万分比</v>
          </cell>
        </row>
        <row r="138">
          <cell r="K138" t="str">
            <v>体型万分比</v>
          </cell>
        </row>
        <row r="139">
          <cell r="B139">
            <v>453304</v>
          </cell>
        </row>
        <row r="139">
          <cell r="F139">
            <v>10000</v>
          </cell>
        </row>
        <row r="140">
          <cell r="B140">
            <v>453305</v>
          </cell>
        </row>
        <row r="140">
          <cell r="F140">
            <v>100</v>
          </cell>
        </row>
        <row r="141">
          <cell r="B141">
            <v>453306</v>
          </cell>
        </row>
        <row r="141">
          <cell r="F141">
            <v>1</v>
          </cell>
        </row>
        <row r="142">
          <cell r="B142">
            <v>454101</v>
          </cell>
        </row>
        <row r="142">
          <cell r="F142">
            <v>2</v>
          </cell>
        </row>
        <row r="143">
          <cell r="B143">
            <v>454201</v>
          </cell>
        </row>
        <row r="143">
          <cell r="F143">
            <v>1</v>
          </cell>
        </row>
        <row r="144">
          <cell r="B144">
            <v>455201</v>
          </cell>
        </row>
        <row r="144">
          <cell r="F144">
            <v>100</v>
          </cell>
        </row>
        <row r="145">
          <cell r="B145">
            <v>455202</v>
          </cell>
        </row>
        <row r="145">
          <cell r="F145">
            <v>10000</v>
          </cell>
        </row>
        <row r="146">
          <cell r="B146">
            <v>455203</v>
          </cell>
        </row>
        <row r="146">
          <cell r="F146">
            <v>2000</v>
          </cell>
        </row>
        <row r="146">
          <cell r="I146" t="str">
            <v>最大生命值加成</v>
          </cell>
        </row>
        <row r="147">
          <cell r="B147">
            <v>455204</v>
          </cell>
        </row>
        <row r="147">
          <cell r="F147">
            <v>-1000</v>
          </cell>
        </row>
        <row r="148">
          <cell r="B148">
            <v>455205</v>
          </cell>
        </row>
        <row r="148">
          <cell r="F148">
            <v>100</v>
          </cell>
        </row>
        <row r="149">
          <cell r="B149">
            <v>455206</v>
          </cell>
        </row>
        <row r="149">
          <cell r="F149">
            <v>3000</v>
          </cell>
        </row>
        <row r="150">
          <cell r="B150">
            <v>455207</v>
          </cell>
        </row>
        <row r="150">
          <cell r="F150">
            <v>2000</v>
          </cell>
        </row>
        <row r="151">
          <cell r="B151">
            <v>455208</v>
          </cell>
        </row>
        <row r="151">
          <cell r="F151">
            <v>5000</v>
          </cell>
        </row>
        <row r="152">
          <cell r="B152">
            <v>455301</v>
          </cell>
        </row>
        <row r="152">
          <cell r="F152">
            <v>2000</v>
          </cell>
        </row>
        <row r="153">
          <cell r="B153">
            <v>455302</v>
          </cell>
        </row>
        <row r="153">
          <cell r="F153">
            <v>3000</v>
          </cell>
        </row>
        <row r="154">
          <cell r="B154">
            <v>455303</v>
          </cell>
        </row>
        <row r="154">
          <cell r="F154">
            <v>3</v>
          </cell>
        </row>
        <row r="155">
          <cell r="B155">
            <v>455304</v>
          </cell>
        </row>
        <row r="155">
          <cell r="F155">
            <v>500</v>
          </cell>
        </row>
        <row r="155">
          <cell r="I155" t="str">
            <v>触发概率</v>
          </cell>
        </row>
        <row r="156">
          <cell r="B156">
            <v>456301</v>
          </cell>
        </row>
        <row r="156">
          <cell r="F156">
            <v>20</v>
          </cell>
        </row>
        <row r="157">
          <cell r="B157">
            <v>456302</v>
          </cell>
        </row>
        <row r="157">
          <cell r="F157">
            <v>10000</v>
          </cell>
        </row>
        <row r="158">
          <cell r="B158">
            <v>456303</v>
          </cell>
        </row>
        <row r="158">
          <cell r="F158">
            <v>6000</v>
          </cell>
        </row>
        <row r="159">
          <cell r="B159">
            <v>456304</v>
          </cell>
        </row>
        <row r="159">
          <cell r="F159">
            <v>-8000</v>
          </cell>
        </row>
        <row r="160">
          <cell r="B160">
            <v>457101</v>
          </cell>
        </row>
        <row r="160">
          <cell r="F160">
            <v>3</v>
          </cell>
        </row>
        <row r="161">
          <cell r="B161">
            <v>457201</v>
          </cell>
        </row>
        <row r="161">
          <cell r="F161">
            <v>4</v>
          </cell>
        </row>
        <row r="162">
          <cell r="B162">
            <v>457202</v>
          </cell>
        </row>
        <row r="162">
          <cell r="F162">
            <v>4</v>
          </cell>
        </row>
        <row r="163">
          <cell r="B163">
            <v>457203</v>
          </cell>
        </row>
        <row r="163">
          <cell r="F163">
            <v>4</v>
          </cell>
        </row>
        <row r="164">
          <cell r="B164">
            <v>457204</v>
          </cell>
        </row>
        <row r="164">
          <cell r="F164">
            <v>4</v>
          </cell>
        </row>
        <row r="169">
          <cell r="B169" t="str">
            <v>技能id</v>
          </cell>
        </row>
        <row r="169">
          <cell r="F169" t="str">
            <v>参数2</v>
          </cell>
        </row>
        <row r="169">
          <cell r="I169" t="str">
            <v>参数3说明</v>
          </cell>
        </row>
        <row r="169">
          <cell r="K169" t="str">
            <v>参数4说明</v>
          </cell>
        </row>
        <row r="170">
          <cell r="B170">
            <v>110001</v>
          </cell>
        </row>
        <row r="170">
          <cell r="F170">
            <v>12000</v>
          </cell>
        </row>
        <row r="170">
          <cell r="I170" t="str">
            <v>推力</v>
          </cell>
        </row>
        <row r="170">
          <cell r="K170" t="str">
            <v>弹幕尺寸</v>
          </cell>
        </row>
        <row r="171">
          <cell r="B171">
            <v>110002</v>
          </cell>
        </row>
        <row r="171">
          <cell r="F171">
            <v>12000</v>
          </cell>
        </row>
        <row r="171">
          <cell r="I171" t="str">
            <v>推力</v>
          </cell>
        </row>
        <row r="171">
          <cell r="K171" t="str">
            <v>弹幕尺寸</v>
          </cell>
        </row>
        <row r="172">
          <cell r="B172">
            <v>110003</v>
          </cell>
        </row>
        <row r="172">
          <cell r="F172">
            <v>12000</v>
          </cell>
        </row>
        <row r="172">
          <cell r="I172" t="str">
            <v>推力</v>
          </cell>
        </row>
        <row r="172">
          <cell r="K172" t="str">
            <v>弹幕尺寸</v>
          </cell>
        </row>
        <row r="173">
          <cell r="B173">
            <v>120001</v>
          </cell>
        </row>
        <row r="173">
          <cell r="F173">
            <v>15000</v>
          </cell>
        </row>
        <row r="173">
          <cell r="I173" t="str">
            <v>推力</v>
          </cell>
        </row>
        <row r="173">
          <cell r="K173" t="str">
            <v>攻击范围</v>
          </cell>
        </row>
        <row r="174">
          <cell r="B174">
            <v>120002</v>
          </cell>
        </row>
        <row r="174">
          <cell r="F174">
            <v>15000</v>
          </cell>
        </row>
        <row r="174">
          <cell r="I174" t="str">
            <v>推力</v>
          </cell>
        </row>
        <row r="174">
          <cell r="K174" t="str">
            <v>攻击范围</v>
          </cell>
        </row>
        <row r="175">
          <cell r="B175">
            <v>120003</v>
          </cell>
        </row>
        <row r="175">
          <cell r="F175">
            <v>15000</v>
          </cell>
        </row>
        <row r="175">
          <cell r="I175" t="str">
            <v>推力</v>
          </cell>
        </row>
        <row r="175">
          <cell r="K175" t="str">
            <v>攻击范围</v>
          </cell>
        </row>
        <row r="176">
          <cell r="B176">
            <v>130001</v>
          </cell>
        </row>
        <row r="176">
          <cell r="F176">
            <v>12000</v>
          </cell>
        </row>
        <row r="176">
          <cell r="I176" t="str">
            <v>推力</v>
          </cell>
        </row>
        <row r="176">
          <cell r="K176" t="str">
            <v>弹幕数量</v>
          </cell>
        </row>
        <row r="177">
          <cell r="B177">
            <v>130002</v>
          </cell>
        </row>
        <row r="177">
          <cell r="F177">
            <v>12000</v>
          </cell>
        </row>
        <row r="177">
          <cell r="I177" t="str">
            <v>推力</v>
          </cell>
        </row>
        <row r="177">
          <cell r="K177" t="str">
            <v>弹幕数量</v>
          </cell>
        </row>
        <row r="178">
          <cell r="B178">
            <v>130003</v>
          </cell>
        </row>
        <row r="178">
          <cell r="F178">
            <v>12000</v>
          </cell>
        </row>
        <row r="178">
          <cell r="I178" t="str">
            <v>推力</v>
          </cell>
        </row>
        <row r="178">
          <cell r="K178" t="str">
            <v>弹幕数量</v>
          </cell>
        </row>
        <row r="179">
          <cell r="B179">
            <v>140001</v>
          </cell>
        </row>
        <row r="179">
          <cell r="F179">
            <v>0</v>
          </cell>
        </row>
        <row r="179">
          <cell r="I179" t="str">
            <v>推力</v>
          </cell>
        </row>
        <row r="179">
          <cell r="K179" t="str">
            <v>影响范围</v>
          </cell>
        </row>
        <row r="180">
          <cell r="B180">
            <v>140002</v>
          </cell>
        </row>
        <row r="180">
          <cell r="F180">
            <v>0</v>
          </cell>
        </row>
        <row r="180">
          <cell r="I180" t="str">
            <v>推力</v>
          </cell>
        </row>
        <row r="180">
          <cell r="K180" t="str">
            <v>影响范围</v>
          </cell>
        </row>
        <row r="181">
          <cell r="B181">
            <v>140003</v>
          </cell>
        </row>
        <row r="181">
          <cell r="F181">
            <v>3000</v>
          </cell>
        </row>
        <row r="181">
          <cell r="I181" t="str">
            <v>推力</v>
          </cell>
        </row>
        <row r="181">
          <cell r="K181" t="str">
            <v>影响范围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42"/>
  <sheetViews>
    <sheetView tabSelected="1" topLeftCell="A106" workbookViewId="0">
      <pane xSplit="3" topLeftCell="T1" activePane="topRight" state="frozen"/>
      <selection/>
      <selection pane="topRight" activeCell="T119" sqref="T119"/>
    </sheetView>
  </sheetViews>
  <sheetFormatPr defaultColWidth="9" defaultRowHeight="17" customHeight="1"/>
  <cols>
    <col min="1" max="1" width="16.625" style="32" customWidth="1"/>
    <col min="2" max="2" width="20.875" style="32" customWidth="1"/>
    <col min="3" max="3" width="96.6083333333333" style="32" customWidth="1"/>
    <col min="4" max="4" width="10.875" style="32" customWidth="1"/>
    <col min="5" max="5" width="11.875" style="32" customWidth="1"/>
    <col min="6" max="6" width="15.875" style="32" customWidth="1"/>
    <col min="7" max="9" width="16.625" style="32" customWidth="1"/>
    <col min="10" max="10" width="49.875" style="32" customWidth="1"/>
    <col min="11" max="11" width="44.75" style="32" customWidth="1"/>
    <col min="12" max="25" width="16.625" style="32" customWidth="1"/>
  </cols>
  <sheetData>
    <row r="1" customHeight="1" spans="1:25">
      <c r="A1" s="10" t="s">
        <v>0</v>
      </c>
      <c r="B1" s="10"/>
      <c r="C1" s="10"/>
      <c r="D1" s="10" t="s">
        <v>1</v>
      </c>
      <c r="E1" s="10"/>
      <c r="F1" s="10"/>
      <c r="G1" s="10" t="s">
        <v>2</v>
      </c>
      <c r="H1" s="10" t="s">
        <v>3</v>
      </c>
      <c r="I1" s="10" t="s">
        <v>4</v>
      </c>
      <c r="J1" s="10"/>
      <c r="K1" s="10" t="s">
        <v>5</v>
      </c>
      <c r="L1" s="10" t="s">
        <v>6</v>
      </c>
      <c r="M1" s="10"/>
      <c r="N1" s="10" t="s">
        <v>7</v>
      </c>
      <c r="O1" s="10"/>
      <c r="P1" s="10" t="s">
        <v>8</v>
      </c>
      <c r="Q1" s="10"/>
      <c r="R1" s="10" t="s">
        <v>9</v>
      </c>
      <c r="S1" s="10"/>
      <c r="T1" s="10" t="s">
        <v>10</v>
      </c>
      <c r="U1" s="10"/>
      <c r="V1" s="10" t="s">
        <v>11</v>
      </c>
      <c r="W1" s="10"/>
      <c r="X1" s="10" t="s">
        <v>12</v>
      </c>
      <c r="Y1" s="10"/>
    </row>
    <row r="2" customHeight="1" spans="1:25">
      <c r="A2" s="10" t="s">
        <v>13</v>
      </c>
      <c r="B2" s="10"/>
      <c r="C2" s="10"/>
      <c r="D2" s="10" t="s">
        <v>13</v>
      </c>
      <c r="E2" s="10"/>
      <c r="F2" s="10"/>
      <c r="G2" s="10" t="s">
        <v>14</v>
      </c>
      <c r="H2" s="10" t="s">
        <v>13</v>
      </c>
      <c r="I2" s="10" t="s">
        <v>13</v>
      </c>
      <c r="J2" s="10"/>
      <c r="K2" s="10" t="s">
        <v>14</v>
      </c>
      <c r="L2" s="10" t="s">
        <v>13</v>
      </c>
      <c r="M2" s="10"/>
      <c r="N2" s="10" t="s">
        <v>13</v>
      </c>
      <c r="O2" s="10"/>
      <c r="P2" s="10" t="s">
        <v>13</v>
      </c>
      <c r="Q2" s="10"/>
      <c r="R2" s="10" t="s">
        <v>13</v>
      </c>
      <c r="S2" s="10"/>
      <c r="T2" s="10" t="s">
        <v>13</v>
      </c>
      <c r="U2" s="10"/>
      <c r="V2" s="10" t="s">
        <v>13</v>
      </c>
      <c r="W2" s="10"/>
      <c r="X2" s="10" t="s">
        <v>13</v>
      </c>
      <c r="Y2" s="10"/>
    </row>
    <row r="3" customHeight="1" spans="1:25">
      <c r="A3" s="10" t="s">
        <v>15</v>
      </c>
      <c r="B3" s="10"/>
      <c r="C3" s="10"/>
      <c r="D3" s="10" t="s">
        <v>15</v>
      </c>
      <c r="E3" s="10"/>
      <c r="F3" s="10"/>
      <c r="G3" s="10" t="s">
        <v>15</v>
      </c>
      <c r="H3" s="10" t="s">
        <v>15</v>
      </c>
      <c r="I3" s="10" t="s">
        <v>15</v>
      </c>
      <c r="J3" s="10"/>
      <c r="K3" s="10" t="s">
        <v>15</v>
      </c>
      <c r="L3" s="10" t="s">
        <v>15</v>
      </c>
      <c r="M3" s="10"/>
      <c r="N3" s="10" t="s">
        <v>15</v>
      </c>
      <c r="O3" s="10"/>
      <c r="P3" s="10" t="s">
        <v>15</v>
      </c>
      <c r="Q3" s="10"/>
      <c r="R3" s="10" t="s">
        <v>15</v>
      </c>
      <c r="S3" s="10"/>
      <c r="T3" s="10" t="s">
        <v>15</v>
      </c>
      <c r="U3" s="10"/>
      <c r="V3" s="10" t="s">
        <v>15</v>
      </c>
      <c r="W3" s="10"/>
      <c r="X3" s="10" t="s">
        <v>15</v>
      </c>
      <c r="Y3" s="10"/>
    </row>
    <row r="4" customHeight="1" spans="1:25">
      <c r="A4" s="11" t="s">
        <v>16</v>
      </c>
      <c r="B4" s="11" t="s">
        <v>17</v>
      </c>
      <c r="C4" s="11" t="s">
        <v>18</v>
      </c>
      <c r="D4" s="11" t="s">
        <v>19</v>
      </c>
      <c r="E4" s="11" t="s">
        <v>20</v>
      </c>
      <c r="F4" s="11" t="s">
        <v>21</v>
      </c>
      <c r="G4" s="11" t="s">
        <v>22</v>
      </c>
      <c r="H4" s="11" t="s">
        <v>23</v>
      </c>
      <c r="I4" s="11" t="s">
        <v>24</v>
      </c>
      <c r="J4" s="11" t="s">
        <v>25</v>
      </c>
      <c r="K4" s="11" t="s">
        <v>26</v>
      </c>
      <c r="L4" s="11" t="s">
        <v>27</v>
      </c>
      <c r="M4" s="11" t="s">
        <v>28</v>
      </c>
      <c r="N4" s="11" t="s">
        <v>29</v>
      </c>
      <c r="O4" s="11" t="s">
        <v>30</v>
      </c>
      <c r="P4" s="11" t="s">
        <v>31</v>
      </c>
      <c r="Q4" s="11" t="s">
        <v>32</v>
      </c>
      <c r="R4" s="11" t="s">
        <v>33</v>
      </c>
      <c r="S4" s="11" t="s">
        <v>34</v>
      </c>
      <c r="T4" s="11" t="s">
        <v>35</v>
      </c>
      <c r="U4" s="11" t="s">
        <v>36</v>
      </c>
      <c r="V4" s="11" t="s">
        <v>37</v>
      </c>
      <c r="W4" s="11" t="s">
        <v>38</v>
      </c>
      <c r="X4" s="11" t="s">
        <v>39</v>
      </c>
      <c r="Y4" s="11" t="s">
        <v>38</v>
      </c>
    </row>
    <row r="5" customHeight="1" spans="1:25">
      <c r="A5" s="32">
        <v>22001</v>
      </c>
      <c r="B5" s="33" t="s">
        <v>40</v>
      </c>
      <c r="C5" s="33" t="s">
        <v>41</v>
      </c>
      <c r="D5" s="33">
        <f>_xlfn.XLOOKUP(F5,'event_type|事件类型'!Q:Q,'event_type|事件类型'!P:P)</f>
        <v>0</v>
      </c>
      <c r="E5" s="33"/>
      <c r="F5" s="33" t="s">
        <v>42</v>
      </c>
      <c r="G5" s="33"/>
      <c r="H5" s="33">
        <v>1</v>
      </c>
      <c r="I5" s="32">
        <f>_xlfn.XLOOKUP(J5,'event_type|事件类型'!C:C,'event_type|事件类型'!A:A)</f>
        <v>22</v>
      </c>
      <c r="J5" s="33" t="s">
        <v>43</v>
      </c>
      <c r="K5" s="32" t="str">
        <f>CONCATENATE(IF(INT(L5),CONCATENATE(L5,";"),"0;"),IF(INT(N5),CONCATENATE(N5,";"),"0;"),IF(INT(P5),CONCATENATE(P5,";"),"0;"),IF(INT(R5),CONCATENATE(R5,";"),"0;"),IF(INT(T5),CONCATENATE(T5,";"),"0;"),IF(INT(V5),CONCATENATE(V5,";"),"0;"),IF(INT(X5),CONCATENATE(X5,";"),"0"))</f>
        <v>8;5000;0;0;0;0;0</v>
      </c>
      <c r="L5" s="32">
        <v>8</v>
      </c>
      <c r="M5" s="32" t="str">
        <f>IF(_xlfn.XLOOKUP($I$5,'event_type|事件类型'!$A:$A,'event_type|事件类型'!H:H)="","无",_xlfn.XLOOKUP(I5,'event_type|事件类型'!$A:$A,'event_type|事件类型'!H:H))</f>
        <v>目标类型</v>
      </c>
      <c r="N5" s="32">
        <v>5000</v>
      </c>
      <c r="O5" s="32" t="str">
        <f>IF(_xlfn.XLOOKUP($I5,'event_type|事件类型'!$A:$A,'event_type|事件类型'!I:I)="","无",_xlfn.XLOOKUP($I5,'event_type|事件类型'!$A:$A,'event_type|事件类型'!I:I))</f>
        <v>增加比例</v>
      </c>
      <c r="Q5" s="32" t="str">
        <f>IF(_xlfn.XLOOKUP($I5,'event_type|事件类型'!$A:$A,'event_type|事件类型'!J:J)="","无",_xlfn.XLOOKUP($I5,'event_type|事件类型'!$A:$A,'event_type|事件类型'!J:J))</f>
        <v>无</v>
      </c>
      <c r="S5" s="32" t="str">
        <f>IF(_xlfn.XLOOKUP($I5,'event_type|事件类型'!$A:$A,'event_type|事件类型'!K:K)="","无",_xlfn.XLOOKUP($I5,'event_type|事件类型'!$A:$A,'event_type|事件类型'!K:K))</f>
        <v>无</v>
      </c>
      <c r="U5" s="32" t="str">
        <f>IF(_xlfn.XLOOKUP($I5,'event_type|事件类型'!$A:$A,'event_type|事件类型'!L:L)="","无",_xlfn.XLOOKUP($I5,'event_type|事件类型'!$A:$A,'event_type|事件类型'!L:L))</f>
        <v>无</v>
      </c>
      <c r="W5" s="32" t="str">
        <f>IF(_xlfn.XLOOKUP($I5,'event_type|事件类型'!$A:$A,'event_type|事件类型'!M:M)="","无",_xlfn.XLOOKUP($I5,'event_type|事件类型'!$A:$A,'event_type|事件类型'!M:M))</f>
        <v>无</v>
      </c>
      <c r="Y5" s="32" t="str">
        <f>IF(_xlfn.XLOOKUP($I5,'event_type|事件类型'!$A:$A,'event_type|事件类型'!N:N)="","无",_xlfn.XLOOKUP($I5,'event_type|事件类型'!$A:$A,'event_type|事件类型'!N:N))</f>
        <v>无</v>
      </c>
    </row>
    <row r="6" customHeight="1" spans="1:25">
      <c r="A6" s="32">
        <v>11001</v>
      </c>
      <c r="B6" s="33" t="s">
        <v>44</v>
      </c>
      <c r="C6" s="33" t="s">
        <v>45</v>
      </c>
      <c r="D6" s="33">
        <f>_xlfn.XLOOKUP(F6,'event_type|事件类型'!Q:Q,'event_type|事件类型'!P:P)</f>
        <v>0</v>
      </c>
      <c r="E6" s="33"/>
      <c r="F6" s="33" t="s">
        <v>42</v>
      </c>
      <c r="G6" s="33"/>
      <c r="H6" s="33">
        <v>1</v>
      </c>
      <c r="I6" s="32">
        <f>_xlfn.XLOOKUP(J6,'event_type|事件类型'!C:C,'event_type|事件类型'!A:A)</f>
        <v>11</v>
      </c>
      <c r="J6" s="33" t="s">
        <v>46</v>
      </c>
      <c r="K6" s="32" t="str">
        <f t="shared" ref="K6:K37" si="0">CONCATENATE(IF(INT(L6),CONCATENATE(L6,";"),"0;"),IF(INT(N6),CONCATENATE(N6,";"),"0;"),IF(INT(P6),CONCATENATE(P6,";"),"0;"),IF(INT(R6),CONCATENATE(R6,";"),"0;"),IF(INT(T6),CONCATENATE(T6,";"),"0;"),IF(INT(V6),CONCATENATE(V6,";"),"0;"),IF(INT(X6),CONCATENATE(X6,";"),"0"))</f>
        <v>8;511001;0;0;0;0;0</v>
      </c>
      <c r="L6" s="32">
        <v>8</v>
      </c>
      <c r="M6" s="32" t="str">
        <f>IF(_xlfn.XLOOKUP($I$5,'event_type|事件类型'!$A:$A,'event_type|事件类型'!H:H)="","无",_xlfn.XLOOKUP(I6,'event_type|事件类型'!$A:$A,'event_type|事件类型'!H:H))</f>
        <v>目标类型</v>
      </c>
      <c r="N6" s="32" t="str">
        <f t="shared" ref="N6:N15" si="1">CONCATENATE("5",$A6)</f>
        <v>511001</v>
      </c>
      <c r="O6" s="32" t="str">
        <f>IF(_xlfn.XLOOKUP($I6,'event_type|事件类型'!$A:$A,'event_type|事件类型'!I:I)="","无",_xlfn.XLOOKUP($I6,'event_type|事件类型'!$A:$A,'event_type|事件类型'!I:I))</f>
        <v>技能id</v>
      </c>
      <c r="Q6" s="32" t="str">
        <f>IF(_xlfn.XLOOKUP($I6,'event_type|事件类型'!$A:$A,'event_type|事件类型'!J:J)="","无",_xlfn.XLOOKUP($I6,'event_type|事件类型'!$A:$A,'event_type|事件类型'!J:J))</f>
        <v>无</v>
      </c>
      <c r="S6" s="32" t="str">
        <f>IF(_xlfn.XLOOKUP($I6,'event_type|事件类型'!$A:$A,'event_type|事件类型'!K:K)="","无",_xlfn.XLOOKUP($I6,'event_type|事件类型'!$A:$A,'event_type|事件类型'!K:K))</f>
        <v>无</v>
      </c>
      <c r="U6" s="32" t="str">
        <f>IF(_xlfn.XLOOKUP($I6,'event_type|事件类型'!$A:$A,'event_type|事件类型'!L:L)="","无",_xlfn.XLOOKUP($I6,'event_type|事件类型'!$A:$A,'event_type|事件类型'!L:L))</f>
        <v>无</v>
      </c>
      <c r="W6" s="32" t="str">
        <f>IF(_xlfn.XLOOKUP($I6,'event_type|事件类型'!$A:$A,'event_type|事件类型'!M:M)="","无",_xlfn.XLOOKUP($I6,'event_type|事件类型'!$A:$A,'event_type|事件类型'!M:M))</f>
        <v>无</v>
      </c>
      <c r="Y6" s="32" t="str">
        <f>IF(_xlfn.XLOOKUP($I6,'event_type|事件类型'!$A:$A,'event_type|事件类型'!N:N)="","无",_xlfn.XLOOKUP($I6,'event_type|事件类型'!$A:$A,'event_type|事件类型'!N:N))</f>
        <v>无</v>
      </c>
    </row>
    <row r="7" customHeight="1" spans="1:25">
      <c r="A7" s="32">
        <v>11002</v>
      </c>
      <c r="B7" s="33" t="s">
        <v>47</v>
      </c>
      <c r="C7" s="33" t="s">
        <v>48</v>
      </c>
      <c r="D7" s="33">
        <f>_xlfn.XLOOKUP(F7,'event_type|事件类型'!Q:Q,'event_type|事件类型'!P:P)</f>
        <v>0</v>
      </c>
      <c r="E7" s="33"/>
      <c r="F7" s="33" t="s">
        <v>42</v>
      </c>
      <c r="G7" s="33"/>
      <c r="H7" s="33">
        <v>1</v>
      </c>
      <c r="I7" s="32">
        <f>_xlfn.XLOOKUP(J7,'event_type|事件类型'!C:C,'event_type|事件类型'!A:A)</f>
        <v>11</v>
      </c>
      <c r="J7" s="33" t="s">
        <v>46</v>
      </c>
      <c r="K7" s="32" t="str">
        <f t="shared" si="0"/>
        <v>8;511002;0;0;0;0;0</v>
      </c>
      <c r="L7" s="32">
        <v>8</v>
      </c>
      <c r="M7" s="32" t="str">
        <f>IF(_xlfn.XLOOKUP($I$5,'event_type|事件类型'!$A:$A,'event_type|事件类型'!H:H)="","无",_xlfn.XLOOKUP(I7,'event_type|事件类型'!$A:$A,'event_type|事件类型'!H:H))</f>
        <v>目标类型</v>
      </c>
      <c r="N7" s="32" t="str">
        <f t="shared" si="1"/>
        <v>511002</v>
      </c>
      <c r="O7" s="32" t="str">
        <f>IF(_xlfn.XLOOKUP($I7,'event_type|事件类型'!$A:$A,'event_type|事件类型'!I:I)="","无",_xlfn.XLOOKUP($I7,'event_type|事件类型'!$A:$A,'event_type|事件类型'!I:I))</f>
        <v>技能id</v>
      </c>
      <c r="Q7" s="32" t="str">
        <f>IF(_xlfn.XLOOKUP($I7,'event_type|事件类型'!$A:$A,'event_type|事件类型'!J:J)="","无",_xlfn.XLOOKUP($I7,'event_type|事件类型'!$A:$A,'event_type|事件类型'!J:J))</f>
        <v>无</v>
      </c>
      <c r="S7" s="32" t="str">
        <f>IF(_xlfn.XLOOKUP($I7,'event_type|事件类型'!$A:$A,'event_type|事件类型'!K:K)="","无",_xlfn.XLOOKUP($I7,'event_type|事件类型'!$A:$A,'event_type|事件类型'!K:K))</f>
        <v>无</v>
      </c>
      <c r="U7" s="32" t="str">
        <f>IF(_xlfn.XLOOKUP($I7,'event_type|事件类型'!$A:$A,'event_type|事件类型'!L:L)="","无",_xlfn.XLOOKUP($I7,'event_type|事件类型'!$A:$A,'event_type|事件类型'!L:L))</f>
        <v>无</v>
      </c>
      <c r="W7" s="32" t="str">
        <f>IF(_xlfn.XLOOKUP($I7,'event_type|事件类型'!$A:$A,'event_type|事件类型'!M:M)="","无",_xlfn.XLOOKUP($I7,'event_type|事件类型'!$A:$A,'event_type|事件类型'!M:M))</f>
        <v>无</v>
      </c>
      <c r="Y7" s="32" t="str">
        <f>IF(_xlfn.XLOOKUP($I7,'event_type|事件类型'!$A:$A,'event_type|事件类型'!N:N)="","无",_xlfn.XLOOKUP($I7,'event_type|事件类型'!$A:$A,'event_type|事件类型'!N:N))</f>
        <v>无</v>
      </c>
    </row>
    <row r="8" customHeight="1" spans="1:25">
      <c r="A8" s="32">
        <v>26001</v>
      </c>
      <c r="B8" s="33" t="s">
        <v>49</v>
      </c>
      <c r="C8" s="33" t="s">
        <v>50</v>
      </c>
      <c r="D8" s="33">
        <f>_xlfn.XLOOKUP(F8,'event_type|事件类型'!Q:Q,'event_type|事件类型'!P:P)</f>
        <v>0</v>
      </c>
      <c r="E8" s="33"/>
      <c r="F8" s="33" t="s">
        <v>42</v>
      </c>
      <c r="G8" s="33"/>
      <c r="H8" s="33">
        <v>1</v>
      </c>
      <c r="I8" s="32">
        <f>_xlfn.XLOOKUP(J8,'event_type|事件类型'!C:C,'event_type|事件类型'!A:A)</f>
        <v>26</v>
      </c>
      <c r="J8" s="33" t="s">
        <v>51</v>
      </c>
      <c r="K8" s="32" t="str">
        <f t="shared" si="0"/>
        <v>1312202;200;3;0;10;0;0</v>
      </c>
      <c r="L8" s="39">
        <v>1312202</v>
      </c>
      <c r="M8" s="32" t="str">
        <f>IF(_xlfn.XLOOKUP($I$5,'event_type|事件类型'!$A:$A,'event_type|事件类型'!H:H)="","无",_xlfn.XLOOKUP(I8,'event_type|事件类型'!$A:$A,'event_type|事件类型'!H:H))</f>
        <v>怪物id</v>
      </c>
      <c r="N8" s="32">
        <v>200</v>
      </c>
      <c r="O8" s="32" t="str">
        <f>IF(_xlfn.XLOOKUP($I8,'event_type|事件类型'!$A:$A,'event_type|事件类型'!I:I)="","无",_xlfn.XLOOKUP($I8,'event_type|事件类型'!$A:$A,'event_type|事件类型'!I:I))</f>
        <v>刷新半径</v>
      </c>
      <c r="P8" s="32">
        <v>3</v>
      </c>
      <c r="Q8" s="32" t="str">
        <f>IF(_xlfn.XLOOKUP($I8,'event_type|事件类型'!$A:$A,'event_type|事件类型'!J:J)="","无",_xlfn.XLOOKUP($I8,'event_type|事件类型'!$A:$A,'event_type|事件类型'!J:J))</f>
        <v>刷新数量</v>
      </c>
      <c r="R8" s="32">
        <v>0</v>
      </c>
      <c r="S8" s="32" t="str">
        <f>IF(_xlfn.XLOOKUP($I8,'event_type|事件类型'!$A:$A,'event_type|事件类型'!K:K)="","无",_xlfn.XLOOKUP($I8,'event_type|事件类型'!$A:$A,'event_type|事件类型'!K:K))</f>
        <v>掉落组id</v>
      </c>
      <c r="T8" s="32">
        <v>10</v>
      </c>
      <c r="U8" s="32" t="str">
        <f>IF(_xlfn.XLOOKUP($I8,'event_type|事件类型'!$A:$A,'event_type|事件类型'!L:L)="","无",_xlfn.XLOOKUP($I8,'event_type|事件类型'!$A:$A,'event_type|事件类型'!L:L))</f>
        <v>刷新半径随机值</v>
      </c>
      <c r="W8" s="32" t="str">
        <f>IF(_xlfn.XLOOKUP($I8,'event_type|事件类型'!$A:$A,'event_type|事件类型'!M:M)="","无",_xlfn.XLOOKUP($I8,'event_type|事件类型'!$A:$A,'event_type|事件类型'!M:M))</f>
        <v>是否按索敌刷新</v>
      </c>
      <c r="Y8" s="32" t="str">
        <f>IF(_xlfn.XLOOKUP($I8,'event_type|事件类型'!$A:$A,'event_type|事件类型'!N:N)="","无",_xlfn.XLOOKUP($I8,'event_type|事件类型'!$A:$A,'event_type|事件类型'!N:N))</f>
        <v>刷新间距</v>
      </c>
    </row>
    <row r="9" customHeight="1" spans="1:25">
      <c r="A9" s="32">
        <v>11003</v>
      </c>
      <c r="B9" s="33" t="s">
        <v>49</v>
      </c>
      <c r="C9" s="33" t="s">
        <v>50</v>
      </c>
      <c r="D9" s="33">
        <f>_xlfn.XLOOKUP(F9,'event_type|事件类型'!Q:Q,'event_type|事件类型'!P:P)</f>
        <v>0</v>
      </c>
      <c r="E9" s="33"/>
      <c r="F9" s="33" t="s">
        <v>42</v>
      </c>
      <c r="G9" s="33"/>
      <c r="H9" s="33">
        <v>1</v>
      </c>
      <c r="I9" s="32">
        <f>_xlfn.XLOOKUP(J9,'event_type|事件类型'!C:C,'event_type|事件类型'!A:A)</f>
        <v>11</v>
      </c>
      <c r="J9" s="33" t="s">
        <v>46</v>
      </c>
      <c r="K9" s="32" t="str">
        <f t="shared" si="0"/>
        <v>56;511003;0;0;0;0;0</v>
      </c>
      <c r="L9" s="32">
        <v>56</v>
      </c>
      <c r="M9" s="32" t="str">
        <f>IF(_xlfn.XLOOKUP($I$5,'event_type|事件类型'!$A:$A,'event_type|事件类型'!H:H)="","无",_xlfn.XLOOKUP(I9,'event_type|事件类型'!$A:$A,'event_type|事件类型'!H:H))</f>
        <v>目标类型</v>
      </c>
      <c r="N9" s="32" t="str">
        <f t="shared" si="1"/>
        <v>511003</v>
      </c>
      <c r="O9" s="32" t="str">
        <f>IF(_xlfn.XLOOKUP($I9,'event_type|事件类型'!$A:$A,'event_type|事件类型'!I:I)="","无",_xlfn.XLOOKUP($I9,'event_type|事件类型'!$A:$A,'event_type|事件类型'!I:I))</f>
        <v>技能id</v>
      </c>
      <c r="Q9" s="32" t="str">
        <f>IF(_xlfn.XLOOKUP($I9,'event_type|事件类型'!$A:$A,'event_type|事件类型'!J:J)="","无",_xlfn.XLOOKUP($I9,'event_type|事件类型'!$A:$A,'event_type|事件类型'!J:J))</f>
        <v>无</v>
      </c>
      <c r="S9" s="32" t="str">
        <f>IF(_xlfn.XLOOKUP($I9,'event_type|事件类型'!$A:$A,'event_type|事件类型'!K:K)="","无",_xlfn.XLOOKUP($I9,'event_type|事件类型'!$A:$A,'event_type|事件类型'!K:K))</f>
        <v>无</v>
      </c>
      <c r="U9" s="32" t="str">
        <f>IF(_xlfn.XLOOKUP($I9,'event_type|事件类型'!$A:$A,'event_type|事件类型'!L:L)="","无",_xlfn.XLOOKUP($I9,'event_type|事件类型'!$A:$A,'event_type|事件类型'!L:L))</f>
        <v>无</v>
      </c>
      <c r="W9" s="32" t="str">
        <f>IF(_xlfn.XLOOKUP($I9,'event_type|事件类型'!$A:$A,'event_type|事件类型'!M:M)="","无",_xlfn.XLOOKUP($I9,'event_type|事件类型'!$A:$A,'event_type|事件类型'!M:M))</f>
        <v>无</v>
      </c>
      <c r="Y9" s="32" t="str">
        <f>IF(_xlfn.XLOOKUP($I9,'event_type|事件类型'!$A:$A,'event_type|事件类型'!N:N)="","无",_xlfn.XLOOKUP($I9,'event_type|事件类型'!$A:$A,'event_type|事件类型'!N:N))</f>
        <v>无</v>
      </c>
    </row>
    <row r="10" customHeight="1" spans="1:25">
      <c r="A10" s="32">
        <v>11004</v>
      </c>
      <c r="B10" s="33" t="s">
        <v>52</v>
      </c>
      <c r="C10" s="33" t="s">
        <v>53</v>
      </c>
      <c r="D10" s="33">
        <f>_xlfn.XLOOKUP(F10,'event_type|事件类型'!Q:Q,'event_type|事件类型'!P:P)</f>
        <v>0</v>
      </c>
      <c r="E10" s="33"/>
      <c r="F10" s="33" t="s">
        <v>42</v>
      </c>
      <c r="G10" s="33"/>
      <c r="H10" s="33">
        <v>1</v>
      </c>
      <c r="I10" s="32">
        <f>_xlfn.XLOOKUP(J10,'event_type|事件类型'!C:C,'event_type|事件类型'!A:A)</f>
        <v>11</v>
      </c>
      <c r="J10" s="33" t="s">
        <v>46</v>
      </c>
      <c r="K10" s="32" t="str">
        <f t="shared" si="0"/>
        <v>56;511004;0;0;0;0;0</v>
      </c>
      <c r="L10" s="32">
        <v>56</v>
      </c>
      <c r="M10" s="32" t="str">
        <f>IF(_xlfn.XLOOKUP($I$5,'event_type|事件类型'!$A:$A,'event_type|事件类型'!H:H)="","无",_xlfn.XLOOKUP(I10,'event_type|事件类型'!$A:$A,'event_type|事件类型'!H:H))</f>
        <v>目标类型</v>
      </c>
      <c r="N10" s="32" t="str">
        <f t="shared" si="1"/>
        <v>511004</v>
      </c>
      <c r="O10" s="32" t="str">
        <f>IF(_xlfn.XLOOKUP($I10,'event_type|事件类型'!$A:$A,'event_type|事件类型'!I:I)="","无",_xlfn.XLOOKUP($I10,'event_type|事件类型'!$A:$A,'event_type|事件类型'!I:I))</f>
        <v>技能id</v>
      </c>
      <c r="Q10" s="32" t="str">
        <f>IF(_xlfn.XLOOKUP($I10,'event_type|事件类型'!$A:$A,'event_type|事件类型'!J:J)="","无",_xlfn.XLOOKUP($I10,'event_type|事件类型'!$A:$A,'event_type|事件类型'!J:J))</f>
        <v>无</v>
      </c>
      <c r="S10" s="32" t="str">
        <f>IF(_xlfn.XLOOKUP($I10,'event_type|事件类型'!$A:$A,'event_type|事件类型'!K:K)="","无",_xlfn.XLOOKUP($I10,'event_type|事件类型'!$A:$A,'event_type|事件类型'!K:K))</f>
        <v>无</v>
      </c>
      <c r="U10" s="32" t="str">
        <f>IF(_xlfn.XLOOKUP($I10,'event_type|事件类型'!$A:$A,'event_type|事件类型'!L:L)="","无",_xlfn.XLOOKUP($I10,'event_type|事件类型'!$A:$A,'event_type|事件类型'!L:L))</f>
        <v>无</v>
      </c>
      <c r="W10" s="32" t="str">
        <f>IF(_xlfn.XLOOKUP($I10,'event_type|事件类型'!$A:$A,'event_type|事件类型'!M:M)="","无",_xlfn.XLOOKUP($I10,'event_type|事件类型'!$A:$A,'event_type|事件类型'!M:M))</f>
        <v>无</v>
      </c>
      <c r="Y10" s="32" t="str">
        <f>IF(_xlfn.XLOOKUP($I10,'event_type|事件类型'!$A:$A,'event_type|事件类型'!N:N)="","无",_xlfn.XLOOKUP($I10,'event_type|事件类型'!$A:$A,'event_type|事件类型'!N:N))</f>
        <v>无</v>
      </c>
    </row>
    <row r="11" customHeight="1" spans="1:25">
      <c r="A11" s="32">
        <v>11005</v>
      </c>
      <c r="B11" s="33" t="s">
        <v>54</v>
      </c>
      <c r="C11" s="33" t="s">
        <v>55</v>
      </c>
      <c r="D11" s="33">
        <f>_xlfn.XLOOKUP(F11,'event_type|事件类型'!Q:Q,'event_type|事件类型'!P:P)</f>
        <v>0</v>
      </c>
      <c r="E11" s="33"/>
      <c r="F11" s="33" t="s">
        <v>42</v>
      </c>
      <c r="G11" s="33"/>
      <c r="H11" s="33">
        <v>1</v>
      </c>
      <c r="I11" s="32">
        <f>_xlfn.XLOOKUP(J11,'event_type|事件类型'!C:C,'event_type|事件类型'!A:A)</f>
        <v>11</v>
      </c>
      <c r="J11" s="33" t="s">
        <v>46</v>
      </c>
      <c r="K11" s="32" t="str">
        <f t="shared" si="0"/>
        <v>1;511005;0;0;0;0;0</v>
      </c>
      <c r="L11" s="32">
        <v>1</v>
      </c>
      <c r="M11" s="32" t="str">
        <f>IF(_xlfn.XLOOKUP($I$5,'event_type|事件类型'!$A:$A,'event_type|事件类型'!H:H)="","无",_xlfn.XLOOKUP(I11,'event_type|事件类型'!$A:$A,'event_type|事件类型'!H:H))</f>
        <v>目标类型</v>
      </c>
      <c r="N11" s="32" t="str">
        <f t="shared" si="1"/>
        <v>511005</v>
      </c>
      <c r="O11" s="32" t="str">
        <f>IF(_xlfn.XLOOKUP($I11,'event_type|事件类型'!$A:$A,'event_type|事件类型'!I:I)="","无",_xlfn.XLOOKUP($I11,'event_type|事件类型'!$A:$A,'event_type|事件类型'!I:I))</f>
        <v>技能id</v>
      </c>
      <c r="Q11" s="32" t="str">
        <f>IF(_xlfn.XLOOKUP($I11,'event_type|事件类型'!$A:$A,'event_type|事件类型'!J:J)="","无",_xlfn.XLOOKUP($I11,'event_type|事件类型'!$A:$A,'event_type|事件类型'!J:J))</f>
        <v>无</v>
      </c>
      <c r="S11" s="32" t="str">
        <f>IF(_xlfn.XLOOKUP($I11,'event_type|事件类型'!$A:$A,'event_type|事件类型'!K:K)="","无",_xlfn.XLOOKUP($I11,'event_type|事件类型'!$A:$A,'event_type|事件类型'!K:K))</f>
        <v>无</v>
      </c>
      <c r="U11" s="32" t="str">
        <f>IF(_xlfn.XLOOKUP($I11,'event_type|事件类型'!$A:$A,'event_type|事件类型'!L:L)="","无",_xlfn.XLOOKUP($I11,'event_type|事件类型'!$A:$A,'event_type|事件类型'!L:L))</f>
        <v>无</v>
      </c>
      <c r="W11" s="32" t="str">
        <f>IF(_xlfn.XLOOKUP($I11,'event_type|事件类型'!$A:$A,'event_type|事件类型'!M:M)="","无",_xlfn.XLOOKUP($I11,'event_type|事件类型'!$A:$A,'event_type|事件类型'!M:M))</f>
        <v>无</v>
      </c>
      <c r="Y11" s="32" t="str">
        <f>IF(_xlfn.XLOOKUP($I11,'event_type|事件类型'!$A:$A,'event_type|事件类型'!N:N)="","无",_xlfn.XLOOKUP($I11,'event_type|事件类型'!$A:$A,'event_type|事件类型'!N:N))</f>
        <v>无</v>
      </c>
    </row>
    <row r="12" customHeight="1" spans="1:25">
      <c r="A12" s="32">
        <v>11006</v>
      </c>
      <c r="B12" s="33" t="s">
        <v>56</v>
      </c>
      <c r="C12" s="33" t="s">
        <v>57</v>
      </c>
      <c r="D12" s="33">
        <f>_xlfn.XLOOKUP(F12,'event_type|事件类型'!Q:Q,'event_type|事件类型'!P:P)</f>
        <v>0</v>
      </c>
      <c r="E12" s="33"/>
      <c r="F12" s="33" t="s">
        <v>42</v>
      </c>
      <c r="G12" s="33"/>
      <c r="H12" s="33">
        <v>1</v>
      </c>
      <c r="I12" s="32">
        <f>_xlfn.XLOOKUP(J12,'event_type|事件类型'!C:C,'event_type|事件类型'!A:A)</f>
        <v>11</v>
      </c>
      <c r="J12" s="33" t="s">
        <v>46</v>
      </c>
      <c r="K12" s="32" t="str">
        <f t="shared" si="0"/>
        <v>8;511006;0;0;0;0;0</v>
      </c>
      <c r="L12" s="32">
        <v>8</v>
      </c>
      <c r="M12" s="32" t="str">
        <f>IF(_xlfn.XLOOKUP($I$5,'event_type|事件类型'!$A:$A,'event_type|事件类型'!H:H)="","无",_xlfn.XLOOKUP(I12,'event_type|事件类型'!$A:$A,'event_type|事件类型'!H:H))</f>
        <v>目标类型</v>
      </c>
      <c r="N12" s="32" t="str">
        <f t="shared" si="1"/>
        <v>511006</v>
      </c>
      <c r="O12" s="32" t="str">
        <f>IF(_xlfn.XLOOKUP($I12,'event_type|事件类型'!$A:$A,'event_type|事件类型'!I:I)="","无",_xlfn.XLOOKUP($I12,'event_type|事件类型'!$A:$A,'event_type|事件类型'!I:I))</f>
        <v>技能id</v>
      </c>
      <c r="Q12" s="32" t="str">
        <f>IF(_xlfn.XLOOKUP($I12,'event_type|事件类型'!$A:$A,'event_type|事件类型'!J:J)="","无",_xlfn.XLOOKUP($I12,'event_type|事件类型'!$A:$A,'event_type|事件类型'!J:J))</f>
        <v>无</v>
      </c>
      <c r="S12" s="32" t="str">
        <f>IF(_xlfn.XLOOKUP($I12,'event_type|事件类型'!$A:$A,'event_type|事件类型'!K:K)="","无",_xlfn.XLOOKUP($I12,'event_type|事件类型'!$A:$A,'event_type|事件类型'!K:K))</f>
        <v>无</v>
      </c>
      <c r="U12" s="32" t="str">
        <f>IF(_xlfn.XLOOKUP($I12,'event_type|事件类型'!$A:$A,'event_type|事件类型'!L:L)="","无",_xlfn.XLOOKUP($I12,'event_type|事件类型'!$A:$A,'event_type|事件类型'!L:L))</f>
        <v>无</v>
      </c>
      <c r="W12" s="32" t="str">
        <f>IF(_xlfn.XLOOKUP($I12,'event_type|事件类型'!$A:$A,'event_type|事件类型'!M:M)="","无",_xlfn.XLOOKUP($I12,'event_type|事件类型'!$A:$A,'event_type|事件类型'!M:M))</f>
        <v>无</v>
      </c>
      <c r="Y12" s="32" t="str">
        <f>IF(_xlfn.XLOOKUP($I12,'event_type|事件类型'!$A:$A,'event_type|事件类型'!N:N)="","无",_xlfn.XLOOKUP($I12,'event_type|事件类型'!$A:$A,'event_type|事件类型'!N:N))</f>
        <v>无</v>
      </c>
    </row>
    <row r="13" customHeight="1" spans="1:25">
      <c r="A13" s="32">
        <v>11007</v>
      </c>
      <c r="B13" s="33" t="s">
        <v>58</v>
      </c>
      <c r="C13" s="33" t="s">
        <v>59</v>
      </c>
      <c r="D13" s="33">
        <f>_xlfn.XLOOKUP(F13,'event_type|事件类型'!Q:Q,'event_type|事件类型'!P:P)</f>
        <v>0</v>
      </c>
      <c r="E13" s="33"/>
      <c r="F13" s="33" t="s">
        <v>42</v>
      </c>
      <c r="G13" s="33"/>
      <c r="H13" s="33">
        <v>1</v>
      </c>
      <c r="I13" s="32">
        <f>_xlfn.XLOOKUP(J13,'event_type|事件类型'!C:C,'event_type|事件类型'!A:A)</f>
        <v>11</v>
      </c>
      <c r="J13" s="33" t="s">
        <v>46</v>
      </c>
      <c r="K13" s="32" t="str">
        <f t="shared" si="0"/>
        <v>24;511007;0;0;0;0;0</v>
      </c>
      <c r="L13" s="32">
        <v>24</v>
      </c>
      <c r="M13" s="32" t="str">
        <f>IF(_xlfn.XLOOKUP($I$5,'event_type|事件类型'!$A:$A,'event_type|事件类型'!H:H)="","无",_xlfn.XLOOKUP(I13,'event_type|事件类型'!$A:$A,'event_type|事件类型'!H:H))</f>
        <v>目标类型</v>
      </c>
      <c r="N13" s="32" t="str">
        <f t="shared" si="1"/>
        <v>511007</v>
      </c>
      <c r="O13" s="32" t="str">
        <f>IF(_xlfn.XLOOKUP($I13,'event_type|事件类型'!$A:$A,'event_type|事件类型'!I:I)="","无",_xlfn.XLOOKUP($I13,'event_type|事件类型'!$A:$A,'event_type|事件类型'!I:I))</f>
        <v>技能id</v>
      </c>
      <c r="Q13" s="32" t="str">
        <f>IF(_xlfn.XLOOKUP($I13,'event_type|事件类型'!$A:$A,'event_type|事件类型'!J:J)="","无",_xlfn.XLOOKUP($I13,'event_type|事件类型'!$A:$A,'event_type|事件类型'!J:J))</f>
        <v>无</v>
      </c>
      <c r="S13" s="32" t="str">
        <f>IF(_xlfn.XLOOKUP($I13,'event_type|事件类型'!$A:$A,'event_type|事件类型'!K:K)="","无",_xlfn.XLOOKUP($I13,'event_type|事件类型'!$A:$A,'event_type|事件类型'!K:K))</f>
        <v>无</v>
      </c>
      <c r="U13" s="32" t="str">
        <f>IF(_xlfn.XLOOKUP($I13,'event_type|事件类型'!$A:$A,'event_type|事件类型'!L:L)="","无",_xlfn.XLOOKUP($I13,'event_type|事件类型'!$A:$A,'event_type|事件类型'!L:L))</f>
        <v>无</v>
      </c>
      <c r="W13" s="32" t="str">
        <f>IF(_xlfn.XLOOKUP($I13,'event_type|事件类型'!$A:$A,'event_type|事件类型'!M:M)="","无",_xlfn.XLOOKUP($I13,'event_type|事件类型'!$A:$A,'event_type|事件类型'!M:M))</f>
        <v>无</v>
      </c>
      <c r="Y13" s="32" t="str">
        <f>IF(_xlfn.XLOOKUP($I13,'event_type|事件类型'!$A:$A,'event_type|事件类型'!N:N)="","无",_xlfn.XLOOKUP($I13,'event_type|事件类型'!$A:$A,'event_type|事件类型'!N:N))</f>
        <v>无</v>
      </c>
    </row>
    <row r="14" customHeight="1" spans="1:25">
      <c r="A14" s="32">
        <v>11008</v>
      </c>
      <c r="B14" s="33" t="s">
        <v>60</v>
      </c>
      <c r="C14" s="33" t="s">
        <v>61</v>
      </c>
      <c r="D14" s="33">
        <f>_xlfn.XLOOKUP(F14,'event_type|事件类型'!Q:Q,'event_type|事件类型'!P:P)</f>
        <v>0</v>
      </c>
      <c r="E14" s="33"/>
      <c r="F14" s="33" t="s">
        <v>42</v>
      </c>
      <c r="G14" s="33"/>
      <c r="H14" s="33">
        <v>1</v>
      </c>
      <c r="I14" s="32">
        <f>_xlfn.XLOOKUP(J14,'event_type|事件类型'!C:C,'event_type|事件类型'!A:A)</f>
        <v>11</v>
      </c>
      <c r="J14" s="33" t="s">
        <v>46</v>
      </c>
      <c r="K14" s="32" t="str">
        <f t="shared" si="0"/>
        <v>56;511008;0;0;0;0;0</v>
      </c>
      <c r="L14" s="32">
        <v>56</v>
      </c>
      <c r="M14" s="32" t="str">
        <f>IF(_xlfn.XLOOKUP($I$5,'event_type|事件类型'!$A:$A,'event_type|事件类型'!H:H)="","无",_xlfn.XLOOKUP(I14,'event_type|事件类型'!$A:$A,'event_type|事件类型'!H:H))</f>
        <v>目标类型</v>
      </c>
      <c r="N14" s="32" t="str">
        <f t="shared" si="1"/>
        <v>511008</v>
      </c>
      <c r="O14" s="32" t="str">
        <f>IF(_xlfn.XLOOKUP($I14,'event_type|事件类型'!$A:$A,'event_type|事件类型'!I:I)="","无",_xlfn.XLOOKUP($I14,'event_type|事件类型'!$A:$A,'event_type|事件类型'!I:I))</f>
        <v>技能id</v>
      </c>
      <c r="Q14" s="32" t="str">
        <f>IF(_xlfn.XLOOKUP($I14,'event_type|事件类型'!$A:$A,'event_type|事件类型'!J:J)="","无",_xlfn.XLOOKUP($I14,'event_type|事件类型'!$A:$A,'event_type|事件类型'!J:J))</f>
        <v>无</v>
      </c>
      <c r="S14" s="32" t="str">
        <f>IF(_xlfn.XLOOKUP($I14,'event_type|事件类型'!$A:$A,'event_type|事件类型'!K:K)="","无",_xlfn.XLOOKUP($I14,'event_type|事件类型'!$A:$A,'event_type|事件类型'!K:K))</f>
        <v>无</v>
      </c>
      <c r="U14" s="32" t="str">
        <f>IF(_xlfn.XLOOKUP($I14,'event_type|事件类型'!$A:$A,'event_type|事件类型'!L:L)="","无",_xlfn.XLOOKUP($I14,'event_type|事件类型'!$A:$A,'event_type|事件类型'!L:L))</f>
        <v>无</v>
      </c>
      <c r="W14" s="32" t="str">
        <f>IF(_xlfn.XLOOKUP($I14,'event_type|事件类型'!$A:$A,'event_type|事件类型'!M:M)="","无",_xlfn.XLOOKUP($I14,'event_type|事件类型'!$A:$A,'event_type|事件类型'!M:M))</f>
        <v>无</v>
      </c>
      <c r="Y14" s="32" t="str">
        <f>IF(_xlfn.XLOOKUP($I14,'event_type|事件类型'!$A:$A,'event_type|事件类型'!N:N)="","无",_xlfn.XLOOKUP($I14,'event_type|事件类型'!$A:$A,'event_type|事件类型'!N:N))</f>
        <v>无</v>
      </c>
    </row>
    <row r="15" customHeight="1" spans="1:25">
      <c r="A15" s="32">
        <v>11009</v>
      </c>
      <c r="B15" s="33" t="s">
        <v>62</v>
      </c>
      <c r="C15" s="33" t="s">
        <v>63</v>
      </c>
      <c r="D15" s="33">
        <f>_xlfn.XLOOKUP(F15,'event_type|事件类型'!Q:Q,'event_type|事件类型'!P:P)</f>
        <v>0</v>
      </c>
      <c r="E15" s="33"/>
      <c r="F15" s="33" t="s">
        <v>42</v>
      </c>
      <c r="G15" s="33"/>
      <c r="H15" s="33">
        <v>1</v>
      </c>
      <c r="I15" s="32">
        <f>_xlfn.XLOOKUP(J15,'event_type|事件类型'!C:C,'event_type|事件类型'!A:A)</f>
        <v>11</v>
      </c>
      <c r="J15" s="33" t="s">
        <v>46</v>
      </c>
      <c r="K15" s="32" t="str">
        <f t="shared" si="0"/>
        <v>24;511009;0;0;0;0;0</v>
      </c>
      <c r="L15" s="32">
        <v>24</v>
      </c>
      <c r="M15" s="32" t="str">
        <f>IF(_xlfn.XLOOKUP($I$5,'event_type|事件类型'!$A:$A,'event_type|事件类型'!H:H)="","无",_xlfn.XLOOKUP(I15,'event_type|事件类型'!$A:$A,'event_type|事件类型'!H:H))</f>
        <v>目标类型</v>
      </c>
      <c r="N15" s="32" t="str">
        <f t="shared" si="1"/>
        <v>511009</v>
      </c>
      <c r="O15" s="32" t="str">
        <f>IF(_xlfn.XLOOKUP($I15,'event_type|事件类型'!$A:$A,'event_type|事件类型'!I:I)="","无",_xlfn.XLOOKUP($I15,'event_type|事件类型'!$A:$A,'event_type|事件类型'!I:I))</f>
        <v>技能id</v>
      </c>
      <c r="Q15" s="32" t="str">
        <f>IF(_xlfn.XLOOKUP($I15,'event_type|事件类型'!$A:$A,'event_type|事件类型'!J:J)="","无",_xlfn.XLOOKUP($I15,'event_type|事件类型'!$A:$A,'event_type|事件类型'!J:J))</f>
        <v>无</v>
      </c>
      <c r="S15" s="32" t="str">
        <f>IF(_xlfn.XLOOKUP($I15,'event_type|事件类型'!$A:$A,'event_type|事件类型'!K:K)="","无",_xlfn.XLOOKUP($I15,'event_type|事件类型'!$A:$A,'event_type|事件类型'!K:K))</f>
        <v>无</v>
      </c>
      <c r="U15" s="32" t="str">
        <f>IF(_xlfn.XLOOKUP($I15,'event_type|事件类型'!$A:$A,'event_type|事件类型'!L:L)="","无",_xlfn.XLOOKUP($I15,'event_type|事件类型'!$A:$A,'event_type|事件类型'!L:L))</f>
        <v>无</v>
      </c>
      <c r="W15" s="32" t="str">
        <f>IF(_xlfn.XLOOKUP($I15,'event_type|事件类型'!$A:$A,'event_type|事件类型'!M:M)="","无",_xlfn.XLOOKUP($I15,'event_type|事件类型'!$A:$A,'event_type|事件类型'!M:M))</f>
        <v>无</v>
      </c>
      <c r="Y15" s="32" t="str">
        <f>IF(_xlfn.XLOOKUP($I15,'event_type|事件类型'!$A:$A,'event_type|事件类型'!N:N)="","无",_xlfn.XLOOKUP($I15,'event_type|事件类型'!$A:$A,'event_type|事件类型'!N:N))</f>
        <v>无</v>
      </c>
    </row>
    <row r="16" customHeight="1" spans="1:25">
      <c r="A16" s="32">
        <v>52001</v>
      </c>
      <c r="B16" s="33" t="s">
        <v>64</v>
      </c>
      <c r="C16" s="33" t="s">
        <v>65</v>
      </c>
      <c r="D16" s="33">
        <f>_xlfn.XLOOKUP(F16,'event_type|事件类型'!Q:Q,'event_type|事件类型'!P:P)</f>
        <v>0</v>
      </c>
      <c r="E16" s="33"/>
      <c r="F16" s="33" t="s">
        <v>42</v>
      </c>
      <c r="G16" s="33"/>
      <c r="H16" s="33">
        <v>1</v>
      </c>
      <c r="I16" s="32">
        <f>_xlfn.XLOOKUP(J16,'event_type|事件类型'!C:C,'event_type|事件类型'!A:A)</f>
        <v>52</v>
      </c>
      <c r="J16" s="33" t="s">
        <v>66</v>
      </c>
      <c r="K16" s="32" t="str">
        <f t="shared" si="0"/>
        <v>11;13001;0;0;0;0;0</v>
      </c>
      <c r="L16" s="32">
        <v>11</v>
      </c>
      <c r="M16" s="32" t="str">
        <f>IF(_xlfn.XLOOKUP($I$5,'event_type|事件类型'!$A:$A,'event_type|事件类型'!H:H)="","无",_xlfn.XLOOKUP(I16,'event_type|事件类型'!$A:$A,'event_type|事件类型'!H:H))</f>
        <v>品质id</v>
      </c>
      <c r="N16" s="32">
        <v>13001</v>
      </c>
      <c r="O16" s="32" t="str">
        <f>IF(_xlfn.XLOOKUP($I16,'event_type|事件类型'!$A:$A,'event_type|事件类型'!I:I)="","无",_xlfn.XLOOKUP($I16,'event_type|事件类型'!$A:$A,'event_type|事件类型'!I:I))</f>
        <v>事件id</v>
      </c>
      <c r="Q16" s="32" t="str">
        <f>IF(_xlfn.XLOOKUP($I16,'event_type|事件类型'!$A:$A,'event_type|事件类型'!J:J)="","无",_xlfn.XLOOKUP($I16,'event_type|事件类型'!$A:$A,'event_type|事件类型'!J:J))</f>
        <v>无</v>
      </c>
      <c r="S16" s="32" t="str">
        <f>IF(_xlfn.XLOOKUP($I16,'event_type|事件类型'!$A:$A,'event_type|事件类型'!K:K)="","无",_xlfn.XLOOKUP($I16,'event_type|事件类型'!$A:$A,'event_type|事件类型'!K:K))</f>
        <v>无</v>
      </c>
      <c r="U16" s="32" t="str">
        <f>IF(_xlfn.XLOOKUP($I16,'event_type|事件类型'!$A:$A,'event_type|事件类型'!L:L)="","无",_xlfn.XLOOKUP($I16,'event_type|事件类型'!$A:$A,'event_type|事件类型'!L:L))</f>
        <v>无</v>
      </c>
      <c r="W16" s="32" t="str">
        <f>IF(_xlfn.XLOOKUP($I16,'event_type|事件类型'!$A:$A,'event_type|事件类型'!M:M)="","无",_xlfn.XLOOKUP($I16,'event_type|事件类型'!$A:$A,'event_type|事件类型'!M:M))</f>
        <v>无</v>
      </c>
      <c r="Y16" s="32" t="str">
        <f>IF(_xlfn.XLOOKUP($I16,'event_type|事件类型'!$A:$A,'event_type|事件类型'!N:N)="","无",_xlfn.XLOOKUP($I16,'event_type|事件类型'!$A:$A,'event_type|事件类型'!N:N))</f>
        <v>无</v>
      </c>
    </row>
    <row r="17" customHeight="1" spans="1:25">
      <c r="A17" s="32">
        <v>13001</v>
      </c>
      <c r="B17" s="33" t="s">
        <v>64</v>
      </c>
      <c r="C17" s="33" t="s">
        <v>65</v>
      </c>
      <c r="D17" s="33">
        <f>_xlfn.XLOOKUP(F17,'event_type|事件类型'!Q:Q,'event_type|事件类型'!P:P)</f>
        <v>0</v>
      </c>
      <c r="E17" s="33"/>
      <c r="F17" s="33" t="s">
        <v>42</v>
      </c>
      <c r="G17" s="33"/>
      <c r="H17" s="33">
        <v>1</v>
      </c>
      <c r="I17" s="32">
        <f>_xlfn.XLOOKUP(J17,'event_type|事件类型'!C:C,'event_type|事件类型'!A:A)</f>
        <v>13</v>
      </c>
      <c r="J17" s="33" t="s">
        <v>67</v>
      </c>
      <c r="K17" s="32" t="str">
        <f t="shared" si="0"/>
        <v>513001;0;0;0;0;0;0</v>
      </c>
      <c r="L17" s="32" t="str">
        <f>CONCATENATE("5",$A17)</f>
        <v>513001</v>
      </c>
      <c r="M17" s="32" t="str">
        <f>IF(_xlfn.XLOOKUP($I$5,'event_type|事件类型'!$A:$A,'event_type|事件类型'!H:H)="","无",_xlfn.XLOOKUP(I17,'event_type|事件类型'!$A:$A,'event_type|事件类型'!H:H))</f>
        <v>技能id</v>
      </c>
      <c r="O17" s="32" t="str">
        <f>IF(_xlfn.XLOOKUP($I17,'event_type|事件类型'!$A:$A,'event_type|事件类型'!I:I)="","无",_xlfn.XLOOKUP($I17,'event_type|事件类型'!$A:$A,'event_type|事件类型'!I:I))</f>
        <v>无</v>
      </c>
      <c r="Q17" s="32" t="str">
        <f>IF(_xlfn.XLOOKUP($I17,'event_type|事件类型'!$A:$A,'event_type|事件类型'!J:J)="","无",_xlfn.XLOOKUP($I17,'event_type|事件类型'!$A:$A,'event_type|事件类型'!J:J))</f>
        <v>无</v>
      </c>
      <c r="S17" s="32" t="str">
        <f>IF(_xlfn.XLOOKUP($I17,'event_type|事件类型'!$A:$A,'event_type|事件类型'!K:K)="","无",_xlfn.XLOOKUP($I17,'event_type|事件类型'!$A:$A,'event_type|事件类型'!K:K))</f>
        <v>无</v>
      </c>
      <c r="U17" s="32" t="str">
        <f>IF(_xlfn.XLOOKUP($I17,'event_type|事件类型'!$A:$A,'event_type|事件类型'!L:L)="","无",_xlfn.XLOOKUP($I17,'event_type|事件类型'!$A:$A,'event_type|事件类型'!L:L))</f>
        <v>无</v>
      </c>
      <c r="W17" s="32" t="str">
        <f>IF(_xlfn.XLOOKUP($I17,'event_type|事件类型'!$A:$A,'event_type|事件类型'!M:M)="","无",_xlfn.XLOOKUP($I17,'event_type|事件类型'!$A:$A,'event_type|事件类型'!M:M))</f>
        <v>无</v>
      </c>
      <c r="Y17" s="32" t="str">
        <f>IF(_xlfn.XLOOKUP($I17,'event_type|事件类型'!$A:$A,'event_type|事件类型'!N:N)="","无",_xlfn.XLOOKUP($I17,'event_type|事件类型'!$A:$A,'event_type|事件类型'!N:N))</f>
        <v>无</v>
      </c>
    </row>
    <row r="18" customHeight="1" spans="1:25">
      <c r="A18" s="32">
        <v>11010</v>
      </c>
      <c r="B18" s="33" t="s">
        <v>68</v>
      </c>
      <c r="C18" s="33" t="s">
        <v>69</v>
      </c>
      <c r="D18" s="33">
        <f>_xlfn.XLOOKUP(F18,'event_type|事件类型'!Q:Q,'event_type|事件类型'!P:P)</f>
        <v>0</v>
      </c>
      <c r="E18" s="33"/>
      <c r="F18" s="33" t="s">
        <v>42</v>
      </c>
      <c r="G18" s="33"/>
      <c r="H18" s="33">
        <v>1</v>
      </c>
      <c r="I18" s="32">
        <f>_xlfn.XLOOKUP(J18,'event_type|事件类型'!C:C,'event_type|事件类型'!A:A)</f>
        <v>11</v>
      </c>
      <c r="J18" s="33" t="s">
        <v>46</v>
      </c>
      <c r="K18" s="32" t="str">
        <f t="shared" si="0"/>
        <v>1;511010;0;0;0;0;0</v>
      </c>
      <c r="L18" s="32">
        <v>1</v>
      </c>
      <c r="M18" s="32" t="str">
        <f>IF(_xlfn.XLOOKUP($I$5,'event_type|事件类型'!$A:$A,'event_type|事件类型'!H:H)="","无",_xlfn.XLOOKUP(I18,'event_type|事件类型'!$A:$A,'event_type|事件类型'!H:H))</f>
        <v>目标类型</v>
      </c>
      <c r="N18" s="32" t="str">
        <f t="shared" ref="N18:N30" si="2">CONCATENATE("5",$A18)</f>
        <v>511010</v>
      </c>
      <c r="O18" s="32" t="str">
        <f>IF(_xlfn.XLOOKUP($I18,'event_type|事件类型'!$A:$A,'event_type|事件类型'!I:I)="","无",_xlfn.XLOOKUP($I18,'event_type|事件类型'!$A:$A,'event_type|事件类型'!I:I))</f>
        <v>技能id</v>
      </c>
      <c r="Q18" s="32" t="str">
        <f>IF(_xlfn.XLOOKUP($I18,'event_type|事件类型'!$A:$A,'event_type|事件类型'!J:J)="","无",_xlfn.XLOOKUP($I18,'event_type|事件类型'!$A:$A,'event_type|事件类型'!J:J))</f>
        <v>无</v>
      </c>
      <c r="S18" s="32" t="str">
        <f>IF(_xlfn.XLOOKUP($I18,'event_type|事件类型'!$A:$A,'event_type|事件类型'!K:K)="","无",_xlfn.XLOOKUP($I18,'event_type|事件类型'!$A:$A,'event_type|事件类型'!K:K))</f>
        <v>无</v>
      </c>
      <c r="U18" s="32" t="str">
        <f>IF(_xlfn.XLOOKUP($I18,'event_type|事件类型'!$A:$A,'event_type|事件类型'!L:L)="","无",_xlfn.XLOOKUP($I18,'event_type|事件类型'!$A:$A,'event_type|事件类型'!L:L))</f>
        <v>无</v>
      </c>
      <c r="W18" s="32" t="str">
        <f>IF(_xlfn.XLOOKUP($I18,'event_type|事件类型'!$A:$A,'event_type|事件类型'!M:M)="","无",_xlfn.XLOOKUP($I18,'event_type|事件类型'!$A:$A,'event_type|事件类型'!M:M))</f>
        <v>无</v>
      </c>
      <c r="Y18" s="32" t="str">
        <f>IF(_xlfn.XLOOKUP($I18,'event_type|事件类型'!$A:$A,'event_type|事件类型'!N:N)="","无",_xlfn.XLOOKUP($I18,'event_type|事件类型'!$A:$A,'event_type|事件类型'!N:N))</f>
        <v>无</v>
      </c>
    </row>
    <row r="19" customHeight="1" spans="1:25">
      <c r="A19" s="32">
        <v>34001</v>
      </c>
      <c r="B19" s="33" t="s">
        <v>70</v>
      </c>
      <c r="C19" s="33" t="s">
        <v>71</v>
      </c>
      <c r="D19" s="33">
        <f>_xlfn.XLOOKUP(F19,'event_type|事件类型'!Q:Q,'event_type|事件类型'!P:P)</f>
        <v>0</v>
      </c>
      <c r="E19" s="33"/>
      <c r="F19" s="33" t="s">
        <v>42</v>
      </c>
      <c r="G19" s="33"/>
      <c r="H19" s="33">
        <v>1</v>
      </c>
      <c r="I19" s="32">
        <f>_xlfn.XLOOKUP(J19,'event_type|事件类型'!C:C,'event_type|事件类型'!A:A)</f>
        <v>34</v>
      </c>
      <c r="J19" s="33" t="s">
        <v>72</v>
      </c>
      <c r="K19" s="32" t="str">
        <f t="shared" si="0"/>
        <v>20000;1;0;0;0;0;0</v>
      </c>
      <c r="L19" s="32">
        <v>20000</v>
      </c>
      <c r="M19" s="32" t="str">
        <f>IF(_xlfn.XLOOKUP($I$5,'event_type|事件类型'!$A:$A,'event_type|事件类型'!H:H)="","无",_xlfn.XLOOKUP(I19,'event_type|事件类型'!$A:$A,'event_type|事件类型'!H:H))</f>
        <v>变更后的值</v>
      </c>
      <c r="N19" s="32">
        <v>1</v>
      </c>
      <c r="O19" s="32" t="str">
        <f>IF(_xlfn.XLOOKUP($I19,'event_type|事件类型'!$A:$A,'event_type|事件类型'!I:I)="","无",_xlfn.XLOOKUP($I19,'event_type|事件类型'!$A:$A,'event_type|事件类型'!I:I))</f>
        <v>类型</v>
      </c>
      <c r="Q19" s="32" t="str">
        <f>IF(_xlfn.XLOOKUP($I19,'event_type|事件类型'!$A:$A,'event_type|事件类型'!J:J)="","无",_xlfn.XLOOKUP($I19,'event_type|事件类型'!$A:$A,'event_type|事件类型'!J:J))</f>
        <v>无</v>
      </c>
      <c r="S19" s="32" t="str">
        <f>IF(_xlfn.XLOOKUP($I19,'event_type|事件类型'!$A:$A,'event_type|事件类型'!K:K)="","无",_xlfn.XLOOKUP($I19,'event_type|事件类型'!$A:$A,'event_type|事件类型'!K:K))</f>
        <v>无</v>
      </c>
      <c r="U19" s="32" t="str">
        <f>IF(_xlfn.XLOOKUP($I19,'event_type|事件类型'!$A:$A,'event_type|事件类型'!L:L)="","无",_xlfn.XLOOKUP($I19,'event_type|事件类型'!$A:$A,'event_type|事件类型'!L:L))</f>
        <v>无</v>
      </c>
      <c r="W19" s="32" t="str">
        <f>IF(_xlfn.XLOOKUP($I19,'event_type|事件类型'!$A:$A,'event_type|事件类型'!M:M)="","无",_xlfn.XLOOKUP($I19,'event_type|事件类型'!$A:$A,'event_type|事件类型'!M:M))</f>
        <v>无</v>
      </c>
      <c r="Y19" s="32" t="str">
        <f>IF(_xlfn.XLOOKUP($I19,'event_type|事件类型'!$A:$A,'event_type|事件类型'!N:N)="","无",_xlfn.XLOOKUP($I19,'event_type|事件类型'!$A:$A,'event_type|事件类型'!N:N))</f>
        <v>无</v>
      </c>
    </row>
    <row r="20" customHeight="1" spans="1:25">
      <c r="A20" s="32">
        <v>11011</v>
      </c>
      <c r="B20" s="33" t="s">
        <v>73</v>
      </c>
      <c r="C20" s="33" t="s">
        <v>74</v>
      </c>
      <c r="D20" s="33">
        <f>_xlfn.XLOOKUP(F20,'event_type|事件类型'!Q:Q,'event_type|事件类型'!P:P)</f>
        <v>0</v>
      </c>
      <c r="E20" s="33"/>
      <c r="F20" s="33" t="s">
        <v>42</v>
      </c>
      <c r="G20" s="33"/>
      <c r="H20" s="33">
        <v>1</v>
      </c>
      <c r="I20" s="32">
        <f>_xlfn.XLOOKUP(J20,'event_type|事件类型'!C:C,'event_type|事件类型'!A:A)</f>
        <v>11</v>
      </c>
      <c r="J20" s="33" t="s">
        <v>46</v>
      </c>
      <c r="K20" s="32" t="str">
        <f t="shared" si="0"/>
        <v>1;511011;0;0;0;0;0</v>
      </c>
      <c r="L20" s="32">
        <v>1</v>
      </c>
      <c r="M20" s="32" t="str">
        <f>IF(_xlfn.XLOOKUP($I$5,'event_type|事件类型'!$A:$A,'event_type|事件类型'!H:H)="","无",_xlfn.XLOOKUP(I20,'event_type|事件类型'!$A:$A,'event_type|事件类型'!H:H))</f>
        <v>目标类型</v>
      </c>
      <c r="N20" s="32" t="str">
        <f t="shared" si="2"/>
        <v>511011</v>
      </c>
      <c r="O20" s="32" t="str">
        <f>IF(_xlfn.XLOOKUP($I20,'event_type|事件类型'!$A:$A,'event_type|事件类型'!I:I)="","无",_xlfn.XLOOKUP($I20,'event_type|事件类型'!$A:$A,'event_type|事件类型'!I:I))</f>
        <v>技能id</v>
      </c>
      <c r="Q20" s="32" t="str">
        <f>IF(_xlfn.XLOOKUP($I20,'event_type|事件类型'!$A:$A,'event_type|事件类型'!J:J)="","无",_xlfn.XLOOKUP($I20,'event_type|事件类型'!$A:$A,'event_type|事件类型'!J:J))</f>
        <v>无</v>
      </c>
      <c r="S20" s="32" t="str">
        <f>IF(_xlfn.XLOOKUP($I20,'event_type|事件类型'!$A:$A,'event_type|事件类型'!K:K)="","无",_xlfn.XLOOKUP($I20,'event_type|事件类型'!$A:$A,'event_type|事件类型'!K:K))</f>
        <v>无</v>
      </c>
      <c r="U20" s="32" t="str">
        <f>IF(_xlfn.XLOOKUP($I20,'event_type|事件类型'!$A:$A,'event_type|事件类型'!L:L)="","无",_xlfn.XLOOKUP($I20,'event_type|事件类型'!$A:$A,'event_type|事件类型'!L:L))</f>
        <v>无</v>
      </c>
      <c r="W20" s="32" t="str">
        <f>IF(_xlfn.XLOOKUP($I20,'event_type|事件类型'!$A:$A,'event_type|事件类型'!M:M)="","无",_xlfn.XLOOKUP($I20,'event_type|事件类型'!$A:$A,'event_type|事件类型'!M:M))</f>
        <v>无</v>
      </c>
      <c r="Y20" s="32" t="str">
        <f>IF(_xlfn.XLOOKUP($I20,'event_type|事件类型'!$A:$A,'event_type|事件类型'!N:N)="","无",_xlfn.XLOOKUP($I20,'event_type|事件类型'!$A:$A,'event_type|事件类型'!N:N))</f>
        <v>无</v>
      </c>
    </row>
    <row r="21" customHeight="1" spans="1:25">
      <c r="A21" s="32">
        <v>11012</v>
      </c>
      <c r="B21" s="33" t="s">
        <v>73</v>
      </c>
      <c r="C21" s="33" t="s">
        <v>74</v>
      </c>
      <c r="D21" s="33">
        <f>_xlfn.XLOOKUP(F21,'event_type|事件类型'!Q:Q,'event_type|事件类型'!P:P)</f>
        <v>0</v>
      </c>
      <c r="E21" s="33"/>
      <c r="F21" s="33" t="s">
        <v>42</v>
      </c>
      <c r="G21" s="33"/>
      <c r="H21" s="33">
        <v>1</v>
      </c>
      <c r="I21" s="32">
        <f>_xlfn.XLOOKUP(J21,'event_type|事件类型'!C:C,'event_type|事件类型'!A:A)</f>
        <v>11</v>
      </c>
      <c r="J21" s="33" t="s">
        <v>46</v>
      </c>
      <c r="K21" s="32" t="str">
        <f t="shared" si="0"/>
        <v>24;511012;0;0;0;0;0</v>
      </c>
      <c r="L21" s="32">
        <v>24</v>
      </c>
      <c r="M21" s="32" t="str">
        <f>IF(_xlfn.XLOOKUP($I$5,'event_type|事件类型'!$A:$A,'event_type|事件类型'!H:H)="","无",_xlfn.XLOOKUP(I21,'event_type|事件类型'!$A:$A,'event_type|事件类型'!H:H))</f>
        <v>目标类型</v>
      </c>
      <c r="N21" s="32" t="str">
        <f t="shared" si="2"/>
        <v>511012</v>
      </c>
      <c r="O21" s="32" t="str">
        <f>IF(_xlfn.XLOOKUP($I21,'event_type|事件类型'!$A:$A,'event_type|事件类型'!I:I)="","无",_xlfn.XLOOKUP($I21,'event_type|事件类型'!$A:$A,'event_type|事件类型'!I:I))</f>
        <v>技能id</v>
      </c>
      <c r="Q21" s="32" t="str">
        <f>IF(_xlfn.XLOOKUP($I21,'event_type|事件类型'!$A:$A,'event_type|事件类型'!J:J)="","无",_xlfn.XLOOKUP($I21,'event_type|事件类型'!$A:$A,'event_type|事件类型'!J:J))</f>
        <v>无</v>
      </c>
      <c r="S21" s="32" t="str">
        <f>IF(_xlfn.XLOOKUP($I21,'event_type|事件类型'!$A:$A,'event_type|事件类型'!K:K)="","无",_xlfn.XLOOKUP($I21,'event_type|事件类型'!$A:$A,'event_type|事件类型'!K:K))</f>
        <v>无</v>
      </c>
      <c r="U21" s="32" t="str">
        <f>IF(_xlfn.XLOOKUP($I21,'event_type|事件类型'!$A:$A,'event_type|事件类型'!L:L)="","无",_xlfn.XLOOKUP($I21,'event_type|事件类型'!$A:$A,'event_type|事件类型'!L:L))</f>
        <v>无</v>
      </c>
      <c r="W21" s="32" t="str">
        <f>IF(_xlfn.XLOOKUP($I21,'event_type|事件类型'!$A:$A,'event_type|事件类型'!M:M)="","无",_xlfn.XLOOKUP($I21,'event_type|事件类型'!$A:$A,'event_type|事件类型'!M:M))</f>
        <v>无</v>
      </c>
      <c r="Y21" s="32" t="str">
        <f>IF(_xlfn.XLOOKUP($I21,'event_type|事件类型'!$A:$A,'event_type|事件类型'!N:N)="","无",_xlfn.XLOOKUP($I21,'event_type|事件类型'!$A:$A,'event_type|事件类型'!N:N))</f>
        <v>无</v>
      </c>
    </row>
    <row r="22" customHeight="1" spans="1:25">
      <c r="A22" s="32">
        <v>11013</v>
      </c>
      <c r="B22" s="33" t="s">
        <v>75</v>
      </c>
      <c r="C22" s="33" t="s">
        <v>76</v>
      </c>
      <c r="D22" s="33">
        <f>_xlfn.XLOOKUP(F22,'event_type|事件类型'!Q:Q,'event_type|事件类型'!P:P)</f>
        <v>0</v>
      </c>
      <c r="E22" s="33"/>
      <c r="F22" s="33" t="s">
        <v>42</v>
      </c>
      <c r="G22" s="33"/>
      <c r="H22" s="33">
        <v>1</v>
      </c>
      <c r="I22" s="32">
        <f>_xlfn.XLOOKUP(J22,'event_type|事件类型'!C:C,'event_type|事件类型'!A:A)</f>
        <v>11</v>
      </c>
      <c r="J22" s="33" t="s">
        <v>46</v>
      </c>
      <c r="K22" s="32" t="str">
        <f t="shared" si="0"/>
        <v>1;511013;0;0;0;0;0</v>
      </c>
      <c r="L22" s="32">
        <v>1</v>
      </c>
      <c r="M22" s="32" t="str">
        <f>IF(_xlfn.XLOOKUP($I$5,'event_type|事件类型'!$A:$A,'event_type|事件类型'!H:H)="","无",_xlfn.XLOOKUP(I22,'event_type|事件类型'!$A:$A,'event_type|事件类型'!H:H))</f>
        <v>目标类型</v>
      </c>
      <c r="N22" s="32" t="str">
        <f t="shared" si="2"/>
        <v>511013</v>
      </c>
      <c r="O22" s="32" t="str">
        <f>IF(_xlfn.XLOOKUP($I22,'event_type|事件类型'!$A:$A,'event_type|事件类型'!I:I)="","无",_xlfn.XLOOKUP($I22,'event_type|事件类型'!$A:$A,'event_type|事件类型'!I:I))</f>
        <v>技能id</v>
      </c>
      <c r="Q22" s="32" t="str">
        <f>IF(_xlfn.XLOOKUP($I22,'event_type|事件类型'!$A:$A,'event_type|事件类型'!J:J)="","无",_xlfn.XLOOKUP($I22,'event_type|事件类型'!$A:$A,'event_type|事件类型'!J:J))</f>
        <v>无</v>
      </c>
      <c r="S22" s="32" t="str">
        <f>IF(_xlfn.XLOOKUP($I22,'event_type|事件类型'!$A:$A,'event_type|事件类型'!K:K)="","无",_xlfn.XLOOKUP($I22,'event_type|事件类型'!$A:$A,'event_type|事件类型'!K:K))</f>
        <v>无</v>
      </c>
      <c r="U22" s="32" t="str">
        <f>IF(_xlfn.XLOOKUP($I22,'event_type|事件类型'!$A:$A,'event_type|事件类型'!L:L)="","无",_xlfn.XLOOKUP($I22,'event_type|事件类型'!$A:$A,'event_type|事件类型'!L:L))</f>
        <v>无</v>
      </c>
      <c r="W22" s="32" t="str">
        <f>IF(_xlfn.XLOOKUP($I22,'event_type|事件类型'!$A:$A,'event_type|事件类型'!M:M)="","无",_xlfn.XLOOKUP($I22,'event_type|事件类型'!$A:$A,'event_type|事件类型'!M:M))</f>
        <v>无</v>
      </c>
      <c r="Y22" s="32" t="str">
        <f>IF(_xlfn.XLOOKUP($I22,'event_type|事件类型'!$A:$A,'event_type|事件类型'!N:N)="","无",_xlfn.XLOOKUP($I22,'event_type|事件类型'!$A:$A,'event_type|事件类型'!N:N))</f>
        <v>无</v>
      </c>
    </row>
    <row r="23" customHeight="1" spans="1:25">
      <c r="A23" s="32">
        <v>11014</v>
      </c>
      <c r="B23" s="33" t="s">
        <v>75</v>
      </c>
      <c r="C23" s="33" t="s">
        <v>76</v>
      </c>
      <c r="D23" s="33">
        <f>_xlfn.XLOOKUP(F23,'event_type|事件类型'!Q:Q,'event_type|事件类型'!P:P)</f>
        <v>0</v>
      </c>
      <c r="E23" s="33"/>
      <c r="F23" s="33" t="s">
        <v>42</v>
      </c>
      <c r="G23" s="33"/>
      <c r="H23" s="33">
        <v>1</v>
      </c>
      <c r="I23" s="32">
        <f>_xlfn.XLOOKUP(J23,'event_type|事件类型'!C:C,'event_type|事件类型'!A:A)</f>
        <v>11</v>
      </c>
      <c r="J23" s="33" t="s">
        <v>46</v>
      </c>
      <c r="K23" s="32" t="str">
        <f t="shared" si="0"/>
        <v>56;511014;0;0;0;0;0</v>
      </c>
      <c r="L23" s="32">
        <v>56</v>
      </c>
      <c r="M23" s="32" t="str">
        <f>IF(_xlfn.XLOOKUP($I$5,'event_type|事件类型'!$A:$A,'event_type|事件类型'!H:H)="","无",_xlfn.XLOOKUP(I23,'event_type|事件类型'!$A:$A,'event_type|事件类型'!H:H))</f>
        <v>目标类型</v>
      </c>
      <c r="N23" s="32" t="str">
        <f t="shared" si="2"/>
        <v>511014</v>
      </c>
      <c r="O23" s="32" t="str">
        <f>IF(_xlfn.XLOOKUP($I23,'event_type|事件类型'!$A:$A,'event_type|事件类型'!I:I)="","无",_xlfn.XLOOKUP($I23,'event_type|事件类型'!$A:$A,'event_type|事件类型'!I:I))</f>
        <v>技能id</v>
      </c>
      <c r="Q23" s="32" t="str">
        <f>IF(_xlfn.XLOOKUP($I23,'event_type|事件类型'!$A:$A,'event_type|事件类型'!J:J)="","无",_xlfn.XLOOKUP($I23,'event_type|事件类型'!$A:$A,'event_type|事件类型'!J:J))</f>
        <v>无</v>
      </c>
      <c r="S23" s="32" t="str">
        <f>IF(_xlfn.XLOOKUP($I23,'event_type|事件类型'!$A:$A,'event_type|事件类型'!K:K)="","无",_xlfn.XLOOKUP($I23,'event_type|事件类型'!$A:$A,'event_type|事件类型'!K:K))</f>
        <v>无</v>
      </c>
      <c r="U23" s="32" t="str">
        <f>IF(_xlfn.XLOOKUP($I23,'event_type|事件类型'!$A:$A,'event_type|事件类型'!L:L)="","无",_xlfn.XLOOKUP($I23,'event_type|事件类型'!$A:$A,'event_type|事件类型'!L:L))</f>
        <v>无</v>
      </c>
      <c r="W23" s="32" t="str">
        <f>IF(_xlfn.XLOOKUP($I23,'event_type|事件类型'!$A:$A,'event_type|事件类型'!M:M)="","无",_xlfn.XLOOKUP($I23,'event_type|事件类型'!$A:$A,'event_type|事件类型'!M:M))</f>
        <v>无</v>
      </c>
      <c r="Y23" s="32" t="str">
        <f>IF(_xlfn.XLOOKUP($I23,'event_type|事件类型'!$A:$A,'event_type|事件类型'!N:N)="","无",_xlfn.XLOOKUP($I23,'event_type|事件类型'!$A:$A,'event_type|事件类型'!N:N))</f>
        <v>无</v>
      </c>
    </row>
    <row r="24" customHeight="1" spans="1:25">
      <c r="A24" s="32">
        <v>11015</v>
      </c>
      <c r="B24" s="33" t="s">
        <v>77</v>
      </c>
      <c r="C24" s="33" t="s">
        <v>78</v>
      </c>
      <c r="D24" s="33">
        <f>_xlfn.XLOOKUP(F24,'event_type|事件类型'!Q:Q,'event_type|事件类型'!P:P)</f>
        <v>0</v>
      </c>
      <c r="E24" s="33"/>
      <c r="F24" s="33" t="s">
        <v>42</v>
      </c>
      <c r="G24" s="33"/>
      <c r="H24" s="33">
        <v>1</v>
      </c>
      <c r="I24" s="32">
        <f>_xlfn.XLOOKUP(J24,'event_type|事件类型'!C:C,'event_type|事件类型'!A:A)</f>
        <v>11</v>
      </c>
      <c r="J24" s="33" t="s">
        <v>46</v>
      </c>
      <c r="K24" s="32" t="str">
        <f t="shared" si="0"/>
        <v>1;511015;0;0;0;0;0</v>
      </c>
      <c r="L24" s="32">
        <v>1</v>
      </c>
      <c r="M24" s="32" t="str">
        <f>IF(_xlfn.XLOOKUP($I$5,'event_type|事件类型'!$A:$A,'event_type|事件类型'!H:H)="","无",_xlfn.XLOOKUP(I24,'event_type|事件类型'!$A:$A,'event_type|事件类型'!H:H))</f>
        <v>目标类型</v>
      </c>
      <c r="N24" s="32" t="str">
        <f t="shared" si="2"/>
        <v>511015</v>
      </c>
      <c r="O24" s="32" t="str">
        <f>IF(_xlfn.XLOOKUP($I24,'event_type|事件类型'!$A:$A,'event_type|事件类型'!I:I)="","无",_xlfn.XLOOKUP($I24,'event_type|事件类型'!$A:$A,'event_type|事件类型'!I:I))</f>
        <v>技能id</v>
      </c>
      <c r="Q24" s="32" t="str">
        <f>IF(_xlfn.XLOOKUP($I24,'event_type|事件类型'!$A:$A,'event_type|事件类型'!J:J)="","无",_xlfn.XLOOKUP($I24,'event_type|事件类型'!$A:$A,'event_type|事件类型'!J:J))</f>
        <v>无</v>
      </c>
      <c r="S24" s="32" t="str">
        <f>IF(_xlfn.XLOOKUP($I24,'event_type|事件类型'!$A:$A,'event_type|事件类型'!K:K)="","无",_xlfn.XLOOKUP($I24,'event_type|事件类型'!$A:$A,'event_type|事件类型'!K:K))</f>
        <v>无</v>
      </c>
      <c r="U24" s="32" t="str">
        <f>IF(_xlfn.XLOOKUP($I24,'event_type|事件类型'!$A:$A,'event_type|事件类型'!L:L)="","无",_xlfn.XLOOKUP($I24,'event_type|事件类型'!$A:$A,'event_type|事件类型'!L:L))</f>
        <v>无</v>
      </c>
      <c r="W24" s="32" t="str">
        <f>IF(_xlfn.XLOOKUP($I24,'event_type|事件类型'!$A:$A,'event_type|事件类型'!M:M)="","无",_xlfn.XLOOKUP($I24,'event_type|事件类型'!$A:$A,'event_type|事件类型'!M:M))</f>
        <v>无</v>
      </c>
      <c r="Y24" s="32" t="str">
        <f>IF(_xlfn.XLOOKUP($I24,'event_type|事件类型'!$A:$A,'event_type|事件类型'!N:N)="","无",_xlfn.XLOOKUP($I24,'event_type|事件类型'!$A:$A,'event_type|事件类型'!N:N))</f>
        <v>无</v>
      </c>
    </row>
    <row r="25" customHeight="1" spans="1:25">
      <c r="A25" s="32">
        <v>11016</v>
      </c>
      <c r="B25" s="33" t="s">
        <v>77</v>
      </c>
      <c r="C25" s="33" t="s">
        <v>78</v>
      </c>
      <c r="D25" s="33">
        <f>_xlfn.XLOOKUP(F25,'event_type|事件类型'!Q:Q,'event_type|事件类型'!P:P)</f>
        <v>0</v>
      </c>
      <c r="E25" s="33"/>
      <c r="F25" s="33" t="s">
        <v>42</v>
      </c>
      <c r="G25" s="33"/>
      <c r="H25" s="33">
        <v>1</v>
      </c>
      <c r="I25" s="32">
        <f>_xlfn.XLOOKUP(J25,'event_type|事件类型'!C:C,'event_type|事件类型'!A:A)</f>
        <v>11</v>
      </c>
      <c r="J25" s="33" t="s">
        <v>46</v>
      </c>
      <c r="K25" s="32" t="str">
        <f t="shared" si="0"/>
        <v>56;511016;0;0;0;0;0</v>
      </c>
      <c r="L25" s="32">
        <v>56</v>
      </c>
      <c r="M25" s="32" t="str">
        <f>IF(_xlfn.XLOOKUP($I$5,'event_type|事件类型'!$A:$A,'event_type|事件类型'!H:H)="","无",_xlfn.XLOOKUP(I25,'event_type|事件类型'!$A:$A,'event_type|事件类型'!H:H))</f>
        <v>目标类型</v>
      </c>
      <c r="N25" s="32" t="str">
        <f t="shared" si="2"/>
        <v>511016</v>
      </c>
      <c r="O25" s="32" t="str">
        <f>IF(_xlfn.XLOOKUP($I25,'event_type|事件类型'!$A:$A,'event_type|事件类型'!I:I)="","无",_xlfn.XLOOKUP($I25,'event_type|事件类型'!$A:$A,'event_type|事件类型'!I:I))</f>
        <v>技能id</v>
      </c>
      <c r="Q25" s="32" t="str">
        <f>IF(_xlfn.XLOOKUP($I25,'event_type|事件类型'!$A:$A,'event_type|事件类型'!J:J)="","无",_xlfn.XLOOKUP($I25,'event_type|事件类型'!$A:$A,'event_type|事件类型'!J:J))</f>
        <v>无</v>
      </c>
      <c r="S25" s="32" t="str">
        <f>IF(_xlfn.XLOOKUP($I25,'event_type|事件类型'!$A:$A,'event_type|事件类型'!K:K)="","无",_xlfn.XLOOKUP($I25,'event_type|事件类型'!$A:$A,'event_type|事件类型'!K:K))</f>
        <v>无</v>
      </c>
      <c r="U25" s="32" t="str">
        <f>IF(_xlfn.XLOOKUP($I25,'event_type|事件类型'!$A:$A,'event_type|事件类型'!L:L)="","无",_xlfn.XLOOKUP($I25,'event_type|事件类型'!$A:$A,'event_type|事件类型'!L:L))</f>
        <v>无</v>
      </c>
      <c r="W25" s="32" t="str">
        <f>IF(_xlfn.XLOOKUP($I25,'event_type|事件类型'!$A:$A,'event_type|事件类型'!M:M)="","无",_xlfn.XLOOKUP($I25,'event_type|事件类型'!$A:$A,'event_type|事件类型'!M:M))</f>
        <v>无</v>
      </c>
      <c r="Y25" s="32" t="str">
        <f>IF(_xlfn.XLOOKUP($I25,'event_type|事件类型'!$A:$A,'event_type|事件类型'!N:N)="","无",_xlfn.XLOOKUP($I25,'event_type|事件类型'!$A:$A,'event_type|事件类型'!N:N))</f>
        <v>无</v>
      </c>
    </row>
    <row r="26" customHeight="1" spans="1:25">
      <c r="A26" s="32">
        <v>11017</v>
      </c>
      <c r="B26" s="33" t="s">
        <v>79</v>
      </c>
      <c r="C26" s="33" t="s">
        <v>80</v>
      </c>
      <c r="D26" s="33">
        <f>_xlfn.XLOOKUP(F26,'event_type|事件类型'!Q:Q,'event_type|事件类型'!P:P)</f>
        <v>0</v>
      </c>
      <c r="E26" s="33"/>
      <c r="F26" s="33" t="s">
        <v>42</v>
      </c>
      <c r="G26" s="33"/>
      <c r="H26" s="33">
        <v>1</v>
      </c>
      <c r="I26" s="32">
        <f>_xlfn.XLOOKUP(J26,'event_type|事件类型'!C:C,'event_type|事件类型'!A:A)</f>
        <v>11</v>
      </c>
      <c r="J26" s="33" t="s">
        <v>46</v>
      </c>
      <c r="K26" s="32" t="str">
        <f t="shared" si="0"/>
        <v>1;511017;0;0;0;0;0</v>
      </c>
      <c r="L26" s="32">
        <v>1</v>
      </c>
      <c r="M26" s="32" t="str">
        <f>IF(_xlfn.XLOOKUP($I$5,'event_type|事件类型'!$A:$A,'event_type|事件类型'!H:H)="","无",_xlfn.XLOOKUP(I26,'event_type|事件类型'!$A:$A,'event_type|事件类型'!H:H))</f>
        <v>目标类型</v>
      </c>
      <c r="N26" s="32" t="str">
        <f t="shared" si="2"/>
        <v>511017</v>
      </c>
      <c r="O26" s="32" t="str">
        <f>IF(_xlfn.XLOOKUP($I26,'event_type|事件类型'!$A:$A,'event_type|事件类型'!I:I)="","无",_xlfn.XLOOKUP($I26,'event_type|事件类型'!$A:$A,'event_type|事件类型'!I:I))</f>
        <v>技能id</v>
      </c>
      <c r="Q26" s="32" t="str">
        <f>IF(_xlfn.XLOOKUP($I26,'event_type|事件类型'!$A:$A,'event_type|事件类型'!J:J)="","无",_xlfn.XLOOKUP($I26,'event_type|事件类型'!$A:$A,'event_type|事件类型'!J:J))</f>
        <v>无</v>
      </c>
      <c r="S26" s="32" t="str">
        <f>IF(_xlfn.XLOOKUP($I26,'event_type|事件类型'!$A:$A,'event_type|事件类型'!K:K)="","无",_xlfn.XLOOKUP($I26,'event_type|事件类型'!$A:$A,'event_type|事件类型'!K:K))</f>
        <v>无</v>
      </c>
      <c r="U26" s="32" t="str">
        <f>IF(_xlfn.XLOOKUP($I26,'event_type|事件类型'!$A:$A,'event_type|事件类型'!L:L)="","无",_xlfn.XLOOKUP($I26,'event_type|事件类型'!$A:$A,'event_type|事件类型'!L:L))</f>
        <v>无</v>
      </c>
      <c r="W26" s="32" t="str">
        <f>IF(_xlfn.XLOOKUP($I26,'event_type|事件类型'!$A:$A,'event_type|事件类型'!M:M)="","无",_xlfn.XLOOKUP($I26,'event_type|事件类型'!$A:$A,'event_type|事件类型'!M:M))</f>
        <v>无</v>
      </c>
      <c r="Y26" s="32" t="str">
        <f>IF(_xlfn.XLOOKUP($I26,'event_type|事件类型'!$A:$A,'event_type|事件类型'!N:N)="","无",_xlfn.XLOOKUP($I26,'event_type|事件类型'!$A:$A,'event_type|事件类型'!N:N))</f>
        <v>无</v>
      </c>
    </row>
    <row r="27" customHeight="1" spans="1:25">
      <c r="A27" s="32">
        <v>11018</v>
      </c>
      <c r="B27" s="33" t="s">
        <v>81</v>
      </c>
      <c r="C27" s="33" t="s">
        <v>82</v>
      </c>
      <c r="D27" s="33">
        <f>_xlfn.XLOOKUP(F27,'event_type|事件类型'!Q:Q,'event_type|事件类型'!P:P)</f>
        <v>0</v>
      </c>
      <c r="E27" s="33"/>
      <c r="F27" s="33" t="s">
        <v>42</v>
      </c>
      <c r="G27" s="33"/>
      <c r="H27" s="33">
        <v>1</v>
      </c>
      <c r="I27" s="32">
        <f>_xlfn.XLOOKUP(J27,'event_type|事件类型'!C:C,'event_type|事件类型'!A:A)</f>
        <v>11</v>
      </c>
      <c r="J27" s="33" t="s">
        <v>46</v>
      </c>
      <c r="K27" s="32" t="str">
        <f t="shared" si="0"/>
        <v>8;511018;0;0;0;0;0</v>
      </c>
      <c r="L27" s="32">
        <v>8</v>
      </c>
      <c r="M27" s="32" t="str">
        <f>IF(_xlfn.XLOOKUP($I$5,'event_type|事件类型'!$A:$A,'event_type|事件类型'!H:H)="","无",_xlfn.XLOOKUP(I27,'event_type|事件类型'!$A:$A,'event_type|事件类型'!H:H))</f>
        <v>目标类型</v>
      </c>
      <c r="N27" s="32" t="str">
        <f t="shared" si="2"/>
        <v>511018</v>
      </c>
      <c r="O27" s="32" t="str">
        <f>IF(_xlfn.XLOOKUP($I27,'event_type|事件类型'!$A:$A,'event_type|事件类型'!I:I)="","无",_xlfn.XLOOKUP($I27,'event_type|事件类型'!$A:$A,'event_type|事件类型'!I:I))</f>
        <v>技能id</v>
      </c>
      <c r="Q27" s="32" t="str">
        <f>IF(_xlfn.XLOOKUP($I27,'event_type|事件类型'!$A:$A,'event_type|事件类型'!J:J)="","无",_xlfn.XLOOKUP($I27,'event_type|事件类型'!$A:$A,'event_type|事件类型'!J:J))</f>
        <v>无</v>
      </c>
      <c r="S27" s="32" t="str">
        <f>IF(_xlfn.XLOOKUP($I27,'event_type|事件类型'!$A:$A,'event_type|事件类型'!K:K)="","无",_xlfn.XLOOKUP($I27,'event_type|事件类型'!$A:$A,'event_type|事件类型'!K:K))</f>
        <v>无</v>
      </c>
      <c r="U27" s="32" t="str">
        <f>IF(_xlfn.XLOOKUP($I27,'event_type|事件类型'!$A:$A,'event_type|事件类型'!L:L)="","无",_xlfn.XLOOKUP($I27,'event_type|事件类型'!$A:$A,'event_type|事件类型'!L:L))</f>
        <v>无</v>
      </c>
      <c r="W27" s="32" t="str">
        <f>IF(_xlfn.XLOOKUP($I27,'event_type|事件类型'!$A:$A,'event_type|事件类型'!M:M)="","无",_xlfn.XLOOKUP($I27,'event_type|事件类型'!$A:$A,'event_type|事件类型'!M:M))</f>
        <v>无</v>
      </c>
      <c r="Y27" s="32" t="str">
        <f>IF(_xlfn.XLOOKUP($I27,'event_type|事件类型'!$A:$A,'event_type|事件类型'!N:N)="","无",_xlfn.XLOOKUP($I27,'event_type|事件类型'!$A:$A,'event_type|事件类型'!N:N))</f>
        <v>无</v>
      </c>
    </row>
    <row r="28" customHeight="1" spans="1:25">
      <c r="A28" s="32">
        <v>11019</v>
      </c>
      <c r="B28" s="33" t="s">
        <v>83</v>
      </c>
      <c r="C28" s="33" t="s">
        <v>84</v>
      </c>
      <c r="D28" s="33">
        <f>_xlfn.XLOOKUP(F28,'event_type|事件类型'!Q:Q,'event_type|事件类型'!P:P)</f>
        <v>0</v>
      </c>
      <c r="E28" s="33"/>
      <c r="F28" s="33" t="s">
        <v>42</v>
      </c>
      <c r="G28" s="33"/>
      <c r="H28" s="33">
        <v>1</v>
      </c>
      <c r="I28" s="32">
        <f>_xlfn.XLOOKUP(J28,'event_type|事件类型'!C:C,'event_type|事件类型'!A:A)</f>
        <v>11</v>
      </c>
      <c r="J28" s="33" t="s">
        <v>46</v>
      </c>
      <c r="K28" s="32" t="str">
        <f t="shared" si="0"/>
        <v>1;511019;0;0;0;0;0</v>
      </c>
      <c r="L28" s="32">
        <v>1</v>
      </c>
      <c r="M28" s="32" t="str">
        <f>IF(_xlfn.XLOOKUP($I$5,'event_type|事件类型'!$A:$A,'event_type|事件类型'!H:H)="","无",_xlfn.XLOOKUP(I28,'event_type|事件类型'!$A:$A,'event_type|事件类型'!H:H))</f>
        <v>目标类型</v>
      </c>
      <c r="N28" s="32" t="str">
        <f t="shared" si="2"/>
        <v>511019</v>
      </c>
      <c r="O28" s="32" t="str">
        <f>IF(_xlfn.XLOOKUP($I28,'event_type|事件类型'!$A:$A,'event_type|事件类型'!I:I)="","无",_xlfn.XLOOKUP($I28,'event_type|事件类型'!$A:$A,'event_type|事件类型'!I:I))</f>
        <v>技能id</v>
      </c>
      <c r="Q28" s="32" t="str">
        <f>IF(_xlfn.XLOOKUP($I28,'event_type|事件类型'!$A:$A,'event_type|事件类型'!J:J)="","无",_xlfn.XLOOKUP($I28,'event_type|事件类型'!$A:$A,'event_type|事件类型'!J:J))</f>
        <v>无</v>
      </c>
      <c r="S28" s="32" t="str">
        <f>IF(_xlfn.XLOOKUP($I28,'event_type|事件类型'!$A:$A,'event_type|事件类型'!K:K)="","无",_xlfn.XLOOKUP($I28,'event_type|事件类型'!$A:$A,'event_type|事件类型'!K:K))</f>
        <v>无</v>
      </c>
      <c r="U28" s="32" t="str">
        <f>IF(_xlfn.XLOOKUP($I28,'event_type|事件类型'!$A:$A,'event_type|事件类型'!L:L)="","无",_xlfn.XLOOKUP($I28,'event_type|事件类型'!$A:$A,'event_type|事件类型'!L:L))</f>
        <v>无</v>
      </c>
      <c r="W28" s="32" t="str">
        <f>IF(_xlfn.XLOOKUP($I28,'event_type|事件类型'!$A:$A,'event_type|事件类型'!M:M)="","无",_xlfn.XLOOKUP($I28,'event_type|事件类型'!$A:$A,'event_type|事件类型'!M:M))</f>
        <v>无</v>
      </c>
      <c r="Y28" s="32" t="str">
        <f>IF(_xlfn.XLOOKUP($I28,'event_type|事件类型'!$A:$A,'event_type|事件类型'!N:N)="","无",_xlfn.XLOOKUP($I28,'event_type|事件类型'!$A:$A,'event_type|事件类型'!N:N))</f>
        <v>无</v>
      </c>
    </row>
    <row r="29" customHeight="1" spans="1:25">
      <c r="A29" s="32">
        <v>11020</v>
      </c>
      <c r="B29" s="33" t="s">
        <v>85</v>
      </c>
      <c r="C29" s="33" t="s">
        <v>86</v>
      </c>
      <c r="D29" s="33">
        <f>_xlfn.XLOOKUP(F29,'event_type|事件类型'!Q:Q,'event_type|事件类型'!P:P)</f>
        <v>0</v>
      </c>
      <c r="E29" s="33"/>
      <c r="F29" s="33" t="s">
        <v>42</v>
      </c>
      <c r="G29" s="33"/>
      <c r="H29" s="33">
        <v>1</v>
      </c>
      <c r="I29" s="32">
        <f>_xlfn.XLOOKUP(J29,'event_type|事件类型'!C:C,'event_type|事件类型'!A:A)</f>
        <v>11</v>
      </c>
      <c r="J29" s="33" t="s">
        <v>46</v>
      </c>
      <c r="K29" s="32" t="str">
        <f t="shared" si="0"/>
        <v>1;511020;0;0;0;0;0</v>
      </c>
      <c r="L29" s="32">
        <v>1</v>
      </c>
      <c r="M29" s="32" t="str">
        <f>IF(_xlfn.XLOOKUP($I$5,'event_type|事件类型'!$A:$A,'event_type|事件类型'!H:H)="","无",_xlfn.XLOOKUP(I29,'event_type|事件类型'!$A:$A,'event_type|事件类型'!H:H))</f>
        <v>目标类型</v>
      </c>
      <c r="N29" s="32" t="str">
        <f t="shared" si="2"/>
        <v>511020</v>
      </c>
      <c r="O29" s="32" t="str">
        <f>IF(_xlfn.XLOOKUP($I29,'event_type|事件类型'!$A:$A,'event_type|事件类型'!I:I)="","无",_xlfn.XLOOKUP($I29,'event_type|事件类型'!$A:$A,'event_type|事件类型'!I:I))</f>
        <v>技能id</v>
      </c>
      <c r="Q29" s="32" t="str">
        <f>IF(_xlfn.XLOOKUP($I29,'event_type|事件类型'!$A:$A,'event_type|事件类型'!J:J)="","无",_xlfn.XLOOKUP($I29,'event_type|事件类型'!$A:$A,'event_type|事件类型'!J:J))</f>
        <v>无</v>
      </c>
      <c r="S29" s="32" t="str">
        <f>IF(_xlfn.XLOOKUP($I29,'event_type|事件类型'!$A:$A,'event_type|事件类型'!K:K)="","无",_xlfn.XLOOKUP($I29,'event_type|事件类型'!$A:$A,'event_type|事件类型'!K:K))</f>
        <v>无</v>
      </c>
      <c r="U29" s="32" t="str">
        <f>IF(_xlfn.XLOOKUP($I29,'event_type|事件类型'!$A:$A,'event_type|事件类型'!L:L)="","无",_xlfn.XLOOKUP($I29,'event_type|事件类型'!$A:$A,'event_type|事件类型'!L:L))</f>
        <v>无</v>
      </c>
      <c r="W29" s="32" t="str">
        <f>IF(_xlfn.XLOOKUP($I29,'event_type|事件类型'!$A:$A,'event_type|事件类型'!M:M)="","无",_xlfn.XLOOKUP($I29,'event_type|事件类型'!$A:$A,'event_type|事件类型'!M:M))</f>
        <v>无</v>
      </c>
      <c r="Y29" s="32" t="str">
        <f>IF(_xlfn.XLOOKUP($I29,'event_type|事件类型'!$A:$A,'event_type|事件类型'!N:N)="","无",_xlfn.XLOOKUP($I29,'event_type|事件类型'!$A:$A,'event_type|事件类型'!N:N))</f>
        <v>无</v>
      </c>
    </row>
    <row r="30" customHeight="1" spans="1:25">
      <c r="A30" s="32">
        <v>11021</v>
      </c>
      <c r="B30" s="33" t="s">
        <v>87</v>
      </c>
      <c r="C30" s="33" t="s">
        <v>88</v>
      </c>
      <c r="D30" s="33">
        <f>_xlfn.XLOOKUP(F30,'event_type|事件类型'!Q:Q,'event_type|事件类型'!P:P)</f>
        <v>0</v>
      </c>
      <c r="E30" s="33"/>
      <c r="F30" s="33" t="s">
        <v>42</v>
      </c>
      <c r="G30" s="33"/>
      <c r="H30" s="33">
        <v>1</v>
      </c>
      <c r="I30" s="32">
        <f>_xlfn.XLOOKUP(J30,'event_type|事件类型'!C:C,'event_type|事件类型'!A:A)</f>
        <v>11</v>
      </c>
      <c r="J30" s="33" t="s">
        <v>46</v>
      </c>
      <c r="K30" s="32" t="str">
        <f t="shared" si="0"/>
        <v>1;511021;0;0;0;0;0</v>
      </c>
      <c r="L30" s="32">
        <v>1</v>
      </c>
      <c r="M30" s="32" t="str">
        <f>IF(_xlfn.XLOOKUP($I$5,'event_type|事件类型'!$A:$A,'event_type|事件类型'!H:H)="","无",_xlfn.XLOOKUP(I30,'event_type|事件类型'!$A:$A,'event_type|事件类型'!H:H))</f>
        <v>目标类型</v>
      </c>
      <c r="N30" s="32" t="str">
        <f t="shared" si="2"/>
        <v>511021</v>
      </c>
      <c r="O30" s="32" t="str">
        <f>IF(_xlfn.XLOOKUP($I30,'event_type|事件类型'!$A:$A,'event_type|事件类型'!I:I)="","无",_xlfn.XLOOKUP($I30,'event_type|事件类型'!$A:$A,'event_type|事件类型'!I:I))</f>
        <v>技能id</v>
      </c>
      <c r="Q30" s="32" t="str">
        <f>IF(_xlfn.XLOOKUP($I30,'event_type|事件类型'!$A:$A,'event_type|事件类型'!J:J)="","无",_xlfn.XLOOKUP($I30,'event_type|事件类型'!$A:$A,'event_type|事件类型'!J:J))</f>
        <v>无</v>
      </c>
      <c r="S30" s="32" t="str">
        <f>IF(_xlfn.XLOOKUP($I30,'event_type|事件类型'!$A:$A,'event_type|事件类型'!K:K)="","无",_xlfn.XLOOKUP($I30,'event_type|事件类型'!$A:$A,'event_type|事件类型'!K:K))</f>
        <v>无</v>
      </c>
      <c r="U30" s="32" t="str">
        <f>IF(_xlfn.XLOOKUP($I30,'event_type|事件类型'!$A:$A,'event_type|事件类型'!L:L)="","无",_xlfn.XLOOKUP($I30,'event_type|事件类型'!$A:$A,'event_type|事件类型'!L:L))</f>
        <v>无</v>
      </c>
      <c r="W30" s="32" t="str">
        <f>IF(_xlfn.XLOOKUP($I30,'event_type|事件类型'!$A:$A,'event_type|事件类型'!M:M)="","无",_xlfn.XLOOKUP($I30,'event_type|事件类型'!$A:$A,'event_type|事件类型'!M:M))</f>
        <v>无</v>
      </c>
      <c r="Y30" s="32" t="str">
        <f>IF(_xlfn.XLOOKUP($I30,'event_type|事件类型'!$A:$A,'event_type|事件类型'!N:N)="","无",_xlfn.XLOOKUP($I30,'event_type|事件类型'!$A:$A,'event_type|事件类型'!N:N))</f>
        <v>无</v>
      </c>
    </row>
    <row r="31" customHeight="1" spans="1:25">
      <c r="A31" s="32">
        <v>22002</v>
      </c>
      <c r="B31" s="33" t="s">
        <v>89</v>
      </c>
      <c r="C31" s="33" t="s">
        <v>90</v>
      </c>
      <c r="D31" s="33">
        <f>_xlfn.XLOOKUP(F31,'event_type|事件类型'!Q:Q,'event_type|事件类型'!P:P)</f>
        <v>0</v>
      </c>
      <c r="E31" s="33"/>
      <c r="F31" s="33" t="s">
        <v>42</v>
      </c>
      <c r="G31" s="33"/>
      <c r="H31" s="33">
        <v>1</v>
      </c>
      <c r="I31" s="32">
        <f>_xlfn.XLOOKUP(J31,'event_type|事件类型'!C:C,'event_type|事件类型'!A:A)</f>
        <v>22</v>
      </c>
      <c r="J31" s="33" t="s">
        <v>43</v>
      </c>
      <c r="K31" s="32" t="str">
        <f t="shared" si="0"/>
        <v>16;10000;0;0;0;0;0</v>
      </c>
      <c r="L31" s="32">
        <v>16</v>
      </c>
      <c r="M31" s="32" t="str">
        <f>IF(_xlfn.XLOOKUP($I$5,'event_type|事件类型'!$A:$A,'event_type|事件类型'!H:H)="","无",_xlfn.XLOOKUP(I31,'event_type|事件类型'!$A:$A,'event_type|事件类型'!H:H))</f>
        <v>目标类型</v>
      </c>
      <c r="N31" s="32">
        <v>10000</v>
      </c>
      <c r="O31" s="32" t="str">
        <f>IF(_xlfn.XLOOKUP($I31,'event_type|事件类型'!$A:$A,'event_type|事件类型'!I:I)="","无",_xlfn.XLOOKUP($I31,'event_type|事件类型'!$A:$A,'event_type|事件类型'!I:I))</f>
        <v>增加比例</v>
      </c>
      <c r="Q31" s="32" t="str">
        <f>IF(_xlfn.XLOOKUP($I31,'event_type|事件类型'!$A:$A,'event_type|事件类型'!J:J)="","无",_xlfn.XLOOKUP($I31,'event_type|事件类型'!$A:$A,'event_type|事件类型'!J:J))</f>
        <v>无</v>
      </c>
      <c r="S31" s="32" t="str">
        <f>IF(_xlfn.XLOOKUP($I31,'event_type|事件类型'!$A:$A,'event_type|事件类型'!K:K)="","无",_xlfn.XLOOKUP($I31,'event_type|事件类型'!$A:$A,'event_type|事件类型'!K:K))</f>
        <v>无</v>
      </c>
      <c r="U31" s="32" t="str">
        <f>IF(_xlfn.XLOOKUP($I31,'event_type|事件类型'!$A:$A,'event_type|事件类型'!L:L)="","无",_xlfn.XLOOKUP($I31,'event_type|事件类型'!$A:$A,'event_type|事件类型'!L:L))</f>
        <v>无</v>
      </c>
      <c r="W31" s="32" t="str">
        <f>IF(_xlfn.XLOOKUP($I31,'event_type|事件类型'!$A:$A,'event_type|事件类型'!M:M)="","无",_xlfn.XLOOKUP($I31,'event_type|事件类型'!$A:$A,'event_type|事件类型'!M:M))</f>
        <v>无</v>
      </c>
      <c r="Y31" s="32" t="str">
        <f>IF(_xlfn.XLOOKUP($I31,'event_type|事件类型'!$A:$A,'event_type|事件类型'!N:N)="","无",_xlfn.XLOOKUP($I31,'event_type|事件类型'!$A:$A,'event_type|事件类型'!N:N))</f>
        <v>无</v>
      </c>
    </row>
    <row r="32" customHeight="1" spans="1:25">
      <c r="A32" s="32">
        <v>11022</v>
      </c>
      <c r="B32" s="33" t="s">
        <v>89</v>
      </c>
      <c r="C32" s="33" t="s">
        <v>90</v>
      </c>
      <c r="D32" s="33">
        <f>_xlfn.XLOOKUP(F32,'event_type|事件类型'!Q:Q,'event_type|事件类型'!P:P)</f>
        <v>0</v>
      </c>
      <c r="E32" s="33"/>
      <c r="F32" s="33" t="s">
        <v>42</v>
      </c>
      <c r="G32" s="33"/>
      <c r="H32" s="33">
        <v>1</v>
      </c>
      <c r="I32" s="32">
        <f>_xlfn.XLOOKUP(J32,'event_type|事件类型'!C:C,'event_type|事件类型'!A:A)</f>
        <v>11</v>
      </c>
      <c r="J32" s="33" t="s">
        <v>46</v>
      </c>
      <c r="K32" s="32" t="str">
        <f t="shared" si="0"/>
        <v>16;511022;0;0;0;0;0</v>
      </c>
      <c r="L32" s="32">
        <v>16</v>
      </c>
      <c r="M32" s="32" t="str">
        <f>IF(_xlfn.XLOOKUP($I$5,'event_type|事件类型'!$A:$A,'event_type|事件类型'!H:H)="","无",_xlfn.XLOOKUP(I32,'event_type|事件类型'!$A:$A,'event_type|事件类型'!H:H))</f>
        <v>目标类型</v>
      </c>
      <c r="N32" s="32" t="str">
        <f>CONCATENATE("5",$A32)</f>
        <v>511022</v>
      </c>
      <c r="O32" s="32" t="str">
        <f>IF(_xlfn.XLOOKUP($I32,'event_type|事件类型'!$A:$A,'event_type|事件类型'!I:I)="","无",_xlfn.XLOOKUP($I32,'event_type|事件类型'!$A:$A,'event_type|事件类型'!I:I))</f>
        <v>技能id</v>
      </c>
      <c r="Q32" s="32" t="str">
        <f>IF(_xlfn.XLOOKUP($I32,'event_type|事件类型'!$A:$A,'event_type|事件类型'!J:J)="","无",_xlfn.XLOOKUP($I32,'event_type|事件类型'!$A:$A,'event_type|事件类型'!J:J))</f>
        <v>无</v>
      </c>
      <c r="S32" s="32" t="str">
        <f>IF(_xlfn.XLOOKUP($I32,'event_type|事件类型'!$A:$A,'event_type|事件类型'!K:K)="","无",_xlfn.XLOOKUP($I32,'event_type|事件类型'!$A:$A,'event_type|事件类型'!K:K))</f>
        <v>无</v>
      </c>
      <c r="U32" s="32" t="str">
        <f>IF(_xlfn.XLOOKUP($I32,'event_type|事件类型'!$A:$A,'event_type|事件类型'!L:L)="","无",_xlfn.XLOOKUP($I32,'event_type|事件类型'!$A:$A,'event_type|事件类型'!L:L))</f>
        <v>无</v>
      </c>
      <c r="W32" s="32" t="str">
        <f>IF(_xlfn.XLOOKUP($I32,'event_type|事件类型'!$A:$A,'event_type|事件类型'!M:M)="","无",_xlfn.XLOOKUP($I32,'event_type|事件类型'!$A:$A,'event_type|事件类型'!M:M))</f>
        <v>无</v>
      </c>
      <c r="Y32" s="32" t="str">
        <f>IF(_xlfn.XLOOKUP($I32,'event_type|事件类型'!$A:$A,'event_type|事件类型'!N:N)="","无",_xlfn.XLOOKUP($I32,'event_type|事件类型'!$A:$A,'event_type|事件类型'!N:N))</f>
        <v>无</v>
      </c>
    </row>
    <row r="33" customHeight="1" spans="1:25">
      <c r="A33" s="34">
        <v>37001</v>
      </c>
      <c r="B33" s="35" t="s">
        <v>91</v>
      </c>
      <c r="C33" s="35" t="s">
        <v>92</v>
      </c>
      <c r="D33" s="33">
        <f>_xlfn.XLOOKUP(F33,'event_type|事件类型'!Q:Q,'event_type|事件类型'!P:P)</f>
        <v>0</v>
      </c>
      <c r="E33" s="33"/>
      <c r="F33" s="33" t="s">
        <v>42</v>
      </c>
      <c r="G33" s="33"/>
      <c r="H33" s="33">
        <v>1</v>
      </c>
      <c r="I33" s="32">
        <v>33</v>
      </c>
      <c r="J33" s="33" t="s">
        <v>93</v>
      </c>
      <c r="K33" s="32" t="str">
        <f t="shared" si="0"/>
        <v>98;0;0;0;0;0;0</v>
      </c>
      <c r="L33" s="32">
        <v>98</v>
      </c>
      <c r="M33" s="32" t="str">
        <f>IF(_xlfn.XLOOKUP($I$5,'event_type|事件类型'!$A:$A,'event_type|事件类型'!H:H)="","无",_xlfn.XLOOKUP(I33,'event_type|事件类型'!$A:$A,'event_type|事件类型'!H:H))</f>
        <v>变更后的值</v>
      </c>
      <c r="Y33" s="32" t="str">
        <f>IF(_xlfn.XLOOKUP($I33,'event_type|事件类型'!$A:$A,'event_type|事件类型'!N:N)="","无",_xlfn.XLOOKUP($I33,'event_type|事件类型'!$A:$A,'event_type|事件类型'!N:N))</f>
        <v>无</v>
      </c>
    </row>
    <row r="34" customHeight="1" spans="1:25">
      <c r="A34" s="34">
        <v>37002</v>
      </c>
      <c r="B34" s="35" t="s">
        <v>94</v>
      </c>
      <c r="C34" s="35" t="s">
        <v>95</v>
      </c>
      <c r="D34" s="33">
        <f>_xlfn.XLOOKUP(F34,'event_type|事件类型'!Q:Q,'event_type|事件类型'!P:P)</f>
        <v>0</v>
      </c>
      <c r="E34" s="33"/>
      <c r="F34" s="33" t="s">
        <v>42</v>
      </c>
      <c r="G34" s="33"/>
      <c r="H34" s="33">
        <v>1</v>
      </c>
      <c r="I34" s="32">
        <v>33</v>
      </c>
      <c r="J34" s="33" t="s">
        <v>93</v>
      </c>
      <c r="K34" s="32" t="str">
        <f t="shared" si="0"/>
        <v>105;0;0;0;0;0;0</v>
      </c>
      <c r="L34" s="32">
        <v>105</v>
      </c>
      <c r="M34" s="32" t="str">
        <f>IF(_xlfn.XLOOKUP($I$5,'event_type|事件类型'!$A:$A,'event_type|事件类型'!H:H)="","无",_xlfn.XLOOKUP(I34,'event_type|事件类型'!$A:$A,'event_type|事件类型'!H:H))</f>
        <v>变更后的值</v>
      </c>
      <c r="Y34" s="32" t="str">
        <f>IF(_xlfn.XLOOKUP($I34,'event_type|事件类型'!$A:$A,'event_type|事件类型'!N:N)="","无",_xlfn.XLOOKUP($I34,'event_type|事件类型'!$A:$A,'event_type|事件类型'!N:N))</f>
        <v>无</v>
      </c>
    </row>
    <row r="35" customHeight="1" spans="1:25">
      <c r="A35" s="34">
        <v>37003</v>
      </c>
      <c r="B35" s="35" t="s">
        <v>96</v>
      </c>
      <c r="C35" s="35" t="s">
        <v>97</v>
      </c>
      <c r="D35" s="33">
        <f>_xlfn.XLOOKUP(F35,'event_type|事件类型'!Q:Q,'event_type|事件类型'!P:P)</f>
        <v>0</v>
      </c>
      <c r="E35" s="33"/>
      <c r="F35" s="33" t="s">
        <v>42</v>
      </c>
      <c r="G35" s="33"/>
      <c r="H35" s="33">
        <v>1</v>
      </c>
      <c r="I35" s="32">
        <v>33</v>
      </c>
      <c r="J35" s="33" t="s">
        <v>93</v>
      </c>
      <c r="K35" s="32" t="str">
        <f t="shared" si="0"/>
        <v>113;0;0;0;0;0;0</v>
      </c>
      <c r="L35" s="32">
        <v>113</v>
      </c>
      <c r="M35" s="32" t="str">
        <f>IF(_xlfn.XLOOKUP($I$5,'event_type|事件类型'!$A:$A,'event_type|事件类型'!H:H)="","无",_xlfn.XLOOKUP(I35,'event_type|事件类型'!$A:$A,'event_type|事件类型'!H:H))</f>
        <v>变更后的值</v>
      </c>
      <c r="Y35" s="32" t="str">
        <f>IF(_xlfn.XLOOKUP($I35,'event_type|事件类型'!$A:$A,'event_type|事件类型'!N:N)="","无",_xlfn.XLOOKUP($I35,'event_type|事件类型'!$A:$A,'event_type|事件类型'!N:N))</f>
        <v>无</v>
      </c>
    </row>
    <row r="36" customFormat="1" customHeight="1" spans="1:25">
      <c r="A36" s="34">
        <v>37004</v>
      </c>
      <c r="B36" s="35" t="s">
        <v>98</v>
      </c>
      <c r="C36" s="35" t="s">
        <v>99</v>
      </c>
      <c r="D36" s="33">
        <f>_xlfn.XLOOKUP(F36,'event_type|事件类型'!Q:Q,'event_type|事件类型'!P:P)</f>
        <v>0</v>
      </c>
      <c r="E36" s="33"/>
      <c r="F36" s="33" t="s">
        <v>42</v>
      </c>
      <c r="G36" s="33"/>
      <c r="H36" s="33">
        <v>1</v>
      </c>
      <c r="I36" s="32">
        <v>33</v>
      </c>
      <c r="J36" s="33" t="s">
        <v>93</v>
      </c>
      <c r="K36" s="32" t="str">
        <f t="shared" si="0"/>
        <v>113;0;0;0;0;0;0</v>
      </c>
      <c r="L36" s="32">
        <v>113</v>
      </c>
      <c r="M36" s="32" t="str">
        <f>IF(_xlfn.XLOOKUP($I$5,'event_type|事件类型'!$A:$A,'event_type|事件类型'!H:H)="","无",_xlfn.XLOOKUP(I36,'event_type|事件类型'!$A:$A,'event_type|事件类型'!H:H))</f>
        <v>变更后的值</v>
      </c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 t="str">
        <f>IF(_xlfn.XLOOKUP($I36,'event_type|事件类型'!$A:$A,'event_type|事件类型'!N:N)="","无",_xlfn.XLOOKUP($I36,'event_type|事件类型'!$A:$A,'event_type|事件类型'!N:N))</f>
        <v>无</v>
      </c>
    </row>
    <row r="37" customHeight="1" spans="1:25">
      <c r="A37" s="34">
        <v>37101</v>
      </c>
      <c r="B37" s="35" t="s">
        <v>100</v>
      </c>
      <c r="C37" s="35" t="s">
        <v>101</v>
      </c>
      <c r="D37" s="33">
        <f>_xlfn.XLOOKUP(F37,'event_type|事件类型'!Q:Q,'event_type|事件类型'!P:P)</f>
        <v>0</v>
      </c>
      <c r="E37" s="33"/>
      <c r="F37" s="33" t="s">
        <v>42</v>
      </c>
      <c r="G37" s="33"/>
      <c r="H37" s="33">
        <v>1</v>
      </c>
      <c r="I37" s="32">
        <v>44</v>
      </c>
      <c r="J37" s="33" t="s">
        <v>102</v>
      </c>
      <c r="K37" s="32" t="str">
        <f t="shared" si="0"/>
        <v>1;0;0;0;0;0;0</v>
      </c>
      <c r="L37" s="32">
        <v>1</v>
      </c>
      <c r="M37" s="32" t="str">
        <f>IF(_xlfn.XLOOKUP($I$5,'event_type|事件类型'!$A:$A,'event_type|事件类型'!H:H)="","无",_xlfn.XLOOKUP(I37,'event_type|事件类型'!$A:$A,'event_type|事件类型'!H:H))</f>
        <v>类型</v>
      </c>
      <c r="Y37" s="32" t="str">
        <f>IF(_xlfn.XLOOKUP($I37,'event_type|事件类型'!$A:$A,'event_type|事件类型'!N:N)="","无",_xlfn.XLOOKUP($I37,'event_type|事件类型'!$A:$A,'event_type|事件类型'!N:N))</f>
        <v>无</v>
      </c>
    </row>
    <row r="38" customHeight="1" spans="1:25">
      <c r="A38" s="36">
        <v>37102</v>
      </c>
      <c r="B38" s="37" t="s">
        <v>103</v>
      </c>
      <c r="C38" s="37" t="s">
        <v>101</v>
      </c>
      <c r="D38" s="37">
        <v>0</v>
      </c>
      <c r="E38" s="37"/>
      <c r="F38" s="37" t="s">
        <v>42</v>
      </c>
      <c r="G38" s="37"/>
      <c r="H38" s="37">
        <v>1</v>
      </c>
      <c r="I38" s="36">
        <v>44</v>
      </c>
      <c r="J38" s="37" t="s">
        <v>102</v>
      </c>
      <c r="K38" s="32" t="str">
        <f t="shared" ref="K38:K69" si="3">CONCATENATE(IF(INT(L38),CONCATENATE(L38,";"),"0;"),IF(INT(N38),CONCATENATE(N38,";"),"0;"),IF(INT(P38),CONCATENATE(P38,";"),"0;"),IF(INT(R38),CONCATENATE(R38,";"),"0;"),IF(INT(T38),CONCATENATE(T38,";"),"0;"),IF(INT(V38),CONCATENATE(V38,";"),"0;"),IF(INT(X38),CONCATENATE(X38,";"),"0"))</f>
        <v>2;0;0;0;0;0;0</v>
      </c>
      <c r="L38" s="32">
        <v>2</v>
      </c>
      <c r="M38" s="32" t="str">
        <f>IF(_xlfn.XLOOKUP($I$5,'event_type|事件类型'!$A:$A,'event_type|事件类型'!H:H)="","无",_xlfn.XLOOKUP(I38,'event_type|事件类型'!$A:$A,'event_type|事件类型'!H:H))</f>
        <v>类型</v>
      </c>
      <c r="Y38" s="32" t="str">
        <f>IF(_xlfn.XLOOKUP($I38,'event_type|事件类型'!$A:$A,'event_type|事件类型'!N:N)="","无",_xlfn.XLOOKUP($I38,'event_type|事件类型'!$A:$A,'event_type|事件类型'!N:N))</f>
        <v>无</v>
      </c>
    </row>
    <row r="39" customHeight="1" spans="1:25">
      <c r="A39" s="32">
        <v>38001</v>
      </c>
      <c r="B39" s="33" t="s">
        <v>104</v>
      </c>
      <c r="C39" s="33"/>
      <c r="D39" s="33">
        <f>_xlfn.XLOOKUP(F39,'event_type|事件类型'!Q:Q,'event_type|事件类型'!P:P)</f>
        <v>0</v>
      </c>
      <c r="E39" s="33"/>
      <c r="F39" s="33" t="s">
        <v>42</v>
      </c>
      <c r="G39" s="33"/>
      <c r="H39" s="33">
        <v>1</v>
      </c>
      <c r="I39" s="32">
        <f>_xlfn.XLOOKUP(J39,'event_type|事件类型'!C:C,'event_type|事件类型'!A:A)</f>
        <v>38</v>
      </c>
      <c r="J39" s="33" t="s">
        <v>105</v>
      </c>
      <c r="K39" s="32" t="str">
        <f t="shared" si="3"/>
        <v>0;0;0;0;0;0;0</v>
      </c>
      <c r="L39" s="32">
        <v>0</v>
      </c>
      <c r="M39" s="32" t="str">
        <f>IF(_xlfn.XLOOKUP($I$5,'event_type|事件类型'!$A:$A,'event_type|事件类型'!H:H)="","无",_xlfn.XLOOKUP(I39,'event_type|事件类型'!$A:$A,'event_type|事件类型'!H:H))</f>
        <v>scene_boss表id</v>
      </c>
      <c r="O39" s="32" t="str">
        <f>IF(_xlfn.XLOOKUP($I39,'event_type|事件类型'!$A:$A,'event_type|事件类型'!I:I)="","无",_xlfn.XLOOKUP($I39,'event_type|事件类型'!$A:$A,'event_type|事件类型'!I:I))</f>
        <v>无</v>
      </c>
      <c r="Q39" s="32" t="str">
        <f>IF(_xlfn.XLOOKUP($I39,'event_type|事件类型'!$A:$A,'event_type|事件类型'!J:J)="","无",_xlfn.XLOOKUP($I39,'event_type|事件类型'!$A:$A,'event_type|事件类型'!J:J))</f>
        <v>无</v>
      </c>
      <c r="S39" s="32" t="str">
        <f>IF(_xlfn.XLOOKUP($I39,'event_type|事件类型'!$A:$A,'event_type|事件类型'!K:K)="","无",_xlfn.XLOOKUP($I39,'event_type|事件类型'!$A:$A,'event_type|事件类型'!K:K))</f>
        <v>无</v>
      </c>
      <c r="U39" s="32" t="str">
        <f>IF(_xlfn.XLOOKUP($I39,'event_type|事件类型'!$A:$A,'event_type|事件类型'!L:L)="","无",_xlfn.XLOOKUP($I39,'event_type|事件类型'!$A:$A,'event_type|事件类型'!L:L))</f>
        <v>无</v>
      </c>
      <c r="W39" s="32" t="str">
        <f>IF(_xlfn.XLOOKUP($I39,'event_type|事件类型'!$A:$A,'event_type|事件类型'!M:M)="","无",_xlfn.XLOOKUP($I39,'event_type|事件类型'!$A:$A,'event_type|事件类型'!M:M))</f>
        <v>无</v>
      </c>
      <c r="Y39" s="32" t="str">
        <f>IF(_xlfn.XLOOKUP($I39,'event_type|事件类型'!$A:$A,'event_type|事件类型'!N:N)="","无",_xlfn.XLOOKUP($I39,'event_type|事件类型'!$A:$A,'event_type|事件类型'!N:N))</f>
        <v>无</v>
      </c>
    </row>
    <row r="40" customHeight="1" spans="1:25">
      <c r="A40" s="32">
        <v>38002</v>
      </c>
      <c r="B40" s="33" t="s">
        <v>104</v>
      </c>
      <c r="C40" s="33"/>
      <c r="D40" s="33">
        <f>_xlfn.XLOOKUP(F40,'event_type|事件类型'!Q:Q,'event_type|事件类型'!P:P)</f>
        <v>0</v>
      </c>
      <c r="E40" s="33"/>
      <c r="F40" s="33" t="s">
        <v>42</v>
      </c>
      <c r="G40" s="33"/>
      <c r="H40" s="33">
        <v>1</v>
      </c>
      <c r="I40" s="32">
        <f>_xlfn.XLOOKUP(J40,'event_type|事件类型'!C:C,'event_type|事件类型'!A:A)</f>
        <v>38</v>
      </c>
      <c r="J40" s="33" t="s">
        <v>105</v>
      </c>
      <c r="K40" s="32" t="str">
        <f t="shared" si="3"/>
        <v>1;0;0;0;0;0;0</v>
      </c>
      <c r="L40" s="32">
        <v>1</v>
      </c>
      <c r="M40" s="32" t="str">
        <f>IF(_xlfn.XLOOKUP($I$5,'event_type|事件类型'!$A:$A,'event_type|事件类型'!H:H)="","无",_xlfn.XLOOKUP(I40,'event_type|事件类型'!$A:$A,'event_type|事件类型'!H:H))</f>
        <v>scene_boss表id</v>
      </c>
      <c r="O40" s="32" t="str">
        <f>IF(_xlfn.XLOOKUP($I40,'event_type|事件类型'!$A:$A,'event_type|事件类型'!I:I)="","无",_xlfn.XLOOKUP($I40,'event_type|事件类型'!$A:$A,'event_type|事件类型'!I:I))</f>
        <v>无</v>
      </c>
      <c r="Q40" s="32" t="str">
        <f>IF(_xlfn.XLOOKUP($I40,'event_type|事件类型'!$A:$A,'event_type|事件类型'!J:J)="","无",_xlfn.XLOOKUP($I40,'event_type|事件类型'!$A:$A,'event_type|事件类型'!J:J))</f>
        <v>无</v>
      </c>
      <c r="S40" s="32" t="str">
        <f>IF(_xlfn.XLOOKUP($I40,'event_type|事件类型'!$A:$A,'event_type|事件类型'!K:K)="","无",_xlfn.XLOOKUP($I40,'event_type|事件类型'!$A:$A,'event_type|事件类型'!K:K))</f>
        <v>无</v>
      </c>
      <c r="U40" s="32" t="str">
        <f>IF(_xlfn.XLOOKUP($I40,'event_type|事件类型'!$A:$A,'event_type|事件类型'!L:L)="","无",_xlfn.XLOOKUP($I40,'event_type|事件类型'!$A:$A,'event_type|事件类型'!L:L))</f>
        <v>无</v>
      </c>
      <c r="W40" s="32" t="str">
        <f>IF(_xlfn.XLOOKUP($I40,'event_type|事件类型'!$A:$A,'event_type|事件类型'!M:M)="","无",_xlfn.XLOOKUP($I40,'event_type|事件类型'!$A:$A,'event_type|事件类型'!M:M))</f>
        <v>无</v>
      </c>
      <c r="Y40" s="32" t="str">
        <f>IF(_xlfn.XLOOKUP($I40,'event_type|事件类型'!$A:$A,'event_type|事件类型'!N:N)="","无",_xlfn.XLOOKUP($I40,'event_type|事件类型'!$A:$A,'event_type|事件类型'!N:N))</f>
        <v>无</v>
      </c>
    </row>
    <row r="41" customHeight="1" spans="1:25">
      <c r="A41" s="32">
        <v>38003</v>
      </c>
      <c r="B41" s="33" t="s">
        <v>104</v>
      </c>
      <c r="C41" s="33"/>
      <c r="D41" s="33">
        <f>_xlfn.XLOOKUP(F41,'event_type|事件类型'!Q:Q,'event_type|事件类型'!P:P)</f>
        <v>0</v>
      </c>
      <c r="E41" s="33"/>
      <c r="F41" s="33" t="s">
        <v>42</v>
      </c>
      <c r="G41" s="33"/>
      <c r="H41" s="33">
        <v>1</v>
      </c>
      <c r="I41" s="32">
        <f>_xlfn.XLOOKUP(J41,'event_type|事件类型'!C:C,'event_type|事件类型'!A:A)</f>
        <v>38</v>
      </c>
      <c r="J41" s="33" t="s">
        <v>105</v>
      </c>
      <c r="K41" s="32" t="str">
        <f t="shared" si="3"/>
        <v>2;0;0;0;0;0;0</v>
      </c>
      <c r="L41" s="32">
        <v>2</v>
      </c>
      <c r="M41" s="32" t="str">
        <f>IF(_xlfn.XLOOKUP($I$5,'event_type|事件类型'!$A:$A,'event_type|事件类型'!H:H)="","无",_xlfn.XLOOKUP(I41,'event_type|事件类型'!$A:$A,'event_type|事件类型'!H:H))</f>
        <v>scene_boss表id</v>
      </c>
      <c r="O41" s="32" t="str">
        <f>IF(_xlfn.XLOOKUP($I41,'event_type|事件类型'!$A:$A,'event_type|事件类型'!I:I)="","无",_xlfn.XLOOKUP($I41,'event_type|事件类型'!$A:$A,'event_type|事件类型'!I:I))</f>
        <v>无</v>
      </c>
      <c r="Q41" s="32" t="str">
        <f>IF(_xlfn.XLOOKUP($I41,'event_type|事件类型'!$A:$A,'event_type|事件类型'!J:J)="","无",_xlfn.XLOOKUP($I41,'event_type|事件类型'!$A:$A,'event_type|事件类型'!J:J))</f>
        <v>无</v>
      </c>
      <c r="S41" s="32" t="str">
        <f>IF(_xlfn.XLOOKUP($I41,'event_type|事件类型'!$A:$A,'event_type|事件类型'!K:K)="","无",_xlfn.XLOOKUP($I41,'event_type|事件类型'!$A:$A,'event_type|事件类型'!K:K))</f>
        <v>无</v>
      </c>
      <c r="U41" s="32" t="str">
        <f>IF(_xlfn.XLOOKUP($I41,'event_type|事件类型'!$A:$A,'event_type|事件类型'!L:L)="","无",_xlfn.XLOOKUP($I41,'event_type|事件类型'!$A:$A,'event_type|事件类型'!L:L))</f>
        <v>无</v>
      </c>
      <c r="W41" s="32" t="str">
        <f>IF(_xlfn.XLOOKUP($I41,'event_type|事件类型'!$A:$A,'event_type|事件类型'!M:M)="","无",_xlfn.XLOOKUP($I41,'event_type|事件类型'!$A:$A,'event_type|事件类型'!M:M))</f>
        <v>无</v>
      </c>
      <c r="Y41" s="32" t="str">
        <f>IF(_xlfn.XLOOKUP($I41,'event_type|事件类型'!$A:$A,'event_type|事件类型'!N:N)="","无",_xlfn.XLOOKUP($I41,'event_type|事件类型'!$A:$A,'event_type|事件类型'!N:N))</f>
        <v>无</v>
      </c>
    </row>
    <row r="42" customHeight="1" spans="1:25">
      <c r="A42" s="32">
        <v>38004</v>
      </c>
      <c r="B42" s="33" t="s">
        <v>104</v>
      </c>
      <c r="C42" s="33"/>
      <c r="D42" s="33">
        <f>_xlfn.XLOOKUP(F42,'event_type|事件类型'!Q:Q,'event_type|事件类型'!P:P)</f>
        <v>0</v>
      </c>
      <c r="E42" s="33"/>
      <c r="F42" s="33" t="s">
        <v>42</v>
      </c>
      <c r="G42" s="33"/>
      <c r="H42" s="33">
        <v>1</v>
      </c>
      <c r="I42" s="32">
        <f>_xlfn.XLOOKUP(J42,'event_type|事件类型'!C:C,'event_type|事件类型'!A:A)</f>
        <v>38</v>
      </c>
      <c r="J42" s="33" t="s">
        <v>105</v>
      </c>
      <c r="K42" s="32" t="str">
        <f t="shared" si="3"/>
        <v>3;0;0;0;0;0;0</v>
      </c>
      <c r="L42" s="32">
        <v>3</v>
      </c>
      <c r="M42" s="32" t="str">
        <f>IF(_xlfn.XLOOKUP($I$5,'event_type|事件类型'!$A:$A,'event_type|事件类型'!H:H)="","无",_xlfn.XLOOKUP(I42,'event_type|事件类型'!$A:$A,'event_type|事件类型'!H:H))</f>
        <v>scene_boss表id</v>
      </c>
      <c r="O42" s="32" t="str">
        <f>IF(_xlfn.XLOOKUP($I42,'event_type|事件类型'!$A:$A,'event_type|事件类型'!I:I)="","无",_xlfn.XLOOKUP($I42,'event_type|事件类型'!$A:$A,'event_type|事件类型'!I:I))</f>
        <v>无</v>
      </c>
      <c r="Q42" s="32" t="str">
        <f>IF(_xlfn.XLOOKUP($I42,'event_type|事件类型'!$A:$A,'event_type|事件类型'!J:J)="","无",_xlfn.XLOOKUP($I42,'event_type|事件类型'!$A:$A,'event_type|事件类型'!J:J))</f>
        <v>无</v>
      </c>
      <c r="S42" s="32" t="str">
        <f>IF(_xlfn.XLOOKUP($I42,'event_type|事件类型'!$A:$A,'event_type|事件类型'!K:K)="","无",_xlfn.XLOOKUP($I42,'event_type|事件类型'!$A:$A,'event_type|事件类型'!K:K))</f>
        <v>无</v>
      </c>
      <c r="U42" s="32" t="str">
        <f>IF(_xlfn.XLOOKUP($I42,'event_type|事件类型'!$A:$A,'event_type|事件类型'!L:L)="","无",_xlfn.XLOOKUP($I42,'event_type|事件类型'!$A:$A,'event_type|事件类型'!L:L))</f>
        <v>无</v>
      </c>
      <c r="W42" s="32" t="str">
        <f>IF(_xlfn.XLOOKUP($I42,'event_type|事件类型'!$A:$A,'event_type|事件类型'!M:M)="","无",_xlfn.XLOOKUP($I42,'event_type|事件类型'!$A:$A,'event_type|事件类型'!M:M))</f>
        <v>无</v>
      </c>
      <c r="Y42" s="32" t="str">
        <f>IF(_xlfn.XLOOKUP($I42,'event_type|事件类型'!$A:$A,'event_type|事件类型'!N:N)="","无",_xlfn.XLOOKUP($I42,'event_type|事件类型'!$A:$A,'event_type|事件类型'!N:N))</f>
        <v>无</v>
      </c>
    </row>
    <row r="43" customHeight="1" spans="1:25">
      <c r="A43" s="32">
        <v>38005</v>
      </c>
      <c r="B43" s="33" t="s">
        <v>104</v>
      </c>
      <c r="C43" s="33"/>
      <c r="D43" s="33">
        <f>_xlfn.XLOOKUP(F43,'event_type|事件类型'!Q:Q,'event_type|事件类型'!P:P)</f>
        <v>0</v>
      </c>
      <c r="E43" s="33"/>
      <c r="F43" s="33" t="s">
        <v>42</v>
      </c>
      <c r="G43" s="33"/>
      <c r="H43" s="33">
        <v>1</v>
      </c>
      <c r="I43" s="32">
        <f>_xlfn.XLOOKUP(J43,'event_type|事件类型'!C:C,'event_type|事件类型'!A:A)</f>
        <v>38</v>
      </c>
      <c r="J43" s="33" t="s">
        <v>105</v>
      </c>
      <c r="K43" s="32" t="str">
        <f t="shared" si="3"/>
        <v>4;0;0;0;0;0;0</v>
      </c>
      <c r="L43" s="32">
        <v>4</v>
      </c>
      <c r="M43" s="32" t="str">
        <f>IF(_xlfn.XLOOKUP($I$5,'event_type|事件类型'!$A:$A,'event_type|事件类型'!H:H)="","无",_xlfn.XLOOKUP(I43,'event_type|事件类型'!$A:$A,'event_type|事件类型'!H:H))</f>
        <v>scene_boss表id</v>
      </c>
      <c r="O43" s="32" t="str">
        <f>IF(_xlfn.XLOOKUP($I43,'event_type|事件类型'!$A:$A,'event_type|事件类型'!I:I)="","无",_xlfn.XLOOKUP($I43,'event_type|事件类型'!$A:$A,'event_type|事件类型'!I:I))</f>
        <v>无</v>
      </c>
      <c r="Q43" s="32" t="str">
        <f>IF(_xlfn.XLOOKUP($I43,'event_type|事件类型'!$A:$A,'event_type|事件类型'!J:J)="","无",_xlfn.XLOOKUP($I43,'event_type|事件类型'!$A:$A,'event_type|事件类型'!J:J))</f>
        <v>无</v>
      </c>
      <c r="S43" s="32" t="str">
        <f>IF(_xlfn.XLOOKUP($I43,'event_type|事件类型'!$A:$A,'event_type|事件类型'!K:K)="","无",_xlfn.XLOOKUP($I43,'event_type|事件类型'!$A:$A,'event_type|事件类型'!K:K))</f>
        <v>无</v>
      </c>
      <c r="U43" s="32" t="str">
        <f>IF(_xlfn.XLOOKUP($I43,'event_type|事件类型'!$A:$A,'event_type|事件类型'!L:L)="","无",_xlfn.XLOOKUP($I43,'event_type|事件类型'!$A:$A,'event_type|事件类型'!L:L))</f>
        <v>无</v>
      </c>
      <c r="W43" s="32" t="str">
        <f>IF(_xlfn.XLOOKUP($I43,'event_type|事件类型'!$A:$A,'event_type|事件类型'!M:M)="","无",_xlfn.XLOOKUP($I43,'event_type|事件类型'!$A:$A,'event_type|事件类型'!M:M))</f>
        <v>无</v>
      </c>
      <c r="Y43" s="32" t="str">
        <f>IF(_xlfn.XLOOKUP($I43,'event_type|事件类型'!$A:$A,'event_type|事件类型'!N:N)="","无",_xlfn.XLOOKUP($I43,'event_type|事件类型'!$A:$A,'event_type|事件类型'!N:N))</f>
        <v>无</v>
      </c>
    </row>
    <row r="44" customHeight="1" spans="1:25">
      <c r="A44" s="32">
        <v>39001</v>
      </c>
      <c r="B44" s="38">
        <v>211041</v>
      </c>
      <c r="C44" s="33" t="str">
        <f>_xlfn.XLOOKUP(B44,'[1]skill|技能'!$A:$A,'[1]skill|技能'!$B:$B)</f>
        <v>趋势预言-1</v>
      </c>
      <c r="D44" s="33">
        <f>_xlfn.XLOOKUP(F44,'event_type|事件类型'!Q:Q,'event_type|事件类型'!P:P)</f>
        <v>0</v>
      </c>
      <c r="E44" s="33"/>
      <c r="F44" s="33" t="s">
        <v>42</v>
      </c>
      <c r="G44" s="33"/>
      <c r="H44" s="33">
        <v>1</v>
      </c>
      <c r="I44" s="32">
        <f>_xlfn.XLOOKUP(J44,'event_type|事件类型'!C:C,'event_type|事件类型'!A:A)</f>
        <v>39</v>
      </c>
      <c r="J44" s="33" t="s">
        <v>106</v>
      </c>
      <c r="K44" s="32" t="str">
        <f t="shared" si="3"/>
        <v>1;0;0;0;0;0;0</v>
      </c>
      <c r="L44" s="32">
        <f>_xlfn.XLOOKUP(B44,[2]羁绊和科技参数!$B:$B,[2]羁绊和科技参数!$I:$I)</f>
        <v>1</v>
      </c>
      <c r="M44" s="32" t="str">
        <f>IF(_xlfn.XLOOKUP($I$5,'event_type|事件类型'!$A:$A,'event_type|事件类型'!H:H)="","无",_xlfn.XLOOKUP(I44,'event_type|事件类型'!$A:$A,'event_type|事件类型'!H:H))</f>
        <v>临时刷新次数</v>
      </c>
      <c r="O44" s="32" t="str">
        <f>IF(_xlfn.XLOOKUP($I44,'event_type|事件类型'!$A:$A,'event_type|事件类型'!I:I)="","无",_xlfn.XLOOKUP($I44,'event_type|事件类型'!$A:$A,'event_type|事件类型'!I:I))</f>
        <v>无</v>
      </c>
      <c r="Q44" s="32" t="str">
        <f>IF(_xlfn.XLOOKUP($I44,'event_type|事件类型'!$A:$A,'event_type|事件类型'!J:J)="","无",_xlfn.XLOOKUP($I44,'event_type|事件类型'!$A:$A,'event_type|事件类型'!J:J))</f>
        <v>无</v>
      </c>
      <c r="S44" s="32" t="str">
        <f>IF(_xlfn.XLOOKUP($I44,'event_type|事件类型'!$A:$A,'event_type|事件类型'!K:K)="","无",_xlfn.XLOOKUP($I44,'event_type|事件类型'!$A:$A,'event_type|事件类型'!K:K))</f>
        <v>无</v>
      </c>
      <c r="U44" s="32" t="str">
        <f>IF(_xlfn.XLOOKUP($I44,'event_type|事件类型'!$A:$A,'event_type|事件类型'!L:L)="","无",_xlfn.XLOOKUP($I44,'event_type|事件类型'!$A:$A,'event_type|事件类型'!L:L))</f>
        <v>无</v>
      </c>
      <c r="W44" s="32" t="str">
        <f>IF(_xlfn.XLOOKUP($I44,'event_type|事件类型'!$A:$A,'event_type|事件类型'!M:M)="","无",_xlfn.XLOOKUP($I44,'event_type|事件类型'!$A:$A,'event_type|事件类型'!M:M))</f>
        <v>无</v>
      </c>
      <c r="Y44" s="32" t="str">
        <f>IF(_xlfn.XLOOKUP($I44,'event_type|事件类型'!$A:$A,'event_type|事件类型'!N:N)="","无",_xlfn.XLOOKUP($I44,'event_type|事件类型'!$A:$A,'event_type|事件类型'!N:N))</f>
        <v>无</v>
      </c>
    </row>
    <row r="45" customHeight="1" spans="1:25">
      <c r="A45" s="32">
        <v>39002</v>
      </c>
      <c r="B45" s="38">
        <v>211042</v>
      </c>
      <c r="C45" s="33" t="str">
        <f>_xlfn.XLOOKUP(B45,'[1]skill|技能'!$A:$A,'[1]skill|技能'!$B:$B)</f>
        <v>趋势预言-2</v>
      </c>
      <c r="D45" s="33">
        <f>_xlfn.XLOOKUP(F45,'event_type|事件类型'!Q:Q,'event_type|事件类型'!P:P)</f>
        <v>0</v>
      </c>
      <c r="E45" s="33"/>
      <c r="F45" s="33" t="s">
        <v>42</v>
      </c>
      <c r="G45" s="33"/>
      <c r="H45" s="33">
        <v>1</v>
      </c>
      <c r="I45" s="32">
        <f>_xlfn.XLOOKUP(J45,'event_type|事件类型'!C:C,'event_type|事件类型'!A:A)</f>
        <v>39</v>
      </c>
      <c r="J45" s="33" t="s">
        <v>106</v>
      </c>
      <c r="K45" s="32" t="str">
        <f t="shared" si="3"/>
        <v>2;0;0;0;0;0;0</v>
      </c>
      <c r="L45" s="32">
        <f>_xlfn.XLOOKUP(B45,[2]羁绊和科技参数!$B:$B,[2]羁绊和科技参数!$I:$I)</f>
        <v>2</v>
      </c>
      <c r="M45" s="32" t="str">
        <f>IF(_xlfn.XLOOKUP($I$5,'event_type|事件类型'!$A:$A,'event_type|事件类型'!H:H)="","无",_xlfn.XLOOKUP(I45,'event_type|事件类型'!$A:$A,'event_type|事件类型'!H:H))</f>
        <v>临时刷新次数</v>
      </c>
      <c r="O45" s="32" t="str">
        <f>IF(_xlfn.XLOOKUP($I45,'event_type|事件类型'!$A:$A,'event_type|事件类型'!I:I)="","无",_xlfn.XLOOKUP($I45,'event_type|事件类型'!$A:$A,'event_type|事件类型'!I:I))</f>
        <v>无</v>
      </c>
      <c r="Q45" s="32" t="str">
        <f>IF(_xlfn.XLOOKUP($I45,'event_type|事件类型'!$A:$A,'event_type|事件类型'!J:J)="","无",_xlfn.XLOOKUP($I45,'event_type|事件类型'!$A:$A,'event_type|事件类型'!J:J))</f>
        <v>无</v>
      </c>
      <c r="S45" s="32" t="str">
        <f>IF(_xlfn.XLOOKUP($I45,'event_type|事件类型'!$A:$A,'event_type|事件类型'!K:K)="","无",_xlfn.XLOOKUP($I45,'event_type|事件类型'!$A:$A,'event_type|事件类型'!K:K))</f>
        <v>无</v>
      </c>
      <c r="U45" s="32" t="str">
        <f>IF(_xlfn.XLOOKUP($I45,'event_type|事件类型'!$A:$A,'event_type|事件类型'!L:L)="","无",_xlfn.XLOOKUP($I45,'event_type|事件类型'!$A:$A,'event_type|事件类型'!L:L))</f>
        <v>无</v>
      </c>
      <c r="W45" s="32" t="str">
        <f>IF(_xlfn.XLOOKUP($I45,'event_type|事件类型'!$A:$A,'event_type|事件类型'!M:M)="","无",_xlfn.XLOOKUP($I45,'event_type|事件类型'!$A:$A,'event_type|事件类型'!M:M))</f>
        <v>无</v>
      </c>
      <c r="Y45" s="32" t="str">
        <f>IF(_xlfn.XLOOKUP($I45,'event_type|事件类型'!$A:$A,'event_type|事件类型'!N:N)="","无",_xlfn.XLOOKUP($I45,'event_type|事件类型'!$A:$A,'event_type|事件类型'!N:N))</f>
        <v>无</v>
      </c>
    </row>
    <row r="46" customHeight="1" spans="1:25">
      <c r="A46" s="32">
        <v>39003</v>
      </c>
      <c r="B46" s="38">
        <v>211043</v>
      </c>
      <c r="C46" s="33" t="str">
        <f>_xlfn.XLOOKUP(B46,'[1]skill|技能'!$A:$A,'[1]skill|技能'!$B:$B)</f>
        <v>趋势预言-3</v>
      </c>
      <c r="D46" s="33">
        <f>_xlfn.XLOOKUP(F46,'event_type|事件类型'!Q:Q,'event_type|事件类型'!P:P)</f>
        <v>0</v>
      </c>
      <c r="E46" s="33"/>
      <c r="F46" s="33" t="s">
        <v>42</v>
      </c>
      <c r="G46" s="33"/>
      <c r="H46" s="33">
        <v>1</v>
      </c>
      <c r="I46" s="32">
        <f>_xlfn.XLOOKUP(J46,'event_type|事件类型'!C:C,'event_type|事件类型'!A:A)</f>
        <v>39</v>
      </c>
      <c r="J46" s="33" t="s">
        <v>106</v>
      </c>
      <c r="K46" s="32" t="str">
        <f t="shared" si="3"/>
        <v>3;0;0;0;0;0;0</v>
      </c>
      <c r="L46" s="32">
        <f>_xlfn.XLOOKUP(B46,[2]羁绊和科技参数!$B:$B,[2]羁绊和科技参数!$I:$I)</f>
        <v>3</v>
      </c>
      <c r="M46" s="32" t="str">
        <f>IF(_xlfn.XLOOKUP($I$5,'event_type|事件类型'!$A:$A,'event_type|事件类型'!H:H)="","无",_xlfn.XLOOKUP(I46,'event_type|事件类型'!$A:$A,'event_type|事件类型'!H:H))</f>
        <v>临时刷新次数</v>
      </c>
      <c r="O46" s="32" t="str">
        <f>IF(_xlfn.XLOOKUP($I46,'event_type|事件类型'!$A:$A,'event_type|事件类型'!I:I)="","无",_xlfn.XLOOKUP($I46,'event_type|事件类型'!$A:$A,'event_type|事件类型'!I:I))</f>
        <v>无</v>
      </c>
      <c r="Q46" s="32" t="str">
        <f>IF(_xlfn.XLOOKUP($I46,'event_type|事件类型'!$A:$A,'event_type|事件类型'!J:J)="","无",_xlfn.XLOOKUP($I46,'event_type|事件类型'!$A:$A,'event_type|事件类型'!J:J))</f>
        <v>无</v>
      </c>
      <c r="S46" s="32" t="str">
        <f>IF(_xlfn.XLOOKUP($I46,'event_type|事件类型'!$A:$A,'event_type|事件类型'!K:K)="","无",_xlfn.XLOOKUP($I46,'event_type|事件类型'!$A:$A,'event_type|事件类型'!K:K))</f>
        <v>无</v>
      </c>
      <c r="U46" s="32" t="str">
        <f>IF(_xlfn.XLOOKUP($I46,'event_type|事件类型'!$A:$A,'event_type|事件类型'!L:L)="","无",_xlfn.XLOOKUP($I46,'event_type|事件类型'!$A:$A,'event_type|事件类型'!L:L))</f>
        <v>无</v>
      </c>
      <c r="W46" s="32" t="str">
        <f>IF(_xlfn.XLOOKUP($I46,'event_type|事件类型'!$A:$A,'event_type|事件类型'!M:M)="","无",_xlfn.XLOOKUP($I46,'event_type|事件类型'!$A:$A,'event_type|事件类型'!M:M))</f>
        <v>无</v>
      </c>
      <c r="Y46" s="32" t="str">
        <f>IF(_xlfn.XLOOKUP($I46,'event_type|事件类型'!$A:$A,'event_type|事件类型'!N:N)="","无",_xlfn.XLOOKUP($I46,'event_type|事件类型'!$A:$A,'event_type|事件类型'!N:N))</f>
        <v>无</v>
      </c>
    </row>
    <row r="47" customHeight="1" spans="1:25">
      <c r="A47" s="32">
        <v>39004</v>
      </c>
      <c r="B47" s="38">
        <v>211044</v>
      </c>
      <c r="C47" s="33" t="str">
        <f>_xlfn.XLOOKUP(B47,'[1]skill|技能'!$A:$A,'[1]skill|技能'!$B:$B)</f>
        <v>趋势预言-4</v>
      </c>
      <c r="D47" s="33">
        <f>_xlfn.XLOOKUP(F47,'event_type|事件类型'!Q:Q,'event_type|事件类型'!P:P)</f>
        <v>0</v>
      </c>
      <c r="E47" s="33"/>
      <c r="F47" s="33" t="s">
        <v>42</v>
      </c>
      <c r="G47" s="33"/>
      <c r="H47" s="33">
        <v>1</v>
      </c>
      <c r="I47" s="32">
        <f>_xlfn.XLOOKUP(J47,'event_type|事件类型'!C:C,'event_type|事件类型'!A:A)</f>
        <v>39</v>
      </c>
      <c r="J47" s="33" t="s">
        <v>106</v>
      </c>
      <c r="K47" s="32" t="str">
        <f t="shared" si="3"/>
        <v>4;0;0;0;0;0;0</v>
      </c>
      <c r="L47" s="32">
        <f>_xlfn.XLOOKUP(B47,[2]羁绊和科技参数!$B:$B,[2]羁绊和科技参数!$I:$I)</f>
        <v>4</v>
      </c>
      <c r="M47" s="32" t="str">
        <f>IF(_xlfn.XLOOKUP($I$5,'event_type|事件类型'!$A:$A,'event_type|事件类型'!H:H)="","无",_xlfn.XLOOKUP(I47,'event_type|事件类型'!$A:$A,'event_type|事件类型'!H:H))</f>
        <v>临时刷新次数</v>
      </c>
      <c r="O47" s="32" t="str">
        <f>IF(_xlfn.XLOOKUP($I47,'event_type|事件类型'!$A:$A,'event_type|事件类型'!I:I)="","无",_xlfn.XLOOKUP($I47,'event_type|事件类型'!$A:$A,'event_type|事件类型'!I:I))</f>
        <v>无</v>
      </c>
      <c r="Q47" s="32" t="str">
        <f>IF(_xlfn.XLOOKUP($I47,'event_type|事件类型'!$A:$A,'event_type|事件类型'!J:J)="","无",_xlfn.XLOOKUP($I47,'event_type|事件类型'!$A:$A,'event_type|事件类型'!J:J))</f>
        <v>无</v>
      </c>
      <c r="S47" s="32" t="str">
        <f>IF(_xlfn.XLOOKUP($I47,'event_type|事件类型'!$A:$A,'event_type|事件类型'!K:K)="","无",_xlfn.XLOOKUP($I47,'event_type|事件类型'!$A:$A,'event_type|事件类型'!K:K))</f>
        <v>无</v>
      </c>
      <c r="U47" s="32" t="str">
        <f>IF(_xlfn.XLOOKUP($I47,'event_type|事件类型'!$A:$A,'event_type|事件类型'!L:L)="","无",_xlfn.XLOOKUP($I47,'event_type|事件类型'!$A:$A,'event_type|事件类型'!L:L))</f>
        <v>无</v>
      </c>
      <c r="W47" s="32" t="str">
        <f>IF(_xlfn.XLOOKUP($I47,'event_type|事件类型'!$A:$A,'event_type|事件类型'!M:M)="","无",_xlfn.XLOOKUP($I47,'event_type|事件类型'!$A:$A,'event_type|事件类型'!M:M))</f>
        <v>无</v>
      </c>
      <c r="Y47" s="32" t="str">
        <f>IF(_xlfn.XLOOKUP($I47,'event_type|事件类型'!$A:$A,'event_type|事件类型'!N:N)="","无",_xlfn.XLOOKUP($I47,'event_type|事件类型'!$A:$A,'event_type|事件类型'!N:N))</f>
        <v>无</v>
      </c>
    </row>
    <row r="48" ht="15" customHeight="1" spans="1:25">
      <c r="A48" s="32">
        <v>40001</v>
      </c>
      <c r="B48" s="38">
        <v>213011</v>
      </c>
      <c r="C48" s="33" t="str">
        <f>_xlfn.XLOOKUP(B48,'[1]skill|技能'!$A:$A,'[1]skill|技能'!$B:$B)</f>
        <v>摩根时代-1</v>
      </c>
      <c r="D48" s="33">
        <f>_xlfn.XLOOKUP(F48,'event_type|事件类型'!Q:Q,'event_type|事件类型'!P:P)</f>
        <v>0</v>
      </c>
      <c r="E48" s="33"/>
      <c r="F48" s="33" t="s">
        <v>42</v>
      </c>
      <c r="G48" s="33"/>
      <c r="H48" s="33">
        <v>1</v>
      </c>
      <c r="I48" s="32">
        <f>_xlfn.XLOOKUP(J48,'event_type|事件类型'!C:C,'event_type|事件类型'!A:A)</f>
        <v>40</v>
      </c>
      <c r="J48" s="33" t="s">
        <v>107</v>
      </c>
      <c r="K48" s="32" t="str">
        <f t="shared" si="3"/>
        <v>4;10000;0;0;0;0;0</v>
      </c>
      <c r="L48" s="32">
        <f>_xlfn.XLOOKUP(B48,[2]羁绊和科技参数!$B:$B,[2]羁绊和科技参数!$I:$I)</f>
        <v>4</v>
      </c>
      <c r="M48" s="32" t="str">
        <f>IF(_xlfn.XLOOKUP($I$5,'event_type|事件类型'!$A:$A,'event_type|事件类型'!H:H)="","无",_xlfn.XLOOKUP(I48,'event_type|事件类型'!$A:$A,'event_type|事件类型'!H:H))</f>
        <v>购买次数</v>
      </c>
      <c r="N48" s="32">
        <v>10000</v>
      </c>
      <c r="O48" s="32" t="str">
        <f>IF(_xlfn.XLOOKUP($I48,'event_type|事件类型'!$A:$A,'event_type|事件类型'!I:I)="","无",_xlfn.XLOOKUP($I48,'event_type|事件类型'!$A:$A,'event_type|事件类型'!I:I))</f>
        <v>概率</v>
      </c>
      <c r="Q48" s="32" t="str">
        <f>IF(_xlfn.XLOOKUP($I48,'event_type|事件类型'!$A:$A,'event_type|事件类型'!J:J)="","无",_xlfn.XLOOKUP($I48,'event_type|事件类型'!$A:$A,'event_type|事件类型'!J:J))</f>
        <v>无</v>
      </c>
      <c r="S48" s="32" t="str">
        <f>IF(_xlfn.XLOOKUP($I48,'event_type|事件类型'!$A:$A,'event_type|事件类型'!K:K)="","无",_xlfn.XLOOKUP($I48,'event_type|事件类型'!$A:$A,'event_type|事件类型'!K:K))</f>
        <v>无</v>
      </c>
      <c r="U48" s="32" t="str">
        <f>IF(_xlfn.XLOOKUP($I48,'event_type|事件类型'!$A:$A,'event_type|事件类型'!L:L)="","无",_xlfn.XLOOKUP($I48,'event_type|事件类型'!$A:$A,'event_type|事件类型'!L:L))</f>
        <v>无</v>
      </c>
      <c r="W48" s="32" t="str">
        <f>IF(_xlfn.XLOOKUP($I48,'event_type|事件类型'!$A:$A,'event_type|事件类型'!M:M)="","无",_xlfn.XLOOKUP($I48,'event_type|事件类型'!$A:$A,'event_type|事件类型'!M:M))</f>
        <v>无</v>
      </c>
      <c r="Y48" s="32" t="str">
        <f>IF(_xlfn.XLOOKUP($I48,'event_type|事件类型'!$A:$A,'event_type|事件类型'!N:N)="","无",_xlfn.XLOOKUP($I48,'event_type|事件类型'!$A:$A,'event_type|事件类型'!N:N))</f>
        <v>无</v>
      </c>
    </row>
    <row r="49" ht="15" customHeight="1" spans="1:25">
      <c r="A49" s="32">
        <v>41001</v>
      </c>
      <c r="B49" s="38">
        <v>241041</v>
      </c>
      <c r="C49" s="33" t="str">
        <f>_xlfn.XLOOKUP(B49,'[1]skill|技能'!$A:$A,'[1]skill|技能'!$B:$B)</f>
        <v>潮流制造者-1</v>
      </c>
      <c r="D49" s="33">
        <f>_xlfn.XLOOKUP(F49,'event_type|事件类型'!Q:Q,'event_type|事件类型'!P:P)</f>
        <v>0</v>
      </c>
      <c r="E49" s="33"/>
      <c r="F49" s="33" t="s">
        <v>42</v>
      </c>
      <c r="G49" s="33"/>
      <c r="H49" s="33">
        <v>1</v>
      </c>
      <c r="I49" s="32">
        <f>_xlfn.XLOOKUP(J49,'event_type|事件类型'!C:C,'event_type|事件类型'!A:A)</f>
        <v>41</v>
      </c>
      <c r="J49" s="33" t="s">
        <v>108</v>
      </c>
      <c r="K49" s="32" t="str">
        <f t="shared" si="3"/>
        <v>541001;0;0;0;0;0;0</v>
      </c>
      <c r="L49" s="32" t="str">
        <f t="shared" ref="L49:L54" si="4">CONCATENATE("5",$A49)</f>
        <v>541001</v>
      </c>
      <c r="M49" s="32" t="str">
        <f>IF(_xlfn.XLOOKUP($I$5,'event_type|事件类型'!$A:$A,'event_type|事件类型'!H:H)="","无",_xlfn.XLOOKUP(I49,'event_type|事件类型'!$A:$A,'event_type|事件类型'!H:H))</f>
        <v>技能id</v>
      </c>
      <c r="O49" s="32" t="str">
        <f>IF(_xlfn.XLOOKUP($I49,'event_type|事件类型'!$A:$A,'event_type|事件类型'!I:I)="","无",_xlfn.XLOOKUP($I49,'event_type|事件类型'!$A:$A,'event_type|事件类型'!I:I))</f>
        <v>无</v>
      </c>
      <c r="Q49" s="32" t="str">
        <f>IF(_xlfn.XLOOKUP($I49,'event_type|事件类型'!$A:$A,'event_type|事件类型'!J:J)="","无",_xlfn.XLOOKUP($I49,'event_type|事件类型'!$A:$A,'event_type|事件类型'!J:J))</f>
        <v>无</v>
      </c>
      <c r="S49" s="32" t="str">
        <f>IF(_xlfn.XLOOKUP($I49,'event_type|事件类型'!$A:$A,'event_type|事件类型'!K:K)="","无",_xlfn.XLOOKUP($I49,'event_type|事件类型'!$A:$A,'event_type|事件类型'!K:K))</f>
        <v>无</v>
      </c>
      <c r="U49" s="32" t="str">
        <f>IF(_xlfn.XLOOKUP($I49,'event_type|事件类型'!$A:$A,'event_type|事件类型'!L:L)="","无",_xlfn.XLOOKUP($I49,'event_type|事件类型'!$A:$A,'event_type|事件类型'!L:L))</f>
        <v>无</v>
      </c>
      <c r="W49" s="32" t="str">
        <f>IF(_xlfn.XLOOKUP($I49,'event_type|事件类型'!$A:$A,'event_type|事件类型'!M:M)="","无",_xlfn.XLOOKUP($I49,'event_type|事件类型'!$A:$A,'event_type|事件类型'!M:M))</f>
        <v>无</v>
      </c>
      <c r="Y49" s="32" t="str">
        <f>IF(_xlfn.XLOOKUP($I49,'event_type|事件类型'!$A:$A,'event_type|事件类型'!N:N)="","无",_xlfn.XLOOKUP($I49,'event_type|事件类型'!$A:$A,'event_type|事件类型'!N:N))</f>
        <v>无</v>
      </c>
    </row>
    <row r="50" customHeight="1" spans="1:25">
      <c r="A50" s="32">
        <v>41002</v>
      </c>
      <c r="B50" s="38">
        <v>241042</v>
      </c>
      <c r="C50" s="33" t="str">
        <f>_xlfn.XLOOKUP(B50,'[1]skill|技能'!$A:$A,'[1]skill|技能'!$B:$B)</f>
        <v>潮流制造者-2</v>
      </c>
      <c r="D50" s="33">
        <f>_xlfn.XLOOKUP(F50,'event_type|事件类型'!Q:Q,'event_type|事件类型'!P:P)</f>
        <v>0</v>
      </c>
      <c r="E50" s="33"/>
      <c r="F50" s="33" t="s">
        <v>42</v>
      </c>
      <c r="G50" s="33"/>
      <c r="H50" s="33">
        <v>1</v>
      </c>
      <c r="I50" s="32">
        <f>_xlfn.XLOOKUP(J50,'event_type|事件类型'!C:C,'event_type|事件类型'!A:A)</f>
        <v>41</v>
      </c>
      <c r="J50" s="33" t="s">
        <v>108</v>
      </c>
      <c r="K50" s="32" t="str">
        <f t="shared" si="3"/>
        <v>541002;0;0;0;0;0;0</v>
      </c>
      <c r="L50" s="32" t="str">
        <f t="shared" si="4"/>
        <v>541002</v>
      </c>
      <c r="M50" s="32" t="str">
        <f>IF(_xlfn.XLOOKUP($I$5,'event_type|事件类型'!$A:$A,'event_type|事件类型'!H:H)="","无",_xlfn.XLOOKUP(I50,'event_type|事件类型'!$A:$A,'event_type|事件类型'!H:H))</f>
        <v>技能id</v>
      </c>
      <c r="O50" s="32" t="str">
        <f>IF(_xlfn.XLOOKUP($I50,'event_type|事件类型'!$A:$A,'event_type|事件类型'!I:I)="","无",_xlfn.XLOOKUP($I50,'event_type|事件类型'!$A:$A,'event_type|事件类型'!I:I))</f>
        <v>无</v>
      </c>
      <c r="Q50" s="32" t="str">
        <f>IF(_xlfn.XLOOKUP($I50,'event_type|事件类型'!$A:$A,'event_type|事件类型'!J:J)="","无",_xlfn.XLOOKUP($I50,'event_type|事件类型'!$A:$A,'event_type|事件类型'!J:J))</f>
        <v>无</v>
      </c>
      <c r="S50" s="32" t="str">
        <f>IF(_xlfn.XLOOKUP($I50,'event_type|事件类型'!$A:$A,'event_type|事件类型'!K:K)="","无",_xlfn.XLOOKUP($I50,'event_type|事件类型'!$A:$A,'event_type|事件类型'!K:K))</f>
        <v>无</v>
      </c>
      <c r="U50" s="32" t="str">
        <f>IF(_xlfn.XLOOKUP($I50,'event_type|事件类型'!$A:$A,'event_type|事件类型'!L:L)="","无",_xlfn.XLOOKUP($I50,'event_type|事件类型'!$A:$A,'event_type|事件类型'!L:L))</f>
        <v>无</v>
      </c>
      <c r="W50" s="32" t="str">
        <f>IF(_xlfn.XLOOKUP($I50,'event_type|事件类型'!$A:$A,'event_type|事件类型'!M:M)="","无",_xlfn.XLOOKUP($I50,'event_type|事件类型'!$A:$A,'event_type|事件类型'!M:M))</f>
        <v>无</v>
      </c>
      <c r="Y50" s="32" t="str">
        <f>IF(_xlfn.XLOOKUP($I50,'event_type|事件类型'!$A:$A,'event_type|事件类型'!N:N)="","无",_xlfn.XLOOKUP($I50,'event_type|事件类型'!$A:$A,'event_type|事件类型'!N:N))</f>
        <v>无</v>
      </c>
    </row>
    <row r="51" customHeight="1" spans="1:25">
      <c r="A51" s="32">
        <v>41003</v>
      </c>
      <c r="B51" s="38">
        <v>241043</v>
      </c>
      <c r="C51" s="33" t="str">
        <f>_xlfn.XLOOKUP(B51,'[1]skill|技能'!$A:$A,'[1]skill|技能'!$B:$B)</f>
        <v>潮流制造者-3</v>
      </c>
      <c r="D51" s="33">
        <f>_xlfn.XLOOKUP(F51,'event_type|事件类型'!Q:Q,'event_type|事件类型'!P:P)</f>
        <v>0</v>
      </c>
      <c r="E51" s="33"/>
      <c r="F51" s="33" t="s">
        <v>42</v>
      </c>
      <c r="G51" s="33"/>
      <c r="H51" s="33">
        <v>1</v>
      </c>
      <c r="I51" s="32">
        <f>_xlfn.XLOOKUP(J51,'event_type|事件类型'!C:C,'event_type|事件类型'!A:A)</f>
        <v>41</v>
      </c>
      <c r="J51" s="33" t="s">
        <v>108</v>
      </c>
      <c r="K51" s="32" t="str">
        <f t="shared" si="3"/>
        <v>541003;0;0;0;0;0;0</v>
      </c>
      <c r="L51" s="32" t="str">
        <f t="shared" si="4"/>
        <v>541003</v>
      </c>
      <c r="M51" s="32" t="str">
        <f>IF(_xlfn.XLOOKUP($I$5,'event_type|事件类型'!$A:$A,'event_type|事件类型'!H:H)="","无",_xlfn.XLOOKUP(I51,'event_type|事件类型'!$A:$A,'event_type|事件类型'!H:H))</f>
        <v>技能id</v>
      </c>
      <c r="O51" s="32" t="str">
        <f>IF(_xlfn.XLOOKUP($I51,'event_type|事件类型'!$A:$A,'event_type|事件类型'!I:I)="","无",_xlfn.XLOOKUP($I51,'event_type|事件类型'!$A:$A,'event_type|事件类型'!I:I))</f>
        <v>无</v>
      </c>
      <c r="Q51" s="32" t="str">
        <f>IF(_xlfn.XLOOKUP($I51,'event_type|事件类型'!$A:$A,'event_type|事件类型'!J:J)="","无",_xlfn.XLOOKUP($I51,'event_type|事件类型'!$A:$A,'event_type|事件类型'!J:J))</f>
        <v>无</v>
      </c>
      <c r="S51" s="32" t="str">
        <f>IF(_xlfn.XLOOKUP($I51,'event_type|事件类型'!$A:$A,'event_type|事件类型'!K:K)="","无",_xlfn.XLOOKUP($I51,'event_type|事件类型'!$A:$A,'event_type|事件类型'!K:K))</f>
        <v>无</v>
      </c>
      <c r="U51" s="32" t="str">
        <f>IF(_xlfn.XLOOKUP($I51,'event_type|事件类型'!$A:$A,'event_type|事件类型'!L:L)="","无",_xlfn.XLOOKUP($I51,'event_type|事件类型'!$A:$A,'event_type|事件类型'!L:L))</f>
        <v>无</v>
      </c>
      <c r="W51" s="32" t="str">
        <f>IF(_xlfn.XLOOKUP($I51,'event_type|事件类型'!$A:$A,'event_type|事件类型'!M:M)="","无",_xlfn.XLOOKUP($I51,'event_type|事件类型'!$A:$A,'event_type|事件类型'!M:M))</f>
        <v>无</v>
      </c>
      <c r="Y51" s="32" t="str">
        <f>IF(_xlfn.XLOOKUP($I51,'event_type|事件类型'!$A:$A,'event_type|事件类型'!N:N)="","无",_xlfn.XLOOKUP($I51,'event_type|事件类型'!$A:$A,'event_type|事件类型'!N:N))</f>
        <v>无</v>
      </c>
    </row>
    <row r="52" customHeight="1" spans="1:25">
      <c r="A52" s="32">
        <v>41004</v>
      </c>
      <c r="B52" s="38">
        <v>241044</v>
      </c>
      <c r="C52" s="33" t="str">
        <f>_xlfn.XLOOKUP(B52,'[1]skill|技能'!$A:$A,'[1]skill|技能'!$B:$B)</f>
        <v>潮流制造者-4</v>
      </c>
      <c r="D52" s="33">
        <f>_xlfn.XLOOKUP(F52,'event_type|事件类型'!Q:Q,'event_type|事件类型'!P:P)</f>
        <v>0</v>
      </c>
      <c r="E52" s="33"/>
      <c r="F52" s="33" t="s">
        <v>42</v>
      </c>
      <c r="G52" s="33"/>
      <c r="H52" s="33">
        <v>1</v>
      </c>
      <c r="I52" s="32">
        <f>_xlfn.XLOOKUP(J52,'event_type|事件类型'!C:C,'event_type|事件类型'!A:A)</f>
        <v>41</v>
      </c>
      <c r="J52" s="33" t="s">
        <v>108</v>
      </c>
      <c r="K52" s="32" t="str">
        <f t="shared" si="3"/>
        <v>541004;0;0;0;0;0;0</v>
      </c>
      <c r="L52" s="32" t="str">
        <f t="shared" si="4"/>
        <v>541004</v>
      </c>
      <c r="M52" s="32" t="str">
        <f>IF(_xlfn.XLOOKUP($I$5,'event_type|事件类型'!$A:$A,'event_type|事件类型'!H:H)="","无",_xlfn.XLOOKUP(I52,'event_type|事件类型'!$A:$A,'event_type|事件类型'!H:H))</f>
        <v>技能id</v>
      </c>
      <c r="O52" s="32" t="str">
        <f>IF(_xlfn.XLOOKUP($I52,'event_type|事件类型'!$A:$A,'event_type|事件类型'!I:I)="","无",_xlfn.XLOOKUP($I52,'event_type|事件类型'!$A:$A,'event_type|事件类型'!I:I))</f>
        <v>无</v>
      </c>
      <c r="Q52" s="32" t="str">
        <f>IF(_xlfn.XLOOKUP($I52,'event_type|事件类型'!$A:$A,'event_type|事件类型'!J:J)="","无",_xlfn.XLOOKUP($I52,'event_type|事件类型'!$A:$A,'event_type|事件类型'!J:J))</f>
        <v>无</v>
      </c>
      <c r="S52" s="32" t="str">
        <f>IF(_xlfn.XLOOKUP($I52,'event_type|事件类型'!$A:$A,'event_type|事件类型'!K:K)="","无",_xlfn.XLOOKUP($I52,'event_type|事件类型'!$A:$A,'event_type|事件类型'!K:K))</f>
        <v>无</v>
      </c>
      <c r="U52" s="32" t="str">
        <f>IF(_xlfn.XLOOKUP($I52,'event_type|事件类型'!$A:$A,'event_type|事件类型'!L:L)="","无",_xlfn.XLOOKUP($I52,'event_type|事件类型'!$A:$A,'event_type|事件类型'!L:L))</f>
        <v>无</v>
      </c>
      <c r="W52" s="32" t="str">
        <f>IF(_xlfn.XLOOKUP($I52,'event_type|事件类型'!$A:$A,'event_type|事件类型'!M:M)="","无",_xlfn.XLOOKUP($I52,'event_type|事件类型'!$A:$A,'event_type|事件类型'!M:M))</f>
        <v>无</v>
      </c>
      <c r="Y52" s="32" t="str">
        <f>IF(_xlfn.XLOOKUP($I52,'event_type|事件类型'!$A:$A,'event_type|事件类型'!N:N)="","无",_xlfn.XLOOKUP($I52,'event_type|事件类型'!$A:$A,'event_type|事件类型'!N:N))</f>
        <v>无</v>
      </c>
    </row>
    <row r="53" customHeight="1" spans="1:25">
      <c r="A53" s="32">
        <v>41005</v>
      </c>
      <c r="B53" s="38">
        <v>223011</v>
      </c>
      <c r="C53" s="33" t="str">
        <f>_xlfn.XLOOKUP(B53,'[1]skill|技能'!$A:$A,'[1]skill|技能'!$B:$B)</f>
        <v>派对时间-1</v>
      </c>
      <c r="D53" s="33">
        <f>_xlfn.XLOOKUP(F53,'event_type|事件类型'!Q:Q,'event_type|事件类型'!P:P)</f>
        <v>0</v>
      </c>
      <c r="E53" s="33"/>
      <c r="F53" s="33" t="s">
        <v>42</v>
      </c>
      <c r="G53" s="33"/>
      <c r="H53" s="33">
        <v>1</v>
      </c>
      <c r="I53" s="32">
        <f>_xlfn.XLOOKUP(J53,'event_type|事件类型'!C:C,'event_type|事件类型'!A:A)</f>
        <v>41</v>
      </c>
      <c r="J53" s="33" t="s">
        <v>108</v>
      </c>
      <c r="K53" s="32" t="str">
        <f t="shared" si="3"/>
        <v>541005;0;0;0;0;0;0</v>
      </c>
      <c r="L53" s="32" t="str">
        <f t="shared" si="4"/>
        <v>541005</v>
      </c>
      <c r="M53" s="32" t="str">
        <f>IF(_xlfn.XLOOKUP($I$5,'event_type|事件类型'!$A:$A,'event_type|事件类型'!H:H)="","无",_xlfn.XLOOKUP(I53,'event_type|事件类型'!$A:$A,'event_type|事件类型'!H:H))</f>
        <v>技能id</v>
      </c>
      <c r="O53" s="32" t="str">
        <f>IF(_xlfn.XLOOKUP($I53,'event_type|事件类型'!$A:$A,'event_type|事件类型'!I:I)="","无",_xlfn.XLOOKUP($I53,'event_type|事件类型'!$A:$A,'event_type|事件类型'!I:I))</f>
        <v>无</v>
      </c>
      <c r="Q53" s="32" t="str">
        <f>IF(_xlfn.XLOOKUP($I53,'event_type|事件类型'!$A:$A,'event_type|事件类型'!J:J)="","无",_xlfn.XLOOKUP($I53,'event_type|事件类型'!$A:$A,'event_type|事件类型'!J:J))</f>
        <v>无</v>
      </c>
      <c r="S53" s="32" t="str">
        <f>IF(_xlfn.XLOOKUP($I53,'event_type|事件类型'!$A:$A,'event_type|事件类型'!K:K)="","无",_xlfn.XLOOKUP($I53,'event_type|事件类型'!$A:$A,'event_type|事件类型'!K:K))</f>
        <v>无</v>
      </c>
      <c r="U53" s="32" t="str">
        <f>IF(_xlfn.XLOOKUP($I53,'event_type|事件类型'!$A:$A,'event_type|事件类型'!L:L)="","无",_xlfn.XLOOKUP($I53,'event_type|事件类型'!$A:$A,'event_type|事件类型'!L:L))</f>
        <v>无</v>
      </c>
      <c r="W53" s="32" t="str">
        <f>IF(_xlfn.XLOOKUP($I53,'event_type|事件类型'!$A:$A,'event_type|事件类型'!M:M)="","无",_xlfn.XLOOKUP($I53,'event_type|事件类型'!$A:$A,'event_type|事件类型'!M:M))</f>
        <v>无</v>
      </c>
      <c r="Y53" s="32" t="str">
        <f>IF(_xlfn.XLOOKUP($I53,'event_type|事件类型'!$A:$A,'event_type|事件类型'!N:N)="","无",_xlfn.XLOOKUP($I53,'event_type|事件类型'!$A:$A,'event_type|事件类型'!N:N))</f>
        <v>无</v>
      </c>
    </row>
    <row r="54" customFormat="1" customHeight="1" spans="1:25">
      <c r="A54" s="32">
        <v>41007</v>
      </c>
      <c r="B54" s="38">
        <v>223011</v>
      </c>
      <c r="C54" s="33" t="str">
        <f>_xlfn.XLOOKUP(B54,'[1]skill|技能'!$A:$A,'[1]skill|技能'!$B:$B)</f>
        <v>派对时间-1</v>
      </c>
      <c r="D54" s="33">
        <f>_xlfn.XLOOKUP(F54,'event_type|事件类型'!Q:Q,'event_type|事件类型'!P:P)</f>
        <v>0</v>
      </c>
      <c r="E54" s="33"/>
      <c r="F54" s="33" t="s">
        <v>42</v>
      </c>
      <c r="G54" s="33"/>
      <c r="H54" s="33">
        <v>1</v>
      </c>
      <c r="I54" s="32">
        <f>_xlfn.XLOOKUP(J54,'event_type|事件类型'!C:C,'event_type|事件类型'!A:A)</f>
        <v>41</v>
      </c>
      <c r="J54" s="33" t="s">
        <v>108</v>
      </c>
      <c r="K54" s="32" t="str">
        <f t="shared" si="3"/>
        <v>555010;0;0;0;0;0;0</v>
      </c>
      <c r="L54" s="32">
        <v>555010</v>
      </c>
      <c r="M54" s="32" t="str">
        <f>IF(_xlfn.XLOOKUP($I$5,'event_type|事件类型'!$A:$A,'event_type|事件类型'!H:H)="","无",_xlfn.XLOOKUP(I54,'event_type|事件类型'!$A:$A,'event_type|事件类型'!H:H))</f>
        <v>技能id</v>
      </c>
      <c r="N54" s="32"/>
      <c r="O54" s="32" t="str">
        <f>IF(_xlfn.XLOOKUP($I54,'event_type|事件类型'!$A:$A,'event_type|事件类型'!I:I)="","无",_xlfn.XLOOKUP($I54,'event_type|事件类型'!$A:$A,'event_type|事件类型'!I:I))</f>
        <v>无</v>
      </c>
      <c r="P54" s="32"/>
      <c r="Q54" s="32" t="str">
        <f>IF(_xlfn.XLOOKUP($I54,'event_type|事件类型'!$A:$A,'event_type|事件类型'!J:J)="","无",_xlfn.XLOOKUP($I54,'event_type|事件类型'!$A:$A,'event_type|事件类型'!J:J))</f>
        <v>无</v>
      </c>
      <c r="R54" s="32"/>
      <c r="S54" s="32" t="str">
        <f>IF(_xlfn.XLOOKUP($I54,'event_type|事件类型'!$A:$A,'event_type|事件类型'!K:K)="","无",_xlfn.XLOOKUP($I54,'event_type|事件类型'!$A:$A,'event_type|事件类型'!K:K))</f>
        <v>无</v>
      </c>
      <c r="T54" s="32"/>
      <c r="U54" s="32" t="str">
        <f>IF(_xlfn.XLOOKUP($I54,'event_type|事件类型'!$A:$A,'event_type|事件类型'!L:L)="","无",_xlfn.XLOOKUP($I54,'event_type|事件类型'!$A:$A,'event_type|事件类型'!L:L))</f>
        <v>无</v>
      </c>
      <c r="V54" s="32"/>
      <c r="W54" s="32" t="str">
        <f>IF(_xlfn.XLOOKUP($I54,'event_type|事件类型'!$A:$A,'event_type|事件类型'!M:M)="","无",_xlfn.XLOOKUP($I54,'event_type|事件类型'!$A:$A,'event_type|事件类型'!M:M))</f>
        <v>无</v>
      </c>
      <c r="X54" s="32"/>
      <c r="Y54" s="32" t="str">
        <f>IF(_xlfn.XLOOKUP($I54,'event_type|事件类型'!$A:$A,'event_type|事件类型'!N:N)="","无",_xlfn.XLOOKUP($I54,'event_type|事件类型'!$A:$A,'event_type|事件类型'!N:N))</f>
        <v>无</v>
      </c>
    </row>
    <row r="55" customHeight="1" spans="1:25">
      <c r="A55" s="32">
        <v>53001</v>
      </c>
      <c r="B55" s="38">
        <v>232011</v>
      </c>
      <c r="C55" s="33" t="str">
        <f>_xlfn.XLOOKUP(B55,'[1]skill|技能'!$A:$A,'[1]skill|技能'!$B:$B)</f>
        <v>格挡反击-1</v>
      </c>
      <c r="D55" s="33">
        <f>_xlfn.XLOOKUP(F55,'event_type|事件类型'!Q:Q,'event_type|事件类型'!P:P)</f>
        <v>0</v>
      </c>
      <c r="E55" s="33"/>
      <c r="F55" s="33" t="s">
        <v>42</v>
      </c>
      <c r="G55" s="33"/>
      <c r="H55" s="33">
        <v>1</v>
      </c>
      <c r="I55" s="32">
        <f>_xlfn.XLOOKUP(J55,'event_type|事件类型'!C:C,'event_type|事件类型'!A:A)</f>
        <v>53</v>
      </c>
      <c r="J55" s="33" t="s">
        <v>109</v>
      </c>
      <c r="K55" s="32" t="str">
        <f t="shared" si="3"/>
        <v>1250;12000;0;0;0;0;0</v>
      </c>
      <c r="L55" s="32">
        <f>_xlfn.XLOOKUP(B55,[2]羁绊和科技参数!$B:$B,[2]羁绊和科技参数!$I:$I)</f>
        <v>1250</v>
      </c>
      <c r="M55" s="32" t="str">
        <f>IF(_xlfn.XLOOKUP($I$5,'event_type|事件类型'!$A:$A,'event_type|事件类型'!H:H)="","无",_xlfn.XLOOKUP(I55,'event_type|事件类型'!$A:$A,'event_type|事件类型'!H:H))</f>
        <v>触发概率</v>
      </c>
      <c r="N55" s="32">
        <f>_xlfn.XLOOKUP(B55,[2]羁绊和科技参数!$B:$B,[2]羁绊和科技参数!$K:$K)</f>
        <v>12000</v>
      </c>
      <c r="O55" s="32" t="str">
        <f>IF(_xlfn.XLOOKUP($I55,'event_type|事件类型'!$A:$A,'event_type|事件类型'!I:I)="","无",_xlfn.XLOOKUP($I55,'event_type|事件类型'!$A:$A,'event_type|事件类型'!I:I))</f>
        <v>伤害转化率</v>
      </c>
      <c r="Q55" s="32" t="str">
        <f>IF(_xlfn.XLOOKUP($I55,'event_type|事件类型'!$A:$A,'event_type|事件类型'!J:J)="","无",_xlfn.XLOOKUP($I55,'event_type|事件类型'!$A:$A,'event_type|事件类型'!J:J))</f>
        <v>无</v>
      </c>
      <c r="S55" s="32" t="str">
        <f>IF(_xlfn.XLOOKUP($I55,'event_type|事件类型'!$A:$A,'event_type|事件类型'!K:K)="","无",_xlfn.XLOOKUP($I55,'event_type|事件类型'!$A:$A,'event_type|事件类型'!K:K))</f>
        <v>无</v>
      </c>
      <c r="U55" s="32" t="str">
        <f>IF(_xlfn.XLOOKUP($I55,'event_type|事件类型'!$A:$A,'event_type|事件类型'!L:L)="","无",_xlfn.XLOOKUP($I55,'event_type|事件类型'!$A:$A,'event_type|事件类型'!L:L))</f>
        <v>无</v>
      </c>
      <c r="W55" s="32" t="str">
        <f>IF(_xlfn.XLOOKUP($I55,'event_type|事件类型'!$A:$A,'event_type|事件类型'!M:M)="","无",_xlfn.XLOOKUP($I55,'event_type|事件类型'!$A:$A,'event_type|事件类型'!M:M))</f>
        <v>无</v>
      </c>
      <c r="Y55" s="32" t="str">
        <f>IF(_xlfn.XLOOKUP($I55,'event_type|事件类型'!$A:$A,'event_type|事件类型'!N:N)="","无",_xlfn.XLOOKUP($I55,'event_type|事件类型'!$A:$A,'event_type|事件类型'!N:N))</f>
        <v>无</v>
      </c>
    </row>
    <row r="56" customHeight="1" spans="1:25">
      <c r="A56" s="32">
        <v>53002</v>
      </c>
      <c r="B56" s="38">
        <v>232012</v>
      </c>
      <c r="C56" s="33" t="str">
        <f>_xlfn.XLOOKUP(B56,'[1]skill|技能'!$A:$A,'[1]skill|技能'!$B:$B)</f>
        <v>格挡反击-2</v>
      </c>
      <c r="D56" s="33">
        <f>_xlfn.XLOOKUP(F56,'event_type|事件类型'!Q:Q,'event_type|事件类型'!P:P)</f>
        <v>0</v>
      </c>
      <c r="E56" s="33"/>
      <c r="F56" s="33" t="s">
        <v>42</v>
      </c>
      <c r="G56" s="33"/>
      <c r="H56" s="33">
        <v>1</v>
      </c>
      <c r="I56" s="32">
        <f>_xlfn.XLOOKUP(J56,'event_type|事件类型'!C:C,'event_type|事件类型'!A:A)</f>
        <v>53</v>
      </c>
      <c r="J56" s="33" t="s">
        <v>109</v>
      </c>
      <c r="K56" s="32" t="str">
        <f t="shared" si="3"/>
        <v>2500;12000;0;0;0;0;0</v>
      </c>
      <c r="L56" s="32">
        <f>_xlfn.XLOOKUP(B56,[2]羁绊和科技参数!$B:$B,[2]羁绊和科技参数!$I:$I)</f>
        <v>2500</v>
      </c>
      <c r="M56" s="32" t="str">
        <f>IF(_xlfn.XLOOKUP($I$5,'event_type|事件类型'!$A:$A,'event_type|事件类型'!H:H)="","无",_xlfn.XLOOKUP(I56,'event_type|事件类型'!$A:$A,'event_type|事件类型'!H:H))</f>
        <v>触发概率</v>
      </c>
      <c r="N56" s="32">
        <f>_xlfn.XLOOKUP(B56,[2]羁绊和科技参数!$B:$B,[2]羁绊和科技参数!$K:$K)</f>
        <v>12000</v>
      </c>
      <c r="O56" s="32" t="str">
        <f>IF(_xlfn.XLOOKUP($I56,'event_type|事件类型'!$A:$A,'event_type|事件类型'!I:I)="","无",_xlfn.XLOOKUP($I56,'event_type|事件类型'!$A:$A,'event_type|事件类型'!I:I))</f>
        <v>伤害转化率</v>
      </c>
      <c r="Q56" s="32" t="str">
        <f>IF(_xlfn.XLOOKUP($I56,'event_type|事件类型'!$A:$A,'event_type|事件类型'!J:J)="","无",_xlfn.XLOOKUP($I56,'event_type|事件类型'!$A:$A,'event_type|事件类型'!J:J))</f>
        <v>无</v>
      </c>
      <c r="S56" s="32" t="str">
        <f>IF(_xlfn.XLOOKUP($I56,'event_type|事件类型'!$A:$A,'event_type|事件类型'!K:K)="","无",_xlfn.XLOOKUP($I56,'event_type|事件类型'!$A:$A,'event_type|事件类型'!K:K))</f>
        <v>无</v>
      </c>
      <c r="U56" s="32" t="str">
        <f>IF(_xlfn.XLOOKUP($I56,'event_type|事件类型'!$A:$A,'event_type|事件类型'!L:L)="","无",_xlfn.XLOOKUP($I56,'event_type|事件类型'!$A:$A,'event_type|事件类型'!L:L))</f>
        <v>无</v>
      </c>
      <c r="W56" s="32" t="str">
        <f>IF(_xlfn.XLOOKUP($I56,'event_type|事件类型'!$A:$A,'event_type|事件类型'!M:M)="","无",_xlfn.XLOOKUP($I56,'event_type|事件类型'!$A:$A,'event_type|事件类型'!M:M))</f>
        <v>无</v>
      </c>
      <c r="Y56" s="32" t="str">
        <f>IF(_xlfn.XLOOKUP($I56,'event_type|事件类型'!$A:$A,'event_type|事件类型'!N:N)="","无",_xlfn.XLOOKUP($I56,'event_type|事件类型'!$A:$A,'event_type|事件类型'!N:N))</f>
        <v>无</v>
      </c>
    </row>
    <row r="57" customFormat="1" customHeight="1" spans="1:25">
      <c r="A57" s="32">
        <v>53003</v>
      </c>
      <c r="B57" s="38">
        <v>232012</v>
      </c>
      <c r="C57" s="33" t="str">
        <f>_xlfn.XLOOKUP(B57,'[1]skill|技能'!$A:$A,'[1]skill|技能'!$B:$B)</f>
        <v>格挡反击-2</v>
      </c>
      <c r="D57" s="33">
        <f>_xlfn.XLOOKUP(F57,'event_type|事件类型'!Q:Q,'event_type|事件类型'!P:P)</f>
        <v>0</v>
      </c>
      <c r="E57" s="33"/>
      <c r="F57" s="33" t="s">
        <v>42</v>
      </c>
      <c r="G57" s="33"/>
      <c r="H57" s="33">
        <v>1</v>
      </c>
      <c r="I57" s="32">
        <f>_xlfn.XLOOKUP(J57,'event_type|事件类型'!C:C,'event_type|事件类型'!A:A)</f>
        <v>53</v>
      </c>
      <c r="J57" s="33" t="s">
        <v>109</v>
      </c>
      <c r="K57" s="32" t="str">
        <f t="shared" si="3"/>
        <v>3000;12000;0;0;0;0;0</v>
      </c>
      <c r="L57" s="32">
        <v>3000</v>
      </c>
      <c r="M57" s="32" t="str">
        <f>IF(_xlfn.XLOOKUP($I$5,'event_type|事件类型'!$A:$A,'event_type|事件类型'!H:H)="","无",_xlfn.XLOOKUP(I57,'event_type|事件类型'!$A:$A,'event_type|事件类型'!H:H))</f>
        <v>触发概率</v>
      </c>
      <c r="N57" s="32">
        <f>_xlfn.XLOOKUP(B57,[2]羁绊和科技参数!$B:$B,[2]羁绊和科技参数!$K:$K)</f>
        <v>12000</v>
      </c>
      <c r="O57" s="32" t="str">
        <f>IF(_xlfn.XLOOKUP($I57,'event_type|事件类型'!$A:$A,'event_type|事件类型'!I:I)="","无",_xlfn.XLOOKUP($I57,'event_type|事件类型'!$A:$A,'event_type|事件类型'!I:I))</f>
        <v>伤害转化率</v>
      </c>
      <c r="P57" s="32"/>
      <c r="Q57" s="32" t="str">
        <f>IF(_xlfn.XLOOKUP($I57,'event_type|事件类型'!$A:$A,'event_type|事件类型'!J:J)="","无",_xlfn.XLOOKUP($I57,'event_type|事件类型'!$A:$A,'event_type|事件类型'!J:J))</f>
        <v>无</v>
      </c>
      <c r="R57" s="32"/>
      <c r="S57" s="32" t="str">
        <f>IF(_xlfn.XLOOKUP($I57,'event_type|事件类型'!$A:$A,'event_type|事件类型'!K:K)="","无",_xlfn.XLOOKUP($I57,'event_type|事件类型'!$A:$A,'event_type|事件类型'!K:K))</f>
        <v>无</v>
      </c>
      <c r="T57" s="32"/>
      <c r="U57" s="32" t="str">
        <f>IF(_xlfn.XLOOKUP($I57,'event_type|事件类型'!$A:$A,'event_type|事件类型'!L:L)="","无",_xlfn.XLOOKUP($I57,'event_type|事件类型'!$A:$A,'event_type|事件类型'!L:L))</f>
        <v>无</v>
      </c>
      <c r="V57" s="32"/>
      <c r="W57" s="32" t="str">
        <f>IF(_xlfn.XLOOKUP($I57,'event_type|事件类型'!$A:$A,'event_type|事件类型'!M:M)="","无",_xlfn.XLOOKUP($I57,'event_type|事件类型'!$A:$A,'event_type|事件类型'!M:M))</f>
        <v>无</v>
      </c>
      <c r="X57" s="32"/>
      <c r="Y57" s="32" t="str">
        <f>IF(_xlfn.XLOOKUP($I57,'event_type|事件类型'!$A:$A,'event_type|事件类型'!N:N)="","无",_xlfn.XLOOKUP($I57,'event_type|事件类型'!$A:$A,'event_type|事件类型'!N:N))</f>
        <v>无</v>
      </c>
    </row>
    <row r="58" customHeight="1" spans="1:25">
      <c r="A58" s="32">
        <v>21001</v>
      </c>
      <c r="B58" s="38">
        <v>420201</v>
      </c>
      <c r="C58" s="33" t="str">
        <f>_xlfn.XLOOKUP(B58,'[1]skill|技能'!$A:$A,'[1]skill|技能'!$B:$B)</f>
        <v>击败怪物会掉落香蕉</v>
      </c>
      <c r="D58" s="33">
        <f>_xlfn.XLOOKUP(F58,'event_type|事件类型'!Q:Q,'event_type|事件类型'!P:P)</f>
        <v>0</v>
      </c>
      <c r="E58" s="33"/>
      <c r="F58" s="33" t="s">
        <v>42</v>
      </c>
      <c r="G58" s="33"/>
      <c r="H58" s="33">
        <v>1</v>
      </c>
      <c r="I58" s="32">
        <f>_xlfn.XLOOKUP(J58,'event_type|事件类型'!C:C,'event_type|事件类型'!A:A)</f>
        <v>21</v>
      </c>
      <c r="J58" s="33" t="s">
        <v>110</v>
      </c>
      <c r="K58" s="32" t="str">
        <f t="shared" si="3"/>
        <v>3;1009;1;3;1;0;0</v>
      </c>
      <c r="L58" s="32">
        <v>3</v>
      </c>
      <c r="M58" s="32" t="str">
        <f>IF(_xlfn.XLOOKUP($I$5,'event_type|事件类型'!$A:$A,'event_type|事件类型'!H:H)="","无",_xlfn.XLOOKUP(I58,'event_type|事件类型'!$A:$A,'event_type|事件类型'!H:H))</f>
        <v>配置表类型</v>
      </c>
      <c r="N58" s="32">
        <v>1009</v>
      </c>
      <c r="O58" s="32" t="str">
        <f>IF(_xlfn.XLOOKUP($I58,'event_type|事件类型'!$A:$A,'event_type|事件类型'!I:I)="","无",_xlfn.XLOOKUP($I58,'event_type|事件类型'!$A:$A,'event_type|事件类型'!I:I))</f>
        <v>配置表主键id</v>
      </c>
      <c r="P58" s="32">
        <v>1</v>
      </c>
      <c r="Q58" s="32" t="str">
        <f>IF(_xlfn.XLOOKUP($I58,'event_type|事件类型'!$A:$A,'event_type|事件类型'!J:J)="","无",_xlfn.XLOOKUP($I58,'event_type|事件类型'!$A:$A,'event_type|事件类型'!J:J))</f>
        <v>半径上限</v>
      </c>
      <c r="R58" s="32">
        <v>3</v>
      </c>
      <c r="S58" s="32" t="str">
        <f>IF(_xlfn.XLOOKUP($I58,'event_type|事件类型'!$A:$A,'event_type|事件类型'!K:K)="","无",_xlfn.XLOOKUP($I58,'event_type|事件类型'!$A:$A,'event_type|事件类型'!K:K))</f>
        <v>半径下限</v>
      </c>
      <c r="T58" s="32">
        <v>1</v>
      </c>
      <c r="U58" s="32" t="str">
        <f>IF(_xlfn.XLOOKUP($I58,'event_type|事件类型'!$A:$A,'event_type|事件类型'!L:L)="","无",_xlfn.XLOOKUP($I58,'event_type|事件类型'!$A:$A,'event_type|事件类型'!L:L))</f>
        <v>随机数量</v>
      </c>
      <c r="V58" s="32">
        <v>0</v>
      </c>
      <c r="W58" s="32" t="str">
        <f>IF(_xlfn.XLOOKUP($I58,'event_type|事件类型'!$A:$A,'event_type|事件类型'!M:M)="","无",_xlfn.XLOOKUP($I58,'event_type|事件类型'!$A:$A,'event_type|事件类型'!M:M))</f>
        <v>持续时间</v>
      </c>
      <c r="Y58" s="32" t="str">
        <f>IF(_xlfn.XLOOKUP($I58,'event_type|事件类型'!$A:$A,'event_type|事件类型'!N:N)="","无",_xlfn.XLOOKUP($I58,'event_type|事件类型'!$A:$A,'event_type|事件类型'!N:N))</f>
        <v>无</v>
      </c>
    </row>
    <row r="59" customHeight="1" spans="1:25">
      <c r="A59" s="32">
        <v>41006</v>
      </c>
      <c r="B59" s="38">
        <v>420301</v>
      </c>
      <c r="C59" s="33" t="str">
        <f>_xlfn.XLOOKUP(B59,'[1]skill|技能'!$A:$A,'[1]skill|技能'!$B:$B)</f>
        <v>每次商店结束时恢复20%生命</v>
      </c>
      <c r="D59" s="33">
        <f>_xlfn.XLOOKUP(F59,'event_type|事件类型'!Q:Q,'event_type|事件类型'!P:P)</f>
        <v>0</v>
      </c>
      <c r="E59" s="33"/>
      <c r="F59" s="33" t="s">
        <v>42</v>
      </c>
      <c r="G59" s="33"/>
      <c r="H59" s="33">
        <v>1</v>
      </c>
      <c r="I59" s="32">
        <f>_xlfn.XLOOKUP(J59,'event_type|事件类型'!C:C,'event_type|事件类型'!A:A)</f>
        <v>41</v>
      </c>
      <c r="J59" s="33" t="s">
        <v>108</v>
      </c>
      <c r="K59" s="32" t="str">
        <f t="shared" si="3"/>
        <v>541006;0;0;0;0;0;0</v>
      </c>
      <c r="L59" s="32" t="str">
        <f>CONCATENATE("5",$A59)</f>
        <v>541006</v>
      </c>
      <c r="M59" s="32" t="str">
        <f>IF(_xlfn.XLOOKUP($I$5,'event_type|事件类型'!$A:$A,'event_type|事件类型'!H:H)="","无",_xlfn.XLOOKUP(I59,'event_type|事件类型'!$A:$A,'event_type|事件类型'!H:H))</f>
        <v>技能id</v>
      </c>
      <c r="O59" s="32" t="str">
        <f>IF(_xlfn.XLOOKUP($I59,'event_type|事件类型'!$A:$A,'event_type|事件类型'!I:I)="","无",_xlfn.XLOOKUP($I59,'event_type|事件类型'!$A:$A,'event_type|事件类型'!I:I))</f>
        <v>无</v>
      </c>
      <c r="Q59" s="32" t="str">
        <f>IF(_xlfn.XLOOKUP($I59,'event_type|事件类型'!$A:$A,'event_type|事件类型'!J:J)="","无",_xlfn.XLOOKUP($I59,'event_type|事件类型'!$A:$A,'event_type|事件类型'!J:J))</f>
        <v>无</v>
      </c>
      <c r="S59" s="32" t="str">
        <f>IF(_xlfn.XLOOKUP($I59,'event_type|事件类型'!$A:$A,'event_type|事件类型'!K:K)="","无",_xlfn.XLOOKUP($I59,'event_type|事件类型'!$A:$A,'event_type|事件类型'!K:K))</f>
        <v>无</v>
      </c>
      <c r="U59" s="32" t="str">
        <f>IF(_xlfn.XLOOKUP($I59,'event_type|事件类型'!$A:$A,'event_type|事件类型'!L:L)="","无",_xlfn.XLOOKUP($I59,'event_type|事件类型'!$A:$A,'event_type|事件类型'!L:L))</f>
        <v>无</v>
      </c>
      <c r="W59" s="32" t="str">
        <f>IF(_xlfn.XLOOKUP($I59,'event_type|事件类型'!$A:$A,'event_type|事件类型'!M:M)="","无",_xlfn.XLOOKUP($I59,'event_type|事件类型'!$A:$A,'event_type|事件类型'!M:M))</f>
        <v>无</v>
      </c>
      <c r="Y59" s="32" t="str">
        <f>IF(_xlfn.XLOOKUP($I59,'event_type|事件类型'!$A:$A,'event_type|事件类型'!N:N)="","无",_xlfn.XLOOKUP($I59,'event_type|事件类型'!$A:$A,'event_type|事件类型'!N:N))</f>
        <v>无</v>
      </c>
    </row>
    <row r="60" customHeight="1" spans="1:25">
      <c r="A60" s="32">
        <v>11023</v>
      </c>
      <c r="B60" s="33" t="s">
        <v>111</v>
      </c>
      <c r="C60" s="33" t="s">
        <v>112</v>
      </c>
      <c r="D60" s="33">
        <f>_xlfn.XLOOKUP(F60,'event_type|事件类型'!Q:Q,'event_type|事件类型'!P:P)</f>
        <v>0</v>
      </c>
      <c r="E60" s="33"/>
      <c r="F60" s="33" t="s">
        <v>42</v>
      </c>
      <c r="G60" s="33"/>
      <c r="H60" s="33">
        <v>1</v>
      </c>
      <c r="I60" s="32">
        <f>_xlfn.XLOOKUP(J60,'event_type|事件类型'!C:C,'event_type|事件类型'!A:A)</f>
        <v>11</v>
      </c>
      <c r="J60" s="33" t="s">
        <v>46</v>
      </c>
      <c r="K60" s="32" t="str">
        <f t="shared" si="3"/>
        <v>1;511023;0;0;0;0;0</v>
      </c>
      <c r="L60" s="32">
        <v>1</v>
      </c>
      <c r="M60" s="32" t="str">
        <f>IF(_xlfn.XLOOKUP($I$5,'event_type|事件类型'!$A:$A,'event_type|事件类型'!H:H)="","无",_xlfn.XLOOKUP(I60,'event_type|事件类型'!$A:$A,'event_type|事件类型'!H:H))</f>
        <v>目标类型</v>
      </c>
      <c r="N60" s="32" t="str">
        <f>CONCATENATE("5",$A60)</f>
        <v>511023</v>
      </c>
      <c r="O60" s="32" t="str">
        <f>IF(_xlfn.XLOOKUP($I60,'event_type|事件类型'!$A:$A,'event_type|事件类型'!I:I)="","无",_xlfn.XLOOKUP($I60,'event_type|事件类型'!$A:$A,'event_type|事件类型'!I:I))</f>
        <v>技能id</v>
      </c>
      <c r="Q60" s="32" t="str">
        <f>IF(_xlfn.XLOOKUP($I60,'event_type|事件类型'!$A:$A,'event_type|事件类型'!J:J)="","无",_xlfn.XLOOKUP($I60,'event_type|事件类型'!$A:$A,'event_type|事件类型'!J:J))</f>
        <v>无</v>
      </c>
      <c r="S60" s="32" t="str">
        <f>IF(_xlfn.XLOOKUP($I60,'event_type|事件类型'!$A:$A,'event_type|事件类型'!K:K)="","无",_xlfn.XLOOKUP($I60,'event_type|事件类型'!$A:$A,'event_type|事件类型'!K:K))</f>
        <v>无</v>
      </c>
      <c r="U60" s="32" t="str">
        <f>IF(_xlfn.XLOOKUP($I60,'event_type|事件类型'!$A:$A,'event_type|事件类型'!L:L)="","无",_xlfn.XLOOKUP($I60,'event_type|事件类型'!$A:$A,'event_type|事件类型'!L:L))</f>
        <v>无</v>
      </c>
      <c r="W60" s="32" t="str">
        <f>IF(_xlfn.XLOOKUP($I60,'event_type|事件类型'!$A:$A,'event_type|事件类型'!M:M)="","无",_xlfn.XLOOKUP($I60,'event_type|事件类型'!$A:$A,'event_type|事件类型'!M:M))</f>
        <v>无</v>
      </c>
      <c r="Y60" s="32" t="str">
        <f>IF(_xlfn.XLOOKUP($I60,'event_type|事件类型'!$A:$A,'event_type|事件类型'!N:N)="","无",_xlfn.XLOOKUP($I60,'event_type|事件类型'!$A:$A,'event_type|事件类型'!N:N))</f>
        <v>无</v>
      </c>
    </row>
    <row r="61" customHeight="1" spans="1:25">
      <c r="A61" s="32">
        <v>42001</v>
      </c>
      <c r="B61" s="38">
        <v>451101</v>
      </c>
      <c r="C61" s="33" t="str">
        <f>_xlfn.XLOOKUP(B61,'[1]skill|技能'!$A:$A,'[1]skill|技能'!$D:$D)</f>
        <v>每次进入商店，获得500钞票。</v>
      </c>
      <c r="D61" s="33">
        <f>_xlfn.XLOOKUP(F61,'event_type|事件类型'!Q:Q,'event_type|事件类型'!P:P)</f>
        <v>0</v>
      </c>
      <c r="E61" s="33"/>
      <c r="F61" s="33" t="s">
        <v>42</v>
      </c>
      <c r="G61" s="33"/>
      <c r="H61" s="33">
        <v>1</v>
      </c>
      <c r="I61" s="32">
        <f>_xlfn.XLOOKUP(J61,'event_type|事件类型'!C:C,'event_type|事件类型'!A:A)</f>
        <v>42</v>
      </c>
      <c r="J61" s="33" t="s">
        <v>113</v>
      </c>
      <c r="K61" s="32" t="str">
        <f t="shared" si="3"/>
        <v>542001;0;0;0;0;0;0</v>
      </c>
      <c r="L61" s="32">
        <v>542001</v>
      </c>
      <c r="M61" s="32" t="str">
        <f>IF(_xlfn.XLOOKUP($I$5,'event_type|事件类型'!$A:$A,'event_type|事件类型'!H:H)="","无",_xlfn.XLOOKUP(I61,'event_type|事件类型'!$A:$A,'event_type|事件类型'!H:H))</f>
        <v>技能id</v>
      </c>
      <c r="O61" s="32" t="str">
        <f>IF(_xlfn.XLOOKUP($I61,'event_type|事件类型'!$A:$A,'event_type|事件类型'!I:I)="","无",_xlfn.XLOOKUP($I61,'event_type|事件类型'!$A:$A,'event_type|事件类型'!I:I))</f>
        <v>无</v>
      </c>
      <c r="Q61" s="32" t="str">
        <f>IF(_xlfn.XLOOKUP($I61,'event_type|事件类型'!$A:$A,'event_type|事件类型'!J:J)="","无",_xlfn.XLOOKUP($I61,'event_type|事件类型'!$A:$A,'event_type|事件类型'!J:J))</f>
        <v>无</v>
      </c>
      <c r="S61" s="32" t="str">
        <f>IF(_xlfn.XLOOKUP($I61,'event_type|事件类型'!$A:$A,'event_type|事件类型'!K:K)="","无",_xlfn.XLOOKUP($I61,'event_type|事件类型'!$A:$A,'event_type|事件类型'!K:K))</f>
        <v>无</v>
      </c>
      <c r="U61" s="32" t="str">
        <f>IF(_xlfn.XLOOKUP($I61,'event_type|事件类型'!$A:$A,'event_type|事件类型'!L:L)="","无",_xlfn.XLOOKUP($I61,'event_type|事件类型'!$A:$A,'event_type|事件类型'!L:L))</f>
        <v>无</v>
      </c>
      <c r="W61" s="32" t="str">
        <f>IF(_xlfn.XLOOKUP($I61,'event_type|事件类型'!$A:$A,'event_type|事件类型'!M:M)="","无",_xlfn.XLOOKUP($I61,'event_type|事件类型'!$A:$A,'event_type|事件类型'!M:M))</f>
        <v>无</v>
      </c>
      <c r="Y61" s="32" t="str">
        <f>IF(_xlfn.XLOOKUP($I61,'event_type|事件类型'!$A:$A,'event_type|事件类型'!N:N)="","无",_xlfn.XLOOKUP($I61,'event_type|事件类型'!$A:$A,'event_type|事件类型'!N:N))</f>
        <v>无</v>
      </c>
    </row>
    <row r="62" customHeight="1" spans="1:25">
      <c r="A62" s="32">
        <v>57001</v>
      </c>
      <c r="B62" s="38">
        <v>452101</v>
      </c>
      <c r="C62" s="33" t="str">
        <f>_xlfn.XLOOKUP(B62,'[1]skill|技能'!$A:$A,'[1]skill|技能'!$D:$D)</f>
        <v>每4次刷新，获得1次免费刷新机会。</v>
      </c>
      <c r="D62" s="33">
        <f>_xlfn.XLOOKUP(F62,'event_type|事件类型'!Q:Q,'event_type|事件类型'!P:P)</f>
        <v>0</v>
      </c>
      <c r="E62" s="33"/>
      <c r="F62" s="33" t="s">
        <v>42</v>
      </c>
      <c r="G62" s="33"/>
      <c r="H62" s="33">
        <v>1</v>
      </c>
      <c r="I62" s="32">
        <f>_xlfn.XLOOKUP(J62,'event_type|事件类型'!C:C,'event_type|事件类型'!A:A)</f>
        <v>57</v>
      </c>
      <c r="J62" s="33" t="s">
        <v>114</v>
      </c>
      <c r="K62" s="32" t="str">
        <f t="shared" si="3"/>
        <v>4;1;0;0;0;0;0</v>
      </c>
      <c r="L62" s="32">
        <v>4</v>
      </c>
      <c r="M62" s="32" t="str">
        <f>IF(_xlfn.XLOOKUP($I$5,'event_type|事件类型'!$A:$A,'event_type|事件类型'!H:H)="","无",_xlfn.XLOOKUP(I62,'event_type|事件类型'!$A:$A,'event_type|事件类型'!H:H))</f>
        <v>刷新次数</v>
      </c>
      <c r="N62" s="32">
        <v>1</v>
      </c>
      <c r="O62" s="32" t="str">
        <f>IF(_xlfn.XLOOKUP($I62,'event_type|事件类型'!$A:$A,'event_type|事件类型'!I:I)="","无",_xlfn.XLOOKUP($I62,'event_type|事件类型'!$A:$A,'event_type|事件类型'!I:I))</f>
        <v>免费刷新次数</v>
      </c>
      <c r="Q62" s="32" t="str">
        <f>IF(_xlfn.XLOOKUP($I62,'event_type|事件类型'!$A:$A,'event_type|事件类型'!J:J)="","无",_xlfn.XLOOKUP($I62,'event_type|事件类型'!$A:$A,'event_type|事件类型'!J:J))</f>
        <v>无</v>
      </c>
      <c r="S62" s="32" t="str">
        <f>IF(_xlfn.XLOOKUP($I62,'event_type|事件类型'!$A:$A,'event_type|事件类型'!K:K)="","无",_xlfn.XLOOKUP($I62,'event_type|事件类型'!$A:$A,'event_type|事件类型'!K:K))</f>
        <v>无</v>
      </c>
      <c r="U62" s="32" t="str">
        <f>IF(_xlfn.XLOOKUP($I62,'event_type|事件类型'!$A:$A,'event_type|事件类型'!L:L)="","无",_xlfn.XLOOKUP($I62,'event_type|事件类型'!$A:$A,'event_type|事件类型'!L:L))</f>
        <v>无</v>
      </c>
      <c r="W62" s="32" t="str">
        <f>IF(_xlfn.XLOOKUP($I62,'event_type|事件类型'!$A:$A,'event_type|事件类型'!M:M)="","无",_xlfn.XLOOKUP($I62,'event_type|事件类型'!$A:$A,'event_type|事件类型'!M:M))</f>
        <v>无</v>
      </c>
      <c r="Y62" s="32" t="str">
        <f>IF(_xlfn.XLOOKUP($I62,'event_type|事件类型'!$A:$A,'event_type|事件类型'!N:N)="","无",_xlfn.XLOOKUP($I62,'event_type|事件类型'!$A:$A,'event_type|事件类型'!N:N))</f>
        <v>无</v>
      </c>
    </row>
    <row r="63" customHeight="1" spans="1:25">
      <c r="A63" s="32">
        <v>56001</v>
      </c>
      <c r="B63" s="38">
        <v>452102</v>
      </c>
      <c r="C63" s="33" t="str">
        <f>_xlfn.XLOOKUP(B63,'[1]skill|技能'!$A:$A,'[1]skill|技能'!$D:$D)</f>
        <v>立刻获得6次免费刷新机会，保留至第1阶段结束。</v>
      </c>
      <c r="D63" s="33">
        <f>_xlfn.XLOOKUP(F63,'event_type|事件类型'!Q:Q,'event_type|事件类型'!P:P)</f>
        <v>0</v>
      </c>
      <c r="E63" s="33"/>
      <c r="F63" s="33" t="s">
        <v>42</v>
      </c>
      <c r="G63" s="33"/>
      <c r="H63" s="33">
        <v>1</v>
      </c>
      <c r="I63" s="32">
        <f>_xlfn.XLOOKUP(J63,'event_type|事件类型'!C:C,'event_type|事件类型'!A:A)</f>
        <v>56</v>
      </c>
      <c r="J63" s="33" t="s">
        <v>115</v>
      </c>
      <c r="K63" s="32" t="str">
        <f t="shared" si="3"/>
        <v>556001;1;0;0;0;0;0</v>
      </c>
      <c r="L63" s="32" t="str">
        <f>CONCATENATE("5",$A63)</f>
        <v>556001</v>
      </c>
      <c r="M63" s="32" t="str">
        <f>IF(_xlfn.XLOOKUP($I$5,'event_type|事件类型'!$A:$A,'event_type|事件类型'!H:H)="","无",_xlfn.XLOOKUP(I63,'event_type|事件类型'!$A:$A,'event_type|事件类型'!H:H))</f>
        <v>技能id</v>
      </c>
      <c r="N63" s="32">
        <v>1</v>
      </c>
      <c r="O63" s="32" t="str">
        <f>IF(_xlfn.XLOOKUP($I63,'event_type|事件类型'!$A:$A,'event_type|事件类型'!I:I)="","无",_xlfn.XLOOKUP($I63,'event_type|事件类型'!$A:$A,'event_type|事件类型'!I:I))</f>
        <v>阶段</v>
      </c>
      <c r="Q63" s="32" t="str">
        <f>IF(_xlfn.XLOOKUP($I63,'event_type|事件类型'!$A:$A,'event_type|事件类型'!J:J)="","无",_xlfn.XLOOKUP($I63,'event_type|事件类型'!$A:$A,'event_type|事件类型'!J:J))</f>
        <v>无</v>
      </c>
      <c r="S63" s="32" t="str">
        <f>IF(_xlfn.XLOOKUP($I63,'event_type|事件类型'!$A:$A,'event_type|事件类型'!K:K)="","无",_xlfn.XLOOKUP($I63,'event_type|事件类型'!$A:$A,'event_type|事件类型'!K:K))</f>
        <v>无</v>
      </c>
      <c r="U63" s="32" t="str">
        <f>IF(_xlfn.XLOOKUP($I63,'event_type|事件类型'!$A:$A,'event_type|事件类型'!L:L)="","无",_xlfn.XLOOKUP($I63,'event_type|事件类型'!$A:$A,'event_type|事件类型'!L:L))</f>
        <v>无</v>
      </c>
      <c r="W63" s="32" t="str">
        <f>IF(_xlfn.XLOOKUP($I63,'event_type|事件类型'!$A:$A,'event_type|事件类型'!M:M)="","无",_xlfn.XLOOKUP($I63,'event_type|事件类型'!$A:$A,'event_type|事件类型'!M:M))</f>
        <v>无</v>
      </c>
      <c r="Y63" s="32" t="str">
        <f>IF(_xlfn.XLOOKUP($I63,'event_type|事件类型'!$A:$A,'event_type|事件类型'!N:N)="","无",_xlfn.XLOOKUP($I63,'event_type|事件类型'!$A:$A,'event_type|事件类型'!N:N))</f>
        <v>无</v>
      </c>
    </row>
    <row r="64" customHeight="1" spans="1:25">
      <c r="A64" s="32">
        <v>58001</v>
      </c>
      <c r="B64" s="38">
        <v>452201</v>
      </c>
      <c r="C64" s="33" t="str">
        <f>_xlfn.XLOOKUP(B64,'[1]skill|技能'!$A:$A,'[1]skill|技能'!$D:$D)</f>
        <v>每刷新5次，随机获得1个蓝色技能。</v>
      </c>
      <c r="D64" s="33">
        <f>_xlfn.XLOOKUP(F64,'event_type|事件类型'!Q:Q,'event_type|事件类型'!P:P)</f>
        <v>0</v>
      </c>
      <c r="E64" s="33"/>
      <c r="F64" s="33" t="s">
        <v>42</v>
      </c>
      <c r="G64" s="33"/>
      <c r="H64" s="33">
        <v>1</v>
      </c>
      <c r="I64" s="32">
        <f>_xlfn.XLOOKUP(J64,'event_type|事件类型'!C:C,'event_type|事件类型'!A:A)</f>
        <v>58</v>
      </c>
      <c r="J64" s="33" t="s">
        <v>116</v>
      </c>
      <c r="K64" s="32" t="str">
        <f t="shared" si="3"/>
        <v>5;1;0;0;0;0;0</v>
      </c>
      <c r="L64" s="32">
        <v>5</v>
      </c>
      <c r="M64" s="32" t="str">
        <f>IF(_xlfn.XLOOKUP($I$5,'event_type|事件类型'!$A:$A,'event_type|事件类型'!H:H)="","无",_xlfn.XLOOKUP(I64,'event_type|事件类型'!$A:$A,'event_type|事件类型'!H:H))</f>
        <v>刷新次数</v>
      </c>
      <c r="N64" s="32">
        <v>1</v>
      </c>
      <c r="O64" s="32" t="str">
        <f>IF(_xlfn.XLOOKUP($I64,'event_type|事件类型'!$A:$A,'event_type|事件类型'!I:I)="","无",_xlfn.XLOOKUP($I64,'event_type|事件类型'!$A:$A,'event_type|事件类型'!I:I))</f>
        <v>免费技能次数</v>
      </c>
      <c r="P64" s="32">
        <v>0</v>
      </c>
      <c r="Q64" s="32" t="str">
        <f>IF(_xlfn.XLOOKUP($I64,'event_type|事件类型'!$A:$A,'event_type|事件类型'!J:J)="","无",_xlfn.XLOOKUP($I64,'event_type|事件类型'!$A:$A,'event_type|事件类型'!J:J))</f>
        <v>额外概率</v>
      </c>
      <c r="S64" s="32" t="str">
        <f>IF(_xlfn.XLOOKUP($I64,'event_type|事件类型'!$A:$A,'event_type|事件类型'!K:K)="","无",_xlfn.XLOOKUP($I64,'event_type|事件类型'!$A:$A,'event_type|事件类型'!K:K))</f>
        <v>无</v>
      </c>
      <c r="U64" s="32" t="str">
        <f>IF(_xlfn.XLOOKUP($I64,'event_type|事件类型'!$A:$A,'event_type|事件类型'!L:L)="","无",_xlfn.XLOOKUP($I64,'event_type|事件类型'!$A:$A,'event_type|事件类型'!L:L))</f>
        <v>无</v>
      </c>
      <c r="W64" s="32" t="str">
        <f>IF(_xlfn.XLOOKUP($I64,'event_type|事件类型'!$A:$A,'event_type|事件类型'!M:M)="","无",_xlfn.XLOOKUP($I64,'event_type|事件类型'!$A:$A,'event_type|事件类型'!M:M))</f>
        <v>无</v>
      </c>
      <c r="Y64" s="32" t="str">
        <f>IF(_xlfn.XLOOKUP($I64,'event_type|事件类型'!$A:$A,'event_type|事件类型'!N:N)="","无",_xlfn.XLOOKUP($I64,'event_type|事件类型'!$A:$A,'event_type|事件类型'!N:N))</f>
        <v>无</v>
      </c>
    </row>
    <row r="65" customFormat="1" customHeight="1" spans="1:25">
      <c r="A65" s="32">
        <v>58002</v>
      </c>
      <c r="B65" s="38">
        <v>452201</v>
      </c>
      <c r="C65" s="33" t="str">
        <f>_xlfn.XLOOKUP(B65,'[1]skill|技能'!$A:$A,'[1]skill|技能'!$D:$D)</f>
        <v>每刷新5次，随机获得1个蓝色技能。</v>
      </c>
      <c r="D65" s="33">
        <f>_xlfn.XLOOKUP(F65,'event_type|事件类型'!Q:Q,'event_type|事件类型'!P:P)</f>
        <v>0</v>
      </c>
      <c r="E65" s="33"/>
      <c r="F65" s="33" t="s">
        <v>42</v>
      </c>
      <c r="G65" s="33"/>
      <c r="H65" s="33">
        <v>1</v>
      </c>
      <c r="I65" s="32">
        <f>_xlfn.XLOOKUP(J65,'event_type|事件类型'!C:C,'event_type|事件类型'!A:A)</f>
        <v>58</v>
      </c>
      <c r="J65" s="33" t="s">
        <v>116</v>
      </c>
      <c r="K65" s="32" t="str">
        <f t="shared" si="3"/>
        <v>5;1;2000;0;0;0;0</v>
      </c>
      <c r="L65" s="32">
        <v>5</v>
      </c>
      <c r="M65" s="32" t="str">
        <f>IF(_xlfn.XLOOKUP($I$5,'event_type|事件类型'!$A:$A,'event_type|事件类型'!H:H)="","无",_xlfn.XLOOKUP(I65,'event_type|事件类型'!$A:$A,'event_type|事件类型'!H:H))</f>
        <v>刷新次数</v>
      </c>
      <c r="N65" s="32">
        <v>1</v>
      </c>
      <c r="O65" s="32" t="str">
        <f>IF(_xlfn.XLOOKUP($I65,'event_type|事件类型'!$A:$A,'event_type|事件类型'!I:I)="","无",_xlfn.XLOOKUP($I65,'event_type|事件类型'!$A:$A,'event_type|事件类型'!I:I))</f>
        <v>免费技能次数</v>
      </c>
      <c r="P65" s="32">
        <v>2000</v>
      </c>
      <c r="Q65" s="32" t="str">
        <f>IF(_xlfn.XLOOKUP($I65,'event_type|事件类型'!$A:$A,'event_type|事件类型'!J:J)="","无",_xlfn.XLOOKUP($I65,'event_type|事件类型'!$A:$A,'event_type|事件类型'!J:J))</f>
        <v>额外概率</v>
      </c>
      <c r="R65" s="32"/>
      <c r="S65" s="32" t="str">
        <f>IF(_xlfn.XLOOKUP($I65,'event_type|事件类型'!$A:$A,'event_type|事件类型'!K:K)="","无",_xlfn.XLOOKUP($I65,'event_type|事件类型'!$A:$A,'event_type|事件类型'!K:K))</f>
        <v>无</v>
      </c>
      <c r="T65" s="32"/>
      <c r="U65" s="32" t="str">
        <f>IF(_xlfn.XLOOKUP($I65,'event_type|事件类型'!$A:$A,'event_type|事件类型'!L:L)="","无",_xlfn.XLOOKUP($I65,'event_type|事件类型'!$A:$A,'event_type|事件类型'!L:L))</f>
        <v>无</v>
      </c>
      <c r="V65" s="32"/>
      <c r="W65" s="32" t="str">
        <f>IF(_xlfn.XLOOKUP($I65,'event_type|事件类型'!$A:$A,'event_type|事件类型'!M:M)="","无",_xlfn.XLOOKUP($I65,'event_type|事件类型'!$A:$A,'event_type|事件类型'!M:M))</f>
        <v>无</v>
      </c>
      <c r="X65" s="32"/>
      <c r="Y65" s="32" t="str">
        <f>IF(_xlfn.XLOOKUP($I65,'event_type|事件类型'!$A:$A,'event_type|事件类型'!N:N)="","无",_xlfn.XLOOKUP($I65,'event_type|事件类型'!$A:$A,'event_type|事件类型'!N:N))</f>
        <v>无</v>
      </c>
    </row>
    <row r="66" customHeight="1" spans="1:25">
      <c r="A66" s="32">
        <v>39005</v>
      </c>
      <c r="B66" s="38">
        <v>452202</v>
      </c>
      <c r="C66" s="33" t="str">
        <f>_xlfn.XLOOKUP(B66,'[1]skill|技能'!$A:$A,'[1]skill|技能'!$D:$D)</f>
        <v>每次进入商店获得3次免费刷新机会，且购买的第1个技能免费。</v>
      </c>
      <c r="D66" s="33">
        <f>_xlfn.XLOOKUP(F66,'event_type|事件类型'!Q:Q,'event_type|事件类型'!P:P)</f>
        <v>0</v>
      </c>
      <c r="E66" s="33"/>
      <c r="F66" s="33" t="s">
        <v>42</v>
      </c>
      <c r="G66" s="33"/>
      <c r="H66" s="33">
        <v>1</v>
      </c>
      <c r="I66" s="32">
        <f>_xlfn.XLOOKUP(J66,'event_type|事件类型'!C:C,'event_type|事件类型'!A:A)</f>
        <v>39</v>
      </c>
      <c r="J66" s="33" t="s">
        <v>106</v>
      </c>
      <c r="K66" s="32" t="str">
        <f t="shared" si="3"/>
        <v>3;0;0;0;0;0;0</v>
      </c>
      <c r="L66" s="32">
        <v>3</v>
      </c>
      <c r="M66" s="32" t="str">
        <f>IF(_xlfn.XLOOKUP($I$5,'event_type|事件类型'!$A:$A,'event_type|事件类型'!H:H)="","无",_xlfn.XLOOKUP(I66,'event_type|事件类型'!$A:$A,'event_type|事件类型'!H:H))</f>
        <v>临时刷新次数</v>
      </c>
      <c r="O66" s="32" t="str">
        <f>IF(_xlfn.XLOOKUP($I66,'event_type|事件类型'!$A:$A,'event_type|事件类型'!I:I)="","无",_xlfn.XLOOKUP($I66,'event_type|事件类型'!$A:$A,'event_type|事件类型'!I:I))</f>
        <v>无</v>
      </c>
      <c r="Q66" s="32" t="str">
        <f>IF(_xlfn.XLOOKUP($I66,'event_type|事件类型'!$A:$A,'event_type|事件类型'!J:J)="","无",_xlfn.XLOOKUP($I66,'event_type|事件类型'!$A:$A,'event_type|事件类型'!J:J))</f>
        <v>无</v>
      </c>
      <c r="S66" s="32" t="str">
        <f>IF(_xlfn.XLOOKUP($I66,'event_type|事件类型'!$A:$A,'event_type|事件类型'!K:K)="","无",_xlfn.XLOOKUP($I66,'event_type|事件类型'!$A:$A,'event_type|事件类型'!K:K))</f>
        <v>无</v>
      </c>
      <c r="U66" s="32" t="str">
        <f>IF(_xlfn.XLOOKUP($I66,'event_type|事件类型'!$A:$A,'event_type|事件类型'!L:L)="","无",_xlfn.XLOOKUP($I66,'event_type|事件类型'!$A:$A,'event_type|事件类型'!L:L))</f>
        <v>无</v>
      </c>
      <c r="W66" s="32" t="str">
        <f>IF(_xlfn.XLOOKUP($I66,'event_type|事件类型'!$A:$A,'event_type|事件类型'!M:M)="","无",_xlfn.XLOOKUP($I66,'event_type|事件类型'!$A:$A,'event_type|事件类型'!M:M))</f>
        <v>无</v>
      </c>
      <c r="Y66" s="32" t="str">
        <f>IF(_xlfn.XLOOKUP($I66,'event_type|事件类型'!$A:$A,'event_type|事件类型'!N:N)="","无",_xlfn.XLOOKUP($I66,'event_type|事件类型'!$A:$A,'event_type|事件类型'!N:N))</f>
        <v>无</v>
      </c>
    </row>
    <row r="67" customHeight="1" spans="1:25">
      <c r="A67" s="32">
        <v>43001</v>
      </c>
      <c r="B67" s="38">
        <v>452202</v>
      </c>
      <c r="C67" s="33" t="str">
        <f>_xlfn.XLOOKUP(B67,'[1]skill|技能'!$A:$A,'[1]skill|技能'!$D:$D)</f>
        <v>每次进入商店获得3次免费刷新机会，且购买的第1个技能免费。</v>
      </c>
      <c r="D67" s="33">
        <f>_xlfn.XLOOKUP(F67,'event_type|事件类型'!Q:Q,'event_type|事件类型'!P:P)</f>
        <v>0</v>
      </c>
      <c r="E67" s="33"/>
      <c r="F67" s="33" t="s">
        <v>42</v>
      </c>
      <c r="G67" s="33"/>
      <c r="H67" s="33">
        <v>1</v>
      </c>
      <c r="I67" s="32">
        <f>_xlfn.XLOOKUP(J67,'event_type|事件类型'!C:C,'event_type|事件类型'!A:A)</f>
        <v>43</v>
      </c>
      <c r="J67" s="33" t="s">
        <v>117</v>
      </c>
      <c r="K67" s="32" t="str">
        <f t="shared" si="3"/>
        <v>1;0;0;0;0;0;0</v>
      </c>
      <c r="L67" s="32">
        <v>1</v>
      </c>
      <c r="M67" s="32" t="str">
        <f>IF(_xlfn.XLOOKUP($I$5,'event_type|事件类型'!$A:$A,'event_type|事件类型'!H:H)="","无",_xlfn.XLOOKUP(I67,'event_type|事件类型'!$A:$A,'event_type|事件类型'!H:H))</f>
        <v>临时购买次数</v>
      </c>
      <c r="O67" s="32" t="str">
        <f>IF(_xlfn.XLOOKUP($I67,'event_type|事件类型'!$A:$A,'event_type|事件类型'!I:I)="","无",_xlfn.XLOOKUP($I67,'event_type|事件类型'!$A:$A,'event_type|事件类型'!I:I))</f>
        <v>无</v>
      </c>
      <c r="Q67" s="32" t="str">
        <f>IF(_xlfn.XLOOKUP($I67,'event_type|事件类型'!$A:$A,'event_type|事件类型'!J:J)="","无",_xlfn.XLOOKUP($I67,'event_type|事件类型'!$A:$A,'event_type|事件类型'!J:J))</f>
        <v>无</v>
      </c>
      <c r="S67" s="32" t="str">
        <f>IF(_xlfn.XLOOKUP($I67,'event_type|事件类型'!$A:$A,'event_type|事件类型'!K:K)="","无",_xlfn.XLOOKUP($I67,'event_type|事件类型'!$A:$A,'event_type|事件类型'!K:K))</f>
        <v>无</v>
      </c>
      <c r="U67" s="32" t="str">
        <f>IF(_xlfn.XLOOKUP($I67,'event_type|事件类型'!$A:$A,'event_type|事件类型'!L:L)="","无",_xlfn.XLOOKUP($I67,'event_type|事件类型'!$A:$A,'event_type|事件类型'!L:L))</f>
        <v>无</v>
      </c>
      <c r="W67" s="32" t="str">
        <f>IF(_xlfn.XLOOKUP($I67,'event_type|事件类型'!$A:$A,'event_type|事件类型'!M:M)="","无",_xlfn.XLOOKUP($I67,'event_type|事件类型'!$A:$A,'event_type|事件类型'!M:M))</f>
        <v>无</v>
      </c>
      <c r="Y67" s="32" t="str">
        <f>IF(_xlfn.XLOOKUP($I67,'event_type|事件类型'!$A:$A,'event_type|事件类型'!N:N)="","无",_xlfn.XLOOKUP($I67,'event_type|事件类型'!$A:$A,'event_type|事件类型'!N:N))</f>
        <v>无</v>
      </c>
    </row>
    <row r="68" customHeight="1" spans="1:25">
      <c r="A68" s="32">
        <v>11024</v>
      </c>
      <c r="B68" s="38">
        <v>452301</v>
      </c>
      <c r="C68" s="33" t="str">
        <f>_xlfn.XLOOKUP(B68,'[1]skill|技能'!$A:$A,'[1]skill|技能'!$D:$D)</f>
        <v>刷出高品质技能的概率提升。</v>
      </c>
      <c r="D68" s="33">
        <f>_xlfn.XLOOKUP(F68,'event_type|事件类型'!Q:Q,'event_type|事件类型'!P:P)</f>
        <v>0</v>
      </c>
      <c r="E68" s="33"/>
      <c r="F68" s="33" t="s">
        <v>42</v>
      </c>
      <c r="G68" s="33"/>
      <c r="H68" s="33">
        <v>1</v>
      </c>
      <c r="I68" s="32">
        <f>_xlfn.XLOOKUP(J68,'event_type|事件类型'!C:C,'event_type|事件类型'!A:A)</f>
        <v>11</v>
      </c>
      <c r="J68" s="33" t="s">
        <v>46</v>
      </c>
      <c r="K68" s="32" t="str">
        <f t="shared" si="3"/>
        <v>1;511024;0;0;0;0;0</v>
      </c>
      <c r="L68" s="32">
        <v>1</v>
      </c>
      <c r="M68" s="32" t="str">
        <f>IF(_xlfn.XLOOKUP($I$5,'event_type|事件类型'!$A:$A,'event_type|事件类型'!H:H)="","无",_xlfn.XLOOKUP(I68,'event_type|事件类型'!$A:$A,'event_type|事件类型'!H:H))</f>
        <v>目标类型</v>
      </c>
      <c r="N68" s="32" t="str">
        <f>CONCATENATE("5",$A68)</f>
        <v>511024</v>
      </c>
      <c r="O68" s="32" t="str">
        <f>IF(_xlfn.XLOOKUP($I68,'event_type|事件类型'!$A:$A,'event_type|事件类型'!I:I)="","无",_xlfn.XLOOKUP($I68,'event_type|事件类型'!$A:$A,'event_type|事件类型'!I:I))</f>
        <v>技能id</v>
      </c>
      <c r="Q68" s="32" t="str">
        <f>IF(_xlfn.XLOOKUP($I68,'event_type|事件类型'!$A:$A,'event_type|事件类型'!J:J)="","无",_xlfn.XLOOKUP($I68,'event_type|事件类型'!$A:$A,'event_type|事件类型'!J:J))</f>
        <v>无</v>
      </c>
      <c r="S68" s="32" t="str">
        <f>IF(_xlfn.XLOOKUP($I68,'event_type|事件类型'!$A:$A,'event_type|事件类型'!K:K)="","无",_xlfn.XLOOKUP($I68,'event_type|事件类型'!$A:$A,'event_type|事件类型'!K:K))</f>
        <v>无</v>
      </c>
      <c r="U68" s="32" t="str">
        <f>IF(_xlfn.XLOOKUP($I68,'event_type|事件类型'!$A:$A,'event_type|事件类型'!L:L)="","无",_xlfn.XLOOKUP($I68,'event_type|事件类型'!$A:$A,'event_type|事件类型'!L:L))</f>
        <v>无</v>
      </c>
      <c r="W68" s="32" t="str">
        <f>IF(_xlfn.XLOOKUP($I68,'event_type|事件类型'!$A:$A,'event_type|事件类型'!M:M)="","无",_xlfn.XLOOKUP($I68,'event_type|事件类型'!$A:$A,'event_type|事件类型'!M:M))</f>
        <v>无</v>
      </c>
      <c r="Y68" s="32" t="str">
        <f>IF(_xlfn.XLOOKUP($I68,'event_type|事件类型'!$A:$A,'event_type|事件类型'!N:N)="","无",_xlfn.XLOOKUP($I68,'event_type|事件类型'!$A:$A,'event_type|事件类型'!N:N))</f>
        <v>无</v>
      </c>
    </row>
    <row r="69" customHeight="1" spans="1:25">
      <c r="A69" s="32">
        <v>42002</v>
      </c>
      <c r="B69" s="38">
        <v>453203</v>
      </c>
      <c r="C69" s="33" t="str">
        <f>_xlfn.XLOOKUP(B69,'[1]skill|技能'!$A:$A,'[1]skill|技能'!$D:$D)</f>
        <v>每次弹出商店获得1次成长，获得攻击力加成、生命加成。</v>
      </c>
      <c r="D69" s="33">
        <f>_xlfn.XLOOKUP(F69,'event_type|事件类型'!Q:Q,'event_type|事件类型'!P:P)</f>
        <v>0</v>
      </c>
      <c r="E69" s="33"/>
      <c r="F69" s="33" t="s">
        <v>42</v>
      </c>
      <c r="G69" s="33"/>
      <c r="H69" s="33">
        <v>1</v>
      </c>
      <c r="I69" s="32">
        <f>_xlfn.XLOOKUP(J69,'event_type|事件类型'!C:C,'event_type|事件类型'!A:A)</f>
        <v>42</v>
      </c>
      <c r="J69" s="33" t="s">
        <v>113</v>
      </c>
      <c r="K69" s="32" t="str">
        <f t="shared" si="3"/>
        <v>542002;0;0;0;0;0;0</v>
      </c>
      <c r="L69" s="32" t="str">
        <f>CONCATENATE("5",$A69)</f>
        <v>542002</v>
      </c>
      <c r="M69" s="32" t="str">
        <f>IF(_xlfn.XLOOKUP($I$5,'event_type|事件类型'!$A:$A,'event_type|事件类型'!H:H)="","无",_xlfn.XLOOKUP(I69,'event_type|事件类型'!$A:$A,'event_type|事件类型'!H:H))</f>
        <v>技能id</v>
      </c>
      <c r="O69" s="32" t="str">
        <f>IF(_xlfn.XLOOKUP($I69,'event_type|事件类型'!$A:$A,'event_type|事件类型'!I:I)="","无",_xlfn.XLOOKUP($I69,'event_type|事件类型'!$A:$A,'event_type|事件类型'!I:I))</f>
        <v>无</v>
      </c>
      <c r="Q69" s="32" t="str">
        <f>IF(_xlfn.XLOOKUP($I69,'event_type|事件类型'!$A:$A,'event_type|事件类型'!J:J)="","无",_xlfn.XLOOKUP($I69,'event_type|事件类型'!$A:$A,'event_type|事件类型'!J:J))</f>
        <v>无</v>
      </c>
      <c r="S69" s="32" t="str">
        <f>IF(_xlfn.XLOOKUP($I69,'event_type|事件类型'!$A:$A,'event_type|事件类型'!K:K)="","无",_xlfn.XLOOKUP($I69,'event_type|事件类型'!$A:$A,'event_type|事件类型'!K:K))</f>
        <v>无</v>
      </c>
      <c r="U69" s="32" t="str">
        <f>IF(_xlfn.XLOOKUP($I69,'event_type|事件类型'!$A:$A,'event_type|事件类型'!L:L)="","无",_xlfn.XLOOKUP($I69,'event_type|事件类型'!$A:$A,'event_type|事件类型'!L:L))</f>
        <v>无</v>
      </c>
      <c r="W69" s="32" t="str">
        <f>IF(_xlfn.XLOOKUP($I69,'event_type|事件类型'!$A:$A,'event_type|事件类型'!M:M)="","无",_xlfn.XLOOKUP($I69,'event_type|事件类型'!$A:$A,'event_type|事件类型'!M:M))</f>
        <v>无</v>
      </c>
      <c r="Y69" s="32" t="str">
        <f>IF(_xlfn.XLOOKUP($I69,'event_type|事件类型'!$A:$A,'event_type|事件类型'!N:N)="","无",_xlfn.XLOOKUP($I69,'event_type|事件类型'!$A:$A,'event_type|事件类型'!N:N))</f>
        <v>无</v>
      </c>
    </row>
    <row r="70" ht="15" customHeight="1" spans="1:25">
      <c r="A70" s="32">
        <v>59001</v>
      </c>
      <c r="B70" s="38">
        <v>453305</v>
      </c>
      <c r="C70" s="33" t="str">
        <f>_xlfn.XLOOKUP(B70,'[1]skill|技能'!$A:$A,'[1]skill|技能'!$D:$D)</f>
        <v>获得已学习技能数*1%的伤害加成和最大生命值加成。</v>
      </c>
      <c r="D70" s="33">
        <f>_xlfn.XLOOKUP(F70,'event_type|事件类型'!Q:Q,'event_type|事件类型'!P:P)</f>
        <v>0</v>
      </c>
      <c r="E70" s="33"/>
      <c r="F70" s="33" t="s">
        <v>42</v>
      </c>
      <c r="G70" s="33"/>
      <c r="H70" s="33">
        <v>1</v>
      </c>
      <c r="I70" s="32">
        <f>_xlfn.XLOOKUP(J70,'event_type|事件类型'!C:C,'event_type|事件类型'!A:A)</f>
        <v>59</v>
      </c>
      <c r="J70" s="33" t="s">
        <v>118</v>
      </c>
      <c r="K70" s="32" t="str">
        <f t="shared" ref="K70:K102" si="5">CONCATENATE(IF(INT(L70),CONCATENATE(L70,";"),"0;"),IF(INT(N70),CONCATENATE(N70,";"),"0;"),IF(INT(P70),CONCATENATE(P70,";"),"0;"),IF(INT(R70),CONCATENATE(R70,";"),"0;"),IF(INT(T70),CONCATENATE(T70,";"),"0;"),IF(INT(V70),CONCATENATE(V70,";"),"0;"),IF(INT(X70),CONCATENATE(X70,";"),"0"))</f>
        <v>100;206120;0;0;0;0;0</v>
      </c>
      <c r="L70" s="32">
        <v>100</v>
      </c>
      <c r="M70" s="32" t="str">
        <f>IF(_xlfn.XLOOKUP($I$5,'event_type|事件类型'!$A:$A,'event_type|事件类型'!H:H)="","无",_xlfn.XLOOKUP(I70,'event_type|事件类型'!$A:$A,'event_type|事件类型'!H:H))</f>
        <v>加成系数</v>
      </c>
      <c r="N70" s="32">
        <v>206120</v>
      </c>
      <c r="O70" s="32" t="str">
        <f>IF(_xlfn.XLOOKUP($I70,'event_type|事件类型'!$A:$A,'event_type|事件类型'!I:I)="","无",_xlfn.XLOOKUP($I70,'event_type|事件类型'!$A:$A,'event_type|事件类型'!I:I))</f>
        <v>属性id</v>
      </c>
      <c r="Q70" s="32" t="str">
        <f>IF(_xlfn.XLOOKUP($I70,'event_type|事件类型'!$A:$A,'event_type|事件类型'!J:J)="","无",_xlfn.XLOOKUP($I70,'event_type|事件类型'!$A:$A,'event_type|事件类型'!J:J))</f>
        <v>无</v>
      </c>
      <c r="S70" s="32" t="str">
        <f>IF(_xlfn.XLOOKUP($I70,'event_type|事件类型'!$A:$A,'event_type|事件类型'!K:K)="","无",_xlfn.XLOOKUP($I70,'event_type|事件类型'!$A:$A,'event_type|事件类型'!K:K))</f>
        <v>无</v>
      </c>
      <c r="U70" s="32" t="str">
        <f>IF(_xlfn.XLOOKUP($I70,'event_type|事件类型'!$A:$A,'event_type|事件类型'!L:L)="","无",_xlfn.XLOOKUP($I70,'event_type|事件类型'!$A:$A,'event_type|事件类型'!L:L))</f>
        <v>无</v>
      </c>
      <c r="W70" s="32" t="str">
        <f>IF(_xlfn.XLOOKUP($I70,'event_type|事件类型'!$A:$A,'event_type|事件类型'!M:M)="","无",_xlfn.XLOOKUP($I70,'event_type|事件类型'!$A:$A,'event_type|事件类型'!M:M))</f>
        <v>无</v>
      </c>
      <c r="Y70" s="32" t="str">
        <f>IF(_xlfn.XLOOKUP($I70,'event_type|事件类型'!$A:$A,'event_type|事件类型'!N:N)="","无",_xlfn.XLOOKUP($I70,'event_type|事件类型'!$A:$A,'event_type|事件类型'!N:N))</f>
        <v>无</v>
      </c>
    </row>
    <row r="71" customHeight="1" spans="1:25">
      <c r="A71" s="32">
        <v>59002</v>
      </c>
      <c r="B71" s="38">
        <v>453305</v>
      </c>
      <c r="C71" s="33" t="str">
        <f>_xlfn.XLOOKUP(B71,'[1]skill|技能'!$A:$A,'[1]skill|技能'!$D:$D)</f>
        <v>获得已学习技能数*1%的伤害加成和最大生命值加成。</v>
      </c>
      <c r="D71" s="33">
        <f>_xlfn.XLOOKUP(F71,'event_type|事件类型'!Q:Q,'event_type|事件类型'!P:P)</f>
        <v>0</v>
      </c>
      <c r="E71" s="33"/>
      <c r="F71" s="33" t="s">
        <v>42</v>
      </c>
      <c r="G71" s="33"/>
      <c r="H71" s="33">
        <v>1</v>
      </c>
      <c r="I71" s="32">
        <f>_xlfn.XLOOKUP(J71,'event_type|事件类型'!C:C,'event_type|事件类型'!A:A)</f>
        <v>59</v>
      </c>
      <c r="J71" s="33" t="s">
        <v>118</v>
      </c>
      <c r="K71" s="32" t="str">
        <f t="shared" si="5"/>
        <v>100;202020;0;0;0;0;0</v>
      </c>
      <c r="L71" s="32">
        <v>100</v>
      </c>
      <c r="M71" s="32" t="str">
        <f>IF(_xlfn.XLOOKUP($I$5,'event_type|事件类型'!$A:$A,'event_type|事件类型'!H:H)="","无",_xlfn.XLOOKUP(I71,'event_type|事件类型'!$A:$A,'event_type|事件类型'!H:H))</f>
        <v>加成系数</v>
      </c>
      <c r="N71" s="32">
        <v>202020</v>
      </c>
      <c r="O71" s="32" t="str">
        <f>IF(_xlfn.XLOOKUP($I71,'event_type|事件类型'!$A:$A,'event_type|事件类型'!I:I)="","无",_xlfn.XLOOKUP($I71,'event_type|事件类型'!$A:$A,'event_type|事件类型'!I:I))</f>
        <v>属性id</v>
      </c>
      <c r="Q71" s="32" t="str">
        <f>IF(_xlfn.XLOOKUP($I71,'event_type|事件类型'!$A:$A,'event_type|事件类型'!J:J)="","无",_xlfn.XLOOKUP($I71,'event_type|事件类型'!$A:$A,'event_type|事件类型'!J:J))</f>
        <v>无</v>
      </c>
      <c r="S71" s="32" t="str">
        <f>IF(_xlfn.XLOOKUP($I71,'event_type|事件类型'!$A:$A,'event_type|事件类型'!K:K)="","无",_xlfn.XLOOKUP($I71,'event_type|事件类型'!$A:$A,'event_type|事件类型'!K:K))</f>
        <v>无</v>
      </c>
      <c r="U71" s="32" t="str">
        <f>IF(_xlfn.XLOOKUP($I71,'event_type|事件类型'!$A:$A,'event_type|事件类型'!L:L)="","无",_xlfn.XLOOKUP($I71,'event_type|事件类型'!$A:$A,'event_type|事件类型'!L:L))</f>
        <v>无</v>
      </c>
      <c r="W71" s="32" t="str">
        <f>IF(_xlfn.XLOOKUP($I71,'event_type|事件类型'!$A:$A,'event_type|事件类型'!M:M)="","无",_xlfn.XLOOKUP($I71,'event_type|事件类型'!$A:$A,'event_type|事件类型'!M:M))</f>
        <v>无</v>
      </c>
      <c r="Y71" s="32" t="str">
        <f>IF(_xlfn.XLOOKUP($I71,'event_type|事件类型'!$A:$A,'event_type|事件类型'!N:N)="","无",_xlfn.XLOOKUP($I71,'event_type|事件类型'!$A:$A,'event_type|事件类型'!N:N))</f>
        <v>无</v>
      </c>
    </row>
    <row r="72" customHeight="1" spans="1:25">
      <c r="A72" s="32">
        <v>36001</v>
      </c>
      <c r="B72" s="38">
        <v>454101</v>
      </c>
      <c r="C72" s="33" t="str">
        <f>_xlfn.XLOOKUP(B72,'[1]skill|技能'!$A:$A,'[1]skill|技能'!$D:$D)</f>
        <v>获得任意2个蓝色技能。</v>
      </c>
      <c r="D72" s="33">
        <f>_xlfn.XLOOKUP(F72,'event_type|事件类型'!Q:Q,'event_type|事件类型'!P:P)</f>
        <v>0</v>
      </c>
      <c r="E72" s="33"/>
      <c r="F72" s="33" t="s">
        <v>42</v>
      </c>
      <c r="G72" s="33"/>
      <c r="H72" s="33">
        <v>1</v>
      </c>
      <c r="I72" s="32">
        <f>_xlfn.XLOOKUP(J72,'event_type|事件类型'!C:C,'event_type|事件类型'!A:A)</f>
        <v>36</v>
      </c>
      <c r="J72" s="33" t="s">
        <v>119</v>
      </c>
      <c r="K72" s="32" t="str">
        <f t="shared" si="5"/>
        <v>0;1;0;0;0;0;0</v>
      </c>
      <c r="L72" s="32">
        <v>0</v>
      </c>
      <c r="M72" s="32" t="str">
        <f>IF(_xlfn.XLOOKUP($I$5,'event_type|事件类型'!$A:$A,'event_type|事件类型'!H:H)="","无",_xlfn.XLOOKUP(I72,'event_type|事件类型'!$A:$A,'event_type|事件类型'!H:H))</f>
        <v>羁绊类型</v>
      </c>
      <c r="N72" s="32">
        <v>1</v>
      </c>
      <c r="O72" s="32" t="str">
        <f>IF(_xlfn.XLOOKUP($I72,'event_type|事件类型'!$A:$A,'event_type|事件类型'!I:I)="","无",_xlfn.XLOOKUP($I72,'event_type|事件类型'!$A:$A,'event_type|事件类型'!I:I))</f>
        <v>品质id</v>
      </c>
      <c r="Q72" s="32" t="str">
        <f>IF(_xlfn.XLOOKUP($I72,'event_type|事件类型'!$A:$A,'event_type|事件类型'!J:J)="","无",_xlfn.XLOOKUP($I72,'event_type|事件类型'!$A:$A,'event_type|事件类型'!J:J))</f>
        <v>无</v>
      </c>
      <c r="S72" s="32" t="str">
        <f>IF(_xlfn.XLOOKUP($I72,'event_type|事件类型'!$A:$A,'event_type|事件类型'!K:K)="","无",_xlfn.XLOOKUP($I72,'event_type|事件类型'!$A:$A,'event_type|事件类型'!K:K))</f>
        <v>无</v>
      </c>
      <c r="U72" s="32" t="str">
        <f>IF(_xlfn.XLOOKUP($I72,'event_type|事件类型'!$A:$A,'event_type|事件类型'!L:L)="","无",_xlfn.XLOOKUP($I72,'event_type|事件类型'!$A:$A,'event_type|事件类型'!L:L))</f>
        <v>无</v>
      </c>
      <c r="W72" s="32" t="str">
        <f>IF(_xlfn.XLOOKUP($I72,'event_type|事件类型'!$A:$A,'event_type|事件类型'!M:M)="","无",_xlfn.XLOOKUP($I72,'event_type|事件类型'!$A:$A,'event_type|事件类型'!M:M))</f>
        <v>无</v>
      </c>
      <c r="Y72" s="32" t="str">
        <f>IF(_xlfn.XLOOKUP($I72,'event_type|事件类型'!$A:$A,'event_type|事件类型'!N:N)="","无",_xlfn.XLOOKUP($I72,'event_type|事件类型'!$A:$A,'event_type|事件类型'!N:N))</f>
        <v>无</v>
      </c>
    </row>
    <row r="73" customHeight="1" spans="1:25">
      <c r="A73" s="32">
        <v>42003</v>
      </c>
      <c r="B73" s="38">
        <v>454201</v>
      </c>
      <c r="C73" s="33" t="str">
        <f>_xlfn.XLOOKUP(B73,'[1]skill|技能'!$A:$A,'[1]skill|技能'!$D:$D)</f>
        <v>每次进入商店获得1个蓝色技能。</v>
      </c>
      <c r="D73" s="33">
        <f>_xlfn.XLOOKUP(F73,'event_type|事件类型'!Q:Q,'event_type|事件类型'!P:P)</f>
        <v>0</v>
      </c>
      <c r="E73" s="33"/>
      <c r="F73" s="33" t="s">
        <v>42</v>
      </c>
      <c r="G73" s="33"/>
      <c r="H73" s="33">
        <v>1</v>
      </c>
      <c r="I73" s="32">
        <f>_xlfn.XLOOKUP(J73,'event_type|事件类型'!C:C,'event_type|事件类型'!A:A)</f>
        <v>42</v>
      </c>
      <c r="J73" s="33" t="s">
        <v>113</v>
      </c>
      <c r="K73" s="32" t="str">
        <f t="shared" si="5"/>
        <v>542003;0;0;0;0;0;0</v>
      </c>
      <c r="L73" s="39">
        <v>542003</v>
      </c>
      <c r="M73" s="32" t="str">
        <f>IF(_xlfn.XLOOKUP($I$5,'event_type|事件类型'!$A:$A,'event_type|事件类型'!H:H)="","无",_xlfn.XLOOKUP(I73,'event_type|事件类型'!$A:$A,'event_type|事件类型'!H:H))</f>
        <v>技能id</v>
      </c>
      <c r="O73" s="32" t="str">
        <f>IF(_xlfn.XLOOKUP($I73,'event_type|事件类型'!$A:$A,'event_type|事件类型'!I:I)="","无",_xlfn.XLOOKUP($I73,'event_type|事件类型'!$A:$A,'event_type|事件类型'!I:I))</f>
        <v>无</v>
      </c>
      <c r="Q73" s="32" t="str">
        <f>IF(_xlfn.XLOOKUP($I73,'event_type|事件类型'!$A:$A,'event_type|事件类型'!J:J)="","无",_xlfn.XLOOKUP($I73,'event_type|事件类型'!$A:$A,'event_type|事件类型'!J:J))</f>
        <v>无</v>
      </c>
      <c r="S73" s="32" t="str">
        <f>IF(_xlfn.XLOOKUP($I73,'event_type|事件类型'!$A:$A,'event_type|事件类型'!K:K)="","无",_xlfn.XLOOKUP($I73,'event_type|事件类型'!$A:$A,'event_type|事件类型'!K:K))</f>
        <v>无</v>
      </c>
      <c r="U73" s="32" t="str">
        <f>IF(_xlfn.XLOOKUP($I73,'event_type|事件类型'!$A:$A,'event_type|事件类型'!L:L)="","无",_xlfn.XLOOKUP($I73,'event_type|事件类型'!$A:$A,'event_type|事件类型'!L:L))</f>
        <v>无</v>
      </c>
      <c r="W73" s="32" t="str">
        <f>IF(_xlfn.XLOOKUP($I73,'event_type|事件类型'!$A:$A,'event_type|事件类型'!M:M)="","无",_xlfn.XLOOKUP($I73,'event_type|事件类型'!$A:$A,'event_type|事件类型'!M:M))</f>
        <v>无</v>
      </c>
      <c r="Y73" s="32" t="str">
        <f>IF(_xlfn.XLOOKUP($I73,'event_type|事件类型'!$A:$A,'event_type|事件类型'!N:N)="","无",_xlfn.XLOOKUP($I73,'event_type|事件类型'!$A:$A,'event_type|事件类型'!N:N))</f>
        <v>无</v>
      </c>
    </row>
    <row r="74" customHeight="1" spans="1:25">
      <c r="A74" s="32">
        <v>36002</v>
      </c>
      <c r="B74" s="38">
        <v>454201</v>
      </c>
      <c r="C74" s="33" t="str">
        <f>_xlfn.XLOOKUP(B74,'[1]skill|技能'!$A:$A,'[1]skill|技能'!$D:$D)</f>
        <v>每次进入商店获得1个蓝色技能。</v>
      </c>
      <c r="D74" s="33">
        <f>_xlfn.XLOOKUP(F74,'event_type|事件类型'!Q:Q,'event_type|事件类型'!P:P)</f>
        <v>0</v>
      </c>
      <c r="E74" s="33"/>
      <c r="F74" s="33" t="s">
        <v>42</v>
      </c>
      <c r="G74" s="33"/>
      <c r="H74" s="33">
        <v>1</v>
      </c>
      <c r="I74" s="32">
        <f>_xlfn.XLOOKUP(J74,'event_type|事件类型'!C:C,'event_type|事件类型'!A:A)</f>
        <v>36</v>
      </c>
      <c r="J74" s="33" t="s">
        <v>119</v>
      </c>
      <c r="K74" s="32" t="str">
        <f t="shared" si="5"/>
        <v>0;1;0;0;0;0;0</v>
      </c>
      <c r="L74" s="32">
        <v>0</v>
      </c>
      <c r="M74" s="32" t="str">
        <f>IF(_xlfn.XLOOKUP($I$5,'event_type|事件类型'!$A:$A,'event_type|事件类型'!H:H)="","无",_xlfn.XLOOKUP(I74,'event_type|事件类型'!$A:$A,'event_type|事件类型'!H:H))</f>
        <v>羁绊类型</v>
      </c>
      <c r="N74" s="32">
        <v>1</v>
      </c>
      <c r="O74" s="32" t="str">
        <f>IF(_xlfn.XLOOKUP($I74,'event_type|事件类型'!$A:$A,'event_type|事件类型'!I:I)="","无",_xlfn.XLOOKUP($I74,'event_type|事件类型'!$A:$A,'event_type|事件类型'!I:I))</f>
        <v>品质id</v>
      </c>
      <c r="Q74" s="32" t="str">
        <f>IF(_xlfn.XLOOKUP($I74,'event_type|事件类型'!$A:$A,'event_type|事件类型'!J:J)="","无",_xlfn.XLOOKUP($I74,'event_type|事件类型'!$A:$A,'event_type|事件类型'!J:J))</f>
        <v>无</v>
      </c>
      <c r="S74" s="32" t="str">
        <f>IF(_xlfn.XLOOKUP($I74,'event_type|事件类型'!$A:$A,'event_type|事件类型'!K:K)="","无",_xlfn.XLOOKUP($I74,'event_type|事件类型'!$A:$A,'event_type|事件类型'!K:K))</f>
        <v>无</v>
      </c>
      <c r="U74" s="32" t="str">
        <f>IF(_xlfn.XLOOKUP($I74,'event_type|事件类型'!$A:$A,'event_type|事件类型'!L:L)="","无",_xlfn.XLOOKUP($I74,'event_type|事件类型'!$A:$A,'event_type|事件类型'!L:L))</f>
        <v>无</v>
      </c>
      <c r="W74" s="32" t="str">
        <f>IF(_xlfn.XLOOKUP($I74,'event_type|事件类型'!$A:$A,'event_type|事件类型'!M:M)="","无",_xlfn.XLOOKUP($I74,'event_type|事件类型'!$A:$A,'event_type|事件类型'!M:M))</f>
        <v>无</v>
      </c>
      <c r="Y74" s="32" t="str">
        <f>IF(_xlfn.XLOOKUP($I74,'event_type|事件类型'!$A:$A,'event_type|事件类型'!N:N)="","无",_xlfn.XLOOKUP($I74,'event_type|事件类型'!$A:$A,'event_type|事件类型'!N:N))</f>
        <v>无</v>
      </c>
    </row>
    <row r="75" customHeight="1" spans="1:25">
      <c r="A75" s="32">
        <v>55001</v>
      </c>
      <c r="B75" s="38">
        <v>455201</v>
      </c>
      <c r="C75" s="33" t="str">
        <f>_xlfn.XLOOKUP(B75,'[1]skill|技能'!$A:$A,'[1]skill|技能'!$D:$D)</f>
        <v>若技能【意外之财】达到Max，每次击败怪物有1%概率额外掉落道具。</v>
      </c>
      <c r="D75" s="33">
        <f>_xlfn.XLOOKUP(F75,'event_type|事件类型'!Q:Q,'event_type|事件类型'!P:P)</f>
        <v>2</v>
      </c>
      <c r="E75" s="33"/>
      <c r="F75" s="33" t="s">
        <v>120</v>
      </c>
      <c r="G75" s="33">
        <v>1000</v>
      </c>
      <c r="H75" s="33">
        <v>99999999</v>
      </c>
      <c r="I75" s="32">
        <f>_xlfn.XLOOKUP(J75,'event_type|事件类型'!C:C,'event_type|事件类型'!A:A)</f>
        <v>55</v>
      </c>
      <c r="J75" s="33" t="s">
        <v>121</v>
      </c>
      <c r="K75" s="32" t="str">
        <f t="shared" si="5"/>
        <v>211024;555001;0;0;0;0;0</v>
      </c>
      <c r="L75" s="32">
        <v>211024</v>
      </c>
      <c r="M75" s="32" t="str">
        <f>IF(_xlfn.XLOOKUP($I$5,'event_type|事件类型'!$A:$A,'event_type|事件类型'!H:H)="","无",_xlfn.XLOOKUP(I75,'event_type|事件类型'!$A:$A,'event_type|事件类型'!H:H))</f>
        <v>技能id1</v>
      </c>
      <c r="N75" s="32" t="str">
        <f t="shared" ref="N75:N95" si="6">CONCATENATE("5",$A75)</f>
        <v>555001</v>
      </c>
      <c r="O75" s="32" t="str">
        <f>IF(_xlfn.XLOOKUP($I75,'event_type|事件类型'!$A:$A,'event_type|事件类型'!I:I)="","无",_xlfn.XLOOKUP($I75,'event_type|事件类型'!$A:$A,'event_type|事件类型'!I:I))</f>
        <v>技能id2</v>
      </c>
      <c r="Q75" s="32" t="str">
        <f>IF(_xlfn.XLOOKUP($I75,'event_type|事件类型'!$A:$A,'event_type|事件类型'!J:J)="","无",_xlfn.XLOOKUP($I75,'event_type|事件类型'!$A:$A,'event_type|事件类型'!J:J))</f>
        <v>无</v>
      </c>
      <c r="S75" s="32" t="str">
        <f>IF(_xlfn.XLOOKUP($I75,'event_type|事件类型'!$A:$A,'event_type|事件类型'!K:K)="","无",_xlfn.XLOOKUP($I75,'event_type|事件类型'!$A:$A,'event_type|事件类型'!K:K))</f>
        <v>无</v>
      </c>
      <c r="U75" s="32" t="str">
        <f>IF(_xlfn.XLOOKUP($I75,'event_type|事件类型'!$A:$A,'event_type|事件类型'!L:L)="","无",_xlfn.XLOOKUP($I75,'event_type|事件类型'!$A:$A,'event_type|事件类型'!L:L))</f>
        <v>无</v>
      </c>
      <c r="W75" s="32" t="str">
        <f>IF(_xlfn.XLOOKUP($I75,'event_type|事件类型'!$A:$A,'event_type|事件类型'!M:M)="","无",_xlfn.XLOOKUP($I75,'event_type|事件类型'!$A:$A,'event_type|事件类型'!M:M))</f>
        <v>无</v>
      </c>
      <c r="Y75" s="32" t="str">
        <f>IF(_xlfn.XLOOKUP($I75,'event_type|事件类型'!$A:$A,'event_type|事件类型'!N:N)="","无",_xlfn.XLOOKUP($I75,'event_type|事件类型'!$A:$A,'event_type|事件类型'!N:N))</f>
        <v>无</v>
      </c>
    </row>
    <row r="76" customHeight="1" spans="1:25">
      <c r="A76" s="32">
        <v>55002</v>
      </c>
      <c r="B76" s="38">
        <v>455202</v>
      </c>
      <c r="C76" s="33" t="str">
        <f>_xlfn.XLOOKUP(B76,'[1]skill|技能'!$A:$A,'[1]skill|技能'!$D:$D)</f>
        <v>若技能【风险投资】达到Max，每次判定必然获得钞票。</v>
      </c>
      <c r="D76" s="33">
        <f>_xlfn.XLOOKUP(F76,'event_type|事件类型'!Q:Q,'event_type|事件类型'!P:P)</f>
        <v>2</v>
      </c>
      <c r="E76" s="33"/>
      <c r="F76" s="33" t="s">
        <v>120</v>
      </c>
      <c r="G76" s="33">
        <v>1000</v>
      </c>
      <c r="H76" s="33">
        <v>99999999</v>
      </c>
      <c r="I76" s="32">
        <f>_xlfn.XLOOKUP(J76,'event_type|事件类型'!C:C,'event_type|事件类型'!A:A)</f>
        <v>55</v>
      </c>
      <c r="J76" s="33" t="s">
        <v>121</v>
      </c>
      <c r="K76" s="32" t="str">
        <f t="shared" si="5"/>
        <v>212022;555002;0;0;0;0;0</v>
      </c>
      <c r="L76" s="32">
        <v>212022</v>
      </c>
      <c r="M76" s="32" t="str">
        <f>IF(_xlfn.XLOOKUP($I$5,'event_type|事件类型'!$A:$A,'event_type|事件类型'!H:H)="","无",_xlfn.XLOOKUP(I76,'event_type|事件类型'!$A:$A,'event_type|事件类型'!H:H))</f>
        <v>技能id1</v>
      </c>
      <c r="N76" s="32" t="str">
        <f t="shared" si="6"/>
        <v>555002</v>
      </c>
      <c r="O76" s="32" t="str">
        <f>IF(_xlfn.XLOOKUP($I76,'event_type|事件类型'!$A:$A,'event_type|事件类型'!I:I)="","无",_xlfn.XLOOKUP($I76,'event_type|事件类型'!$A:$A,'event_type|事件类型'!I:I))</f>
        <v>技能id2</v>
      </c>
      <c r="Q76" s="32" t="str">
        <f>IF(_xlfn.XLOOKUP($I76,'event_type|事件类型'!$A:$A,'event_type|事件类型'!J:J)="","无",_xlfn.XLOOKUP($I76,'event_type|事件类型'!$A:$A,'event_type|事件类型'!J:J))</f>
        <v>无</v>
      </c>
      <c r="S76" s="32" t="str">
        <f>IF(_xlfn.XLOOKUP($I76,'event_type|事件类型'!$A:$A,'event_type|事件类型'!K:K)="","无",_xlfn.XLOOKUP($I76,'event_type|事件类型'!$A:$A,'event_type|事件类型'!K:K))</f>
        <v>无</v>
      </c>
      <c r="U76" s="32" t="str">
        <f>IF(_xlfn.XLOOKUP($I76,'event_type|事件类型'!$A:$A,'event_type|事件类型'!L:L)="","无",_xlfn.XLOOKUP($I76,'event_type|事件类型'!$A:$A,'event_type|事件类型'!L:L))</f>
        <v>无</v>
      </c>
      <c r="W76" s="32" t="str">
        <f>IF(_xlfn.XLOOKUP($I76,'event_type|事件类型'!$A:$A,'event_type|事件类型'!M:M)="","无",_xlfn.XLOOKUP($I76,'event_type|事件类型'!$A:$A,'event_type|事件类型'!M:M))</f>
        <v>无</v>
      </c>
      <c r="Y76" s="32" t="str">
        <f>IF(_xlfn.XLOOKUP($I76,'event_type|事件类型'!$A:$A,'event_type|事件类型'!N:N)="","无",_xlfn.XLOOKUP($I76,'event_type|事件类型'!$A:$A,'event_type|事件类型'!N:N))</f>
        <v>无</v>
      </c>
    </row>
    <row r="77" customHeight="1" spans="1:25">
      <c r="A77" s="32">
        <v>55003</v>
      </c>
      <c r="B77" s="38">
        <v>455203</v>
      </c>
      <c r="C77" s="33" t="str">
        <f>_xlfn.XLOOKUP(B77,'[1]skill|技能'!$A:$A,'[1]skill|技能'!$D:$D)</f>
        <v>若技能【弹无虚发】达到Max，获得玻璃大炮效果：攻击力+20%，最大生命值-20%。</v>
      </c>
      <c r="D77" s="33">
        <f>_xlfn.XLOOKUP(F77,'event_type|事件类型'!Q:Q,'event_type|事件类型'!P:P)</f>
        <v>2</v>
      </c>
      <c r="E77" s="33"/>
      <c r="F77" s="33" t="s">
        <v>120</v>
      </c>
      <c r="G77" s="33">
        <v>1000</v>
      </c>
      <c r="H77" s="33">
        <v>99999999</v>
      </c>
      <c r="I77" s="32">
        <f>_xlfn.XLOOKUP(J77,'event_type|事件类型'!C:C,'event_type|事件类型'!A:A)</f>
        <v>55</v>
      </c>
      <c r="J77" s="33" t="s">
        <v>121</v>
      </c>
      <c r="K77" s="32" t="str">
        <f t="shared" si="5"/>
        <v>221014;555003;0;0;0;0;0</v>
      </c>
      <c r="L77" s="32">
        <v>221014</v>
      </c>
      <c r="M77" s="32" t="str">
        <f>IF(_xlfn.XLOOKUP($I$5,'event_type|事件类型'!$A:$A,'event_type|事件类型'!H:H)="","无",_xlfn.XLOOKUP(I77,'event_type|事件类型'!$A:$A,'event_type|事件类型'!H:H))</f>
        <v>技能id1</v>
      </c>
      <c r="N77" s="32" t="str">
        <f t="shared" si="6"/>
        <v>555003</v>
      </c>
      <c r="O77" s="32" t="str">
        <f>IF(_xlfn.XLOOKUP($I77,'event_type|事件类型'!$A:$A,'event_type|事件类型'!I:I)="","无",_xlfn.XLOOKUP($I77,'event_type|事件类型'!$A:$A,'event_type|事件类型'!I:I))</f>
        <v>技能id2</v>
      </c>
      <c r="Q77" s="32" t="str">
        <f>IF(_xlfn.XLOOKUP($I77,'event_type|事件类型'!$A:$A,'event_type|事件类型'!J:J)="","无",_xlfn.XLOOKUP($I77,'event_type|事件类型'!$A:$A,'event_type|事件类型'!J:J))</f>
        <v>无</v>
      </c>
      <c r="S77" s="32" t="str">
        <f>IF(_xlfn.XLOOKUP($I77,'event_type|事件类型'!$A:$A,'event_type|事件类型'!K:K)="","无",_xlfn.XLOOKUP($I77,'event_type|事件类型'!$A:$A,'event_type|事件类型'!K:K))</f>
        <v>无</v>
      </c>
      <c r="U77" s="32" t="str">
        <f>IF(_xlfn.XLOOKUP($I77,'event_type|事件类型'!$A:$A,'event_type|事件类型'!L:L)="","无",_xlfn.XLOOKUP($I77,'event_type|事件类型'!$A:$A,'event_type|事件类型'!L:L))</f>
        <v>无</v>
      </c>
      <c r="W77" s="32" t="str">
        <f>IF(_xlfn.XLOOKUP($I77,'event_type|事件类型'!$A:$A,'event_type|事件类型'!M:M)="","无",_xlfn.XLOOKUP($I77,'event_type|事件类型'!$A:$A,'event_type|事件类型'!M:M))</f>
        <v>无</v>
      </c>
      <c r="Y77" s="32" t="str">
        <f>IF(_xlfn.XLOOKUP($I77,'event_type|事件类型'!$A:$A,'event_type|事件类型'!N:N)="","无",_xlfn.XLOOKUP($I77,'event_type|事件类型'!$A:$A,'event_type|事件类型'!N:N))</f>
        <v>无</v>
      </c>
    </row>
    <row r="78" customHeight="1" spans="1:25">
      <c r="A78" s="32">
        <v>55004</v>
      </c>
      <c r="B78" s="38">
        <v>455204</v>
      </c>
      <c r="C78" s="33" t="str">
        <f>_xlfn.XLOOKUP(B78,'[1]skill|技能'!$A:$A,'[1]skill|技能'!$D:$D)</f>
        <v>若技能【粉碎】达到Max，每次攻击将使目标移速减少10%，持续2秒，最多叠加5层。</v>
      </c>
      <c r="D78" s="33">
        <f>_xlfn.XLOOKUP(F78,'event_type|事件类型'!Q:Q,'event_type|事件类型'!P:P)</f>
        <v>2</v>
      </c>
      <c r="E78" s="33"/>
      <c r="F78" s="33" t="s">
        <v>120</v>
      </c>
      <c r="G78" s="33">
        <v>1000</v>
      </c>
      <c r="H78" s="33">
        <v>99999999</v>
      </c>
      <c r="I78" s="32">
        <f>_xlfn.XLOOKUP(J78,'event_type|事件类型'!C:C,'event_type|事件类型'!A:A)</f>
        <v>55</v>
      </c>
      <c r="J78" s="33" t="s">
        <v>121</v>
      </c>
      <c r="K78" s="32" t="str">
        <f t="shared" si="5"/>
        <v>222012;555004;0;0;0;0;0</v>
      </c>
      <c r="L78" s="32">
        <v>222012</v>
      </c>
      <c r="M78" s="32" t="str">
        <f>IF(_xlfn.XLOOKUP($I$5,'event_type|事件类型'!$A:$A,'event_type|事件类型'!H:H)="","无",_xlfn.XLOOKUP(I78,'event_type|事件类型'!$A:$A,'event_type|事件类型'!H:H))</f>
        <v>技能id1</v>
      </c>
      <c r="N78" s="32" t="str">
        <f t="shared" si="6"/>
        <v>555004</v>
      </c>
      <c r="O78" s="32" t="str">
        <f>IF(_xlfn.XLOOKUP($I78,'event_type|事件类型'!$A:$A,'event_type|事件类型'!I:I)="","无",_xlfn.XLOOKUP($I78,'event_type|事件类型'!$A:$A,'event_type|事件类型'!I:I))</f>
        <v>技能id2</v>
      </c>
      <c r="Q78" s="32" t="str">
        <f>IF(_xlfn.XLOOKUP($I78,'event_type|事件类型'!$A:$A,'event_type|事件类型'!J:J)="","无",_xlfn.XLOOKUP($I78,'event_type|事件类型'!$A:$A,'event_type|事件类型'!J:J))</f>
        <v>无</v>
      </c>
      <c r="S78" s="32" t="str">
        <f>IF(_xlfn.XLOOKUP($I78,'event_type|事件类型'!$A:$A,'event_type|事件类型'!K:K)="","无",_xlfn.XLOOKUP($I78,'event_type|事件类型'!$A:$A,'event_type|事件类型'!K:K))</f>
        <v>无</v>
      </c>
      <c r="U78" s="32" t="str">
        <f>IF(_xlfn.XLOOKUP($I78,'event_type|事件类型'!$A:$A,'event_type|事件类型'!L:L)="","无",_xlfn.XLOOKUP($I78,'event_type|事件类型'!$A:$A,'event_type|事件类型'!L:L))</f>
        <v>无</v>
      </c>
      <c r="W78" s="32" t="str">
        <f>IF(_xlfn.XLOOKUP($I78,'event_type|事件类型'!$A:$A,'event_type|事件类型'!M:M)="","无",_xlfn.XLOOKUP($I78,'event_type|事件类型'!$A:$A,'event_type|事件类型'!M:M))</f>
        <v>无</v>
      </c>
      <c r="Y78" s="32" t="str">
        <f>IF(_xlfn.XLOOKUP($I78,'event_type|事件类型'!$A:$A,'event_type|事件类型'!N:N)="","无",_xlfn.XLOOKUP($I78,'event_type|事件类型'!$A:$A,'event_type|事件类型'!N:N))</f>
        <v>无</v>
      </c>
    </row>
    <row r="79" customHeight="1" spans="1:25">
      <c r="A79" s="32">
        <v>55005</v>
      </c>
      <c r="B79" s="38">
        <v>455205</v>
      </c>
      <c r="C79" s="33" t="str">
        <f>_xlfn.XLOOKUP(B79,'[1]skill|技能'!$A:$A,'[1]skill|技能'!$D:$D)</f>
        <v>若技能【借力打力】达到Max，每次攻击有1%概率触发极限推力。</v>
      </c>
      <c r="D79" s="33">
        <f>_xlfn.XLOOKUP(F79,'event_type|事件类型'!Q:Q,'event_type|事件类型'!P:P)</f>
        <v>2</v>
      </c>
      <c r="E79" s="33"/>
      <c r="F79" s="33" t="s">
        <v>120</v>
      </c>
      <c r="G79" s="33">
        <v>1000</v>
      </c>
      <c r="H79" s="33">
        <v>99999999</v>
      </c>
      <c r="I79" s="32">
        <f>_xlfn.XLOOKUP(J79,'event_type|事件类型'!C:C,'event_type|事件类型'!A:A)</f>
        <v>55</v>
      </c>
      <c r="J79" s="33" t="s">
        <v>121</v>
      </c>
      <c r="K79" s="32" t="str">
        <f t="shared" si="5"/>
        <v>231014;555005;0;0;0;0;0</v>
      </c>
      <c r="L79" s="32">
        <v>231014</v>
      </c>
      <c r="M79" s="32" t="str">
        <f>IF(_xlfn.XLOOKUP($I$5,'event_type|事件类型'!$A:$A,'event_type|事件类型'!H:H)="","无",_xlfn.XLOOKUP(I79,'event_type|事件类型'!$A:$A,'event_type|事件类型'!H:H))</f>
        <v>技能id1</v>
      </c>
      <c r="N79" s="32" t="str">
        <f t="shared" si="6"/>
        <v>555005</v>
      </c>
      <c r="O79" s="32" t="str">
        <f>IF(_xlfn.XLOOKUP($I79,'event_type|事件类型'!$A:$A,'event_type|事件类型'!I:I)="","无",_xlfn.XLOOKUP($I79,'event_type|事件类型'!$A:$A,'event_type|事件类型'!I:I))</f>
        <v>技能id2</v>
      </c>
      <c r="Q79" s="32" t="str">
        <f>IF(_xlfn.XLOOKUP($I79,'event_type|事件类型'!$A:$A,'event_type|事件类型'!J:J)="","无",_xlfn.XLOOKUP($I79,'event_type|事件类型'!$A:$A,'event_type|事件类型'!J:J))</f>
        <v>无</v>
      </c>
      <c r="S79" s="32" t="str">
        <f>IF(_xlfn.XLOOKUP($I79,'event_type|事件类型'!$A:$A,'event_type|事件类型'!K:K)="","无",_xlfn.XLOOKUP($I79,'event_type|事件类型'!$A:$A,'event_type|事件类型'!K:K))</f>
        <v>无</v>
      </c>
      <c r="U79" s="32" t="str">
        <f>IF(_xlfn.XLOOKUP($I79,'event_type|事件类型'!$A:$A,'event_type|事件类型'!L:L)="","无",_xlfn.XLOOKUP($I79,'event_type|事件类型'!$A:$A,'event_type|事件类型'!L:L))</f>
        <v>无</v>
      </c>
      <c r="W79" s="32" t="str">
        <f>IF(_xlfn.XLOOKUP($I79,'event_type|事件类型'!$A:$A,'event_type|事件类型'!M:M)="","无",_xlfn.XLOOKUP($I79,'event_type|事件类型'!$A:$A,'event_type|事件类型'!M:M))</f>
        <v>无</v>
      </c>
      <c r="Y79" s="32" t="str">
        <f>IF(_xlfn.XLOOKUP($I79,'event_type|事件类型'!$A:$A,'event_type|事件类型'!N:N)="","无",_xlfn.XLOOKUP($I79,'event_type|事件类型'!$A:$A,'event_type|事件类型'!N:N))</f>
        <v>无</v>
      </c>
    </row>
    <row r="80" customHeight="1" spans="1:25">
      <c r="A80" s="32">
        <v>55006</v>
      </c>
      <c r="B80" s="38">
        <v>455206</v>
      </c>
      <c r="C80" s="33" t="str">
        <f>_xlfn.XLOOKUP(B80,'[1]skill|技能'!$A:$A,'[1]skill|技能'!$D:$D)</f>
        <v>若技能【格挡反击】达到Max，触发格挡反击的概率提升至30%。</v>
      </c>
      <c r="D80" s="33">
        <f>_xlfn.XLOOKUP(F80,'event_type|事件类型'!Q:Q,'event_type|事件类型'!P:P)</f>
        <v>2</v>
      </c>
      <c r="E80" s="33"/>
      <c r="F80" s="33" t="s">
        <v>120</v>
      </c>
      <c r="G80" s="33">
        <v>1000</v>
      </c>
      <c r="H80" s="33">
        <v>99999999</v>
      </c>
      <c r="I80" s="32">
        <f>_xlfn.XLOOKUP(J80,'event_type|事件类型'!C:C,'event_type|事件类型'!A:A)</f>
        <v>55</v>
      </c>
      <c r="J80" s="33" t="s">
        <v>121</v>
      </c>
      <c r="K80" s="32" t="str">
        <f t="shared" si="5"/>
        <v>232012;555006;0;0;0;0;0</v>
      </c>
      <c r="L80" s="32">
        <v>232012</v>
      </c>
      <c r="M80" s="32" t="str">
        <f>IF(_xlfn.XLOOKUP($I$5,'event_type|事件类型'!$A:$A,'event_type|事件类型'!H:H)="","无",_xlfn.XLOOKUP(I80,'event_type|事件类型'!$A:$A,'event_type|事件类型'!H:H))</f>
        <v>技能id1</v>
      </c>
      <c r="N80" s="32" t="str">
        <f t="shared" si="6"/>
        <v>555006</v>
      </c>
      <c r="O80" s="32" t="str">
        <f>IF(_xlfn.XLOOKUP($I80,'event_type|事件类型'!$A:$A,'event_type|事件类型'!I:I)="","无",_xlfn.XLOOKUP($I80,'event_type|事件类型'!$A:$A,'event_type|事件类型'!I:I))</f>
        <v>技能id2</v>
      </c>
      <c r="Q80" s="32" t="str">
        <f>IF(_xlfn.XLOOKUP($I80,'event_type|事件类型'!$A:$A,'event_type|事件类型'!J:J)="","无",_xlfn.XLOOKUP($I80,'event_type|事件类型'!$A:$A,'event_type|事件类型'!J:J))</f>
        <v>无</v>
      </c>
      <c r="S80" s="32" t="str">
        <f>IF(_xlfn.XLOOKUP($I80,'event_type|事件类型'!$A:$A,'event_type|事件类型'!K:K)="","无",_xlfn.XLOOKUP($I80,'event_type|事件类型'!$A:$A,'event_type|事件类型'!K:K))</f>
        <v>无</v>
      </c>
      <c r="U80" s="32" t="str">
        <f>IF(_xlfn.XLOOKUP($I80,'event_type|事件类型'!$A:$A,'event_type|事件类型'!L:L)="","无",_xlfn.XLOOKUP($I80,'event_type|事件类型'!$A:$A,'event_type|事件类型'!L:L))</f>
        <v>无</v>
      </c>
      <c r="W80" s="32" t="str">
        <f>IF(_xlfn.XLOOKUP($I80,'event_type|事件类型'!$A:$A,'event_type|事件类型'!M:M)="","无",_xlfn.XLOOKUP($I80,'event_type|事件类型'!$A:$A,'event_type|事件类型'!M:M))</f>
        <v>无</v>
      </c>
      <c r="Y80" s="32" t="str">
        <f>IF(_xlfn.XLOOKUP($I80,'event_type|事件类型'!$A:$A,'event_type|事件类型'!N:N)="","无",_xlfn.XLOOKUP($I80,'event_type|事件类型'!$A:$A,'event_type|事件类型'!N:N))</f>
        <v>无</v>
      </c>
    </row>
    <row r="81" customHeight="1" spans="1:25">
      <c r="A81" s="32">
        <v>55007</v>
      </c>
      <c r="B81" s="38">
        <v>455207</v>
      </c>
      <c r="C81" s="33" t="str">
        <f>_xlfn.XLOOKUP(B81,'[1]skill|技能'!$A:$A,'[1]skill|技能'!$D:$D)</f>
        <v>若技能【贵族风范】达到Max，额外获得20%受到治疗增加。</v>
      </c>
      <c r="D81" s="33">
        <f>_xlfn.XLOOKUP(F81,'event_type|事件类型'!Q:Q,'event_type|事件类型'!P:P)</f>
        <v>2</v>
      </c>
      <c r="E81" s="33"/>
      <c r="F81" s="33" t="s">
        <v>120</v>
      </c>
      <c r="G81" s="33">
        <v>1000</v>
      </c>
      <c r="H81" s="33">
        <v>99999999</v>
      </c>
      <c r="I81" s="32">
        <f>_xlfn.XLOOKUP(J81,'event_type|事件类型'!C:C,'event_type|事件类型'!A:A)</f>
        <v>55</v>
      </c>
      <c r="J81" s="33" t="s">
        <v>121</v>
      </c>
      <c r="K81" s="32" t="str">
        <f t="shared" si="5"/>
        <v>241054;555007;0;0;0;0;0</v>
      </c>
      <c r="L81" s="32">
        <v>241054</v>
      </c>
      <c r="M81" s="32" t="str">
        <f>IF(_xlfn.XLOOKUP($I$5,'event_type|事件类型'!$A:$A,'event_type|事件类型'!H:H)="","无",_xlfn.XLOOKUP(I81,'event_type|事件类型'!$A:$A,'event_type|事件类型'!H:H))</f>
        <v>技能id1</v>
      </c>
      <c r="N81" s="32" t="str">
        <f t="shared" si="6"/>
        <v>555007</v>
      </c>
      <c r="O81" s="32" t="str">
        <f>IF(_xlfn.XLOOKUP($I81,'event_type|事件类型'!$A:$A,'event_type|事件类型'!I:I)="","无",_xlfn.XLOOKUP($I81,'event_type|事件类型'!$A:$A,'event_type|事件类型'!I:I))</f>
        <v>技能id2</v>
      </c>
      <c r="Q81" s="32" t="str">
        <f>IF(_xlfn.XLOOKUP($I81,'event_type|事件类型'!$A:$A,'event_type|事件类型'!J:J)="","无",_xlfn.XLOOKUP($I81,'event_type|事件类型'!$A:$A,'event_type|事件类型'!J:J))</f>
        <v>无</v>
      </c>
      <c r="S81" s="32" t="str">
        <f>IF(_xlfn.XLOOKUP($I81,'event_type|事件类型'!$A:$A,'event_type|事件类型'!K:K)="","无",_xlfn.XLOOKUP($I81,'event_type|事件类型'!$A:$A,'event_type|事件类型'!K:K))</f>
        <v>无</v>
      </c>
      <c r="U81" s="32" t="str">
        <f>IF(_xlfn.XLOOKUP($I81,'event_type|事件类型'!$A:$A,'event_type|事件类型'!L:L)="","无",_xlfn.XLOOKUP($I81,'event_type|事件类型'!$A:$A,'event_type|事件类型'!L:L))</f>
        <v>无</v>
      </c>
      <c r="W81" s="32" t="str">
        <f>IF(_xlfn.XLOOKUP($I81,'event_type|事件类型'!$A:$A,'event_type|事件类型'!M:M)="","无",_xlfn.XLOOKUP($I81,'event_type|事件类型'!$A:$A,'event_type|事件类型'!M:M))</f>
        <v>无</v>
      </c>
      <c r="Y81" s="32" t="str">
        <f>IF(_xlfn.XLOOKUP($I81,'event_type|事件类型'!$A:$A,'event_type|事件类型'!N:N)="","无",_xlfn.XLOOKUP($I81,'event_type|事件类型'!$A:$A,'event_type|事件类型'!N:N))</f>
        <v>无</v>
      </c>
    </row>
    <row r="82" customHeight="1" spans="1:25">
      <c r="A82" s="32">
        <v>55008</v>
      </c>
      <c r="B82" s="38">
        <v>455208</v>
      </c>
      <c r="C82" s="33" t="str">
        <f>_xlfn.XLOOKUP(B82,'[1]skill|技能'!$A:$A,'[1]skill|技能'!$D:$D)</f>
        <v>若技能【危机公关】达到Max，受到致命伤害后立刻秒杀圆形范围内所有喽啰，移速+20%，持续5秒。</v>
      </c>
      <c r="D82" s="33">
        <f>_xlfn.XLOOKUP(F82,'event_type|事件类型'!Q:Q,'event_type|事件类型'!P:P)</f>
        <v>2</v>
      </c>
      <c r="E82" s="33"/>
      <c r="F82" s="33" t="s">
        <v>120</v>
      </c>
      <c r="G82" s="33">
        <v>1000</v>
      </c>
      <c r="H82" s="33">
        <v>99999999</v>
      </c>
      <c r="I82" s="32">
        <f>_xlfn.XLOOKUP(J82,'event_type|事件类型'!C:C,'event_type|事件类型'!A:A)</f>
        <v>55</v>
      </c>
      <c r="J82" s="33" t="s">
        <v>121</v>
      </c>
      <c r="K82" s="32" t="str">
        <f t="shared" si="5"/>
        <v>242022;555008;0;0;0;0;0</v>
      </c>
      <c r="L82" s="32">
        <v>242022</v>
      </c>
      <c r="M82" s="32" t="str">
        <f>IF(_xlfn.XLOOKUP($I$5,'event_type|事件类型'!$A:$A,'event_type|事件类型'!H:H)="","无",_xlfn.XLOOKUP(I82,'event_type|事件类型'!$A:$A,'event_type|事件类型'!H:H))</f>
        <v>技能id1</v>
      </c>
      <c r="N82" s="32" t="str">
        <f t="shared" si="6"/>
        <v>555008</v>
      </c>
      <c r="O82" s="32" t="str">
        <f>IF(_xlfn.XLOOKUP($I82,'event_type|事件类型'!$A:$A,'event_type|事件类型'!I:I)="","无",_xlfn.XLOOKUP($I82,'event_type|事件类型'!$A:$A,'event_type|事件类型'!I:I))</f>
        <v>技能id2</v>
      </c>
      <c r="Q82" s="32" t="str">
        <f>IF(_xlfn.XLOOKUP($I82,'event_type|事件类型'!$A:$A,'event_type|事件类型'!J:J)="","无",_xlfn.XLOOKUP($I82,'event_type|事件类型'!$A:$A,'event_type|事件类型'!J:J))</f>
        <v>无</v>
      </c>
      <c r="S82" s="32" t="str">
        <f>IF(_xlfn.XLOOKUP($I82,'event_type|事件类型'!$A:$A,'event_type|事件类型'!K:K)="","无",_xlfn.XLOOKUP($I82,'event_type|事件类型'!$A:$A,'event_type|事件类型'!K:K))</f>
        <v>无</v>
      </c>
      <c r="U82" s="32" t="str">
        <f>IF(_xlfn.XLOOKUP($I82,'event_type|事件类型'!$A:$A,'event_type|事件类型'!L:L)="","无",_xlfn.XLOOKUP($I82,'event_type|事件类型'!$A:$A,'event_type|事件类型'!L:L))</f>
        <v>无</v>
      </c>
      <c r="W82" s="32" t="str">
        <f>IF(_xlfn.XLOOKUP($I82,'event_type|事件类型'!$A:$A,'event_type|事件类型'!M:M)="","无",_xlfn.XLOOKUP($I82,'event_type|事件类型'!$A:$A,'event_type|事件类型'!M:M))</f>
        <v>无</v>
      </c>
      <c r="Y82" s="32" t="str">
        <f>IF(_xlfn.XLOOKUP($I82,'event_type|事件类型'!$A:$A,'event_type|事件类型'!N:N)="","无",_xlfn.XLOOKUP($I82,'event_type|事件类型'!$A:$A,'event_type|事件类型'!N:N))</f>
        <v>无</v>
      </c>
    </row>
    <row r="83" customHeight="1" spans="1:25">
      <c r="A83" s="32">
        <v>55009</v>
      </c>
      <c r="B83" s="38">
        <v>455301</v>
      </c>
      <c r="C83" s="33" t="str">
        <f>_xlfn.XLOOKUP(B83,'[1]skill|技能'!$A:$A,'[1]skill|技能'!$D:$D)</f>
        <v>若获得技能【摩根时代】，有20%概率获得额外获得1个技能。</v>
      </c>
      <c r="D83" s="33">
        <f>_xlfn.XLOOKUP(F83,'event_type|事件类型'!Q:Q,'event_type|事件类型'!P:P)</f>
        <v>2</v>
      </c>
      <c r="E83" s="33"/>
      <c r="F83" s="33" t="s">
        <v>120</v>
      </c>
      <c r="G83" s="33">
        <v>1000</v>
      </c>
      <c r="H83" s="33">
        <v>99999999</v>
      </c>
      <c r="I83" s="32">
        <f>_xlfn.XLOOKUP(J83,'event_type|事件类型'!C:C,'event_type|事件类型'!A:A)</f>
        <v>55</v>
      </c>
      <c r="J83" s="33" t="s">
        <v>121</v>
      </c>
      <c r="K83" s="32" t="str">
        <f t="shared" si="5"/>
        <v>213011;555009;0;0;0;0;0</v>
      </c>
      <c r="L83" s="32">
        <v>213011</v>
      </c>
      <c r="M83" s="32" t="str">
        <f>IF(_xlfn.XLOOKUP($I$5,'event_type|事件类型'!$A:$A,'event_type|事件类型'!H:H)="","无",_xlfn.XLOOKUP(I83,'event_type|事件类型'!$A:$A,'event_type|事件类型'!H:H))</f>
        <v>技能id1</v>
      </c>
      <c r="N83" s="32" t="str">
        <f t="shared" si="6"/>
        <v>555009</v>
      </c>
      <c r="O83" s="32" t="str">
        <f>IF(_xlfn.XLOOKUP($I83,'event_type|事件类型'!$A:$A,'event_type|事件类型'!I:I)="","无",_xlfn.XLOOKUP($I83,'event_type|事件类型'!$A:$A,'event_type|事件类型'!I:I))</f>
        <v>技能id2</v>
      </c>
      <c r="Q83" s="32" t="str">
        <f>IF(_xlfn.XLOOKUP($I83,'event_type|事件类型'!$A:$A,'event_type|事件类型'!J:J)="","无",_xlfn.XLOOKUP($I83,'event_type|事件类型'!$A:$A,'event_type|事件类型'!J:J))</f>
        <v>无</v>
      </c>
      <c r="S83" s="32" t="str">
        <f>IF(_xlfn.XLOOKUP($I83,'event_type|事件类型'!$A:$A,'event_type|事件类型'!K:K)="","无",_xlfn.XLOOKUP($I83,'event_type|事件类型'!$A:$A,'event_type|事件类型'!K:K))</f>
        <v>无</v>
      </c>
      <c r="U83" s="32" t="str">
        <f>IF(_xlfn.XLOOKUP($I83,'event_type|事件类型'!$A:$A,'event_type|事件类型'!L:L)="","无",_xlfn.XLOOKUP($I83,'event_type|事件类型'!$A:$A,'event_type|事件类型'!L:L))</f>
        <v>无</v>
      </c>
      <c r="W83" s="32" t="str">
        <f>IF(_xlfn.XLOOKUP($I83,'event_type|事件类型'!$A:$A,'event_type|事件类型'!M:M)="","无",_xlfn.XLOOKUP($I83,'event_type|事件类型'!$A:$A,'event_type|事件类型'!M:M))</f>
        <v>无</v>
      </c>
      <c r="Y83" s="32" t="str">
        <f>IF(_xlfn.XLOOKUP($I83,'event_type|事件类型'!$A:$A,'event_type|事件类型'!N:N)="","无",_xlfn.XLOOKUP($I83,'event_type|事件类型'!$A:$A,'event_type|事件类型'!N:N))</f>
        <v>无</v>
      </c>
    </row>
    <row r="84" customHeight="1" spans="1:25">
      <c r="A84" s="32">
        <v>55010</v>
      </c>
      <c r="B84" s="38">
        <v>455302</v>
      </c>
      <c r="C84" s="33" t="str">
        <f>_xlfn.XLOOKUP(B84,'[1]skill|技能'!$A:$A,'[1]skill|技能'!$D:$D)</f>
        <v>若获得技能【派对时间】，效果持续30秒。</v>
      </c>
      <c r="D84" s="33">
        <f>_xlfn.XLOOKUP(F84,'event_type|事件类型'!Q:Q,'event_type|事件类型'!P:P)</f>
        <v>2</v>
      </c>
      <c r="E84" s="33"/>
      <c r="F84" s="33" t="s">
        <v>120</v>
      </c>
      <c r="G84" s="33">
        <v>1000</v>
      </c>
      <c r="H84" s="33">
        <v>99999999</v>
      </c>
      <c r="I84" s="32">
        <f>_xlfn.XLOOKUP(J84,'event_type|事件类型'!C:C,'event_type|事件类型'!A:A)</f>
        <v>55</v>
      </c>
      <c r="J84" s="33" t="s">
        <v>121</v>
      </c>
      <c r="K84" s="32" t="str">
        <f t="shared" si="5"/>
        <v>223011;511028;0;0;0;0;0</v>
      </c>
      <c r="L84" s="32">
        <v>223011</v>
      </c>
      <c r="M84" s="32" t="str">
        <f>IF(_xlfn.XLOOKUP($I$5,'event_type|事件类型'!$A:$A,'event_type|事件类型'!H:H)="","无",_xlfn.XLOOKUP(I84,'event_type|事件类型'!$A:$A,'event_type|事件类型'!H:H))</f>
        <v>技能id1</v>
      </c>
      <c r="N84" s="32">
        <v>511028</v>
      </c>
      <c r="O84" s="32" t="str">
        <f>IF(_xlfn.XLOOKUP($I84,'event_type|事件类型'!$A:$A,'event_type|事件类型'!I:I)="","无",_xlfn.XLOOKUP($I84,'event_type|事件类型'!$A:$A,'event_type|事件类型'!I:I))</f>
        <v>技能id2</v>
      </c>
      <c r="Q84" s="32" t="str">
        <f>IF(_xlfn.XLOOKUP($I84,'event_type|事件类型'!$A:$A,'event_type|事件类型'!J:J)="","无",_xlfn.XLOOKUP($I84,'event_type|事件类型'!$A:$A,'event_type|事件类型'!J:J))</f>
        <v>无</v>
      </c>
      <c r="S84" s="32" t="str">
        <f>IF(_xlfn.XLOOKUP($I84,'event_type|事件类型'!$A:$A,'event_type|事件类型'!K:K)="","无",_xlfn.XLOOKUP($I84,'event_type|事件类型'!$A:$A,'event_type|事件类型'!K:K))</f>
        <v>无</v>
      </c>
      <c r="U84" s="32" t="str">
        <f>IF(_xlfn.XLOOKUP($I84,'event_type|事件类型'!$A:$A,'event_type|事件类型'!L:L)="","无",_xlfn.XLOOKUP($I84,'event_type|事件类型'!$A:$A,'event_type|事件类型'!L:L))</f>
        <v>无</v>
      </c>
      <c r="W84" s="32" t="str">
        <f>IF(_xlfn.XLOOKUP($I84,'event_type|事件类型'!$A:$A,'event_type|事件类型'!M:M)="","无",_xlfn.XLOOKUP($I84,'event_type|事件类型'!$A:$A,'event_type|事件类型'!M:M))</f>
        <v>无</v>
      </c>
      <c r="Y84" s="32" t="str">
        <f>IF(_xlfn.XLOOKUP($I84,'event_type|事件类型'!$A:$A,'event_type|事件类型'!N:N)="","无",_xlfn.XLOOKUP($I84,'event_type|事件类型'!$A:$A,'event_type|事件类型'!N:N))</f>
        <v>无</v>
      </c>
    </row>
    <row r="85" customHeight="1" spans="1:25">
      <c r="A85" s="32">
        <v>55011</v>
      </c>
      <c r="B85" s="38">
        <v>455303</v>
      </c>
      <c r="C85" s="33" t="str">
        <f>_xlfn.XLOOKUP(B85,'[1]skill|技能'!$A:$A,'[1]skill|技能'!$D:$D)</f>
        <v>若获得技能【宗师之力】，每3次攻击，下1次攻击伤害翻倍。</v>
      </c>
      <c r="D85" s="33">
        <f>_xlfn.XLOOKUP(F85,'event_type|事件类型'!Q:Q,'event_type|事件类型'!P:P)</f>
        <v>2</v>
      </c>
      <c r="E85" s="33"/>
      <c r="F85" s="33" t="s">
        <v>120</v>
      </c>
      <c r="G85" s="33">
        <v>1000</v>
      </c>
      <c r="H85" s="33">
        <v>99999999</v>
      </c>
      <c r="I85" s="32">
        <f>_xlfn.XLOOKUP(J85,'event_type|事件类型'!C:C,'event_type|事件类型'!A:A)</f>
        <v>55</v>
      </c>
      <c r="J85" s="33" t="s">
        <v>121</v>
      </c>
      <c r="K85" s="32" t="str">
        <f t="shared" si="5"/>
        <v>233011;555011;0;0;0;0;0</v>
      </c>
      <c r="L85" s="32">
        <v>233011</v>
      </c>
      <c r="M85" s="32" t="str">
        <f>IF(_xlfn.XLOOKUP($I$5,'event_type|事件类型'!$A:$A,'event_type|事件类型'!H:H)="","无",_xlfn.XLOOKUP(I85,'event_type|事件类型'!$A:$A,'event_type|事件类型'!H:H))</f>
        <v>技能id1</v>
      </c>
      <c r="N85" s="32" t="str">
        <f t="shared" si="6"/>
        <v>555011</v>
      </c>
      <c r="O85" s="32" t="str">
        <f>IF(_xlfn.XLOOKUP($I85,'event_type|事件类型'!$A:$A,'event_type|事件类型'!I:I)="","无",_xlfn.XLOOKUP($I85,'event_type|事件类型'!$A:$A,'event_type|事件类型'!I:I))</f>
        <v>技能id2</v>
      </c>
      <c r="Q85" s="32" t="str">
        <f>IF(_xlfn.XLOOKUP($I85,'event_type|事件类型'!$A:$A,'event_type|事件类型'!J:J)="","无",_xlfn.XLOOKUP($I85,'event_type|事件类型'!$A:$A,'event_type|事件类型'!J:J))</f>
        <v>无</v>
      </c>
      <c r="S85" s="32" t="str">
        <f>IF(_xlfn.XLOOKUP($I85,'event_type|事件类型'!$A:$A,'event_type|事件类型'!K:K)="","无",_xlfn.XLOOKUP($I85,'event_type|事件类型'!$A:$A,'event_type|事件类型'!K:K))</f>
        <v>无</v>
      </c>
      <c r="U85" s="32" t="str">
        <f>IF(_xlfn.XLOOKUP($I85,'event_type|事件类型'!$A:$A,'event_type|事件类型'!L:L)="","无",_xlfn.XLOOKUP($I85,'event_type|事件类型'!$A:$A,'event_type|事件类型'!L:L))</f>
        <v>无</v>
      </c>
      <c r="W85" s="32" t="str">
        <f>IF(_xlfn.XLOOKUP($I85,'event_type|事件类型'!$A:$A,'event_type|事件类型'!M:M)="","无",_xlfn.XLOOKUP($I85,'event_type|事件类型'!$A:$A,'event_type|事件类型'!M:M))</f>
        <v>无</v>
      </c>
      <c r="Y85" s="32" t="str">
        <f>IF(_xlfn.XLOOKUP($I85,'event_type|事件类型'!$A:$A,'event_type|事件类型'!N:N)="","无",_xlfn.XLOOKUP($I85,'event_type|事件类型'!$A:$A,'event_type|事件类型'!N:N))</f>
        <v>无</v>
      </c>
    </row>
    <row r="86" customHeight="1" spans="1:25">
      <c r="A86" s="32">
        <v>55012</v>
      </c>
      <c r="B86" s="38">
        <v>455304</v>
      </c>
      <c r="C86" s="33" t="str">
        <f>_xlfn.XLOOKUP(B86,'[1]skill|技能'!$A:$A,'[1]skill|技能'!$D:$D)</f>
        <v>若获得技能【猎人游戏】，击败敌人有15%概率回复自身5%最大生命值。</v>
      </c>
      <c r="D86" s="33">
        <f>_xlfn.XLOOKUP(F86,'event_type|事件类型'!Q:Q,'event_type|事件类型'!P:P)</f>
        <v>2</v>
      </c>
      <c r="E86" s="33"/>
      <c r="F86" s="33" t="s">
        <v>120</v>
      </c>
      <c r="G86" s="33">
        <v>1000</v>
      </c>
      <c r="H86" s="33">
        <v>99999999</v>
      </c>
      <c r="I86" s="32">
        <f>_xlfn.XLOOKUP(J86,'event_type|事件类型'!C:C,'event_type|事件类型'!A:A)</f>
        <v>55</v>
      </c>
      <c r="J86" s="33" t="s">
        <v>121</v>
      </c>
      <c r="K86" s="32" t="str">
        <f t="shared" si="5"/>
        <v>243011;555012;0;0;0;0;0</v>
      </c>
      <c r="L86" s="32">
        <v>243011</v>
      </c>
      <c r="M86" s="32" t="str">
        <f>IF(_xlfn.XLOOKUP($I$5,'event_type|事件类型'!$A:$A,'event_type|事件类型'!H:H)="","无",_xlfn.XLOOKUP(I86,'event_type|事件类型'!$A:$A,'event_type|事件类型'!H:H))</f>
        <v>技能id1</v>
      </c>
      <c r="N86" s="32" t="str">
        <f t="shared" si="6"/>
        <v>555012</v>
      </c>
      <c r="O86" s="32" t="str">
        <f>IF(_xlfn.XLOOKUP($I86,'event_type|事件类型'!$A:$A,'event_type|事件类型'!I:I)="","无",_xlfn.XLOOKUP($I86,'event_type|事件类型'!$A:$A,'event_type|事件类型'!I:I))</f>
        <v>技能id2</v>
      </c>
      <c r="Q86" s="32" t="str">
        <f>IF(_xlfn.XLOOKUP($I86,'event_type|事件类型'!$A:$A,'event_type|事件类型'!J:J)="","无",_xlfn.XLOOKUP($I86,'event_type|事件类型'!$A:$A,'event_type|事件类型'!J:J))</f>
        <v>无</v>
      </c>
      <c r="S86" s="32" t="str">
        <f>IF(_xlfn.XLOOKUP($I86,'event_type|事件类型'!$A:$A,'event_type|事件类型'!K:K)="","无",_xlfn.XLOOKUP($I86,'event_type|事件类型'!$A:$A,'event_type|事件类型'!K:K))</f>
        <v>无</v>
      </c>
      <c r="U86" s="32" t="str">
        <f>IF(_xlfn.XLOOKUP($I86,'event_type|事件类型'!$A:$A,'event_type|事件类型'!L:L)="","无",_xlfn.XLOOKUP($I86,'event_type|事件类型'!$A:$A,'event_type|事件类型'!L:L))</f>
        <v>无</v>
      </c>
      <c r="W86" s="32" t="str">
        <f>IF(_xlfn.XLOOKUP($I86,'event_type|事件类型'!$A:$A,'event_type|事件类型'!M:M)="","无",_xlfn.XLOOKUP($I86,'event_type|事件类型'!$A:$A,'event_type|事件类型'!M:M))</f>
        <v>无</v>
      </c>
      <c r="Y86" s="32" t="str">
        <f>IF(_xlfn.XLOOKUP($I86,'event_type|事件类型'!$A:$A,'event_type|事件类型'!N:N)="","无",_xlfn.XLOOKUP($I86,'event_type|事件类型'!$A:$A,'event_type|事件类型'!N:N))</f>
        <v>无</v>
      </c>
    </row>
    <row r="87" customHeight="1" spans="1:25">
      <c r="A87" s="32">
        <v>61001</v>
      </c>
      <c r="B87" s="38">
        <v>456301</v>
      </c>
      <c r="C87" s="33" t="str">
        <f>_xlfn.XLOOKUP(B87,'[1]skill|技能'!$A:$A,'[1]skill|技能'!$D:$D)</f>
        <v>若流派【银行家】达到4阶，额外获得 所有流派总经验*0.2%伤害加成。</v>
      </c>
      <c r="D87" s="33">
        <f>_xlfn.XLOOKUP(F87,'event_type|事件类型'!Q:Q,'event_type|事件类型'!P:P)</f>
        <v>2</v>
      </c>
      <c r="E87" s="33"/>
      <c r="F87" s="33" t="s">
        <v>120</v>
      </c>
      <c r="G87" s="33">
        <v>1000</v>
      </c>
      <c r="H87" s="33">
        <v>99999999</v>
      </c>
      <c r="I87" s="32">
        <f>_xlfn.XLOOKUP(J87,'event_type|事件类型'!C:C,'event_type|事件类型'!A:A)</f>
        <v>61</v>
      </c>
      <c r="J87" s="33" t="s">
        <v>122</v>
      </c>
      <c r="K87" s="32" t="str">
        <f t="shared" si="5"/>
        <v>561001;1;4;0;0;0;0</v>
      </c>
      <c r="L87" s="32" t="str">
        <f t="shared" ref="L87:L91" si="7">CONCATENATE("5",$A87)</f>
        <v>561001</v>
      </c>
      <c r="M87" s="32" t="str">
        <f>IF(_xlfn.XLOOKUP($I$5,'event_type|事件类型'!$A:$A,'event_type|事件类型'!H:H)="","无",_xlfn.XLOOKUP(I87,'event_type|事件类型'!$A:$A,'event_type|事件类型'!H:H))</f>
        <v>技能id</v>
      </c>
      <c r="N87" s="32">
        <v>1</v>
      </c>
      <c r="O87" s="32" t="str">
        <f>IF(_xlfn.XLOOKUP($I87,'event_type|事件类型'!$A:$A,'event_type|事件类型'!I:I)="","无",_xlfn.XLOOKUP($I87,'event_type|事件类型'!$A:$A,'event_type|事件类型'!I:I))</f>
        <v>羁绊id</v>
      </c>
      <c r="P87" s="32">
        <v>4</v>
      </c>
      <c r="Q87" s="32" t="str">
        <f>IF(_xlfn.XLOOKUP($I87,'event_type|事件类型'!$A:$A,'event_type|事件类型'!J:J)="","无",_xlfn.XLOOKUP($I87,'event_type|事件类型'!$A:$A,'event_type|事件类型'!J:J))</f>
        <v>阶级</v>
      </c>
      <c r="S87" s="32" t="str">
        <f>IF(_xlfn.XLOOKUP($I87,'event_type|事件类型'!$A:$A,'event_type|事件类型'!K:K)="","无",_xlfn.XLOOKUP($I87,'event_type|事件类型'!$A:$A,'event_type|事件类型'!K:K))</f>
        <v>无</v>
      </c>
      <c r="U87" s="32" t="str">
        <f>IF(_xlfn.XLOOKUP($I87,'event_type|事件类型'!$A:$A,'event_type|事件类型'!L:L)="","无",_xlfn.XLOOKUP($I87,'event_type|事件类型'!$A:$A,'event_type|事件类型'!L:L))</f>
        <v>无</v>
      </c>
      <c r="W87" s="32" t="str">
        <f>IF(_xlfn.XLOOKUP($I87,'event_type|事件类型'!$A:$A,'event_type|事件类型'!M:M)="","无",_xlfn.XLOOKUP($I87,'event_type|事件类型'!$A:$A,'event_type|事件类型'!M:M))</f>
        <v>无</v>
      </c>
      <c r="Y87" s="32" t="str">
        <f>IF(_xlfn.XLOOKUP($I87,'event_type|事件类型'!$A:$A,'event_type|事件类型'!N:N)="","无",_xlfn.XLOOKUP($I87,'event_type|事件类型'!$A:$A,'event_type|事件类型'!N:N))</f>
        <v>无</v>
      </c>
    </row>
    <row r="88" customHeight="1" spans="1:25">
      <c r="A88" s="32">
        <v>60001</v>
      </c>
      <c r="B88" s="38">
        <v>456301</v>
      </c>
      <c r="C88" s="33" t="str">
        <f>_xlfn.XLOOKUP(B88,'[1]skill|技能'!$A:$A,'[1]skill|技能'!$D:$D)</f>
        <v>若流派【银行家】达到4阶，额外获得 所有流派总经验*0.2%伤害加成。</v>
      </c>
      <c r="D88" s="33">
        <f>_xlfn.XLOOKUP(F88,'event_type|事件类型'!Q:Q,'event_type|事件类型'!P:P)</f>
        <v>0</v>
      </c>
      <c r="E88" s="33"/>
      <c r="F88" s="33" t="s">
        <v>42</v>
      </c>
      <c r="G88" s="33">
        <v>0</v>
      </c>
      <c r="H88" s="33">
        <v>1</v>
      </c>
      <c r="I88" s="32">
        <f>_xlfn.XLOOKUP(J88,'event_type|事件类型'!C:C,'event_type|事件类型'!A:A)</f>
        <v>60</v>
      </c>
      <c r="J88" s="33" t="s">
        <v>123</v>
      </c>
      <c r="K88" s="32" t="str">
        <f t="shared" si="5"/>
        <v>20;206120;0;0;0;0;0</v>
      </c>
      <c r="L88" s="32">
        <v>20</v>
      </c>
      <c r="M88" s="32" t="str">
        <f>IF(_xlfn.XLOOKUP($I$5,'event_type|事件类型'!$A:$A,'event_type|事件类型'!H:H)="","无",_xlfn.XLOOKUP(I88,'event_type|事件类型'!$A:$A,'event_type|事件类型'!H:H))</f>
        <v>加成系数</v>
      </c>
      <c r="N88" s="32">
        <v>206120</v>
      </c>
      <c r="O88" s="32" t="str">
        <f>IF(_xlfn.XLOOKUP($I88,'event_type|事件类型'!$A:$A,'event_type|事件类型'!I:I)="","无",_xlfn.XLOOKUP($I88,'event_type|事件类型'!$A:$A,'event_type|事件类型'!I:I))</f>
        <v>属性id</v>
      </c>
      <c r="Q88" s="32" t="str">
        <f>IF(_xlfn.XLOOKUP($I88,'event_type|事件类型'!$A:$A,'event_type|事件类型'!J:J)="","无",_xlfn.XLOOKUP($I88,'event_type|事件类型'!$A:$A,'event_type|事件类型'!J:J))</f>
        <v>羁绊id</v>
      </c>
      <c r="S88" s="32" t="str">
        <f>IF(_xlfn.XLOOKUP($I88,'event_type|事件类型'!$A:$A,'event_type|事件类型'!K:K)="","无",_xlfn.XLOOKUP($I88,'event_type|事件类型'!$A:$A,'event_type|事件类型'!K:K))</f>
        <v>无</v>
      </c>
      <c r="U88" s="32" t="str">
        <f>IF(_xlfn.XLOOKUP($I88,'event_type|事件类型'!$A:$A,'event_type|事件类型'!L:L)="","无",_xlfn.XLOOKUP($I88,'event_type|事件类型'!$A:$A,'event_type|事件类型'!L:L))</f>
        <v>无</v>
      </c>
      <c r="W88" s="32" t="str">
        <f>IF(_xlfn.XLOOKUP($I88,'event_type|事件类型'!$A:$A,'event_type|事件类型'!M:M)="","无",_xlfn.XLOOKUP($I88,'event_type|事件类型'!$A:$A,'event_type|事件类型'!M:M))</f>
        <v>无</v>
      </c>
      <c r="Y88" s="32" t="str">
        <f>IF(_xlfn.XLOOKUP($I88,'event_type|事件类型'!$A:$A,'event_type|事件类型'!N:N)="","无",_xlfn.XLOOKUP($I88,'event_type|事件类型'!$A:$A,'event_type|事件类型'!N:N))</f>
        <v>无</v>
      </c>
    </row>
    <row r="89" customHeight="1" spans="1:25">
      <c r="A89" s="32">
        <v>61002</v>
      </c>
      <c r="B89" s="38">
        <v>456302</v>
      </c>
      <c r="C89" s="33" t="str">
        <f>_xlfn.XLOOKUP(B89,'[1]skill|技能'!$A:$A,'[1]skill|技能'!$D:$D)</f>
        <v>若流派【弹药专家】达到4阶，每2秒对自身圆形范围内进行1次轰炸，造成100%攻击力伤害。</v>
      </c>
      <c r="D89" s="33">
        <f>_xlfn.XLOOKUP(F89,'event_type|事件类型'!Q:Q,'event_type|事件类型'!P:P)</f>
        <v>2</v>
      </c>
      <c r="E89" s="33"/>
      <c r="F89" s="33" t="s">
        <v>120</v>
      </c>
      <c r="G89" s="33">
        <v>1000</v>
      </c>
      <c r="H89" s="33">
        <v>99999999</v>
      </c>
      <c r="I89" s="32">
        <f>_xlfn.XLOOKUP(J89,'event_type|事件类型'!C:C,'event_type|事件类型'!A:A)</f>
        <v>61</v>
      </c>
      <c r="J89" s="33" t="s">
        <v>122</v>
      </c>
      <c r="K89" s="32" t="str">
        <f t="shared" si="5"/>
        <v>561002;2;4;0;0;0;0</v>
      </c>
      <c r="L89" s="32" t="str">
        <f t="shared" si="7"/>
        <v>561002</v>
      </c>
      <c r="M89" s="32" t="str">
        <f>IF(_xlfn.XLOOKUP($I$5,'event_type|事件类型'!$A:$A,'event_type|事件类型'!H:H)="","无",_xlfn.XLOOKUP(I89,'event_type|事件类型'!$A:$A,'event_type|事件类型'!H:H))</f>
        <v>技能id</v>
      </c>
      <c r="N89" s="32">
        <v>2</v>
      </c>
      <c r="O89" s="32" t="str">
        <f>IF(_xlfn.XLOOKUP($I89,'event_type|事件类型'!$A:$A,'event_type|事件类型'!I:I)="","无",_xlfn.XLOOKUP($I89,'event_type|事件类型'!$A:$A,'event_type|事件类型'!I:I))</f>
        <v>羁绊id</v>
      </c>
      <c r="P89" s="32">
        <v>4</v>
      </c>
      <c r="Q89" s="32" t="str">
        <f>IF(_xlfn.XLOOKUP($I89,'event_type|事件类型'!$A:$A,'event_type|事件类型'!J:J)="","无",_xlfn.XLOOKUP($I89,'event_type|事件类型'!$A:$A,'event_type|事件类型'!J:J))</f>
        <v>阶级</v>
      </c>
      <c r="S89" s="32" t="str">
        <f>IF(_xlfn.XLOOKUP($I89,'event_type|事件类型'!$A:$A,'event_type|事件类型'!K:K)="","无",_xlfn.XLOOKUP($I89,'event_type|事件类型'!$A:$A,'event_type|事件类型'!K:K))</f>
        <v>无</v>
      </c>
      <c r="U89" s="32" t="str">
        <f>IF(_xlfn.XLOOKUP($I89,'event_type|事件类型'!$A:$A,'event_type|事件类型'!L:L)="","无",_xlfn.XLOOKUP($I89,'event_type|事件类型'!$A:$A,'event_type|事件类型'!L:L))</f>
        <v>无</v>
      </c>
      <c r="W89" s="32" t="str">
        <f>IF(_xlfn.XLOOKUP($I89,'event_type|事件类型'!$A:$A,'event_type|事件类型'!M:M)="","无",_xlfn.XLOOKUP($I89,'event_type|事件类型'!$A:$A,'event_type|事件类型'!M:M))</f>
        <v>无</v>
      </c>
      <c r="Y89" s="32" t="str">
        <f>IF(_xlfn.XLOOKUP($I89,'event_type|事件类型'!$A:$A,'event_type|事件类型'!N:N)="","无",_xlfn.XLOOKUP($I89,'event_type|事件类型'!$A:$A,'event_type|事件类型'!N:N))</f>
        <v>无</v>
      </c>
    </row>
    <row r="90" customHeight="1" spans="1:25">
      <c r="A90" s="32">
        <v>61003</v>
      </c>
      <c r="B90" s="38">
        <v>456303</v>
      </c>
      <c r="C90" s="33" t="str">
        <f>_xlfn.XLOOKUP(B90,'[1]skill|技能'!$A:$A,'[1]skill|技能'!$D:$D)</f>
        <v>若流派【武器大师】达到4阶，闪避后将隐身并增加60%移速，持续0.5秒，每4秒仅能触发1次。</v>
      </c>
      <c r="D90" s="33">
        <f>_xlfn.XLOOKUP(F90,'event_type|事件类型'!Q:Q,'event_type|事件类型'!P:P)</f>
        <v>2</v>
      </c>
      <c r="E90" s="33"/>
      <c r="F90" s="33" t="s">
        <v>120</v>
      </c>
      <c r="G90" s="33">
        <v>1000</v>
      </c>
      <c r="H90" s="33">
        <v>99999999</v>
      </c>
      <c r="I90" s="32">
        <f>_xlfn.XLOOKUP(J90,'event_type|事件类型'!C:C,'event_type|事件类型'!A:A)</f>
        <v>61</v>
      </c>
      <c r="J90" s="33" t="s">
        <v>122</v>
      </c>
      <c r="K90" s="32" t="str">
        <f t="shared" si="5"/>
        <v>561003;3;4;0;0;0;0</v>
      </c>
      <c r="L90" s="32" t="str">
        <f t="shared" si="7"/>
        <v>561003</v>
      </c>
      <c r="M90" s="32" t="str">
        <f>IF(_xlfn.XLOOKUP($I$5,'event_type|事件类型'!$A:$A,'event_type|事件类型'!H:H)="","无",_xlfn.XLOOKUP(I90,'event_type|事件类型'!$A:$A,'event_type|事件类型'!H:H))</f>
        <v>技能id</v>
      </c>
      <c r="N90" s="32">
        <v>3</v>
      </c>
      <c r="O90" s="32" t="str">
        <f>IF(_xlfn.XLOOKUP($I90,'event_type|事件类型'!$A:$A,'event_type|事件类型'!I:I)="","无",_xlfn.XLOOKUP($I90,'event_type|事件类型'!$A:$A,'event_type|事件类型'!I:I))</f>
        <v>羁绊id</v>
      </c>
      <c r="P90" s="32">
        <v>4</v>
      </c>
      <c r="Q90" s="32" t="str">
        <f>IF(_xlfn.XLOOKUP($I90,'event_type|事件类型'!$A:$A,'event_type|事件类型'!J:J)="","无",_xlfn.XLOOKUP($I90,'event_type|事件类型'!$A:$A,'event_type|事件类型'!J:J))</f>
        <v>阶级</v>
      </c>
      <c r="S90" s="32" t="str">
        <f>IF(_xlfn.XLOOKUP($I90,'event_type|事件类型'!$A:$A,'event_type|事件类型'!K:K)="","无",_xlfn.XLOOKUP($I90,'event_type|事件类型'!$A:$A,'event_type|事件类型'!K:K))</f>
        <v>无</v>
      </c>
      <c r="U90" s="32" t="str">
        <f>IF(_xlfn.XLOOKUP($I90,'event_type|事件类型'!$A:$A,'event_type|事件类型'!L:L)="","无",_xlfn.XLOOKUP($I90,'event_type|事件类型'!$A:$A,'event_type|事件类型'!L:L))</f>
        <v>无</v>
      </c>
      <c r="W90" s="32" t="str">
        <f>IF(_xlfn.XLOOKUP($I90,'event_type|事件类型'!$A:$A,'event_type|事件类型'!M:M)="","无",_xlfn.XLOOKUP($I90,'event_type|事件类型'!$A:$A,'event_type|事件类型'!M:M))</f>
        <v>无</v>
      </c>
      <c r="Y90" s="32" t="str">
        <f>IF(_xlfn.XLOOKUP($I90,'event_type|事件类型'!$A:$A,'event_type|事件类型'!N:N)="","无",_xlfn.XLOOKUP($I90,'event_type|事件类型'!$A:$A,'event_type|事件类型'!N:N))</f>
        <v>无</v>
      </c>
    </row>
    <row r="91" customHeight="1" spans="1:25">
      <c r="A91" s="32">
        <v>61004</v>
      </c>
      <c r="B91" s="38">
        <v>456304</v>
      </c>
      <c r="C91" s="33" t="str">
        <f>_xlfn.XLOOKUP(B91,'[1]skill|技能'!$A:$A,'[1]skill|技能'!$D:$D)</f>
        <v>若流派【社交名流】达到4阶，获得名流效应：每5秒1次，降低范围内喽啰最大生命值80%。</v>
      </c>
      <c r="D91" s="33">
        <f>_xlfn.XLOOKUP(F91,'event_type|事件类型'!Q:Q,'event_type|事件类型'!P:P)</f>
        <v>2</v>
      </c>
      <c r="E91" s="33"/>
      <c r="F91" s="33" t="s">
        <v>120</v>
      </c>
      <c r="G91" s="33">
        <v>1000</v>
      </c>
      <c r="H91" s="33">
        <v>99999999</v>
      </c>
      <c r="I91" s="32">
        <f>_xlfn.XLOOKUP(J91,'event_type|事件类型'!C:C,'event_type|事件类型'!A:A)</f>
        <v>61</v>
      </c>
      <c r="J91" s="33" t="s">
        <v>122</v>
      </c>
      <c r="K91" s="32" t="str">
        <f t="shared" si="5"/>
        <v>561004;4;4;0;0;0;0</v>
      </c>
      <c r="L91" s="32" t="str">
        <f t="shared" si="7"/>
        <v>561004</v>
      </c>
      <c r="M91" s="32" t="str">
        <f>IF(_xlfn.XLOOKUP($I$5,'event_type|事件类型'!$A:$A,'event_type|事件类型'!H:H)="","无",_xlfn.XLOOKUP(I91,'event_type|事件类型'!$A:$A,'event_type|事件类型'!H:H))</f>
        <v>技能id</v>
      </c>
      <c r="N91" s="32">
        <v>4</v>
      </c>
      <c r="O91" s="32" t="str">
        <f>IF(_xlfn.XLOOKUP($I91,'event_type|事件类型'!$A:$A,'event_type|事件类型'!I:I)="","无",_xlfn.XLOOKUP($I91,'event_type|事件类型'!$A:$A,'event_type|事件类型'!I:I))</f>
        <v>羁绊id</v>
      </c>
      <c r="P91" s="32">
        <v>4</v>
      </c>
      <c r="Q91" s="32" t="str">
        <f>IF(_xlfn.XLOOKUP($I91,'event_type|事件类型'!$A:$A,'event_type|事件类型'!J:J)="","无",_xlfn.XLOOKUP($I91,'event_type|事件类型'!$A:$A,'event_type|事件类型'!J:J))</f>
        <v>阶级</v>
      </c>
      <c r="S91" s="32" t="str">
        <f>IF(_xlfn.XLOOKUP($I91,'event_type|事件类型'!$A:$A,'event_type|事件类型'!K:K)="","无",_xlfn.XLOOKUP($I91,'event_type|事件类型'!$A:$A,'event_type|事件类型'!K:K))</f>
        <v>无</v>
      </c>
      <c r="U91" s="32" t="str">
        <f>IF(_xlfn.XLOOKUP($I91,'event_type|事件类型'!$A:$A,'event_type|事件类型'!L:L)="","无",_xlfn.XLOOKUP($I91,'event_type|事件类型'!$A:$A,'event_type|事件类型'!L:L))</f>
        <v>无</v>
      </c>
      <c r="W91" s="32" t="str">
        <f>IF(_xlfn.XLOOKUP($I91,'event_type|事件类型'!$A:$A,'event_type|事件类型'!M:M)="","无",_xlfn.XLOOKUP($I91,'event_type|事件类型'!$A:$A,'event_type|事件类型'!M:M))</f>
        <v>无</v>
      </c>
      <c r="Y91" s="32" t="str">
        <f>IF(_xlfn.XLOOKUP($I91,'event_type|事件类型'!$A:$A,'event_type|事件类型'!N:N)="","无",_xlfn.XLOOKUP($I91,'event_type|事件类型'!$A:$A,'event_type|事件类型'!N:N))</f>
        <v>无</v>
      </c>
    </row>
    <row r="92" customHeight="1" spans="1:25">
      <c r="A92" s="32">
        <v>54001</v>
      </c>
      <c r="B92" s="38">
        <v>457101</v>
      </c>
      <c r="C92" s="33" t="str">
        <f>_xlfn.XLOOKUP(B92,'[1]skill|技能'!$A:$A,'[1]skill|技能'!$D:$D)</f>
        <v>随机获得任意流派的4点经验。</v>
      </c>
      <c r="D92" s="33">
        <f>_xlfn.XLOOKUP(F92,'event_type|事件类型'!Q:Q,'event_type|事件类型'!P:P)</f>
        <v>0</v>
      </c>
      <c r="E92" s="33"/>
      <c r="F92" s="33" t="s">
        <v>42</v>
      </c>
      <c r="G92" s="33"/>
      <c r="H92" s="33">
        <v>1</v>
      </c>
      <c r="I92" s="32">
        <f>_xlfn.XLOOKUP(J92,'event_type|事件类型'!C:C,'event_type|事件类型'!A:A)</f>
        <v>54</v>
      </c>
      <c r="J92" s="33" t="s">
        <v>124</v>
      </c>
      <c r="K92" s="32" t="str">
        <f t="shared" si="5"/>
        <v>0;3;0;0;0;0;0</v>
      </c>
      <c r="L92" s="32">
        <v>0</v>
      </c>
      <c r="M92" s="32" t="str">
        <f>IF(_xlfn.XLOOKUP($I$5,'event_type|事件类型'!$A:$A,'event_type|事件类型'!H:H)="","无",_xlfn.XLOOKUP(I92,'event_type|事件类型'!$A:$A,'event_type|事件类型'!H:H))</f>
        <v>羁绊类型</v>
      </c>
      <c r="N92" s="32">
        <f>_xlfn.XLOOKUP(B92,[2]羁绊和科技参数!$B:$B,[2]羁绊和科技参数!$F:$F)</f>
        <v>3</v>
      </c>
      <c r="O92" s="32" t="str">
        <f>IF(_xlfn.XLOOKUP($I92,'event_type|事件类型'!$A:$A,'event_type|事件类型'!I:I)="","无",_xlfn.XLOOKUP($I92,'event_type|事件类型'!$A:$A,'event_type|事件类型'!I:I))</f>
        <v>经验</v>
      </c>
      <c r="Q92" s="32" t="str">
        <f>IF(_xlfn.XLOOKUP($I92,'event_type|事件类型'!$A:$A,'event_type|事件类型'!J:J)="","无",_xlfn.XLOOKUP($I92,'event_type|事件类型'!$A:$A,'event_type|事件类型'!J:J))</f>
        <v>无</v>
      </c>
      <c r="S92" s="32" t="str">
        <f>IF(_xlfn.XLOOKUP($I92,'event_type|事件类型'!$A:$A,'event_type|事件类型'!K:K)="","无",_xlfn.XLOOKUP($I92,'event_type|事件类型'!$A:$A,'event_type|事件类型'!K:K))</f>
        <v>无</v>
      </c>
      <c r="U92" s="32" t="str">
        <f>IF(_xlfn.XLOOKUP($I92,'event_type|事件类型'!$A:$A,'event_type|事件类型'!L:L)="","无",_xlfn.XLOOKUP($I92,'event_type|事件类型'!$A:$A,'event_type|事件类型'!L:L))</f>
        <v>无</v>
      </c>
      <c r="W92" s="32" t="str">
        <f>IF(_xlfn.XLOOKUP($I92,'event_type|事件类型'!$A:$A,'event_type|事件类型'!M:M)="","无",_xlfn.XLOOKUP($I92,'event_type|事件类型'!$A:$A,'event_type|事件类型'!M:M))</f>
        <v>无</v>
      </c>
      <c r="Y92" s="32" t="str">
        <f>IF(_xlfn.XLOOKUP($I92,'event_type|事件类型'!$A:$A,'event_type|事件类型'!N:N)="","无",_xlfn.XLOOKUP($I92,'event_type|事件类型'!$A:$A,'event_type|事件类型'!N:N))</f>
        <v>无</v>
      </c>
    </row>
    <row r="93" customHeight="1" spans="1:25">
      <c r="A93" s="32">
        <v>54002</v>
      </c>
      <c r="B93" s="38">
        <v>457201</v>
      </c>
      <c r="C93" s="33" t="str">
        <f>_xlfn.XLOOKUP(B93,'[1]skill|技能'!$A:$A,'[1]skill|技能'!$D:$D)</f>
        <v>立即获得6点银行家流派经验。</v>
      </c>
      <c r="D93" s="33">
        <f>_xlfn.XLOOKUP(F93,'event_type|事件类型'!Q:Q,'event_type|事件类型'!P:P)</f>
        <v>0</v>
      </c>
      <c r="E93" s="33"/>
      <c r="F93" s="33" t="s">
        <v>42</v>
      </c>
      <c r="G93" s="33"/>
      <c r="H93" s="33">
        <v>1</v>
      </c>
      <c r="I93" s="32">
        <f>_xlfn.XLOOKUP(J93,'event_type|事件类型'!C:C,'event_type|事件类型'!A:A)</f>
        <v>54</v>
      </c>
      <c r="J93" s="33" t="s">
        <v>124</v>
      </c>
      <c r="K93" s="32" t="str">
        <f t="shared" si="5"/>
        <v>1;4;0;0;0;0;0</v>
      </c>
      <c r="L93" s="32">
        <v>1</v>
      </c>
      <c r="M93" s="32" t="str">
        <f>IF(_xlfn.XLOOKUP($I$5,'event_type|事件类型'!$A:$A,'event_type|事件类型'!H:H)="","无",_xlfn.XLOOKUP(I93,'event_type|事件类型'!$A:$A,'event_type|事件类型'!H:H))</f>
        <v>羁绊类型</v>
      </c>
      <c r="N93" s="32">
        <f>_xlfn.XLOOKUP(B93,[2]羁绊和科技参数!$B:$B,[2]羁绊和科技参数!$F:$F)</f>
        <v>4</v>
      </c>
      <c r="O93" s="32" t="str">
        <f>IF(_xlfn.XLOOKUP($I93,'event_type|事件类型'!$A:$A,'event_type|事件类型'!I:I)="","无",_xlfn.XLOOKUP($I93,'event_type|事件类型'!$A:$A,'event_type|事件类型'!I:I))</f>
        <v>经验</v>
      </c>
      <c r="Q93" s="32" t="str">
        <f>IF(_xlfn.XLOOKUP($I93,'event_type|事件类型'!$A:$A,'event_type|事件类型'!J:J)="","无",_xlfn.XLOOKUP($I93,'event_type|事件类型'!$A:$A,'event_type|事件类型'!J:J))</f>
        <v>无</v>
      </c>
      <c r="S93" s="32" t="str">
        <f>IF(_xlfn.XLOOKUP($I93,'event_type|事件类型'!$A:$A,'event_type|事件类型'!K:K)="","无",_xlfn.XLOOKUP($I93,'event_type|事件类型'!$A:$A,'event_type|事件类型'!K:K))</f>
        <v>无</v>
      </c>
      <c r="U93" s="32" t="str">
        <f>IF(_xlfn.XLOOKUP($I93,'event_type|事件类型'!$A:$A,'event_type|事件类型'!L:L)="","无",_xlfn.XLOOKUP($I93,'event_type|事件类型'!$A:$A,'event_type|事件类型'!L:L))</f>
        <v>无</v>
      </c>
      <c r="W93" s="32" t="str">
        <f>IF(_xlfn.XLOOKUP($I93,'event_type|事件类型'!$A:$A,'event_type|事件类型'!M:M)="","无",_xlfn.XLOOKUP($I93,'event_type|事件类型'!$A:$A,'event_type|事件类型'!M:M))</f>
        <v>无</v>
      </c>
      <c r="Y93" s="32" t="str">
        <f>IF(_xlfn.XLOOKUP($I93,'event_type|事件类型'!$A:$A,'event_type|事件类型'!N:N)="","无",_xlfn.XLOOKUP($I93,'event_type|事件类型'!$A:$A,'event_type|事件类型'!N:N))</f>
        <v>无</v>
      </c>
    </row>
    <row r="94" customHeight="1" spans="1:25">
      <c r="A94" s="32">
        <v>54003</v>
      </c>
      <c r="B94" s="38">
        <v>457202</v>
      </c>
      <c r="C94" s="33" t="str">
        <f>_xlfn.XLOOKUP(B94,'[1]skill|技能'!$A:$A,'[1]skill|技能'!$D:$D)</f>
        <v>立即获得6点弹药专家流派经验。</v>
      </c>
      <c r="D94" s="33">
        <f>_xlfn.XLOOKUP(F94,'event_type|事件类型'!Q:Q,'event_type|事件类型'!P:P)</f>
        <v>0</v>
      </c>
      <c r="E94" s="33"/>
      <c r="F94" s="33" t="s">
        <v>42</v>
      </c>
      <c r="G94" s="33"/>
      <c r="H94" s="33">
        <v>1</v>
      </c>
      <c r="I94" s="32">
        <f>_xlfn.XLOOKUP(J94,'event_type|事件类型'!C:C,'event_type|事件类型'!A:A)</f>
        <v>54</v>
      </c>
      <c r="J94" s="33" t="s">
        <v>124</v>
      </c>
      <c r="K94" s="32" t="str">
        <f t="shared" si="5"/>
        <v>2;4;0;0;0;0;0</v>
      </c>
      <c r="L94" s="32">
        <v>2</v>
      </c>
      <c r="M94" s="32" t="str">
        <f>IF(_xlfn.XLOOKUP($I$5,'event_type|事件类型'!$A:$A,'event_type|事件类型'!H:H)="","无",_xlfn.XLOOKUP(I94,'event_type|事件类型'!$A:$A,'event_type|事件类型'!H:H))</f>
        <v>羁绊类型</v>
      </c>
      <c r="N94" s="32">
        <f>_xlfn.XLOOKUP(B94,[2]羁绊和科技参数!$B:$B,[2]羁绊和科技参数!$F:$F)</f>
        <v>4</v>
      </c>
      <c r="O94" s="32" t="str">
        <f>IF(_xlfn.XLOOKUP($I94,'event_type|事件类型'!$A:$A,'event_type|事件类型'!I:I)="","无",_xlfn.XLOOKUP($I94,'event_type|事件类型'!$A:$A,'event_type|事件类型'!I:I))</f>
        <v>经验</v>
      </c>
      <c r="Q94" s="32" t="str">
        <f>IF(_xlfn.XLOOKUP($I94,'event_type|事件类型'!$A:$A,'event_type|事件类型'!J:J)="","无",_xlfn.XLOOKUP($I94,'event_type|事件类型'!$A:$A,'event_type|事件类型'!J:J))</f>
        <v>无</v>
      </c>
      <c r="S94" s="32" t="str">
        <f>IF(_xlfn.XLOOKUP($I94,'event_type|事件类型'!$A:$A,'event_type|事件类型'!K:K)="","无",_xlfn.XLOOKUP($I94,'event_type|事件类型'!$A:$A,'event_type|事件类型'!K:K))</f>
        <v>无</v>
      </c>
      <c r="U94" s="32" t="str">
        <f>IF(_xlfn.XLOOKUP($I94,'event_type|事件类型'!$A:$A,'event_type|事件类型'!L:L)="","无",_xlfn.XLOOKUP($I94,'event_type|事件类型'!$A:$A,'event_type|事件类型'!L:L))</f>
        <v>无</v>
      </c>
      <c r="W94" s="32" t="str">
        <f>IF(_xlfn.XLOOKUP($I94,'event_type|事件类型'!$A:$A,'event_type|事件类型'!M:M)="","无",_xlfn.XLOOKUP($I94,'event_type|事件类型'!$A:$A,'event_type|事件类型'!M:M))</f>
        <v>无</v>
      </c>
      <c r="Y94" s="32" t="str">
        <f>IF(_xlfn.XLOOKUP($I94,'event_type|事件类型'!$A:$A,'event_type|事件类型'!N:N)="","无",_xlfn.XLOOKUP($I94,'event_type|事件类型'!$A:$A,'event_type|事件类型'!N:N))</f>
        <v>无</v>
      </c>
    </row>
    <row r="95" customHeight="1" spans="1:25">
      <c r="A95" s="32">
        <v>54004</v>
      </c>
      <c r="B95" s="38">
        <v>457203</v>
      </c>
      <c r="C95" s="33" t="str">
        <f>_xlfn.XLOOKUP(B95,'[1]skill|技能'!$A:$A,'[1]skill|技能'!$D:$D)</f>
        <v>立即获得6点武器大师流派经验。</v>
      </c>
      <c r="D95" s="33">
        <f>_xlfn.XLOOKUP(F95,'event_type|事件类型'!Q:Q,'event_type|事件类型'!P:P)</f>
        <v>0</v>
      </c>
      <c r="E95" s="33"/>
      <c r="F95" s="33" t="s">
        <v>42</v>
      </c>
      <c r="G95" s="33"/>
      <c r="H95" s="33">
        <v>1</v>
      </c>
      <c r="I95" s="32">
        <f>_xlfn.XLOOKUP(J95,'event_type|事件类型'!C:C,'event_type|事件类型'!A:A)</f>
        <v>54</v>
      </c>
      <c r="J95" s="33" t="s">
        <v>124</v>
      </c>
      <c r="K95" s="32" t="str">
        <f t="shared" si="5"/>
        <v>3;4;0;0;0;0;0</v>
      </c>
      <c r="L95" s="32">
        <v>3</v>
      </c>
      <c r="M95" s="32" t="str">
        <f>IF(_xlfn.XLOOKUP($I$5,'event_type|事件类型'!$A:$A,'event_type|事件类型'!H:H)="","无",_xlfn.XLOOKUP(I95,'event_type|事件类型'!$A:$A,'event_type|事件类型'!H:H))</f>
        <v>羁绊类型</v>
      </c>
      <c r="N95" s="32">
        <f>_xlfn.XLOOKUP(B95,[2]羁绊和科技参数!$B:$B,[2]羁绊和科技参数!$F:$F)</f>
        <v>4</v>
      </c>
      <c r="O95" s="32" t="str">
        <f>IF(_xlfn.XLOOKUP($I95,'event_type|事件类型'!$A:$A,'event_type|事件类型'!I:I)="","无",_xlfn.XLOOKUP($I95,'event_type|事件类型'!$A:$A,'event_type|事件类型'!I:I))</f>
        <v>经验</v>
      </c>
      <c r="Q95" s="32" t="str">
        <f>IF(_xlfn.XLOOKUP($I95,'event_type|事件类型'!$A:$A,'event_type|事件类型'!J:J)="","无",_xlfn.XLOOKUP($I95,'event_type|事件类型'!$A:$A,'event_type|事件类型'!J:J))</f>
        <v>无</v>
      </c>
      <c r="S95" s="32" t="str">
        <f>IF(_xlfn.XLOOKUP($I95,'event_type|事件类型'!$A:$A,'event_type|事件类型'!K:K)="","无",_xlfn.XLOOKUP($I95,'event_type|事件类型'!$A:$A,'event_type|事件类型'!K:K))</f>
        <v>无</v>
      </c>
      <c r="U95" s="32" t="str">
        <f>IF(_xlfn.XLOOKUP($I95,'event_type|事件类型'!$A:$A,'event_type|事件类型'!L:L)="","无",_xlfn.XLOOKUP($I95,'event_type|事件类型'!$A:$A,'event_type|事件类型'!L:L))</f>
        <v>无</v>
      </c>
      <c r="W95" s="32" t="str">
        <f>IF(_xlfn.XLOOKUP($I95,'event_type|事件类型'!$A:$A,'event_type|事件类型'!M:M)="","无",_xlfn.XLOOKUP($I95,'event_type|事件类型'!$A:$A,'event_type|事件类型'!M:M))</f>
        <v>无</v>
      </c>
      <c r="Y95" s="32" t="str">
        <f>IF(_xlfn.XLOOKUP($I95,'event_type|事件类型'!$A:$A,'event_type|事件类型'!N:N)="","无",_xlfn.XLOOKUP($I95,'event_type|事件类型'!$A:$A,'event_type|事件类型'!N:N))</f>
        <v>无</v>
      </c>
    </row>
    <row r="96" customHeight="1" spans="1:25">
      <c r="A96" s="32">
        <v>54005</v>
      </c>
      <c r="B96" s="38">
        <v>457204</v>
      </c>
      <c r="C96" s="33" t="str">
        <f>_xlfn.XLOOKUP(B96,'[1]skill|技能'!$A:$A,'[1]skill|技能'!$D:$D)</f>
        <v>立即获得6点社交名流流派经验。</v>
      </c>
      <c r="D96" s="33">
        <f>_xlfn.XLOOKUP(F96,'event_type|事件类型'!Q:Q,'event_type|事件类型'!P:P)</f>
        <v>0</v>
      </c>
      <c r="E96" s="33"/>
      <c r="F96" s="33" t="s">
        <v>42</v>
      </c>
      <c r="G96" s="33"/>
      <c r="H96" s="33">
        <v>1</v>
      </c>
      <c r="I96" s="32">
        <f>_xlfn.XLOOKUP(J96,'event_type|事件类型'!C:C,'event_type|事件类型'!A:A)</f>
        <v>54</v>
      </c>
      <c r="J96" s="33" t="s">
        <v>124</v>
      </c>
      <c r="K96" s="32" t="str">
        <f t="shared" si="5"/>
        <v>4;4;0;0;0;0;0</v>
      </c>
      <c r="L96" s="32">
        <v>4</v>
      </c>
      <c r="M96" s="32" t="str">
        <f>IF(_xlfn.XLOOKUP($I$5,'event_type|事件类型'!$A:$A,'event_type|事件类型'!H:H)="","无",_xlfn.XLOOKUP(I96,'event_type|事件类型'!$A:$A,'event_type|事件类型'!H:H))</f>
        <v>羁绊类型</v>
      </c>
      <c r="N96" s="32">
        <f>_xlfn.XLOOKUP(B96,[2]羁绊和科技参数!$B:$B,[2]羁绊和科技参数!$F:$F)</f>
        <v>4</v>
      </c>
      <c r="O96" s="32" t="str">
        <f>IF(_xlfn.XLOOKUP($I96,'event_type|事件类型'!$A:$A,'event_type|事件类型'!I:I)="","无",_xlfn.XLOOKUP($I96,'event_type|事件类型'!$A:$A,'event_type|事件类型'!I:I))</f>
        <v>经验</v>
      </c>
      <c r="Q96" s="32" t="str">
        <f>IF(_xlfn.XLOOKUP($I96,'event_type|事件类型'!$A:$A,'event_type|事件类型'!J:J)="","无",_xlfn.XLOOKUP($I96,'event_type|事件类型'!$A:$A,'event_type|事件类型'!J:J))</f>
        <v>无</v>
      </c>
      <c r="S96" s="32" t="str">
        <f>IF(_xlfn.XLOOKUP($I96,'event_type|事件类型'!$A:$A,'event_type|事件类型'!K:K)="","无",_xlfn.XLOOKUP($I96,'event_type|事件类型'!$A:$A,'event_type|事件类型'!K:K))</f>
        <v>无</v>
      </c>
      <c r="U96" s="32" t="str">
        <f>IF(_xlfn.XLOOKUP($I96,'event_type|事件类型'!$A:$A,'event_type|事件类型'!L:L)="","无",_xlfn.XLOOKUP($I96,'event_type|事件类型'!$A:$A,'event_type|事件类型'!L:L))</f>
        <v>无</v>
      </c>
      <c r="W96" s="32" t="str">
        <f>IF(_xlfn.XLOOKUP($I96,'event_type|事件类型'!$A:$A,'event_type|事件类型'!M:M)="","无",_xlfn.XLOOKUP($I96,'event_type|事件类型'!$A:$A,'event_type|事件类型'!M:M))</f>
        <v>无</v>
      </c>
      <c r="Y96" s="32" t="str">
        <f>IF(_xlfn.XLOOKUP($I96,'event_type|事件类型'!$A:$A,'event_type|事件类型'!N:N)="","无",_xlfn.XLOOKUP($I96,'event_type|事件类型'!$A:$A,'event_type|事件类型'!N:N))</f>
        <v>无</v>
      </c>
    </row>
    <row r="97" customHeight="1" spans="1:25">
      <c r="A97" s="32">
        <v>56002</v>
      </c>
      <c r="B97" s="38">
        <v>451201</v>
      </c>
      <c r="C97" s="33" t="str">
        <f>_xlfn.XLOOKUP(B97,'[1]skill|技能'!$A:$A,'[1]skill|技能'!$D:$D)</f>
        <v>第2阶段结束时，你将获得5000钞票。</v>
      </c>
      <c r="D97" s="33">
        <f>_xlfn.XLOOKUP(F97,'event_type|事件类型'!Q:Q,'event_type|事件类型'!P:P)</f>
        <v>0</v>
      </c>
      <c r="E97" s="33"/>
      <c r="F97" s="33" t="s">
        <v>42</v>
      </c>
      <c r="G97" s="33"/>
      <c r="H97" s="33">
        <v>1</v>
      </c>
      <c r="I97" s="32">
        <f>_xlfn.XLOOKUP(J97,'event_type|事件类型'!C:C,'event_type|事件类型'!A:A)</f>
        <v>56</v>
      </c>
      <c r="J97" s="33" t="s">
        <v>115</v>
      </c>
      <c r="K97" s="32" t="str">
        <f t="shared" si="5"/>
        <v>556002;2;0;0;0;0;0</v>
      </c>
      <c r="L97" s="32" t="str">
        <f>CONCATENATE("5",$A97)</f>
        <v>556002</v>
      </c>
      <c r="M97" s="32" t="str">
        <f>IF(_xlfn.XLOOKUP($I$5,'event_type|事件类型'!$A:$A,'event_type|事件类型'!H:H)="","无",_xlfn.XLOOKUP(I97,'event_type|事件类型'!$A:$A,'event_type|事件类型'!H:H))</f>
        <v>技能id</v>
      </c>
      <c r="N97" s="32">
        <v>2</v>
      </c>
      <c r="O97" s="32" t="str">
        <f>IF(_xlfn.XLOOKUP($I97,'event_type|事件类型'!$A:$A,'event_type|事件类型'!I:I)="","无",_xlfn.XLOOKUP($I97,'event_type|事件类型'!$A:$A,'event_type|事件类型'!I:I))</f>
        <v>阶段</v>
      </c>
      <c r="Q97" s="32" t="str">
        <f>IF(_xlfn.XLOOKUP($I97,'event_type|事件类型'!$A:$A,'event_type|事件类型'!J:J)="","无",_xlfn.XLOOKUP($I97,'event_type|事件类型'!$A:$A,'event_type|事件类型'!J:J))</f>
        <v>无</v>
      </c>
      <c r="S97" s="32" t="str">
        <f>IF(_xlfn.XLOOKUP($I97,'event_type|事件类型'!$A:$A,'event_type|事件类型'!K:K)="","无",_xlfn.XLOOKUP($I97,'event_type|事件类型'!$A:$A,'event_type|事件类型'!K:K))</f>
        <v>无</v>
      </c>
      <c r="U97" s="32" t="str">
        <f>IF(_xlfn.XLOOKUP($I97,'event_type|事件类型'!$A:$A,'event_type|事件类型'!L:L)="","无",_xlfn.XLOOKUP($I97,'event_type|事件类型'!$A:$A,'event_type|事件类型'!L:L))</f>
        <v>无</v>
      </c>
      <c r="W97" s="32" t="str">
        <f>IF(_xlfn.XLOOKUP($I97,'event_type|事件类型'!$A:$A,'event_type|事件类型'!M:M)="","无",_xlfn.XLOOKUP($I97,'event_type|事件类型'!$A:$A,'event_type|事件类型'!M:M))</f>
        <v>无</v>
      </c>
      <c r="Y97" s="32" t="str">
        <f>IF(_xlfn.XLOOKUP($I97,'event_type|事件类型'!$A:$A,'event_type|事件类型'!N:N)="","无",_xlfn.XLOOKUP($I97,'event_type|事件类型'!$A:$A,'event_type|事件类型'!N:N))</f>
        <v>无</v>
      </c>
    </row>
    <row r="98" customFormat="1" customHeight="1" spans="1:25">
      <c r="A98" s="32">
        <v>11025</v>
      </c>
      <c r="B98" s="33" t="s">
        <v>125</v>
      </c>
      <c r="C98" s="33" t="s">
        <v>126</v>
      </c>
      <c r="D98" s="33">
        <f>_xlfn.XLOOKUP(F98,'event_type|事件类型'!Q:Q,'event_type|事件类型'!P:P)</f>
        <v>0</v>
      </c>
      <c r="E98" s="33"/>
      <c r="F98" s="33" t="s">
        <v>42</v>
      </c>
      <c r="G98" s="33"/>
      <c r="H98" s="33">
        <v>1</v>
      </c>
      <c r="I98" s="32">
        <f>_xlfn.XLOOKUP(J98,'event_type|事件类型'!C:C,'event_type|事件类型'!A:A)</f>
        <v>11</v>
      </c>
      <c r="J98" s="33" t="s">
        <v>46</v>
      </c>
      <c r="K98" s="32" t="str">
        <f t="shared" si="5"/>
        <v>1;511025;0;0;0;0;0</v>
      </c>
      <c r="L98" s="32">
        <v>1</v>
      </c>
      <c r="M98" s="32" t="str">
        <f>IF(_xlfn.XLOOKUP($I$5,'event_type|事件类型'!$A:$A,'event_type|事件类型'!H:H)="","无",_xlfn.XLOOKUP(I98,'event_type|事件类型'!$A:$A,'event_type|事件类型'!H:H))</f>
        <v>目标类型</v>
      </c>
      <c r="N98" s="32" t="str">
        <f t="shared" ref="N98:N100" si="8">CONCATENATE("5",$A98)</f>
        <v>511025</v>
      </c>
      <c r="O98" s="32" t="str">
        <f>IF(_xlfn.XLOOKUP($I98,'event_type|事件类型'!$A:$A,'event_type|事件类型'!I:I)="","无",_xlfn.XLOOKUP($I98,'event_type|事件类型'!$A:$A,'event_type|事件类型'!I:I))</f>
        <v>技能id</v>
      </c>
      <c r="P98" s="32"/>
      <c r="Q98" s="32" t="str">
        <f>IF(_xlfn.XLOOKUP($I98,'event_type|事件类型'!$A:$A,'event_type|事件类型'!J:J)="","无",_xlfn.XLOOKUP($I98,'event_type|事件类型'!$A:$A,'event_type|事件类型'!J:J))</f>
        <v>无</v>
      </c>
      <c r="R98" s="32"/>
      <c r="S98" s="32" t="str">
        <f>IF(_xlfn.XLOOKUP($I98,'event_type|事件类型'!$A:$A,'event_type|事件类型'!K:K)="","无",_xlfn.XLOOKUP($I98,'event_type|事件类型'!$A:$A,'event_type|事件类型'!K:K))</f>
        <v>无</v>
      </c>
      <c r="T98" s="32"/>
      <c r="U98" s="32" t="str">
        <f>IF(_xlfn.XLOOKUP($I98,'event_type|事件类型'!$A:$A,'event_type|事件类型'!L:L)="","无",_xlfn.XLOOKUP($I98,'event_type|事件类型'!$A:$A,'event_type|事件类型'!L:L))</f>
        <v>无</v>
      </c>
      <c r="V98" s="32"/>
      <c r="W98" s="32" t="str">
        <f>IF(_xlfn.XLOOKUP($I98,'event_type|事件类型'!$A:$A,'event_type|事件类型'!M:M)="","无",_xlfn.XLOOKUP($I98,'event_type|事件类型'!$A:$A,'event_type|事件类型'!M:M))</f>
        <v>无</v>
      </c>
      <c r="X98" s="32"/>
      <c r="Y98" s="32" t="str">
        <f>IF(_xlfn.XLOOKUP($I98,'event_type|事件类型'!$A:$A,'event_type|事件类型'!N:N)="","无",_xlfn.XLOOKUP($I98,'event_type|事件类型'!$A:$A,'event_type|事件类型'!N:N))</f>
        <v>无</v>
      </c>
    </row>
    <row r="99" customFormat="1" customHeight="1" spans="1:25">
      <c r="A99" s="32">
        <v>11026</v>
      </c>
      <c r="B99" s="33" t="s">
        <v>127</v>
      </c>
      <c r="C99" s="33" t="s">
        <v>128</v>
      </c>
      <c r="D99" s="33">
        <f>_xlfn.XLOOKUP(F99,'event_type|事件类型'!Q:Q,'event_type|事件类型'!P:P)</f>
        <v>0</v>
      </c>
      <c r="E99" s="33"/>
      <c r="F99" s="33" t="s">
        <v>42</v>
      </c>
      <c r="G99" s="33"/>
      <c r="H99" s="33">
        <v>1</v>
      </c>
      <c r="I99" s="32">
        <f>_xlfn.XLOOKUP(J99,'event_type|事件类型'!C:C,'event_type|事件类型'!A:A)</f>
        <v>11</v>
      </c>
      <c r="J99" s="33" t="s">
        <v>46</v>
      </c>
      <c r="K99" s="32" t="str">
        <f t="shared" si="5"/>
        <v>1;511026;0;0;0;0;0</v>
      </c>
      <c r="L99" s="32">
        <v>1</v>
      </c>
      <c r="M99" s="32" t="str">
        <f>IF(_xlfn.XLOOKUP($I$5,'event_type|事件类型'!$A:$A,'event_type|事件类型'!H:H)="","无",_xlfn.XLOOKUP(I99,'event_type|事件类型'!$A:$A,'event_type|事件类型'!H:H))</f>
        <v>目标类型</v>
      </c>
      <c r="N99" s="32" t="str">
        <f t="shared" si="8"/>
        <v>511026</v>
      </c>
      <c r="O99" s="32" t="str">
        <f>IF(_xlfn.XLOOKUP($I99,'event_type|事件类型'!$A:$A,'event_type|事件类型'!I:I)="","无",_xlfn.XLOOKUP($I99,'event_type|事件类型'!$A:$A,'event_type|事件类型'!I:I))</f>
        <v>技能id</v>
      </c>
      <c r="P99" s="32"/>
      <c r="Q99" s="32" t="str">
        <f>IF(_xlfn.XLOOKUP($I99,'event_type|事件类型'!$A:$A,'event_type|事件类型'!J:J)="","无",_xlfn.XLOOKUP($I99,'event_type|事件类型'!$A:$A,'event_type|事件类型'!J:J))</f>
        <v>无</v>
      </c>
      <c r="R99" s="32"/>
      <c r="S99" s="32" t="str">
        <f>IF(_xlfn.XLOOKUP($I99,'event_type|事件类型'!$A:$A,'event_type|事件类型'!K:K)="","无",_xlfn.XLOOKUP($I99,'event_type|事件类型'!$A:$A,'event_type|事件类型'!K:K))</f>
        <v>无</v>
      </c>
      <c r="T99" s="32"/>
      <c r="U99" s="32" t="str">
        <f>IF(_xlfn.XLOOKUP($I99,'event_type|事件类型'!$A:$A,'event_type|事件类型'!L:L)="","无",_xlfn.XLOOKUP($I99,'event_type|事件类型'!$A:$A,'event_type|事件类型'!L:L))</f>
        <v>无</v>
      </c>
      <c r="V99" s="32"/>
      <c r="W99" s="32" t="str">
        <f>IF(_xlfn.XLOOKUP($I99,'event_type|事件类型'!$A:$A,'event_type|事件类型'!M:M)="","无",_xlfn.XLOOKUP($I99,'event_type|事件类型'!$A:$A,'event_type|事件类型'!M:M))</f>
        <v>无</v>
      </c>
      <c r="X99" s="32"/>
      <c r="Y99" s="32" t="str">
        <f>IF(_xlfn.XLOOKUP($I99,'event_type|事件类型'!$A:$A,'event_type|事件类型'!N:N)="","无",_xlfn.XLOOKUP($I99,'event_type|事件类型'!$A:$A,'event_type|事件类型'!N:N))</f>
        <v>无</v>
      </c>
    </row>
    <row r="100" customFormat="1" customHeight="1" spans="1:25">
      <c r="A100" s="32">
        <v>11027</v>
      </c>
      <c r="B100" s="33" t="s">
        <v>129</v>
      </c>
      <c r="C100" s="33" t="s">
        <v>130</v>
      </c>
      <c r="D100" s="33">
        <f>_xlfn.XLOOKUP(F100,'event_type|事件类型'!Q:Q,'event_type|事件类型'!P:P)</f>
        <v>0</v>
      </c>
      <c r="E100" s="33"/>
      <c r="F100" s="33" t="s">
        <v>42</v>
      </c>
      <c r="G100" s="33"/>
      <c r="H100" s="33">
        <v>1</v>
      </c>
      <c r="I100" s="32">
        <f>_xlfn.XLOOKUP(J100,'event_type|事件类型'!C:C,'event_type|事件类型'!A:A)</f>
        <v>11</v>
      </c>
      <c r="J100" s="33" t="s">
        <v>46</v>
      </c>
      <c r="K100" s="32" t="str">
        <f t="shared" si="5"/>
        <v>1;511027;0;0;0;0;0</v>
      </c>
      <c r="L100" s="32">
        <v>1</v>
      </c>
      <c r="M100" s="32" t="str">
        <f>IF(_xlfn.XLOOKUP($I$5,'event_type|事件类型'!$A:$A,'event_type|事件类型'!H:H)="","无",_xlfn.XLOOKUP(I100,'event_type|事件类型'!$A:$A,'event_type|事件类型'!H:H))</f>
        <v>目标类型</v>
      </c>
      <c r="N100" s="32" t="str">
        <f t="shared" si="8"/>
        <v>511027</v>
      </c>
      <c r="O100" s="32" t="str">
        <f>IF(_xlfn.XLOOKUP($I100,'event_type|事件类型'!$A:$A,'event_type|事件类型'!I:I)="","无",_xlfn.XLOOKUP($I100,'event_type|事件类型'!$A:$A,'event_type|事件类型'!I:I))</f>
        <v>技能id</v>
      </c>
      <c r="P100" s="32"/>
      <c r="Q100" s="32" t="str">
        <f>IF(_xlfn.XLOOKUP($I100,'event_type|事件类型'!$A:$A,'event_type|事件类型'!J:J)="","无",_xlfn.XLOOKUP($I100,'event_type|事件类型'!$A:$A,'event_type|事件类型'!J:J))</f>
        <v>无</v>
      </c>
      <c r="R100" s="32"/>
      <c r="S100" s="32" t="str">
        <f>IF(_xlfn.XLOOKUP($I100,'event_type|事件类型'!$A:$A,'event_type|事件类型'!K:K)="","无",_xlfn.XLOOKUP($I100,'event_type|事件类型'!$A:$A,'event_type|事件类型'!K:K))</f>
        <v>无</v>
      </c>
      <c r="T100" s="32"/>
      <c r="U100" s="32" t="str">
        <f>IF(_xlfn.XLOOKUP($I100,'event_type|事件类型'!$A:$A,'event_type|事件类型'!L:L)="","无",_xlfn.XLOOKUP($I100,'event_type|事件类型'!$A:$A,'event_type|事件类型'!L:L))</f>
        <v>无</v>
      </c>
      <c r="V100" s="32"/>
      <c r="W100" s="32" t="str">
        <f>IF(_xlfn.XLOOKUP($I100,'event_type|事件类型'!$A:$A,'event_type|事件类型'!M:M)="","无",_xlfn.XLOOKUP($I100,'event_type|事件类型'!$A:$A,'event_type|事件类型'!M:M))</f>
        <v>无</v>
      </c>
      <c r="X100" s="32"/>
      <c r="Y100" s="32" t="str">
        <f>IF(_xlfn.XLOOKUP($I100,'event_type|事件类型'!$A:$A,'event_type|事件类型'!N:N)="","无",_xlfn.XLOOKUP($I100,'event_type|事件类型'!$A:$A,'event_type|事件类型'!N:N))</f>
        <v>无</v>
      </c>
    </row>
    <row r="101" customHeight="1" spans="1:25">
      <c r="A101" s="32">
        <v>26005</v>
      </c>
      <c r="B101" s="33" t="s">
        <v>131</v>
      </c>
      <c r="C101" s="33" t="s">
        <v>132</v>
      </c>
      <c r="D101" s="33">
        <f>_xlfn.XLOOKUP(F101,'event_type|事件类型'!Q:Q,'event_type|事件类型'!P:P)</f>
        <v>0</v>
      </c>
      <c r="E101" s="33"/>
      <c r="F101" s="33" t="s">
        <v>42</v>
      </c>
      <c r="G101" s="33"/>
      <c r="H101" s="33">
        <v>1</v>
      </c>
      <c r="I101" s="32">
        <f>_xlfn.XLOOKUP(J101,'event_type|事件类型'!C:C,'event_type|事件类型'!A:A)</f>
        <v>26</v>
      </c>
      <c r="J101" s="33" t="s">
        <v>51</v>
      </c>
      <c r="K101" s="32" t="str">
        <f t="shared" si="5"/>
        <v>1013101;60;20;20002;0;0;0</v>
      </c>
      <c r="L101" s="32">
        <v>1013101</v>
      </c>
      <c r="M101" s="32" t="str">
        <f>IF(_xlfn.XLOOKUP($I$5,'event_type|事件类型'!$A:$A,'event_type|事件类型'!H:H)="","无",_xlfn.XLOOKUP(I101,'event_type|事件类型'!$A:$A,'event_type|事件类型'!H:H))</f>
        <v>怪物id</v>
      </c>
      <c r="N101" s="32">
        <v>60</v>
      </c>
      <c r="O101" s="32" t="str">
        <f>IF(_xlfn.XLOOKUP($I101,'event_type|事件类型'!$A:$A,'event_type|事件类型'!I:I)="","无",_xlfn.XLOOKUP($I101,'event_type|事件类型'!$A:$A,'event_type|事件类型'!I:I))</f>
        <v>刷新半径</v>
      </c>
      <c r="P101" s="32">
        <v>20</v>
      </c>
      <c r="Q101" s="32" t="str">
        <f>IF(_xlfn.XLOOKUP($I101,'event_type|事件类型'!$A:$A,'event_type|事件类型'!J:J)="","无",_xlfn.XLOOKUP($I101,'event_type|事件类型'!$A:$A,'event_type|事件类型'!J:J))</f>
        <v>刷新数量</v>
      </c>
      <c r="R101" s="32">
        <v>20002</v>
      </c>
      <c r="S101" s="32" t="str">
        <f>IF(_xlfn.XLOOKUP($I101,'event_type|事件类型'!$A:$A,'event_type|事件类型'!K:K)="","无",_xlfn.XLOOKUP($I101,'event_type|事件类型'!$A:$A,'event_type|事件类型'!K:K))</f>
        <v>掉落组id</v>
      </c>
      <c r="U101" s="32" t="str">
        <f>IF(_xlfn.XLOOKUP($I101,'event_type|事件类型'!$A:$A,'event_type|事件类型'!L:L)="","无",_xlfn.XLOOKUP($I101,'event_type|事件类型'!$A:$A,'event_type|事件类型'!L:L))</f>
        <v>刷新半径随机值</v>
      </c>
      <c r="W101" s="32" t="str">
        <f>IF(_xlfn.XLOOKUP($I101,'event_type|事件类型'!$A:$A,'event_type|事件类型'!M:M)="","无",_xlfn.XLOOKUP($I101,'event_type|事件类型'!$A:$A,'event_type|事件类型'!M:M))</f>
        <v>是否按索敌刷新</v>
      </c>
      <c r="Y101" s="32" t="str">
        <f>IF(_xlfn.XLOOKUP($I101,'event_type|事件类型'!$A:$A,'event_type|事件类型'!N:N)="","无",_xlfn.XLOOKUP($I101,'event_type|事件类型'!$A:$A,'event_type|事件类型'!N:N))</f>
        <v>刷新间距</v>
      </c>
    </row>
    <row r="102" customFormat="1" customHeight="1" spans="1:25">
      <c r="A102" s="32">
        <v>11029</v>
      </c>
      <c r="B102" s="33" t="s">
        <v>133</v>
      </c>
      <c r="C102" s="33" t="s">
        <v>134</v>
      </c>
      <c r="D102" s="33">
        <f>_xlfn.XLOOKUP(F102,'event_type|事件类型'!Q:Q,'event_type|事件类型'!P:P)</f>
        <v>0</v>
      </c>
      <c r="E102" s="33"/>
      <c r="F102" s="33" t="s">
        <v>42</v>
      </c>
      <c r="G102" s="33"/>
      <c r="H102" s="33">
        <v>1</v>
      </c>
      <c r="I102" s="32">
        <f>_xlfn.XLOOKUP(J102,'event_type|事件类型'!C:C,'event_type|事件类型'!A:A)</f>
        <v>11</v>
      </c>
      <c r="J102" s="33" t="s">
        <v>46</v>
      </c>
      <c r="K102" s="32" t="str">
        <f t="shared" si="5"/>
        <v>57;511029;0;0;0;0;0</v>
      </c>
      <c r="L102" s="32">
        <v>57</v>
      </c>
      <c r="M102" s="32" t="str">
        <f>IF(_xlfn.XLOOKUP($I$5,'event_type|事件类型'!$A:$A,'event_type|事件类型'!H:H)="","无",_xlfn.XLOOKUP(I102,'event_type|事件类型'!$A:$A,'event_type|事件类型'!H:H))</f>
        <v>目标类型</v>
      </c>
      <c r="N102" s="32">
        <v>511029</v>
      </c>
      <c r="O102" s="32" t="str">
        <f>IF(_xlfn.XLOOKUP($I102,'event_type|事件类型'!$A:$A,'event_type|事件类型'!I:I)="","无",_xlfn.XLOOKUP($I102,'event_type|事件类型'!$A:$A,'event_type|事件类型'!I:I))</f>
        <v>技能id</v>
      </c>
      <c r="P102" s="32"/>
      <c r="Q102" s="32" t="str">
        <f>IF(_xlfn.XLOOKUP($I102,'event_type|事件类型'!$A:$A,'event_type|事件类型'!J:J)="","无",_xlfn.XLOOKUP($I102,'event_type|事件类型'!$A:$A,'event_type|事件类型'!J:J))</f>
        <v>无</v>
      </c>
      <c r="R102" s="32"/>
      <c r="S102" s="32" t="str">
        <f>IF(_xlfn.XLOOKUP($I102,'event_type|事件类型'!$A:$A,'event_type|事件类型'!K:K)="","无",_xlfn.XLOOKUP($I102,'event_type|事件类型'!$A:$A,'event_type|事件类型'!K:K))</f>
        <v>无</v>
      </c>
      <c r="T102" s="32"/>
      <c r="U102" s="32" t="str">
        <f>IF(_xlfn.XLOOKUP($I102,'event_type|事件类型'!$A:$A,'event_type|事件类型'!L:L)="","无",_xlfn.XLOOKUP($I102,'event_type|事件类型'!$A:$A,'event_type|事件类型'!L:L))</f>
        <v>无</v>
      </c>
      <c r="V102" s="32"/>
      <c r="W102" s="32" t="str">
        <f>IF(_xlfn.XLOOKUP($I102,'event_type|事件类型'!$A:$A,'event_type|事件类型'!M:M)="","无",_xlfn.XLOOKUP($I102,'event_type|事件类型'!$A:$A,'event_type|事件类型'!M:M))</f>
        <v>无</v>
      </c>
      <c r="X102" s="32"/>
      <c r="Y102" s="32" t="str">
        <f>IF(_xlfn.XLOOKUP($I102,'event_type|事件类型'!$A:$A,'event_type|事件类型'!N:N)="","无",_xlfn.XLOOKUP($I102,'event_type|事件类型'!$A:$A,'event_type|事件类型'!N:N))</f>
        <v>无</v>
      </c>
    </row>
    <row r="103" customFormat="1" customHeight="1" spans="1:25">
      <c r="A103" s="32">
        <v>31001</v>
      </c>
      <c r="B103" s="33" t="s">
        <v>135</v>
      </c>
      <c r="C103" s="33" t="s">
        <v>135</v>
      </c>
      <c r="D103" s="33">
        <f>_xlfn.XLOOKUP(F103,'event_type|事件类型'!Q:Q,'event_type|事件类型'!P:P)</f>
        <v>0</v>
      </c>
      <c r="E103" s="33"/>
      <c r="F103" s="33" t="s">
        <v>42</v>
      </c>
      <c r="G103" s="33"/>
      <c r="H103" s="33">
        <v>1</v>
      </c>
      <c r="I103" s="32">
        <f>_xlfn.XLOOKUP(J103,'event_type|事件类型'!C:C,'event_type|事件类型'!A:A)</f>
        <v>31</v>
      </c>
      <c r="J103" s="33" t="s">
        <v>136</v>
      </c>
      <c r="K103" s="32" t="str">
        <f t="shared" ref="K103:K134" si="9">CONCATENATE(IF(INT(L103),CONCATENATE(L103,";"),"0;"),IF(INT(N103),CONCATENATE(N103,";"),"0;"),IF(INT(P103),CONCATENATE(P103,";"),"0;"),IF(INT(R103),CONCATENATE(R103,";"),"0;"),IF(INT(T103),CONCATENATE(T103,";"),"0;"),IF(INT(V103),CONCATENATE(V103,";"),"0;"),IF(INT(X103),CONCATENATE(X103,";"),"0"))</f>
        <v>1;0;0;0;0;0;0</v>
      </c>
      <c r="L103" s="32">
        <v>1</v>
      </c>
      <c r="M103" s="32" t="str">
        <f>IF(_xlfn.XLOOKUP($I$5,'event_type|事件类型'!$A:$A,'event_type|事件类型'!H:H)="","无",_xlfn.XLOOKUP(I103,'event_type|事件类型'!$A:$A,'event_type|事件类型'!H:H))</f>
        <v>商店阶段id</v>
      </c>
      <c r="N103" s="32"/>
      <c r="O103" s="32" t="str">
        <f>IF(_xlfn.XLOOKUP($I103,'event_type|事件类型'!$A:$A,'event_type|事件类型'!I:I)="","无",_xlfn.XLOOKUP($I103,'event_type|事件类型'!$A:$A,'event_type|事件类型'!I:I))</f>
        <v>无</v>
      </c>
      <c r="P103" s="32"/>
      <c r="Q103" s="32" t="str">
        <f>IF(_xlfn.XLOOKUP($I103,'event_type|事件类型'!$A:$A,'event_type|事件类型'!J:J)="","无",_xlfn.XLOOKUP($I103,'event_type|事件类型'!$A:$A,'event_type|事件类型'!J:J))</f>
        <v>无</v>
      </c>
      <c r="R103" s="32"/>
      <c r="S103" s="32" t="str">
        <f>IF(_xlfn.XLOOKUP($I103,'event_type|事件类型'!$A:$A,'event_type|事件类型'!K:K)="","无",_xlfn.XLOOKUP($I103,'event_type|事件类型'!$A:$A,'event_type|事件类型'!K:K))</f>
        <v>无</v>
      </c>
      <c r="T103" s="32"/>
      <c r="U103" s="32" t="str">
        <f>IF(_xlfn.XLOOKUP($I103,'event_type|事件类型'!$A:$A,'event_type|事件类型'!L:L)="","无",_xlfn.XLOOKUP($I103,'event_type|事件类型'!$A:$A,'event_type|事件类型'!L:L))</f>
        <v>无</v>
      </c>
      <c r="V103" s="32"/>
      <c r="W103" s="32" t="str">
        <f>IF(_xlfn.XLOOKUP($I103,'event_type|事件类型'!$A:$A,'event_type|事件类型'!M:M)="","无",_xlfn.XLOOKUP($I103,'event_type|事件类型'!$A:$A,'event_type|事件类型'!M:M))</f>
        <v>无</v>
      </c>
      <c r="X103" s="32"/>
      <c r="Y103" s="32" t="str">
        <f>IF(_xlfn.XLOOKUP($I103,'event_type|事件类型'!$A:$A,'event_type|事件类型'!N:N)="","无",_xlfn.XLOOKUP($I103,'event_type|事件类型'!$A:$A,'event_type|事件类型'!N:N))</f>
        <v>无</v>
      </c>
    </row>
    <row r="104" customFormat="1" customHeight="1" spans="1:25">
      <c r="A104" s="32">
        <v>31002</v>
      </c>
      <c r="B104" s="33" t="s">
        <v>137</v>
      </c>
      <c r="C104" s="33" t="s">
        <v>137</v>
      </c>
      <c r="D104" s="33">
        <f>_xlfn.XLOOKUP(F104,'event_type|事件类型'!Q:Q,'event_type|事件类型'!P:P)</f>
        <v>0</v>
      </c>
      <c r="E104" s="33"/>
      <c r="F104" s="33" t="s">
        <v>42</v>
      </c>
      <c r="G104" s="33"/>
      <c r="H104" s="33">
        <v>1</v>
      </c>
      <c r="I104" s="32">
        <f>_xlfn.XLOOKUP(J104,'event_type|事件类型'!C:C,'event_type|事件类型'!A:A)</f>
        <v>31</v>
      </c>
      <c r="J104" s="33" t="s">
        <v>136</v>
      </c>
      <c r="K104" s="32" t="str">
        <f t="shared" si="9"/>
        <v>2;0;0;0;0;0;0</v>
      </c>
      <c r="L104" s="32">
        <v>2</v>
      </c>
      <c r="M104" s="32" t="str">
        <f>IF(_xlfn.XLOOKUP($I$5,'event_type|事件类型'!$A:$A,'event_type|事件类型'!H:H)="","无",_xlfn.XLOOKUP(I104,'event_type|事件类型'!$A:$A,'event_type|事件类型'!H:H))</f>
        <v>商店阶段id</v>
      </c>
      <c r="N104" s="32"/>
      <c r="O104" s="32" t="str">
        <f>IF(_xlfn.XLOOKUP($I104,'event_type|事件类型'!$A:$A,'event_type|事件类型'!I:I)="","无",_xlfn.XLOOKUP($I104,'event_type|事件类型'!$A:$A,'event_type|事件类型'!I:I))</f>
        <v>无</v>
      </c>
      <c r="P104" s="32"/>
      <c r="Q104" s="32" t="str">
        <f>IF(_xlfn.XLOOKUP($I104,'event_type|事件类型'!$A:$A,'event_type|事件类型'!J:J)="","无",_xlfn.XLOOKUP($I104,'event_type|事件类型'!$A:$A,'event_type|事件类型'!J:J))</f>
        <v>无</v>
      </c>
      <c r="R104" s="32"/>
      <c r="S104" s="32" t="str">
        <f>IF(_xlfn.XLOOKUP($I104,'event_type|事件类型'!$A:$A,'event_type|事件类型'!K:K)="","无",_xlfn.XLOOKUP($I104,'event_type|事件类型'!$A:$A,'event_type|事件类型'!K:K))</f>
        <v>无</v>
      </c>
      <c r="T104" s="32"/>
      <c r="U104" s="32" t="str">
        <f>IF(_xlfn.XLOOKUP($I104,'event_type|事件类型'!$A:$A,'event_type|事件类型'!L:L)="","无",_xlfn.XLOOKUP($I104,'event_type|事件类型'!$A:$A,'event_type|事件类型'!L:L))</f>
        <v>无</v>
      </c>
      <c r="V104" s="32"/>
      <c r="W104" s="32" t="str">
        <f>IF(_xlfn.XLOOKUP($I104,'event_type|事件类型'!$A:$A,'event_type|事件类型'!M:M)="","无",_xlfn.XLOOKUP($I104,'event_type|事件类型'!$A:$A,'event_type|事件类型'!M:M))</f>
        <v>无</v>
      </c>
      <c r="X104" s="32"/>
      <c r="Y104" s="32" t="str">
        <f>IF(_xlfn.XLOOKUP($I104,'event_type|事件类型'!$A:$A,'event_type|事件类型'!N:N)="","无",_xlfn.XLOOKUP($I104,'event_type|事件类型'!$A:$A,'event_type|事件类型'!N:N))</f>
        <v>无</v>
      </c>
    </row>
    <row r="105" customFormat="1" customHeight="1" spans="1:25">
      <c r="A105" s="32">
        <v>31003</v>
      </c>
      <c r="B105" s="33" t="s">
        <v>138</v>
      </c>
      <c r="C105" s="33" t="s">
        <v>138</v>
      </c>
      <c r="D105" s="33">
        <f>_xlfn.XLOOKUP(F105,'event_type|事件类型'!Q:Q,'event_type|事件类型'!P:P)</f>
        <v>0</v>
      </c>
      <c r="E105" s="33"/>
      <c r="F105" s="33" t="s">
        <v>42</v>
      </c>
      <c r="G105" s="33"/>
      <c r="H105" s="33">
        <v>1</v>
      </c>
      <c r="I105" s="32">
        <f>_xlfn.XLOOKUP(J105,'event_type|事件类型'!C:C,'event_type|事件类型'!A:A)</f>
        <v>31</v>
      </c>
      <c r="J105" s="33" t="s">
        <v>136</v>
      </c>
      <c r="K105" s="32" t="str">
        <f t="shared" si="9"/>
        <v>3;0;0;0;0;0;0</v>
      </c>
      <c r="L105" s="32">
        <v>3</v>
      </c>
      <c r="M105" s="32" t="str">
        <f>IF(_xlfn.XLOOKUP($I$5,'event_type|事件类型'!$A:$A,'event_type|事件类型'!H:H)="","无",_xlfn.XLOOKUP(I105,'event_type|事件类型'!$A:$A,'event_type|事件类型'!H:H))</f>
        <v>商店阶段id</v>
      </c>
      <c r="N105" s="32"/>
      <c r="O105" s="32" t="str">
        <f>IF(_xlfn.XLOOKUP($I105,'event_type|事件类型'!$A:$A,'event_type|事件类型'!I:I)="","无",_xlfn.XLOOKUP($I105,'event_type|事件类型'!$A:$A,'event_type|事件类型'!I:I))</f>
        <v>无</v>
      </c>
      <c r="P105" s="32"/>
      <c r="Q105" s="32" t="str">
        <f>IF(_xlfn.XLOOKUP($I105,'event_type|事件类型'!$A:$A,'event_type|事件类型'!J:J)="","无",_xlfn.XLOOKUP($I105,'event_type|事件类型'!$A:$A,'event_type|事件类型'!J:J))</f>
        <v>无</v>
      </c>
      <c r="R105" s="32"/>
      <c r="S105" s="32" t="str">
        <f>IF(_xlfn.XLOOKUP($I105,'event_type|事件类型'!$A:$A,'event_type|事件类型'!K:K)="","无",_xlfn.XLOOKUP($I105,'event_type|事件类型'!$A:$A,'event_type|事件类型'!K:K))</f>
        <v>无</v>
      </c>
      <c r="T105" s="32"/>
      <c r="U105" s="32" t="str">
        <f>IF(_xlfn.XLOOKUP($I105,'event_type|事件类型'!$A:$A,'event_type|事件类型'!L:L)="","无",_xlfn.XLOOKUP($I105,'event_type|事件类型'!$A:$A,'event_type|事件类型'!L:L))</f>
        <v>无</v>
      </c>
      <c r="V105" s="32"/>
      <c r="W105" s="32" t="str">
        <f>IF(_xlfn.XLOOKUP($I105,'event_type|事件类型'!$A:$A,'event_type|事件类型'!M:M)="","无",_xlfn.XLOOKUP($I105,'event_type|事件类型'!$A:$A,'event_type|事件类型'!M:M))</f>
        <v>无</v>
      </c>
      <c r="X105" s="32"/>
      <c r="Y105" s="32" t="str">
        <f>IF(_xlfn.XLOOKUP($I105,'event_type|事件类型'!$A:$A,'event_type|事件类型'!N:N)="","无",_xlfn.XLOOKUP($I105,'event_type|事件类型'!$A:$A,'event_type|事件类型'!N:N))</f>
        <v>无</v>
      </c>
    </row>
    <row r="106" customFormat="1" customHeight="1" spans="1:25">
      <c r="A106" s="32">
        <v>31004</v>
      </c>
      <c r="B106" s="33" t="s">
        <v>139</v>
      </c>
      <c r="C106" s="33" t="s">
        <v>139</v>
      </c>
      <c r="D106" s="33">
        <f>_xlfn.XLOOKUP(F106,'event_type|事件类型'!Q:Q,'event_type|事件类型'!P:P)</f>
        <v>0</v>
      </c>
      <c r="E106" s="33"/>
      <c r="F106" s="33" t="s">
        <v>42</v>
      </c>
      <c r="G106" s="33"/>
      <c r="H106" s="33">
        <v>1</v>
      </c>
      <c r="I106" s="32">
        <f>_xlfn.XLOOKUP(J106,'event_type|事件类型'!C:C,'event_type|事件类型'!A:A)</f>
        <v>31</v>
      </c>
      <c r="J106" s="33" t="s">
        <v>136</v>
      </c>
      <c r="K106" s="32" t="str">
        <f t="shared" si="9"/>
        <v>4;0;0;0;0;0;0</v>
      </c>
      <c r="L106" s="32">
        <v>4</v>
      </c>
      <c r="M106" s="32" t="str">
        <f>IF(_xlfn.XLOOKUP($I$5,'event_type|事件类型'!$A:$A,'event_type|事件类型'!H:H)="","无",_xlfn.XLOOKUP(I106,'event_type|事件类型'!$A:$A,'event_type|事件类型'!H:H))</f>
        <v>商店阶段id</v>
      </c>
      <c r="N106" s="32"/>
      <c r="O106" s="32" t="str">
        <f>IF(_xlfn.XLOOKUP($I106,'event_type|事件类型'!$A:$A,'event_type|事件类型'!I:I)="","无",_xlfn.XLOOKUP($I106,'event_type|事件类型'!$A:$A,'event_type|事件类型'!I:I))</f>
        <v>无</v>
      </c>
      <c r="P106" s="32"/>
      <c r="Q106" s="32" t="str">
        <f>IF(_xlfn.XLOOKUP($I106,'event_type|事件类型'!$A:$A,'event_type|事件类型'!J:J)="","无",_xlfn.XLOOKUP($I106,'event_type|事件类型'!$A:$A,'event_type|事件类型'!J:J))</f>
        <v>无</v>
      </c>
      <c r="R106" s="32"/>
      <c r="S106" s="32" t="str">
        <f>IF(_xlfn.XLOOKUP($I106,'event_type|事件类型'!$A:$A,'event_type|事件类型'!K:K)="","无",_xlfn.XLOOKUP($I106,'event_type|事件类型'!$A:$A,'event_type|事件类型'!K:K))</f>
        <v>无</v>
      </c>
      <c r="T106" s="32"/>
      <c r="U106" s="32" t="str">
        <f>IF(_xlfn.XLOOKUP($I106,'event_type|事件类型'!$A:$A,'event_type|事件类型'!L:L)="","无",_xlfn.XLOOKUP($I106,'event_type|事件类型'!$A:$A,'event_type|事件类型'!L:L))</f>
        <v>无</v>
      </c>
      <c r="V106" s="32"/>
      <c r="W106" s="32" t="str">
        <f>IF(_xlfn.XLOOKUP($I106,'event_type|事件类型'!$A:$A,'event_type|事件类型'!M:M)="","无",_xlfn.XLOOKUP($I106,'event_type|事件类型'!$A:$A,'event_type|事件类型'!M:M))</f>
        <v>无</v>
      </c>
      <c r="X106" s="32"/>
      <c r="Y106" s="32" t="str">
        <f>IF(_xlfn.XLOOKUP($I106,'event_type|事件类型'!$A:$A,'event_type|事件类型'!N:N)="","无",_xlfn.XLOOKUP($I106,'event_type|事件类型'!$A:$A,'event_type|事件类型'!N:N))</f>
        <v>无</v>
      </c>
    </row>
    <row r="107" customFormat="1" customHeight="1" spans="1:25">
      <c r="A107" s="32">
        <v>31005</v>
      </c>
      <c r="B107" s="33" t="s">
        <v>140</v>
      </c>
      <c r="C107" s="33" t="s">
        <v>140</v>
      </c>
      <c r="D107" s="33">
        <f>_xlfn.XLOOKUP(F107,'event_type|事件类型'!Q:Q,'event_type|事件类型'!P:P)</f>
        <v>0</v>
      </c>
      <c r="E107" s="33"/>
      <c r="F107" s="33" t="s">
        <v>42</v>
      </c>
      <c r="G107" s="33"/>
      <c r="H107" s="33">
        <v>1</v>
      </c>
      <c r="I107" s="32">
        <f>_xlfn.XLOOKUP(J107,'event_type|事件类型'!C:C,'event_type|事件类型'!A:A)</f>
        <v>31</v>
      </c>
      <c r="J107" s="33" t="s">
        <v>136</v>
      </c>
      <c r="K107" s="32" t="str">
        <f t="shared" si="9"/>
        <v>5;0;0;0;0;0;0</v>
      </c>
      <c r="L107" s="32">
        <v>5</v>
      </c>
      <c r="M107" s="32" t="str">
        <f>IF(_xlfn.XLOOKUP($I$5,'event_type|事件类型'!$A:$A,'event_type|事件类型'!H:H)="","无",_xlfn.XLOOKUP(I107,'event_type|事件类型'!$A:$A,'event_type|事件类型'!H:H))</f>
        <v>商店阶段id</v>
      </c>
      <c r="N107" s="32"/>
      <c r="O107" s="32" t="str">
        <f>IF(_xlfn.XLOOKUP($I107,'event_type|事件类型'!$A:$A,'event_type|事件类型'!I:I)="","无",_xlfn.XLOOKUP($I107,'event_type|事件类型'!$A:$A,'event_type|事件类型'!I:I))</f>
        <v>无</v>
      </c>
      <c r="P107" s="32"/>
      <c r="Q107" s="32" t="str">
        <f>IF(_xlfn.XLOOKUP($I107,'event_type|事件类型'!$A:$A,'event_type|事件类型'!J:J)="","无",_xlfn.XLOOKUP($I107,'event_type|事件类型'!$A:$A,'event_type|事件类型'!J:J))</f>
        <v>无</v>
      </c>
      <c r="R107" s="32"/>
      <c r="S107" s="32" t="str">
        <f>IF(_xlfn.XLOOKUP($I107,'event_type|事件类型'!$A:$A,'event_type|事件类型'!K:K)="","无",_xlfn.XLOOKUP($I107,'event_type|事件类型'!$A:$A,'event_type|事件类型'!K:K))</f>
        <v>无</v>
      </c>
      <c r="T107" s="32"/>
      <c r="U107" s="32" t="str">
        <f>IF(_xlfn.XLOOKUP($I107,'event_type|事件类型'!$A:$A,'event_type|事件类型'!L:L)="","无",_xlfn.XLOOKUP($I107,'event_type|事件类型'!$A:$A,'event_type|事件类型'!L:L))</f>
        <v>无</v>
      </c>
      <c r="V107" s="32"/>
      <c r="W107" s="32" t="str">
        <f>IF(_xlfn.XLOOKUP($I107,'event_type|事件类型'!$A:$A,'event_type|事件类型'!M:M)="","无",_xlfn.XLOOKUP($I107,'event_type|事件类型'!$A:$A,'event_type|事件类型'!M:M))</f>
        <v>无</v>
      </c>
      <c r="X107" s="32"/>
      <c r="Y107" s="32" t="str">
        <f>IF(_xlfn.XLOOKUP($I107,'event_type|事件类型'!$A:$A,'event_type|事件类型'!N:N)="","无",_xlfn.XLOOKUP($I107,'event_type|事件类型'!$A:$A,'event_type|事件类型'!N:N))</f>
        <v>无</v>
      </c>
    </row>
    <row r="108" customFormat="1" customHeight="1" spans="1:25">
      <c r="A108" s="32">
        <v>31006</v>
      </c>
      <c r="B108" s="33" t="s">
        <v>141</v>
      </c>
      <c r="C108" s="33" t="s">
        <v>141</v>
      </c>
      <c r="D108" s="33">
        <f>_xlfn.XLOOKUP(F108,'event_type|事件类型'!Q:Q,'event_type|事件类型'!P:P)</f>
        <v>0</v>
      </c>
      <c r="E108" s="33"/>
      <c r="F108" s="33" t="s">
        <v>42</v>
      </c>
      <c r="G108" s="33"/>
      <c r="H108" s="33">
        <v>1</v>
      </c>
      <c r="I108" s="32">
        <f>_xlfn.XLOOKUP(J108,'event_type|事件类型'!C:C,'event_type|事件类型'!A:A)</f>
        <v>31</v>
      </c>
      <c r="J108" s="33" t="s">
        <v>136</v>
      </c>
      <c r="K108" s="32" t="str">
        <f t="shared" si="9"/>
        <v>6;0;0;0;0;0;0</v>
      </c>
      <c r="L108" s="32">
        <v>6</v>
      </c>
      <c r="M108" s="32" t="str">
        <f>IF(_xlfn.XLOOKUP($I$5,'event_type|事件类型'!$A:$A,'event_type|事件类型'!H:H)="","无",_xlfn.XLOOKUP(I108,'event_type|事件类型'!$A:$A,'event_type|事件类型'!H:H))</f>
        <v>商店阶段id</v>
      </c>
      <c r="N108" s="32"/>
      <c r="O108" s="32" t="str">
        <f>IF(_xlfn.XLOOKUP($I108,'event_type|事件类型'!$A:$A,'event_type|事件类型'!I:I)="","无",_xlfn.XLOOKUP($I108,'event_type|事件类型'!$A:$A,'event_type|事件类型'!I:I))</f>
        <v>无</v>
      </c>
      <c r="P108" s="32"/>
      <c r="Q108" s="32" t="str">
        <f>IF(_xlfn.XLOOKUP($I108,'event_type|事件类型'!$A:$A,'event_type|事件类型'!J:J)="","无",_xlfn.XLOOKUP($I108,'event_type|事件类型'!$A:$A,'event_type|事件类型'!J:J))</f>
        <v>无</v>
      </c>
      <c r="R108" s="32"/>
      <c r="S108" s="32" t="str">
        <f>IF(_xlfn.XLOOKUP($I108,'event_type|事件类型'!$A:$A,'event_type|事件类型'!K:K)="","无",_xlfn.XLOOKUP($I108,'event_type|事件类型'!$A:$A,'event_type|事件类型'!K:K))</f>
        <v>无</v>
      </c>
      <c r="T108" s="32"/>
      <c r="U108" s="32" t="str">
        <f>IF(_xlfn.XLOOKUP($I108,'event_type|事件类型'!$A:$A,'event_type|事件类型'!L:L)="","无",_xlfn.XLOOKUP($I108,'event_type|事件类型'!$A:$A,'event_type|事件类型'!L:L))</f>
        <v>无</v>
      </c>
      <c r="V108" s="32"/>
      <c r="W108" s="32" t="str">
        <f>IF(_xlfn.XLOOKUP($I108,'event_type|事件类型'!$A:$A,'event_type|事件类型'!M:M)="","无",_xlfn.XLOOKUP($I108,'event_type|事件类型'!$A:$A,'event_type|事件类型'!M:M))</f>
        <v>无</v>
      </c>
      <c r="X108" s="32"/>
      <c r="Y108" s="32" t="str">
        <f>IF(_xlfn.XLOOKUP($I108,'event_type|事件类型'!$A:$A,'event_type|事件类型'!N:N)="","无",_xlfn.XLOOKUP($I108,'event_type|事件类型'!$A:$A,'event_type|事件类型'!N:N))</f>
        <v>无</v>
      </c>
    </row>
    <row r="109" customFormat="1" customHeight="1" spans="1:25">
      <c r="A109" s="32">
        <v>31007</v>
      </c>
      <c r="B109" s="33" t="s">
        <v>142</v>
      </c>
      <c r="C109" s="33" t="s">
        <v>142</v>
      </c>
      <c r="D109" s="33">
        <f>_xlfn.XLOOKUP(F109,'event_type|事件类型'!Q:Q,'event_type|事件类型'!P:P)</f>
        <v>0</v>
      </c>
      <c r="E109" s="33"/>
      <c r="F109" s="33" t="s">
        <v>42</v>
      </c>
      <c r="G109" s="33"/>
      <c r="H109" s="33">
        <v>1</v>
      </c>
      <c r="I109" s="32">
        <f>_xlfn.XLOOKUP(J109,'event_type|事件类型'!C:C,'event_type|事件类型'!A:A)</f>
        <v>31</v>
      </c>
      <c r="J109" s="33" t="s">
        <v>136</v>
      </c>
      <c r="K109" s="32" t="str">
        <f t="shared" si="9"/>
        <v>7;0;0;0;0;0;0</v>
      </c>
      <c r="L109" s="32">
        <v>7</v>
      </c>
      <c r="M109" s="32" t="str">
        <f>IF(_xlfn.XLOOKUP($I$5,'event_type|事件类型'!$A:$A,'event_type|事件类型'!H:H)="","无",_xlfn.XLOOKUP(I109,'event_type|事件类型'!$A:$A,'event_type|事件类型'!H:H))</f>
        <v>商店阶段id</v>
      </c>
      <c r="N109" s="32"/>
      <c r="O109" s="32" t="str">
        <f>IF(_xlfn.XLOOKUP($I109,'event_type|事件类型'!$A:$A,'event_type|事件类型'!I:I)="","无",_xlfn.XLOOKUP($I109,'event_type|事件类型'!$A:$A,'event_type|事件类型'!I:I))</f>
        <v>无</v>
      </c>
      <c r="P109" s="32"/>
      <c r="Q109" s="32" t="str">
        <f>IF(_xlfn.XLOOKUP($I109,'event_type|事件类型'!$A:$A,'event_type|事件类型'!J:J)="","无",_xlfn.XLOOKUP($I109,'event_type|事件类型'!$A:$A,'event_type|事件类型'!J:J))</f>
        <v>无</v>
      </c>
      <c r="R109" s="32"/>
      <c r="S109" s="32" t="str">
        <f>IF(_xlfn.XLOOKUP($I109,'event_type|事件类型'!$A:$A,'event_type|事件类型'!K:K)="","无",_xlfn.XLOOKUP($I109,'event_type|事件类型'!$A:$A,'event_type|事件类型'!K:K))</f>
        <v>无</v>
      </c>
      <c r="T109" s="32"/>
      <c r="U109" s="32" t="str">
        <f>IF(_xlfn.XLOOKUP($I109,'event_type|事件类型'!$A:$A,'event_type|事件类型'!L:L)="","无",_xlfn.XLOOKUP($I109,'event_type|事件类型'!$A:$A,'event_type|事件类型'!L:L))</f>
        <v>无</v>
      </c>
      <c r="V109" s="32"/>
      <c r="W109" s="32" t="str">
        <f>IF(_xlfn.XLOOKUP($I109,'event_type|事件类型'!$A:$A,'event_type|事件类型'!M:M)="","无",_xlfn.XLOOKUP($I109,'event_type|事件类型'!$A:$A,'event_type|事件类型'!M:M))</f>
        <v>无</v>
      </c>
      <c r="X109" s="32"/>
      <c r="Y109" s="32" t="str">
        <f>IF(_xlfn.XLOOKUP($I109,'event_type|事件类型'!$A:$A,'event_type|事件类型'!N:N)="","无",_xlfn.XLOOKUP($I109,'event_type|事件类型'!$A:$A,'event_type|事件类型'!N:N))</f>
        <v>无</v>
      </c>
    </row>
    <row r="110" customFormat="1" customHeight="1" spans="1:25">
      <c r="A110" s="32">
        <v>31008</v>
      </c>
      <c r="B110" s="33" t="s">
        <v>143</v>
      </c>
      <c r="C110" s="33" t="s">
        <v>143</v>
      </c>
      <c r="D110" s="33">
        <f>_xlfn.XLOOKUP(F110,'event_type|事件类型'!Q:Q,'event_type|事件类型'!P:P)</f>
        <v>0</v>
      </c>
      <c r="E110" s="33"/>
      <c r="F110" s="33" t="s">
        <v>42</v>
      </c>
      <c r="G110" s="33"/>
      <c r="H110" s="33">
        <v>1</v>
      </c>
      <c r="I110" s="32">
        <f>_xlfn.XLOOKUP(J110,'event_type|事件类型'!C:C,'event_type|事件类型'!A:A)</f>
        <v>31</v>
      </c>
      <c r="J110" s="33" t="s">
        <v>136</v>
      </c>
      <c r="K110" s="32" t="str">
        <f t="shared" si="9"/>
        <v>8;0;0;0;0;0;0</v>
      </c>
      <c r="L110" s="32">
        <v>8</v>
      </c>
      <c r="M110" s="32" t="str">
        <f>IF(_xlfn.XLOOKUP($I$5,'event_type|事件类型'!$A:$A,'event_type|事件类型'!H:H)="","无",_xlfn.XLOOKUP(I110,'event_type|事件类型'!$A:$A,'event_type|事件类型'!H:H))</f>
        <v>商店阶段id</v>
      </c>
      <c r="N110" s="32"/>
      <c r="O110" s="32" t="str">
        <f>IF(_xlfn.XLOOKUP($I110,'event_type|事件类型'!$A:$A,'event_type|事件类型'!I:I)="","无",_xlfn.XLOOKUP($I110,'event_type|事件类型'!$A:$A,'event_type|事件类型'!I:I))</f>
        <v>无</v>
      </c>
      <c r="P110" s="32"/>
      <c r="Q110" s="32" t="str">
        <f>IF(_xlfn.XLOOKUP($I110,'event_type|事件类型'!$A:$A,'event_type|事件类型'!J:J)="","无",_xlfn.XLOOKUP($I110,'event_type|事件类型'!$A:$A,'event_type|事件类型'!J:J))</f>
        <v>无</v>
      </c>
      <c r="R110" s="32"/>
      <c r="S110" s="32" t="str">
        <f>IF(_xlfn.XLOOKUP($I110,'event_type|事件类型'!$A:$A,'event_type|事件类型'!K:K)="","无",_xlfn.XLOOKUP($I110,'event_type|事件类型'!$A:$A,'event_type|事件类型'!K:K))</f>
        <v>无</v>
      </c>
      <c r="T110" s="32"/>
      <c r="U110" s="32" t="str">
        <f>IF(_xlfn.XLOOKUP($I110,'event_type|事件类型'!$A:$A,'event_type|事件类型'!L:L)="","无",_xlfn.XLOOKUP($I110,'event_type|事件类型'!$A:$A,'event_type|事件类型'!L:L))</f>
        <v>无</v>
      </c>
      <c r="V110" s="32"/>
      <c r="W110" s="32" t="str">
        <f>IF(_xlfn.XLOOKUP($I110,'event_type|事件类型'!$A:$A,'event_type|事件类型'!M:M)="","无",_xlfn.XLOOKUP($I110,'event_type|事件类型'!$A:$A,'event_type|事件类型'!M:M))</f>
        <v>无</v>
      </c>
      <c r="X110" s="32"/>
      <c r="Y110" s="32" t="str">
        <f>IF(_xlfn.XLOOKUP($I110,'event_type|事件类型'!$A:$A,'event_type|事件类型'!N:N)="","无",_xlfn.XLOOKUP($I110,'event_type|事件类型'!$A:$A,'event_type|事件类型'!N:N))</f>
        <v>无</v>
      </c>
    </row>
    <row r="111" customFormat="1" customHeight="1" spans="1:25">
      <c r="A111" s="32">
        <v>31009</v>
      </c>
      <c r="B111" s="33" t="s">
        <v>144</v>
      </c>
      <c r="C111" s="33" t="s">
        <v>144</v>
      </c>
      <c r="D111" s="33">
        <f>_xlfn.XLOOKUP(F111,'event_type|事件类型'!Q:Q,'event_type|事件类型'!P:P)</f>
        <v>0</v>
      </c>
      <c r="E111" s="33"/>
      <c r="F111" s="33" t="s">
        <v>42</v>
      </c>
      <c r="G111" s="33"/>
      <c r="H111" s="33">
        <v>1</v>
      </c>
      <c r="I111" s="32">
        <f>_xlfn.XLOOKUP(J111,'event_type|事件类型'!C:C,'event_type|事件类型'!A:A)</f>
        <v>31</v>
      </c>
      <c r="J111" s="33" t="s">
        <v>136</v>
      </c>
      <c r="K111" s="32" t="str">
        <f t="shared" si="9"/>
        <v>9;0;0;0;0;0;0</v>
      </c>
      <c r="L111" s="32">
        <v>9</v>
      </c>
      <c r="M111" s="32" t="str">
        <f>IF(_xlfn.XLOOKUP($I$5,'event_type|事件类型'!$A:$A,'event_type|事件类型'!H:H)="","无",_xlfn.XLOOKUP(I111,'event_type|事件类型'!$A:$A,'event_type|事件类型'!H:H))</f>
        <v>商店阶段id</v>
      </c>
      <c r="N111" s="32"/>
      <c r="O111" s="32" t="str">
        <f>IF(_xlfn.XLOOKUP($I111,'event_type|事件类型'!$A:$A,'event_type|事件类型'!I:I)="","无",_xlfn.XLOOKUP($I111,'event_type|事件类型'!$A:$A,'event_type|事件类型'!I:I))</f>
        <v>无</v>
      </c>
      <c r="P111" s="32"/>
      <c r="Q111" s="32" t="str">
        <f>IF(_xlfn.XLOOKUP($I111,'event_type|事件类型'!$A:$A,'event_type|事件类型'!J:J)="","无",_xlfn.XLOOKUP($I111,'event_type|事件类型'!$A:$A,'event_type|事件类型'!J:J))</f>
        <v>无</v>
      </c>
      <c r="R111" s="32"/>
      <c r="S111" s="32" t="str">
        <f>IF(_xlfn.XLOOKUP($I111,'event_type|事件类型'!$A:$A,'event_type|事件类型'!K:K)="","无",_xlfn.XLOOKUP($I111,'event_type|事件类型'!$A:$A,'event_type|事件类型'!K:K))</f>
        <v>无</v>
      </c>
      <c r="T111" s="32"/>
      <c r="U111" s="32" t="str">
        <f>IF(_xlfn.XLOOKUP($I111,'event_type|事件类型'!$A:$A,'event_type|事件类型'!L:L)="","无",_xlfn.XLOOKUP($I111,'event_type|事件类型'!$A:$A,'event_type|事件类型'!L:L))</f>
        <v>无</v>
      </c>
      <c r="V111" s="32"/>
      <c r="W111" s="32" t="str">
        <f>IF(_xlfn.XLOOKUP($I111,'event_type|事件类型'!$A:$A,'event_type|事件类型'!M:M)="","无",_xlfn.XLOOKUP($I111,'event_type|事件类型'!$A:$A,'event_type|事件类型'!M:M))</f>
        <v>无</v>
      </c>
      <c r="X111" s="32"/>
      <c r="Y111" s="32" t="str">
        <f>IF(_xlfn.XLOOKUP($I111,'event_type|事件类型'!$A:$A,'event_type|事件类型'!N:N)="","无",_xlfn.XLOOKUP($I111,'event_type|事件类型'!$A:$A,'event_type|事件类型'!N:N))</f>
        <v>无</v>
      </c>
    </row>
    <row r="112" customFormat="1" customHeight="1" spans="1:25">
      <c r="A112" s="32">
        <v>31010</v>
      </c>
      <c r="B112" s="33" t="s">
        <v>145</v>
      </c>
      <c r="C112" s="33" t="s">
        <v>145</v>
      </c>
      <c r="D112" s="33">
        <f>_xlfn.XLOOKUP(F112,'event_type|事件类型'!Q:Q,'event_type|事件类型'!P:P)</f>
        <v>0</v>
      </c>
      <c r="E112" s="33"/>
      <c r="F112" s="33" t="s">
        <v>42</v>
      </c>
      <c r="G112" s="33"/>
      <c r="H112" s="33">
        <v>1</v>
      </c>
      <c r="I112" s="32">
        <f>_xlfn.XLOOKUP(J112,'event_type|事件类型'!C:C,'event_type|事件类型'!A:A)</f>
        <v>31</v>
      </c>
      <c r="J112" s="33" t="s">
        <v>136</v>
      </c>
      <c r="K112" s="32" t="str">
        <f t="shared" si="9"/>
        <v>10;0;0;0;0;0;0</v>
      </c>
      <c r="L112" s="32">
        <v>10</v>
      </c>
      <c r="M112" s="32" t="str">
        <f>IF(_xlfn.XLOOKUP($I$5,'event_type|事件类型'!$A:$A,'event_type|事件类型'!H:H)="","无",_xlfn.XLOOKUP(I112,'event_type|事件类型'!$A:$A,'event_type|事件类型'!H:H))</f>
        <v>商店阶段id</v>
      </c>
      <c r="N112" s="32"/>
      <c r="O112" s="32" t="str">
        <f>IF(_xlfn.XLOOKUP($I112,'event_type|事件类型'!$A:$A,'event_type|事件类型'!I:I)="","无",_xlfn.XLOOKUP($I112,'event_type|事件类型'!$A:$A,'event_type|事件类型'!I:I))</f>
        <v>无</v>
      </c>
      <c r="P112" s="32"/>
      <c r="Q112" s="32" t="str">
        <f>IF(_xlfn.XLOOKUP($I112,'event_type|事件类型'!$A:$A,'event_type|事件类型'!J:J)="","无",_xlfn.XLOOKUP($I112,'event_type|事件类型'!$A:$A,'event_type|事件类型'!J:J))</f>
        <v>无</v>
      </c>
      <c r="R112" s="32"/>
      <c r="S112" s="32" t="str">
        <f>IF(_xlfn.XLOOKUP($I112,'event_type|事件类型'!$A:$A,'event_type|事件类型'!K:K)="","无",_xlfn.XLOOKUP($I112,'event_type|事件类型'!$A:$A,'event_type|事件类型'!K:K))</f>
        <v>无</v>
      </c>
      <c r="T112" s="32"/>
      <c r="U112" s="32" t="str">
        <f>IF(_xlfn.XLOOKUP($I112,'event_type|事件类型'!$A:$A,'event_type|事件类型'!L:L)="","无",_xlfn.XLOOKUP($I112,'event_type|事件类型'!$A:$A,'event_type|事件类型'!L:L))</f>
        <v>无</v>
      </c>
      <c r="V112" s="32"/>
      <c r="W112" s="32" t="str">
        <f>IF(_xlfn.XLOOKUP($I112,'event_type|事件类型'!$A:$A,'event_type|事件类型'!M:M)="","无",_xlfn.XLOOKUP($I112,'event_type|事件类型'!$A:$A,'event_type|事件类型'!M:M))</f>
        <v>无</v>
      </c>
      <c r="X112" s="32"/>
      <c r="Y112" s="32" t="str">
        <f>IF(_xlfn.XLOOKUP($I112,'event_type|事件类型'!$A:$A,'event_type|事件类型'!N:N)="","无",_xlfn.XLOOKUP($I112,'event_type|事件类型'!$A:$A,'event_type|事件类型'!N:N))</f>
        <v>无</v>
      </c>
    </row>
    <row r="113" customFormat="1" customHeight="1" spans="1:25">
      <c r="A113" s="32">
        <v>31011</v>
      </c>
      <c r="B113" s="33" t="s">
        <v>146</v>
      </c>
      <c r="C113" s="33" t="s">
        <v>146</v>
      </c>
      <c r="D113" s="33">
        <f>_xlfn.XLOOKUP(F113,'event_type|事件类型'!Q:Q,'event_type|事件类型'!P:P)</f>
        <v>0</v>
      </c>
      <c r="E113" s="33"/>
      <c r="F113" s="33" t="s">
        <v>42</v>
      </c>
      <c r="G113" s="33"/>
      <c r="H113" s="33">
        <v>1</v>
      </c>
      <c r="I113" s="32">
        <f>_xlfn.XLOOKUP(J113,'event_type|事件类型'!C:C,'event_type|事件类型'!A:A)</f>
        <v>31</v>
      </c>
      <c r="J113" s="33" t="s">
        <v>136</v>
      </c>
      <c r="K113" s="32" t="str">
        <f t="shared" si="9"/>
        <v>11;0;0;0;0;0;0</v>
      </c>
      <c r="L113" s="32">
        <v>11</v>
      </c>
      <c r="M113" s="32" t="str">
        <f>IF(_xlfn.XLOOKUP($I$5,'event_type|事件类型'!$A:$A,'event_type|事件类型'!H:H)="","无",_xlfn.XLOOKUP(I113,'event_type|事件类型'!$A:$A,'event_type|事件类型'!H:H))</f>
        <v>商店阶段id</v>
      </c>
      <c r="N113" s="32"/>
      <c r="O113" s="32" t="str">
        <f>IF(_xlfn.XLOOKUP($I113,'event_type|事件类型'!$A:$A,'event_type|事件类型'!I:I)="","无",_xlfn.XLOOKUP($I113,'event_type|事件类型'!$A:$A,'event_type|事件类型'!I:I))</f>
        <v>无</v>
      </c>
      <c r="P113" s="32"/>
      <c r="Q113" s="32" t="str">
        <f>IF(_xlfn.XLOOKUP($I113,'event_type|事件类型'!$A:$A,'event_type|事件类型'!J:J)="","无",_xlfn.XLOOKUP($I113,'event_type|事件类型'!$A:$A,'event_type|事件类型'!J:J))</f>
        <v>无</v>
      </c>
      <c r="R113" s="32"/>
      <c r="S113" s="32" t="str">
        <f>IF(_xlfn.XLOOKUP($I113,'event_type|事件类型'!$A:$A,'event_type|事件类型'!K:K)="","无",_xlfn.XLOOKUP($I113,'event_type|事件类型'!$A:$A,'event_type|事件类型'!K:K))</f>
        <v>无</v>
      </c>
      <c r="T113" s="32"/>
      <c r="U113" s="32" t="str">
        <f>IF(_xlfn.XLOOKUP($I113,'event_type|事件类型'!$A:$A,'event_type|事件类型'!L:L)="","无",_xlfn.XLOOKUP($I113,'event_type|事件类型'!$A:$A,'event_type|事件类型'!L:L))</f>
        <v>无</v>
      </c>
      <c r="V113" s="32"/>
      <c r="W113" s="32" t="str">
        <f>IF(_xlfn.XLOOKUP($I113,'event_type|事件类型'!$A:$A,'event_type|事件类型'!M:M)="","无",_xlfn.XLOOKUP($I113,'event_type|事件类型'!$A:$A,'event_type|事件类型'!M:M))</f>
        <v>无</v>
      </c>
      <c r="X113" s="32"/>
      <c r="Y113" s="32" t="str">
        <f>IF(_xlfn.XLOOKUP($I113,'event_type|事件类型'!$A:$A,'event_type|事件类型'!N:N)="","无",_xlfn.XLOOKUP($I113,'event_type|事件类型'!$A:$A,'event_type|事件类型'!N:N))</f>
        <v>无</v>
      </c>
    </row>
    <row r="114" customFormat="1" customHeight="1" spans="1:25">
      <c r="A114" s="32">
        <v>31012</v>
      </c>
      <c r="B114" s="33" t="s">
        <v>147</v>
      </c>
      <c r="C114" s="33" t="s">
        <v>147</v>
      </c>
      <c r="D114" s="33">
        <f>_xlfn.XLOOKUP(F114,'event_type|事件类型'!Q:Q,'event_type|事件类型'!P:P)</f>
        <v>0</v>
      </c>
      <c r="E114" s="33"/>
      <c r="F114" s="33" t="s">
        <v>42</v>
      </c>
      <c r="G114" s="33"/>
      <c r="H114" s="33">
        <v>1</v>
      </c>
      <c r="I114" s="32">
        <f>_xlfn.XLOOKUP(J114,'event_type|事件类型'!C:C,'event_type|事件类型'!A:A)</f>
        <v>31</v>
      </c>
      <c r="J114" s="33" t="s">
        <v>136</v>
      </c>
      <c r="K114" s="32" t="str">
        <f t="shared" si="9"/>
        <v>12;0;0;0;0;0;0</v>
      </c>
      <c r="L114" s="32">
        <v>12</v>
      </c>
      <c r="M114" s="32" t="str">
        <f>IF(_xlfn.XLOOKUP($I$5,'event_type|事件类型'!$A:$A,'event_type|事件类型'!H:H)="","无",_xlfn.XLOOKUP(I114,'event_type|事件类型'!$A:$A,'event_type|事件类型'!H:H))</f>
        <v>商店阶段id</v>
      </c>
      <c r="N114" s="32"/>
      <c r="O114" s="32" t="str">
        <f>IF(_xlfn.XLOOKUP($I114,'event_type|事件类型'!$A:$A,'event_type|事件类型'!I:I)="","无",_xlfn.XLOOKUP($I114,'event_type|事件类型'!$A:$A,'event_type|事件类型'!I:I))</f>
        <v>无</v>
      </c>
      <c r="P114" s="32"/>
      <c r="Q114" s="32" t="str">
        <f>IF(_xlfn.XLOOKUP($I114,'event_type|事件类型'!$A:$A,'event_type|事件类型'!J:J)="","无",_xlfn.XLOOKUP($I114,'event_type|事件类型'!$A:$A,'event_type|事件类型'!J:J))</f>
        <v>无</v>
      </c>
      <c r="R114" s="32"/>
      <c r="S114" s="32" t="str">
        <f>IF(_xlfn.XLOOKUP($I114,'event_type|事件类型'!$A:$A,'event_type|事件类型'!K:K)="","无",_xlfn.XLOOKUP($I114,'event_type|事件类型'!$A:$A,'event_type|事件类型'!K:K))</f>
        <v>无</v>
      </c>
      <c r="T114" s="32"/>
      <c r="U114" s="32" t="str">
        <f>IF(_xlfn.XLOOKUP($I114,'event_type|事件类型'!$A:$A,'event_type|事件类型'!L:L)="","无",_xlfn.XLOOKUP($I114,'event_type|事件类型'!$A:$A,'event_type|事件类型'!L:L))</f>
        <v>无</v>
      </c>
      <c r="V114" s="32"/>
      <c r="W114" s="32" t="str">
        <f>IF(_xlfn.XLOOKUP($I114,'event_type|事件类型'!$A:$A,'event_type|事件类型'!M:M)="","无",_xlfn.XLOOKUP($I114,'event_type|事件类型'!$A:$A,'event_type|事件类型'!M:M))</f>
        <v>无</v>
      </c>
      <c r="X114" s="32"/>
      <c r="Y114" s="32" t="str">
        <f>IF(_xlfn.XLOOKUP($I114,'event_type|事件类型'!$A:$A,'event_type|事件类型'!N:N)="","无",_xlfn.XLOOKUP($I114,'event_type|事件类型'!$A:$A,'event_type|事件类型'!N:N))</f>
        <v>无</v>
      </c>
    </row>
    <row r="115" customFormat="1" customHeight="1" spans="1:25">
      <c r="A115" s="32">
        <v>31013</v>
      </c>
      <c r="B115" s="33" t="s">
        <v>148</v>
      </c>
      <c r="C115" s="33" t="s">
        <v>148</v>
      </c>
      <c r="D115" s="33">
        <f>_xlfn.XLOOKUP(F115,'event_type|事件类型'!Q:Q,'event_type|事件类型'!P:P)</f>
        <v>0</v>
      </c>
      <c r="E115" s="33"/>
      <c r="F115" s="33" t="s">
        <v>42</v>
      </c>
      <c r="G115" s="33"/>
      <c r="H115" s="33">
        <v>1</v>
      </c>
      <c r="I115" s="32">
        <f>_xlfn.XLOOKUP(J115,'event_type|事件类型'!C:C,'event_type|事件类型'!A:A)</f>
        <v>31</v>
      </c>
      <c r="J115" s="33" t="s">
        <v>136</v>
      </c>
      <c r="K115" s="32" t="str">
        <f t="shared" si="9"/>
        <v>13;0;0;0;0;0;0</v>
      </c>
      <c r="L115" s="32">
        <v>13</v>
      </c>
      <c r="M115" s="32" t="str">
        <f>IF(_xlfn.XLOOKUP($I$5,'event_type|事件类型'!$A:$A,'event_type|事件类型'!H:H)="","无",_xlfn.XLOOKUP(I115,'event_type|事件类型'!$A:$A,'event_type|事件类型'!H:H))</f>
        <v>商店阶段id</v>
      </c>
      <c r="N115" s="32"/>
      <c r="O115" s="32" t="str">
        <f>IF(_xlfn.XLOOKUP($I115,'event_type|事件类型'!$A:$A,'event_type|事件类型'!I:I)="","无",_xlfn.XLOOKUP($I115,'event_type|事件类型'!$A:$A,'event_type|事件类型'!I:I))</f>
        <v>无</v>
      </c>
      <c r="P115" s="32"/>
      <c r="Q115" s="32" t="str">
        <f>IF(_xlfn.XLOOKUP($I115,'event_type|事件类型'!$A:$A,'event_type|事件类型'!J:J)="","无",_xlfn.XLOOKUP($I115,'event_type|事件类型'!$A:$A,'event_type|事件类型'!J:J))</f>
        <v>无</v>
      </c>
      <c r="R115" s="32"/>
      <c r="S115" s="32" t="str">
        <f>IF(_xlfn.XLOOKUP($I115,'event_type|事件类型'!$A:$A,'event_type|事件类型'!K:K)="","无",_xlfn.XLOOKUP($I115,'event_type|事件类型'!$A:$A,'event_type|事件类型'!K:K))</f>
        <v>无</v>
      </c>
      <c r="T115" s="32"/>
      <c r="U115" s="32" t="str">
        <f>IF(_xlfn.XLOOKUP($I115,'event_type|事件类型'!$A:$A,'event_type|事件类型'!L:L)="","无",_xlfn.XLOOKUP($I115,'event_type|事件类型'!$A:$A,'event_type|事件类型'!L:L))</f>
        <v>无</v>
      </c>
      <c r="V115" s="32"/>
      <c r="W115" s="32" t="str">
        <f>IF(_xlfn.XLOOKUP($I115,'event_type|事件类型'!$A:$A,'event_type|事件类型'!M:M)="","无",_xlfn.XLOOKUP($I115,'event_type|事件类型'!$A:$A,'event_type|事件类型'!M:M))</f>
        <v>无</v>
      </c>
      <c r="X115" s="32"/>
      <c r="Y115" s="32" t="str">
        <f>IF(_xlfn.XLOOKUP($I115,'event_type|事件类型'!$A:$A,'event_type|事件类型'!N:N)="","无",_xlfn.XLOOKUP($I115,'event_type|事件类型'!$A:$A,'event_type|事件类型'!N:N))</f>
        <v>无</v>
      </c>
    </row>
    <row r="116" customFormat="1" customHeight="1" spans="1:25">
      <c r="A116" s="32">
        <v>32001</v>
      </c>
      <c r="B116" s="33" t="s">
        <v>149</v>
      </c>
      <c r="C116" s="33" t="s">
        <v>149</v>
      </c>
      <c r="D116" s="33">
        <f>_xlfn.XLOOKUP(F116,'event_type|事件类型'!Q:Q,'event_type|事件类型'!P:P)</f>
        <v>0</v>
      </c>
      <c r="E116" s="33"/>
      <c r="F116" s="33" t="s">
        <v>42</v>
      </c>
      <c r="G116" s="33"/>
      <c r="H116" s="33">
        <v>1</v>
      </c>
      <c r="I116" s="32">
        <f>_xlfn.XLOOKUP(J116,'event_type|事件类型'!C:C,'event_type|事件类型'!A:A)</f>
        <v>32</v>
      </c>
      <c r="J116" s="33" t="s">
        <v>150</v>
      </c>
      <c r="K116" s="32" t="str">
        <f t="shared" si="9"/>
        <v>1;0;0;0;0;0;0</v>
      </c>
      <c r="L116" s="32">
        <v>1</v>
      </c>
      <c r="M116" s="32" t="str">
        <f>IF(_xlfn.XLOOKUP($I$5,'event_type|事件类型'!$A:$A,'event_type|事件类型'!H:H)="","无",_xlfn.XLOOKUP(I116,'event_type|事件类型'!$A:$A,'event_type|事件类型'!H:H))</f>
        <v>科技阶段id</v>
      </c>
      <c r="N116" s="32"/>
      <c r="O116" s="32" t="str">
        <f>IF(_xlfn.XLOOKUP($I116,'event_type|事件类型'!$A:$A,'event_type|事件类型'!I:I)="","无",_xlfn.XLOOKUP($I116,'event_type|事件类型'!$A:$A,'event_type|事件类型'!I:I))</f>
        <v>无</v>
      </c>
      <c r="P116" s="32"/>
      <c r="Q116" s="32" t="str">
        <f>IF(_xlfn.XLOOKUP($I116,'event_type|事件类型'!$A:$A,'event_type|事件类型'!J:J)="","无",_xlfn.XLOOKUP($I116,'event_type|事件类型'!$A:$A,'event_type|事件类型'!J:J))</f>
        <v>无</v>
      </c>
      <c r="R116" s="32"/>
      <c r="S116" s="32" t="str">
        <f>IF(_xlfn.XLOOKUP($I116,'event_type|事件类型'!$A:$A,'event_type|事件类型'!K:K)="","无",_xlfn.XLOOKUP($I116,'event_type|事件类型'!$A:$A,'event_type|事件类型'!K:K))</f>
        <v>无</v>
      </c>
      <c r="T116" s="32"/>
      <c r="U116" s="32" t="str">
        <f>IF(_xlfn.XLOOKUP($I116,'event_type|事件类型'!$A:$A,'event_type|事件类型'!L:L)="","无",_xlfn.XLOOKUP($I116,'event_type|事件类型'!$A:$A,'event_type|事件类型'!L:L))</f>
        <v>无</v>
      </c>
      <c r="V116" s="32"/>
      <c r="W116" s="32" t="str">
        <f>IF(_xlfn.XLOOKUP($I116,'event_type|事件类型'!$A:$A,'event_type|事件类型'!M:M)="","无",_xlfn.XLOOKUP($I116,'event_type|事件类型'!$A:$A,'event_type|事件类型'!M:M))</f>
        <v>无</v>
      </c>
      <c r="X116" s="32"/>
      <c r="Y116" s="32" t="str">
        <f>IF(_xlfn.XLOOKUP($I116,'event_type|事件类型'!$A:$A,'event_type|事件类型'!N:N)="","无",_xlfn.XLOOKUP($I116,'event_type|事件类型'!$A:$A,'event_type|事件类型'!N:N))</f>
        <v>无</v>
      </c>
    </row>
    <row r="117" customFormat="1" customHeight="1" spans="1:25">
      <c r="A117" s="32">
        <v>32002</v>
      </c>
      <c r="B117" s="33" t="s">
        <v>151</v>
      </c>
      <c r="C117" s="33" t="s">
        <v>151</v>
      </c>
      <c r="D117" s="33">
        <f>_xlfn.XLOOKUP(F117,'event_type|事件类型'!Q:Q,'event_type|事件类型'!P:P)</f>
        <v>0</v>
      </c>
      <c r="E117" s="33"/>
      <c r="F117" s="33" t="s">
        <v>42</v>
      </c>
      <c r="G117" s="33"/>
      <c r="H117" s="33">
        <v>1</v>
      </c>
      <c r="I117" s="32">
        <f>_xlfn.XLOOKUP(J117,'event_type|事件类型'!C:C,'event_type|事件类型'!A:A)</f>
        <v>32</v>
      </c>
      <c r="J117" s="33" t="s">
        <v>150</v>
      </c>
      <c r="K117" s="32" t="str">
        <f t="shared" si="9"/>
        <v>2;0;0;0;0;0;0</v>
      </c>
      <c r="L117" s="32">
        <v>2</v>
      </c>
      <c r="M117" s="32" t="str">
        <f>IF(_xlfn.XLOOKUP($I$5,'event_type|事件类型'!$A:$A,'event_type|事件类型'!H:H)="","无",_xlfn.XLOOKUP(I117,'event_type|事件类型'!$A:$A,'event_type|事件类型'!H:H))</f>
        <v>科技阶段id</v>
      </c>
      <c r="N117" s="32"/>
      <c r="O117" s="32" t="str">
        <f>IF(_xlfn.XLOOKUP($I117,'event_type|事件类型'!$A:$A,'event_type|事件类型'!I:I)="","无",_xlfn.XLOOKUP($I117,'event_type|事件类型'!$A:$A,'event_type|事件类型'!I:I))</f>
        <v>无</v>
      </c>
      <c r="P117" s="32"/>
      <c r="Q117" s="32" t="str">
        <f>IF(_xlfn.XLOOKUP($I117,'event_type|事件类型'!$A:$A,'event_type|事件类型'!J:J)="","无",_xlfn.XLOOKUP($I117,'event_type|事件类型'!$A:$A,'event_type|事件类型'!J:J))</f>
        <v>无</v>
      </c>
      <c r="R117" s="32"/>
      <c r="S117" s="32" t="str">
        <f>IF(_xlfn.XLOOKUP($I117,'event_type|事件类型'!$A:$A,'event_type|事件类型'!K:K)="","无",_xlfn.XLOOKUP($I117,'event_type|事件类型'!$A:$A,'event_type|事件类型'!K:K))</f>
        <v>无</v>
      </c>
      <c r="T117" s="32"/>
      <c r="U117" s="32" t="str">
        <f>IF(_xlfn.XLOOKUP($I117,'event_type|事件类型'!$A:$A,'event_type|事件类型'!L:L)="","无",_xlfn.XLOOKUP($I117,'event_type|事件类型'!$A:$A,'event_type|事件类型'!L:L))</f>
        <v>无</v>
      </c>
      <c r="V117" s="32"/>
      <c r="W117" s="32" t="str">
        <f>IF(_xlfn.XLOOKUP($I117,'event_type|事件类型'!$A:$A,'event_type|事件类型'!M:M)="","无",_xlfn.XLOOKUP($I117,'event_type|事件类型'!$A:$A,'event_type|事件类型'!M:M))</f>
        <v>无</v>
      </c>
      <c r="X117" s="32"/>
      <c r="Y117" s="32" t="str">
        <f>IF(_xlfn.XLOOKUP($I117,'event_type|事件类型'!$A:$A,'event_type|事件类型'!N:N)="","无",_xlfn.XLOOKUP($I117,'event_type|事件类型'!$A:$A,'event_type|事件类型'!N:N))</f>
        <v>无</v>
      </c>
    </row>
    <row r="118" customFormat="1" customHeight="1" spans="1:25">
      <c r="A118" s="32">
        <v>32003</v>
      </c>
      <c r="B118" s="33" t="s">
        <v>152</v>
      </c>
      <c r="C118" s="33" t="s">
        <v>152</v>
      </c>
      <c r="D118" s="33">
        <f>_xlfn.XLOOKUP(F118,'event_type|事件类型'!Q:Q,'event_type|事件类型'!P:P)</f>
        <v>0</v>
      </c>
      <c r="E118" s="33"/>
      <c r="F118" s="33" t="s">
        <v>42</v>
      </c>
      <c r="G118" s="33"/>
      <c r="H118" s="33">
        <v>1</v>
      </c>
      <c r="I118" s="32">
        <f>_xlfn.XLOOKUP(J118,'event_type|事件类型'!C:C,'event_type|事件类型'!A:A)</f>
        <v>32</v>
      </c>
      <c r="J118" s="33" t="s">
        <v>150</v>
      </c>
      <c r="K118" s="32" t="str">
        <f t="shared" si="9"/>
        <v>3;0;0;0;0;0;0</v>
      </c>
      <c r="L118" s="32">
        <v>3</v>
      </c>
      <c r="M118" s="32" t="str">
        <f>IF(_xlfn.XLOOKUP($I$5,'event_type|事件类型'!$A:$A,'event_type|事件类型'!H:H)="","无",_xlfn.XLOOKUP(I118,'event_type|事件类型'!$A:$A,'event_type|事件类型'!H:H))</f>
        <v>科技阶段id</v>
      </c>
      <c r="N118" s="32"/>
      <c r="O118" s="32" t="str">
        <f>IF(_xlfn.XLOOKUP($I118,'event_type|事件类型'!$A:$A,'event_type|事件类型'!I:I)="","无",_xlfn.XLOOKUP($I118,'event_type|事件类型'!$A:$A,'event_type|事件类型'!I:I))</f>
        <v>无</v>
      </c>
      <c r="P118" s="32"/>
      <c r="Q118" s="32" t="str">
        <f>IF(_xlfn.XLOOKUP($I118,'event_type|事件类型'!$A:$A,'event_type|事件类型'!J:J)="","无",_xlfn.XLOOKUP($I118,'event_type|事件类型'!$A:$A,'event_type|事件类型'!J:J))</f>
        <v>无</v>
      </c>
      <c r="R118" s="32"/>
      <c r="S118" s="32" t="str">
        <f>IF(_xlfn.XLOOKUP($I118,'event_type|事件类型'!$A:$A,'event_type|事件类型'!K:K)="","无",_xlfn.XLOOKUP($I118,'event_type|事件类型'!$A:$A,'event_type|事件类型'!K:K))</f>
        <v>无</v>
      </c>
      <c r="T118" s="32"/>
      <c r="U118" s="32" t="str">
        <f>IF(_xlfn.XLOOKUP($I118,'event_type|事件类型'!$A:$A,'event_type|事件类型'!L:L)="","无",_xlfn.XLOOKUP($I118,'event_type|事件类型'!$A:$A,'event_type|事件类型'!L:L))</f>
        <v>无</v>
      </c>
      <c r="V118" s="32"/>
      <c r="W118" s="32" t="str">
        <f>IF(_xlfn.XLOOKUP($I118,'event_type|事件类型'!$A:$A,'event_type|事件类型'!M:M)="","无",_xlfn.XLOOKUP($I118,'event_type|事件类型'!$A:$A,'event_type|事件类型'!M:M))</f>
        <v>无</v>
      </c>
      <c r="X118" s="32"/>
      <c r="Y118" s="32" t="str">
        <f>IF(_xlfn.XLOOKUP($I118,'event_type|事件类型'!$A:$A,'event_type|事件类型'!N:N)="","无",_xlfn.XLOOKUP($I118,'event_type|事件类型'!$A:$A,'event_type|事件类型'!N:N))</f>
        <v>无</v>
      </c>
    </row>
    <row r="119" customFormat="1" customHeight="1" spans="1:25">
      <c r="A119" s="32">
        <v>23002</v>
      </c>
      <c r="B119" s="33" t="s">
        <v>153</v>
      </c>
      <c r="C119" s="33" t="s">
        <v>153</v>
      </c>
      <c r="D119" s="33">
        <f>_xlfn.XLOOKUP(F119,'event_type|事件类型'!Q:Q,'event_type|事件类型'!P:P)</f>
        <v>0</v>
      </c>
      <c r="E119" s="33"/>
      <c r="F119" s="33" t="s">
        <v>42</v>
      </c>
      <c r="G119" s="33"/>
      <c r="H119" s="33">
        <v>1</v>
      </c>
      <c r="I119" s="32">
        <f>_xlfn.XLOOKUP(J119,'event_type|事件类型'!C:C,'event_type|事件类型'!A:A)</f>
        <v>23</v>
      </c>
      <c r="J119" s="33" t="s">
        <v>154</v>
      </c>
      <c r="K119" s="32" t="str">
        <f t="shared" si="9"/>
        <v>2391000;18000;1;0;0;0;0</v>
      </c>
      <c r="L119" s="32">
        <v>2391000</v>
      </c>
      <c r="M119" s="32" t="str">
        <f>IF(_xlfn.XLOOKUP($I$5,'event_type|事件类型'!$A:$A,'event_type|事件类型'!H:H)="","无",_xlfn.XLOOKUP(I119,'event_type|事件类型'!$A:$A,'event_type|事件类型'!H:H))</f>
        <v>怪物id</v>
      </c>
      <c r="N119" s="32">
        <v>18000</v>
      </c>
      <c r="O119" s="32" t="str">
        <f>IF(_xlfn.XLOOKUP($I119,'event_type|事件类型'!$A:$A,'event_type|事件类型'!I:I)="","无",_xlfn.XLOOKUP($I119,'event_type|事件类型'!$A:$A,'event_type|事件类型'!I:I))</f>
        <v>刷新半径</v>
      </c>
      <c r="P119" s="32">
        <v>1</v>
      </c>
      <c r="Q119" s="32" t="str">
        <f>IF(_xlfn.XLOOKUP($I119,'event_type|事件类型'!$A:$A,'event_type|事件类型'!J:J)="","无",_xlfn.XLOOKUP($I119,'event_type|事件类型'!$A:$A,'event_type|事件类型'!J:J))</f>
        <v>刷新数量</v>
      </c>
      <c r="R119" s="32">
        <v>0</v>
      </c>
      <c r="S119" s="32" t="str">
        <f>IF(_xlfn.XLOOKUP($I119,'event_type|事件类型'!$A:$A,'event_type|事件类型'!K:K)="","无",_xlfn.XLOOKUP($I119,'event_type|事件类型'!$A:$A,'event_type|事件类型'!K:K))</f>
        <v>掉落组id</v>
      </c>
      <c r="T119" s="32">
        <v>0</v>
      </c>
      <c r="U119" s="32" t="str">
        <f>IF(_xlfn.XLOOKUP($I119,'event_type|事件类型'!$A:$A,'event_type|事件类型'!L:L)="","无",_xlfn.XLOOKUP($I119,'event_type|事件类型'!$A:$A,'event_type|事件类型'!L:L))</f>
        <v>刷新半径随机值</v>
      </c>
      <c r="V119" s="32">
        <v>0</v>
      </c>
      <c r="W119" s="32" t="str">
        <f>IF(_xlfn.XLOOKUP($I119,'event_type|事件类型'!$A:$A,'event_type|事件类型'!M:M)="","无",_xlfn.XLOOKUP($I119,'event_type|事件类型'!$A:$A,'event_type|事件类型'!M:M))</f>
        <v>是否按索敌刷新</v>
      </c>
      <c r="X119" s="32">
        <v>0</v>
      </c>
      <c r="Y119" s="32" t="str">
        <f>IF(_xlfn.XLOOKUP($I119,'event_type|事件类型'!$A:$A,'event_type|事件类型'!N:N)="","无",_xlfn.XLOOKUP($I119,'event_type|事件类型'!$A:$A,'event_type|事件类型'!N:N))</f>
        <v>刷新间距</v>
      </c>
    </row>
    <row r="120" customFormat="1" customHeight="1" spans="1:25">
      <c r="A120" s="32">
        <v>23003</v>
      </c>
      <c r="B120" s="33" t="s">
        <v>155</v>
      </c>
      <c r="C120" s="33" t="s">
        <v>155</v>
      </c>
      <c r="D120" s="33">
        <f>_xlfn.XLOOKUP(F120,'event_type|事件类型'!Q:Q,'event_type|事件类型'!P:P)</f>
        <v>0</v>
      </c>
      <c r="E120" s="33"/>
      <c r="F120" s="33" t="s">
        <v>42</v>
      </c>
      <c r="G120" s="33"/>
      <c r="H120" s="33">
        <v>1</v>
      </c>
      <c r="I120" s="32">
        <f>_xlfn.XLOOKUP(J120,'event_type|事件类型'!C:C,'event_type|事件类型'!A:A)</f>
        <v>23</v>
      </c>
      <c r="J120" s="33" t="s">
        <v>154</v>
      </c>
      <c r="K120" s="32" t="str">
        <f t="shared" si="9"/>
        <v>4391000;90000;5;0;15000;0;10000;</v>
      </c>
      <c r="L120" s="32">
        <v>4391000</v>
      </c>
      <c r="M120" s="32" t="str">
        <f>IF(_xlfn.XLOOKUP($I$5,'event_type|事件类型'!$A:$A,'event_type|事件类型'!H:H)="","无",_xlfn.XLOOKUP(I120,'event_type|事件类型'!$A:$A,'event_type|事件类型'!H:H))</f>
        <v>怪物id</v>
      </c>
      <c r="N120" s="32">
        <v>90000</v>
      </c>
      <c r="O120" s="32" t="str">
        <f>IF(_xlfn.XLOOKUP($I120,'event_type|事件类型'!$A:$A,'event_type|事件类型'!I:I)="","无",_xlfn.XLOOKUP($I120,'event_type|事件类型'!$A:$A,'event_type|事件类型'!I:I))</f>
        <v>刷新半径</v>
      </c>
      <c r="P120" s="32">
        <v>5</v>
      </c>
      <c r="Q120" s="32" t="str">
        <f>IF(_xlfn.XLOOKUP($I120,'event_type|事件类型'!$A:$A,'event_type|事件类型'!J:J)="","无",_xlfn.XLOOKUP($I120,'event_type|事件类型'!$A:$A,'event_type|事件类型'!J:J))</f>
        <v>刷新数量</v>
      </c>
      <c r="R120" s="32">
        <v>0</v>
      </c>
      <c r="S120" s="32" t="str">
        <f>IF(_xlfn.XLOOKUP($I120,'event_type|事件类型'!$A:$A,'event_type|事件类型'!K:K)="","无",_xlfn.XLOOKUP($I120,'event_type|事件类型'!$A:$A,'event_type|事件类型'!K:K))</f>
        <v>掉落组id</v>
      </c>
      <c r="T120" s="32">
        <v>15000</v>
      </c>
      <c r="U120" s="32" t="str">
        <f>IF(_xlfn.XLOOKUP($I120,'event_type|事件类型'!$A:$A,'event_type|事件类型'!L:L)="","无",_xlfn.XLOOKUP($I120,'event_type|事件类型'!$A:$A,'event_type|事件类型'!L:L))</f>
        <v>刷新半径随机值</v>
      </c>
      <c r="V120" s="32">
        <v>0</v>
      </c>
      <c r="W120" s="32" t="str">
        <f>IF(_xlfn.XLOOKUP($I120,'event_type|事件类型'!$A:$A,'event_type|事件类型'!M:M)="","无",_xlfn.XLOOKUP($I120,'event_type|事件类型'!$A:$A,'event_type|事件类型'!M:M))</f>
        <v>是否按索敌刷新</v>
      </c>
      <c r="X120" s="32">
        <v>10000</v>
      </c>
      <c r="Y120" s="32" t="str">
        <f>IF(_xlfn.XLOOKUP($I120,'event_type|事件类型'!$A:$A,'event_type|事件类型'!N:N)="","无",_xlfn.XLOOKUP($I120,'event_type|事件类型'!$A:$A,'event_type|事件类型'!N:N))</f>
        <v>刷新间距</v>
      </c>
    </row>
    <row r="121" customFormat="1" customHeight="1" spans="1:25">
      <c r="A121" s="32">
        <v>23004</v>
      </c>
      <c r="B121" s="33" t="s">
        <v>156</v>
      </c>
      <c r="C121" s="33" t="s">
        <v>157</v>
      </c>
      <c r="D121" s="33">
        <f>_xlfn.XLOOKUP(F121,'event_type|事件类型'!Q:Q,'event_type|事件类型'!P:P)</f>
        <v>0</v>
      </c>
      <c r="E121" s="33"/>
      <c r="F121" s="33" t="s">
        <v>42</v>
      </c>
      <c r="G121" s="33"/>
      <c r="H121" s="33">
        <v>1</v>
      </c>
      <c r="I121" s="32">
        <f>_xlfn.XLOOKUP(J121,'event_type|事件类型'!C:C,'event_type|事件类型'!A:A)</f>
        <v>23</v>
      </c>
      <c r="J121" s="33" t="s">
        <v>154</v>
      </c>
      <c r="K121" s="32" t="str">
        <f t="shared" si="9"/>
        <v>1013101;60000;15;0;10000;1;10000;</v>
      </c>
      <c r="L121" s="32">
        <v>1013101</v>
      </c>
      <c r="M121" s="32" t="str">
        <f>IF(_xlfn.XLOOKUP($I$5,'event_type|事件类型'!$A:$A,'event_type|事件类型'!H:H)="","无",_xlfn.XLOOKUP(I121,'event_type|事件类型'!$A:$A,'event_type|事件类型'!H:H))</f>
        <v>怪物id</v>
      </c>
      <c r="N121" s="32">
        <v>60000</v>
      </c>
      <c r="O121" s="32" t="str">
        <f>IF(_xlfn.XLOOKUP($I121,'event_type|事件类型'!$A:$A,'event_type|事件类型'!I:I)="","无",_xlfn.XLOOKUP($I121,'event_type|事件类型'!$A:$A,'event_type|事件类型'!I:I))</f>
        <v>刷新半径</v>
      </c>
      <c r="P121" s="32">
        <v>15</v>
      </c>
      <c r="Q121" s="32" t="str">
        <f>IF(_xlfn.XLOOKUP($I121,'event_type|事件类型'!$A:$A,'event_type|事件类型'!J:J)="","无",_xlfn.XLOOKUP($I121,'event_type|事件类型'!$A:$A,'event_type|事件类型'!J:J))</f>
        <v>刷新数量</v>
      </c>
      <c r="R121" s="32">
        <v>0</v>
      </c>
      <c r="S121" s="32" t="str">
        <f>IF(_xlfn.XLOOKUP($I121,'event_type|事件类型'!$A:$A,'event_type|事件类型'!K:K)="","无",_xlfn.XLOOKUP($I121,'event_type|事件类型'!$A:$A,'event_type|事件类型'!K:K))</f>
        <v>掉落组id</v>
      </c>
      <c r="T121" s="32">
        <v>10000</v>
      </c>
      <c r="U121" s="32" t="str">
        <f>IF(_xlfn.XLOOKUP($I121,'event_type|事件类型'!$A:$A,'event_type|事件类型'!L:L)="","无",_xlfn.XLOOKUP($I121,'event_type|事件类型'!$A:$A,'event_type|事件类型'!L:L))</f>
        <v>刷新半径随机值</v>
      </c>
      <c r="V121" s="32">
        <v>1</v>
      </c>
      <c r="W121" s="32" t="str">
        <f>IF(_xlfn.XLOOKUP($I121,'event_type|事件类型'!$A:$A,'event_type|事件类型'!M:M)="","无",_xlfn.XLOOKUP($I121,'event_type|事件类型'!$A:$A,'event_type|事件类型'!M:M))</f>
        <v>是否按索敌刷新</v>
      </c>
      <c r="X121" s="32">
        <v>10000</v>
      </c>
      <c r="Y121" s="32" t="str">
        <f>IF(_xlfn.XLOOKUP($I121,'event_type|事件类型'!$A:$A,'event_type|事件类型'!N:N)="","无",_xlfn.XLOOKUP($I121,'event_type|事件类型'!$A:$A,'event_type|事件类型'!N:N))</f>
        <v>刷新间距</v>
      </c>
    </row>
    <row r="122" customFormat="1" customHeight="1" spans="1:25">
      <c r="A122" s="32">
        <v>34002</v>
      </c>
      <c r="B122" s="33" t="s">
        <v>72</v>
      </c>
      <c r="C122" s="33" t="s">
        <v>72</v>
      </c>
      <c r="D122" s="33">
        <f>_xlfn.XLOOKUP(F122,'event_type|事件类型'!Q:Q,'event_type|事件类型'!P:P)</f>
        <v>0</v>
      </c>
      <c r="E122" s="33"/>
      <c r="F122" s="33" t="s">
        <v>42</v>
      </c>
      <c r="G122" s="33"/>
      <c r="H122" s="33">
        <v>1</v>
      </c>
      <c r="I122" s="32">
        <f>_xlfn.XLOOKUP(J122,'event_type|事件类型'!C:C,'event_type|事件类型'!A:A)</f>
        <v>34</v>
      </c>
      <c r="J122" s="33" t="s">
        <v>72</v>
      </c>
      <c r="K122" s="32" t="str">
        <f t="shared" si="9"/>
        <v>5000;2;0;0;0;0;0</v>
      </c>
      <c r="L122" s="32">
        <v>5000</v>
      </c>
      <c r="M122" s="32" t="str">
        <f>IF(_xlfn.XLOOKUP($I$5,'event_type|事件类型'!$A:$A,'event_type|事件类型'!H:H)="","无",_xlfn.XLOOKUP(I122,'event_type|事件类型'!$A:$A,'event_type|事件类型'!H:H))</f>
        <v>变更后的值</v>
      </c>
      <c r="N122" s="32">
        <v>2</v>
      </c>
      <c r="O122" s="32" t="str">
        <f>IF(_xlfn.XLOOKUP($I122,'event_type|事件类型'!$A:$A,'event_type|事件类型'!I:I)="","无",_xlfn.XLOOKUP($I122,'event_type|事件类型'!$A:$A,'event_type|事件类型'!I:I))</f>
        <v>类型</v>
      </c>
      <c r="P122" s="32"/>
      <c r="Q122" s="32" t="str">
        <f>IF(_xlfn.XLOOKUP($I122,'event_type|事件类型'!$A:$A,'event_type|事件类型'!J:J)="","无",_xlfn.XLOOKUP($I122,'event_type|事件类型'!$A:$A,'event_type|事件类型'!J:J))</f>
        <v>无</v>
      </c>
      <c r="R122" s="32"/>
      <c r="S122" s="32" t="str">
        <f>IF(_xlfn.XLOOKUP($I122,'event_type|事件类型'!$A:$A,'event_type|事件类型'!K:K)="","无",_xlfn.XLOOKUP($I122,'event_type|事件类型'!$A:$A,'event_type|事件类型'!K:K))</f>
        <v>无</v>
      </c>
      <c r="T122" s="32"/>
      <c r="U122" s="32" t="str">
        <f>IF(_xlfn.XLOOKUP($I122,'event_type|事件类型'!$A:$A,'event_type|事件类型'!L:L)="","无",_xlfn.XLOOKUP($I122,'event_type|事件类型'!$A:$A,'event_type|事件类型'!L:L))</f>
        <v>无</v>
      </c>
      <c r="V122" s="32"/>
      <c r="W122" s="32" t="str">
        <f>IF(_xlfn.XLOOKUP($I122,'event_type|事件类型'!$A:$A,'event_type|事件类型'!M:M)="","无",_xlfn.XLOOKUP($I122,'event_type|事件类型'!$A:$A,'event_type|事件类型'!M:M))</f>
        <v>无</v>
      </c>
      <c r="X122" s="32"/>
      <c r="Y122" s="32" t="str">
        <f>IF(_xlfn.XLOOKUP($I122,'event_type|事件类型'!$A:$A,'event_type|事件类型'!N:N)="","无",_xlfn.XLOOKUP($I122,'event_type|事件类型'!$A:$A,'event_type|事件类型'!N:N))</f>
        <v>无</v>
      </c>
    </row>
    <row r="123" customFormat="1" customHeight="1" spans="1:25">
      <c r="A123" s="32">
        <v>34003</v>
      </c>
      <c r="B123" s="33" t="s">
        <v>72</v>
      </c>
      <c r="C123" s="33" t="s">
        <v>72</v>
      </c>
      <c r="D123" s="33">
        <f>_xlfn.XLOOKUP(F123,'event_type|事件类型'!Q:Q,'event_type|事件类型'!P:P)</f>
        <v>0</v>
      </c>
      <c r="E123" s="33"/>
      <c r="F123" s="33" t="s">
        <v>42</v>
      </c>
      <c r="G123" s="33"/>
      <c r="H123" s="33">
        <v>1</v>
      </c>
      <c r="I123" s="32">
        <f>_xlfn.XLOOKUP(J123,'event_type|事件类型'!C:C,'event_type|事件类型'!A:A)</f>
        <v>34</v>
      </c>
      <c r="J123" s="33" t="s">
        <v>72</v>
      </c>
      <c r="K123" s="32" t="str">
        <f t="shared" si="9"/>
        <v>10000;2;0;0;0;0;0</v>
      </c>
      <c r="L123" s="32">
        <v>10000</v>
      </c>
      <c r="M123" s="32" t="str">
        <f>IF(_xlfn.XLOOKUP($I$5,'event_type|事件类型'!$A:$A,'event_type|事件类型'!H:H)="","无",_xlfn.XLOOKUP(I123,'event_type|事件类型'!$A:$A,'event_type|事件类型'!H:H))</f>
        <v>变更后的值</v>
      </c>
      <c r="N123" s="32">
        <v>2</v>
      </c>
      <c r="O123" s="32" t="str">
        <f>IF(_xlfn.XLOOKUP($I123,'event_type|事件类型'!$A:$A,'event_type|事件类型'!I:I)="","无",_xlfn.XLOOKUP($I123,'event_type|事件类型'!$A:$A,'event_type|事件类型'!I:I))</f>
        <v>类型</v>
      </c>
      <c r="P123" s="32"/>
      <c r="Q123" s="32" t="str">
        <f>IF(_xlfn.XLOOKUP($I123,'event_type|事件类型'!$A:$A,'event_type|事件类型'!J:J)="","无",_xlfn.XLOOKUP($I123,'event_type|事件类型'!$A:$A,'event_type|事件类型'!J:J))</f>
        <v>无</v>
      </c>
      <c r="R123" s="32"/>
      <c r="S123" s="32" t="str">
        <f>IF(_xlfn.XLOOKUP($I123,'event_type|事件类型'!$A:$A,'event_type|事件类型'!K:K)="","无",_xlfn.XLOOKUP($I123,'event_type|事件类型'!$A:$A,'event_type|事件类型'!K:K))</f>
        <v>无</v>
      </c>
      <c r="T123" s="32"/>
      <c r="U123" s="32" t="str">
        <f>IF(_xlfn.XLOOKUP($I123,'event_type|事件类型'!$A:$A,'event_type|事件类型'!L:L)="","无",_xlfn.XLOOKUP($I123,'event_type|事件类型'!$A:$A,'event_type|事件类型'!L:L))</f>
        <v>无</v>
      </c>
      <c r="V123" s="32"/>
      <c r="W123" s="32" t="str">
        <f>IF(_xlfn.XLOOKUP($I123,'event_type|事件类型'!$A:$A,'event_type|事件类型'!M:M)="","无",_xlfn.XLOOKUP($I123,'event_type|事件类型'!$A:$A,'event_type|事件类型'!M:M))</f>
        <v>无</v>
      </c>
      <c r="X123" s="32"/>
      <c r="Y123" s="32" t="str">
        <f>IF(_xlfn.XLOOKUP($I123,'event_type|事件类型'!$A:$A,'event_type|事件类型'!N:N)="","无",_xlfn.XLOOKUP($I123,'event_type|事件类型'!$A:$A,'event_type|事件类型'!N:N))</f>
        <v>无</v>
      </c>
    </row>
    <row r="124" customFormat="1" customHeight="1" spans="1:25">
      <c r="A124" s="32">
        <v>23006</v>
      </c>
      <c r="B124" s="33" t="s">
        <v>158</v>
      </c>
      <c r="C124" s="33" t="s">
        <v>157</v>
      </c>
      <c r="D124" s="33">
        <f>_xlfn.XLOOKUP(F124,'event_type|事件类型'!Q:Q,'event_type|事件类型'!P:P)</f>
        <v>0</v>
      </c>
      <c r="E124" s="33"/>
      <c r="F124" s="33" t="s">
        <v>42</v>
      </c>
      <c r="G124" s="33"/>
      <c r="H124" s="33">
        <v>1</v>
      </c>
      <c r="I124" s="32">
        <f>_xlfn.XLOOKUP(J124,'event_type|事件类型'!C:C,'event_type|事件类型'!A:A)</f>
        <v>23</v>
      </c>
      <c r="J124" s="33" t="s">
        <v>154</v>
      </c>
      <c r="K124" s="32" t="str">
        <f t="shared" si="9"/>
        <v>4391000;60000;5;0;10000;0;10000;</v>
      </c>
      <c r="L124" s="32">
        <v>4391000</v>
      </c>
      <c r="M124" s="32" t="str">
        <f>IF(_xlfn.XLOOKUP($I$5,'event_type|事件类型'!$A:$A,'event_type|事件类型'!H:H)="","无",_xlfn.XLOOKUP(I124,'event_type|事件类型'!$A:$A,'event_type|事件类型'!H:H))</f>
        <v>怪物id</v>
      </c>
      <c r="N124" s="32">
        <v>60000</v>
      </c>
      <c r="O124" s="32" t="str">
        <f>IF(_xlfn.XLOOKUP($I124,'event_type|事件类型'!$A:$A,'event_type|事件类型'!I:I)="","无",_xlfn.XLOOKUP($I124,'event_type|事件类型'!$A:$A,'event_type|事件类型'!I:I))</f>
        <v>刷新半径</v>
      </c>
      <c r="P124" s="32">
        <v>5</v>
      </c>
      <c r="Q124" s="32" t="str">
        <f>IF(_xlfn.XLOOKUP($I124,'event_type|事件类型'!$A:$A,'event_type|事件类型'!J:J)="","无",_xlfn.XLOOKUP($I124,'event_type|事件类型'!$A:$A,'event_type|事件类型'!J:J))</f>
        <v>刷新数量</v>
      </c>
      <c r="R124" s="32">
        <v>0</v>
      </c>
      <c r="S124" s="32" t="str">
        <f>IF(_xlfn.XLOOKUP($I124,'event_type|事件类型'!$A:$A,'event_type|事件类型'!K:K)="","无",_xlfn.XLOOKUP($I124,'event_type|事件类型'!$A:$A,'event_type|事件类型'!K:K))</f>
        <v>掉落组id</v>
      </c>
      <c r="T124" s="32">
        <v>10000</v>
      </c>
      <c r="U124" s="32" t="str">
        <f>IF(_xlfn.XLOOKUP($I124,'event_type|事件类型'!$A:$A,'event_type|事件类型'!L:L)="","无",_xlfn.XLOOKUP($I124,'event_type|事件类型'!$A:$A,'event_type|事件类型'!L:L))</f>
        <v>刷新半径随机值</v>
      </c>
      <c r="V124" s="32">
        <v>0</v>
      </c>
      <c r="W124" s="32" t="str">
        <f>IF(_xlfn.XLOOKUP($I124,'event_type|事件类型'!$A:$A,'event_type|事件类型'!M:M)="","无",_xlfn.XLOOKUP($I124,'event_type|事件类型'!$A:$A,'event_type|事件类型'!M:M))</f>
        <v>是否按索敌刷新</v>
      </c>
      <c r="X124" s="32">
        <v>10000</v>
      </c>
      <c r="Y124" s="32" t="str">
        <f>IF(_xlfn.XLOOKUP($I124,'event_type|事件类型'!$A:$A,'event_type|事件类型'!N:N)="","无",_xlfn.XLOOKUP($I124,'event_type|事件类型'!$A:$A,'event_type|事件类型'!N:N))</f>
        <v>刷新间距</v>
      </c>
    </row>
    <row r="125" customFormat="1" customHeight="1" spans="1:25">
      <c r="A125" s="32">
        <v>23007</v>
      </c>
      <c r="B125" s="33" t="s">
        <v>159</v>
      </c>
      <c r="C125" s="33" t="s">
        <v>159</v>
      </c>
      <c r="D125" s="33">
        <f>_xlfn.XLOOKUP(F125,'event_type|事件类型'!Q:Q,'event_type|事件类型'!P:P)</f>
        <v>0</v>
      </c>
      <c r="E125" s="33"/>
      <c r="F125" s="33" t="s">
        <v>42</v>
      </c>
      <c r="G125" s="33"/>
      <c r="H125" s="33">
        <v>1</v>
      </c>
      <c r="I125" s="32">
        <f>_xlfn.XLOOKUP(J125,'event_type|事件类型'!C:C,'event_type|事件类型'!A:A)</f>
        <v>23</v>
      </c>
      <c r="J125" s="33" t="s">
        <v>154</v>
      </c>
      <c r="K125" s="32" t="str">
        <f t="shared" si="9"/>
        <v>2392000;50000;3;0;10000;1;35000;</v>
      </c>
      <c r="L125" s="32">
        <v>2392000</v>
      </c>
      <c r="M125" s="32" t="str">
        <f>IF(_xlfn.XLOOKUP($I$5,'event_type|事件类型'!$A:$A,'event_type|事件类型'!H:H)="","无",_xlfn.XLOOKUP(I125,'event_type|事件类型'!$A:$A,'event_type|事件类型'!H:H))</f>
        <v>怪物id</v>
      </c>
      <c r="N125" s="32">
        <v>50000</v>
      </c>
      <c r="O125" s="32" t="str">
        <f>IF(_xlfn.XLOOKUP($I125,'event_type|事件类型'!$A:$A,'event_type|事件类型'!I:I)="","无",_xlfn.XLOOKUP($I125,'event_type|事件类型'!$A:$A,'event_type|事件类型'!I:I))</f>
        <v>刷新半径</v>
      </c>
      <c r="P125" s="32">
        <v>3</v>
      </c>
      <c r="Q125" s="32" t="str">
        <f>IF(_xlfn.XLOOKUP($I125,'event_type|事件类型'!$A:$A,'event_type|事件类型'!J:J)="","无",_xlfn.XLOOKUP($I125,'event_type|事件类型'!$A:$A,'event_type|事件类型'!J:J))</f>
        <v>刷新数量</v>
      </c>
      <c r="R125" s="32">
        <v>0</v>
      </c>
      <c r="S125" s="32" t="str">
        <f>IF(_xlfn.XLOOKUP($I125,'event_type|事件类型'!$A:$A,'event_type|事件类型'!K:K)="","无",_xlfn.XLOOKUP($I125,'event_type|事件类型'!$A:$A,'event_type|事件类型'!K:K))</f>
        <v>掉落组id</v>
      </c>
      <c r="T125" s="32">
        <v>10000</v>
      </c>
      <c r="U125" s="32" t="str">
        <f>IF(_xlfn.XLOOKUP($I125,'event_type|事件类型'!$A:$A,'event_type|事件类型'!L:L)="","无",_xlfn.XLOOKUP($I125,'event_type|事件类型'!$A:$A,'event_type|事件类型'!L:L))</f>
        <v>刷新半径随机值</v>
      </c>
      <c r="V125" s="32">
        <v>1</v>
      </c>
      <c r="W125" s="32" t="str">
        <f>IF(_xlfn.XLOOKUP($I125,'event_type|事件类型'!$A:$A,'event_type|事件类型'!M:M)="","无",_xlfn.XLOOKUP($I125,'event_type|事件类型'!$A:$A,'event_type|事件类型'!M:M))</f>
        <v>是否按索敌刷新</v>
      </c>
      <c r="X125" s="32">
        <v>35000</v>
      </c>
      <c r="Y125" s="32" t="str">
        <f>IF(_xlfn.XLOOKUP($I125,'event_type|事件类型'!$A:$A,'event_type|事件类型'!N:N)="","无",_xlfn.XLOOKUP($I125,'event_type|事件类型'!$A:$A,'event_type|事件类型'!N:N))</f>
        <v>刷新间距</v>
      </c>
    </row>
    <row r="126" customFormat="1" customHeight="1" spans="1:25">
      <c r="A126" s="32">
        <v>11030</v>
      </c>
      <c r="B126" s="33" t="s">
        <v>160</v>
      </c>
      <c r="C126" s="33" t="s">
        <v>160</v>
      </c>
      <c r="D126" s="33">
        <f>_xlfn.XLOOKUP(F126,'event_type|事件类型'!Q:Q,'event_type|事件类型'!P:P)</f>
        <v>0</v>
      </c>
      <c r="E126" s="33"/>
      <c r="F126" s="33" t="s">
        <v>42</v>
      </c>
      <c r="G126" s="33"/>
      <c r="H126" s="33">
        <v>1</v>
      </c>
      <c r="I126" s="32">
        <f>_xlfn.XLOOKUP(J126,'event_type|事件类型'!C:C,'event_type|事件类型'!A:A)</f>
        <v>11</v>
      </c>
      <c r="J126" s="33" t="s">
        <v>46</v>
      </c>
      <c r="K126" s="32" t="str">
        <f t="shared" si="9"/>
        <v>1;525017;0;0;0;0;0</v>
      </c>
      <c r="L126" s="32">
        <v>1</v>
      </c>
      <c r="M126" s="32" t="str">
        <f>IF(_xlfn.XLOOKUP($I$5,'event_type|事件类型'!$A:$A,'event_type|事件类型'!H:H)="","无",_xlfn.XLOOKUP(I126,'event_type|事件类型'!$A:$A,'event_type|事件类型'!H:H))</f>
        <v>目标类型</v>
      </c>
      <c r="N126" s="32">
        <v>525017</v>
      </c>
      <c r="O126" s="32" t="str">
        <f>IF(_xlfn.XLOOKUP($I126,'event_type|事件类型'!$A:$A,'event_type|事件类型'!I:I)="","无",_xlfn.XLOOKUP($I126,'event_type|事件类型'!$A:$A,'event_type|事件类型'!I:I))</f>
        <v>技能id</v>
      </c>
      <c r="P126" s="32"/>
      <c r="Q126" s="32" t="str">
        <f>IF(_xlfn.XLOOKUP($I126,'event_type|事件类型'!$A:$A,'event_type|事件类型'!J:J)="","无",_xlfn.XLOOKUP($I126,'event_type|事件类型'!$A:$A,'event_type|事件类型'!J:J))</f>
        <v>无</v>
      </c>
      <c r="R126" s="32"/>
      <c r="S126" s="32" t="str">
        <f>IF(_xlfn.XLOOKUP($I126,'event_type|事件类型'!$A:$A,'event_type|事件类型'!K:K)="","无",_xlfn.XLOOKUP($I126,'event_type|事件类型'!$A:$A,'event_type|事件类型'!K:K))</f>
        <v>无</v>
      </c>
      <c r="T126" s="32"/>
      <c r="U126" s="32" t="str">
        <f>IF(_xlfn.XLOOKUP($I126,'event_type|事件类型'!$A:$A,'event_type|事件类型'!L:L)="","无",_xlfn.XLOOKUP($I126,'event_type|事件类型'!$A:$A,'event_type|事件类型'!L:L))</f>
        <v>无</v>
      </c>
      <c r="V126" s="32"/>
      <c r="W126" s="32" t="str">
        <f>IF(_xlfn.XLOOKUP($I126,'event_type|事件类型'!$A:$A,'event_type|事件类型'!M:M)="","无",_xlfn.XLOOKUP($I126,'event_type|事件类型'!$A:$A,'event_type|事件类型'!M:M))</f>
        <v>无</v>
      </c>
      <c r="X126" s="32"/>
      <c r="Y126" s="32" t="str">
        <f>IF(_xlfn.XLOOKUP($I126,'event_type|事件类型'!$A:$A,'event_type|事件类型'!N:N)="","无",_xlfn.XLOOKUP($I126,'event_type|事件类型'!$A:$A,'event_type|事件类型'!N:N))</f>
        <v>无</v>
      </c>
    </row>
    <row r="127" customFormat="1" customHeight="1" spans="1:25">
      <c r="A127" s="32">
        <v>45001</v>
      </c>
      <c r="B127" s="33" t="s">
        <v>161</v>
      </c>
      <c r="C127" s="33" t="s">
        <v>161</v>
      </c>
      <c r="D127" s="33">
        <f>_xlfn.XLOOKUP(F127,'event_type|事件类型'!Q:Q,'event_type|事件类型'!P:P)</f>
        <v>0</v>
      </c>
      <c r="E127" s="33"/>
      <c r="F127" s="33" t="s">
        <v>42</v>
      </c>
      <c r="G127" s="33"/>
      <c r="H127" s="33">
        <v>1</v>
      </c>
      <c r="I127" s="32">
        <f>_xlfn.XLOOKUP(J127,'event_type|事件类型'!C:C,'event_type|事件类型'!A:A)</f>
        <v>45</v>
      </c>
      <c r="J127" s="33" t="s">
        <v>161</v>
      </c>
      <c r="K127" s="32" t="str">
        <f t="shared" si="9"/>
        <v>1800;0;0;0;0;0;0</v>
      </c>
      <c r="L127" s="32">
        <v>1800</v>
      </c>
      <c r="M127" s="32" t="str">
        <f>IF(_xlfn.XLOOKUP($I$5,'event_type|事件类型'!$A:$A,'event_type|事件类型'!H:H)="","无",_xlfn.XLOOKUP(I127,'event_type|事件类型'!$A:$A,'event_type|事件类型'!H:H))</f>
        <v>持续时间</v>
      </c>
      <c r="N127" s="32"/>
      <c r="O127" s="32" t="str">
        <f>IF(_xlfn.XLOOKUP($I127,'event_type|事件类型'!$A:$A,'event_type|事件类型'!I:I)="","无",_xlfn.XLOOKUP($I127,'event_type|事件类型'!$A:$A,'event_type|事件类型'!I:I))</f>
        <v>无</v>
      </c>
      <c r="P127" s="32"/>
      <c r="Q127" s="32" t="str">
        <f>IF(_xlfn.XLOOKUP($I127,'event_type|事件类型'!$A:$A,'event_type|事件类型'!J:J)="","无",_xlfn.XLOOKUP($I127,'event_type|事件类型'!$A:$A,'event_type|事件类型'!J:J))</f>
        <v>无</v>
      </c>
      <c r="R127" s="32"/>
      <c r="S127" s="32" t="str">
        <f>IF(_xlfn.XLOOKUP($I127,'event_type|事件类型'!$A:$A,'event_type|事件类型'!K:K)="","无",_xlfn.XLOOKUP($I127,'event_type|事件类型'!$A:$A,'event_type|事件类型'!K:K))</f>
        <v>无</v>
      </c>
      <c r="T127" s="32"/>
      <c r="U127" s="32" t="str">
        <f>IF(_xlfn.XLOOKUP($I127,'event_type|事件类型'!$A:$A,'event_type|事件类型'!L:L)="","无",_xlfn.XLOOKUP($I127,'event_type|事件类型'!$A:$A,'event_type|事件类型'!L:L))</f>
        <v>无</v>
      </c>
      <c r="V127" s="32"/>
      <c r="W127" s="32" t="str">
        <f>IF(_xlfn.XLOOKUP($I127,'event_type|事件类型'!$A:$A,'event_type|事件类型'!M:M)="","无",_xlfn.XLOOKUP($I127,'event_type|事件类型'!$A:$A,'event_type|事件类型'!M:M))</f>
        <v>无</v>
      </c>
      <c r="X127" s="32"/>
      <c r="Y127" s="32" t="str">
        <f>IF(_xlfn.XLOOKUP($I127,'event_type|事件类型'!$A:$A,'event_type|事件类型'!N:N)="","无",_xlfn.XLOOKUP($I127,'event_type|事件类型'!$A:$A,'event_type|事件类型'!N:N))</f>
        <v>无</v>
      </c>
    </row>
    <row r="128" customFormat="1" customHeight="1" spans="1:25">
      <c r="A128" s="32">
        <v>24001</v>
      </c>
      <c r="B128" s="33" t="s">
        <v>162</v>
      </c>
      <c r="C128" s="33" t="s">
        <v>163</v>
      </c>
      <c r="D128" s="33">
        <f>_xlfn.XLOOKUP(F128,'event_type|事件类型'!Q:Q,'event_type|事件类型'!P:P)</f>
        <v>0</v>
      </c>
      <c r="E128" s="33"/>
      <c r="F128" s="33" t="s">
        <v>42</v>
      </c>
      <c r="G128" s="33"/>
      <c r="H128" s="33">
        <v>1</v>
      </c>
      <c r="I128" s="32">
        <v>24</v>
      </c>
      <c r="J128" s="33" t="s">
        <v>164</v>
      </c>
      <c r="K128" s="32" t="str">
        <f t="shared" ref="K128:K142" si="10">CONCATENATE(IF(INT(L128),CONCATENATE(L128,";"),"0;"),IF(INT(N128),CONCATENATE(N128,";"),"0;"),IF(INT(P128),CONCATENATE(P128,";"),"0;"),IF(INT(R128),CONCATENATE(R128,";"),"0;"),IF(INT(T128),CONCATENATE(T128,";"),"0;"),IF(INT(V128),CONCATENATE(V128,";"),"0;"),IF(INT(X128),CONCATENATE(X128,";"),"0"))</f>
        <v>8;20006;0;0;0;0;0</v>
      </c>
      <c r="L128" s="32">
        <v>8</v>
      </c>
      <c r="M128" s="32" t="str">
        <f>IF(_xlfn.XLOOKUP($I$5,'event_type|事件类型'!$A:$A,'event_type|事件类型'!H:H)="","无",_xlfn.XLOOKUP(I128,'event_type|事件类型'!$A:$A,'event_type|事件类型'!H:H))</f>
        <v>怪物类型</v>
      </c>
      <c r="N128" s="32">
        <v>20006</v>
      </c>
      <c r="O128" s="32" t="str">
        <f>IF(_xlfn.XLOOKUP($I128,'event_type|事件类型'!$A:$A,'event_type|事件类型'!I:I)="","无",_xlfn.XLOOKUP($I128,'event_type|事件类型'!$A:$A,'event_type|事件类型'!I:I))</f>
        <v>battle_drop表id</v>
      </c>
      <c r="P128" s="32"/>
      <c r="Q128" s="32" t="str">
        <f>IF(_xlfn.XLOOKUP($I128,'event_type|事件类型'!$A:$A,'event_type|事件类型'!J:J)="","无",_xlfn.XLOOKUP($I128,'event_type|事件类型'!$A:$A,'event_type|事件类型'!J:J))</f>
        <v>无</v>
      </c>
      <c r="R128" s="32"/>
      <c r="S128" s="32" t="str">
        <f>IF(_xlfn.XLOOKUP($I128,'event_type|事件类型'!$A:$A,'event_type|事件类型'!K:K)="","无",_xlfn.XLOOKUP($I128,'event_type|事件类型'!$A:$A,'event_type|事件类型'!K:K))</f>
        <v>无</v>
      </c>
      <c r="T128" s="32"/>
      <c r="U128" s="32" t="str">
        <f>IF(_xlfn.XLOOKUP($I128,'event_type|事件类型'!$A:$A,'event_type|事件类型'!L:L)="","无",_xlfn.XLOOKUP($I128,'event_type|事件类型'!$A:$A,'event_type|事件类型'!L:L))</f>
        <v>无</v>
      </c>
      <c r="V128" s="32"/>
      <c r="W128" s="32" t="str">
        <f>IF(_xlfn.XLOOKUP($I128,'event_type|事件类型'!$A:$A,'event_type|事件类型'!M:M)="","无",_xlfn.XLOOKUP($I128,'event_type|事件类型'!$A:$A,'event_type|事件类型'!M:M))</f>
        <v>无</v>
      </c>
      <c r="X128" s="32"/>
      <c r="Y128" s="32" t="str">
        <f>IF(_xlfn.XLOOKUP($I128,'event_type|事件类型'!$A:$A,'event_type|事件类型'!N:N)="","无",_xlfn.XLOOKUP($I128,'event_type|事件类型'!$A:$A,'event_type|事件类型'!N:N))</f>
        <v>无</v>
      </c>
    </row>
    <row r="129" customFormat="1" customHeight="1" spans="1:25">
      <c r="A129" s="32">
        <v>24002</v>
      </c>
      <c r="B129" s="33" t="s">
        <v>165</v>
      </c>
      <c r="C129" s="33" t="s">
        <v>166</v>
      </c>
      <c r="D129" s="33">
        <f>_xlfn.XLOOKUP(F129,'event_type|事件类型'!Q:Q,'event_type|事件类型'!P:P)</f>
        <v>0</v>
      </c>
      <c r="E129" s="33"/>
      <c r="F129" s="33" t="s">
        <v>42</v>
      </c>
      <c r="G129" s="33"/>
      <c r="H129" s="33">
        <v>1</v>
      </c>
      <c r="I129" s="32">
        <f>_xlfn.XLOOKUP(J129,'event_type|事件类型'!C:C,'event_type|事件类型'!A:A)</f>
        <v>24</v>
      </c>
      <c r="J129" s="33" t="s">
        <v>164</v>
      </c>
      <c r="K129" s="32" t="str">
        <f t="shared" si="10"/>
        <v>8;20007;0;0;0;0;0</v>
      </c>
      <c r="L129" s="32">
        <v>8</v>
      </c>
      <c r="M129" s="32" t="str">
        <f>IF(_xlfn.XLOOKUP($I$5,'event_type|事件类型'!$A:$A,'event_type|事件类型'!H:H)="","无",_xlfn.XLOOKUP(I129,'event_type|事件类型'!$A:$A,'event_type|事件类型'!H:H))</f>
        <v>怪物类型</v>
      </c>
      <c r="N129" s="32">
        <v>20007</v>
      </c>
      <c r="O129" s="32" t="str">
        <f>IF(_xlfn.XLOOKUP($I129,'event_type|事件类型'!$A:$A,'event_type|事件类型'!I:I)="","无",_xlfn.XLOOKUP($I129,'event_type|事件类型'!$A:$A,'event_type|事件类型'!I:I))</f>
        <v>battle_drop表id</v>
      </c>
      <c r="P129" s="32"/>
      <c r="Q129" s="32" t="str">
        <f>IF(_xlfn.XLOOKUP($I129,'event_type|事件类型'!$A:$A,'event_type|事件类型'!J:J)="","无",_xlfn.XLOOKUP($I129,'event_type|事件类型'!$A:$A,'event_type|事件类型'!J:J))</f>
        <v>无</v>
      </c>
      <c r="R129" s="32"/>
      <c r="S129" s="32" t="str">
        <f>IF(_xlfn.XLOOKUP($I129,'event_type|事件类型'!$A:$A,'event_type|事件类型'!K:K)="","无",_xlfn.XLOOKUP($I129,'event_type|事件类型'!$A:$A,'event_type|事件类型'!K:K))</f>
        <v>无</v>
      </c>
      <c r="T129" s="32"/>
      <c r="U129" s="32" t="str">
        <f>IF(_xlfn.XLOOKUP($I129,'event_type|事件类型'!$A:$A,'event_type|事件类型'!L:L)="","无",_xlfn.XLOOKUP($I129,'event_type|事件类型'!$A:$A,'event_type|事件类型'!L:L))</f>
        <v>无</v>
      </c>
      <c r="V129" s="32"/>
      <c r="W129" s="32" t="str">
        <f>IF(_xlfn.XLOOKUP($I129,'event_type|事件类型'!$A:$A,'event_type|事件类型'!M:M)="","无",_xlfn.XLOOKUP($I129,'event_type|事件类型'!$A:$A,'event_type|事件类型'!M:M))</f>
        <v>无</v>
      </c>
      <c r="X129" s="32"/>
      <c r="Y129" s="32" t="str">
        <f>IF(_xlfn.XLOOKUP($I129,'event_type|事件类型'!$A:$A,'event_type|事件类型'!N:N)="","无",_xlfn.XLOOKUP($I129,'event_type|事件类型'!$A:$A,'event_type|事件类型'!N:N))</f>
        <v>无</v>
      </c>
    </row>
    <row r="130" customFormat="1" customHeight="1" spans="1:25">
      <c r="A130" s="32">
        <v>24003</v>
      </c>
      <c r="B130" s="33" t="s">
        <v>167</v>
      </c>
      <c r="C130" s="33" t="s">
        <v>168</v>
      </c>
      <c r="D130" s="33">
        <f>_xlfn.XLOOKUP(F130,'event_type|事件类型'!Q:Q,'event_type|事件类型'!P:P)</f>
        <v>0</v>
      </c>
      <c r="E130" s="33"/>
      <c r="F130" s="33" t="s">
        <v>42</v>
      </c>
      <c r="G130" s="33"/>
      <c r="H130" s="33">
        <v>1</v>
      </c>
      <c r="I130" s="32">
        <f>_xlfn.XLOOKUP(J130,'event_type|事件类型'!C:C,'event_type|事件类型'!A:A)</f>
        <v>24</v>
      </c>
      <c r="J130" s="33" t="s">
        <v>164</v>
      </c>
      <c r="K130" s="32" t="str">
        <f t="shared" si="10"/>
        <v>8;20008;0;0;0;0;0</v>
      </c>
      <c r="L130" s="32">
        <v>8</v>
      </c>
      <c r="M130" s="32" t="str">
        <f>IF(_xlfn.XLOOKUP($I$5,'event_type|事件类型'!$A:$A,'event_type|事件类型'!H:H)="","无",_xlfn.XLOOKUP(I130,'event_type|事件类型'!$A:$A,'event_type|事件类型'!H:H))</f>
        <v>怪物类型</v>
      </c>
      <c r="N130" s="32">
        <v>20008</v>
      </c>
      <c r="O130" s="32" t="str">
        <f>IF(_xlfn.XLOOKUP($I130,'event_type|事件类型'!$A:$A,'event_type|事件类型'!I:I)="","无",_xlfn.XLOOKUP($I130,'event_type|事件类型'!$A:$A,'event_type|事件类型'!I:I))</f>
        <v>battle_drop表id</v>
      </c>
      <c r="P130" s="32"/>
      <c r="Q130" s="32" t="str">
        <f>IF(_xlfn.XLOOKUP($I130,'event_type|事件类型'!$A:$A,'event_type|事件类型'!J:J)="","无",_xlfn.XLOOKUP($I130,'event_type|事件类型'!$A:$A,'event_type|事件类型'!J:J))</f>
        <v>无</v>
      </c>
      <c r="R130" s="32"/>
      <c r="S130" s="32" t="str">
        <f>IF(_xlfn.XLOOKUP($I130,'event_type|事件类型'!$A:$A,'event_type|事件类型'!K:K)="","无",_xlfn.XLOOKUP($I130,'event_type|事件类型'!$A:$A,'event_type|事件类型'!K:K))</f>
        <v>无</v>
      </c>
      <c r="T130" s="32"/>
      <c r="U130" s="32" t="str">
        <f>IF(_xlfn.XLOOKUP($I130,'event_type|事件类型'!$A:$A,'event_type|事件类型'!L:L)="","无",_xlfn.XLOOKUP($I130,'event_type|事件类型'!$A:$A,'event_type|事件类型'!L:L))</f>
        <v>无</v>
      </c>
      <c r="V130" s="32"/>
      <c r="W130" s="32" t="str">
        <f>IF(_xlfn.XLOOKUP($I130,'event_type|事件类型'!$A:$A,'event_type|事件类型'!M:M)="","无",_xlfn.XLOOKUP($I130,'event_type|事件类型'!$A:$A,'event_type|事件类型'!M:M))</f>
        <v>无</v>
      </c>
      <c r="X130" s="32"/>
      <c r="Y130" s="32" t="str">
        <f>IF(_xlfn.XLOOKUP($I130,'event_type|事件类型'!$A:$A,'event_type|事件类型'!N:N)="","无",_xlfn.XLOOKUP($I130,'event_type|事件类型'!$A:$A,'event_type|事件类型'!N:N))</f>
        <v>无</v>
      </c>
    </row>
    <row r="131" customFormat="1" customHeight="1" spans="1:25">
      <c r="A131" s="32">
        <v>21003</v>
      </c>
      <c r="B131" s="38">
        <v>420201</v>
      </c>
      <c r="C131" s="33" t="str">
        <f>_xlfn.XLOOKUP(B131,'[1]skill|技能'!$A:$A,'[1]skill|技能'!$B:$B)</f>
        <v>击败怪物会掉落香蕉</v>
      </c>
      <c r="D131" s="33">
        <f>_xlfn.XLOOKUP(F131,'event_type|事件类型'!Q:Q,'event_type|事件类型'!P:P)</f>
        <v>0</v>
      </c>
      <c r="E131" s="33"/>
      <c r="F131" s="33" t="s">
        <v>42</v>
      </c>
      <c r="G131" s="33"/>
      <c r="H131" s="33">
        <v>1</v>
      </c>
      <c r="I131" s="32">
        <f>_xlfn.XLOOKUP(J131,'event_type|事件类型'!C:C,'event_type|事件类型'!A:A)</f>
        <v>21</v>
      </c>
      <c r="J131" s="33" t="s">
        <v>110</v>
      </c>
      <c r="K131" s="32" t="str">
        <f t="shared" si="10"/>
        <v>3;1009;1000;1000;1;0;0</v>
      </c>
      <c r="L131" s="32">
        <v>3</v>
      </c>
      <c r="M131" s="32" t="str">
        <f>IF(_xlfn.XLOOKUP($I$5,'event_type|事件类型'!$A:$A,'event_type|事件类型'!H:H)="","无",_xlfn.XLOOKUP(I131,'event_type|事件类型'!$A:$A,'event_type|事件类型'!H:H))</f>
        <v>配置表类型</v>
      </c>
      <c r="N131" s="32">
        <v>1009</v>
      </c>
      <c r="O131" s="32" t="str">
        <f>IF(_xlfn.XLOOKUP($I131,'event_type|事件类型'!$A:$A,'event_type|事件类型'!I:I)="","无",_xlfn.XLOOKUP($I131,'event_type|事件类型'!$A:$A,'event_type|事件类型'!I:I))</f>
        <v>配置表主键id</v>
      </c>
      <c r="P131" s="32">
        <v>1000</v>
      </c>
      <c r="Q131" s="32" t="str">
        <f>IF(_xlfn.XLOOKUP($I131,'event_type|事件类型'!$A:$A,'event_type|事件类型'!J:J)="","无",_xlfn.XLOOKUP($I131,'event_type|事件类型'!$A:$A,'event_type|事件类型'!J:J))</f>
        <v>半径上限</v>
      </c>
      <c r="R131" s="32">
        <v>1000</v>
      </c>
      <c r="S131" s="32" t="str">
        <f>IF(_xlfn.XLOOKUP($I131,'event_type|事件类型'!$A:$A,'event_type|事件类型'!K:K)="","无",_xlfn.XLOOKUP($I131,'event_type|事件类型'!$A:$A,'event_type|事件类型'!K:K))</f>
        <v>半径下限</v>
      </c>
      <c r="T131" s="32">
        <v>1</v>
      </c>
      <c r="U131" s="32" t="str">
        <f>IF(_xlfn.XLOOKUP($I131,'event_type|事件类型'!$A:$A,'event_type|事件类型'!L:L)="","无",_xlfn.XLOOKUP($I131,'event_type|事件类型'!$A:$A,'event_type|事件类型'!L:L))</f>
        <v>随机数量</v>
      </c>
      <c r="V131" s="32">
        <v>0</v>
      </c>
      <c r="W131" s="32" t="str">
        <f>IF(_xlfn.XLOOKUP($I131,'event_type|事件类型'!$A:$A,'event_type|事件类型'!M:M)="","无",_xlfn.XLOOKUP($I131,'event_type|事件类型'!$A:$A,'event_type|事件类型'!M:M))</f>
        <v>持续时间</v>
      </c>
      <c r="X131" s="32"/>
      <c r="Y131" s="32" t="str">
        <f>IF(_xlfn.XLOOKUP($I131,'event_type|事件类型'!$A:$A,'event_type|事件类型'!N:N)="","无",_xlfn.XLOOKUP($I131,'event_type|事件类型'!$A:$A,'event_type|事件类型'!N:N))</f>
        <v>无</v>
      </c>
    </row>
    <row r="132" customFormat="1" customHeight="1" spans="1:25">
      <c r="A132" s="32">
        <v>24004</v>
      </c>
      <c r="B132" s="38">
        <v>435055</v>
      </c>
      <c r="C132" s="33" t="str">
        <f>_xlfn.XLOOKUP(B132,'[1]skill|技能'!$A:$A,'[1]skill|技能'!$B:$B)</f>
        <v>调料腰带-品质大类5</v>
      </c>
      <c r="D132" s="33">
        <f>_xlfn.XLOOKUP(F132,'event_type|事件类型'!Q:Q,'event_type|事件类型'!P:P)</f>
        <v>0</v>
      </c>
      <c r="E132" s="33"/>
      <c r="F132" s="33" t="s">
        <v>42</v>
      </c>
      <c r="G132" s="33"/>
      <c r="H132" s="33">
        <v>1</v>
      </c>
      <c r="I132" s="32">
        <f>_xlfn.XLOOKUP(J132,'event_type|事件类型'!C:C,'event_type|事件类型'!A:A)</f>
        <v>24</v>
      </c>
      <c r="J132" s="33" t="s">
        <v>164</v>
      </c>
      <c r="K132" s="32" t="str">
        <f t="shared" si="10"/>
        <v>8;20006;1;100;0;0;0</v>
      </c>
      <c r="L132" s="32">
        <v>8</v>
      </c>
      <c r="M132" s="32" t="str">
        <f>IF(_xlfn.XLOOKUP($I$5,'event_type|事件类型'!$A:$A,'event_type|事件类型'!H:H)="","无",_xlfn.XLOOKUP(I132,'event_type|事件类型'!$A:$A,'event_type|事件类型'!H:H))</f>
        <v>怪物类型</v>
      </c>
      <c r="N132" s="32">
        <v>20006</v>
      </c>
      <c r="O132" s="32" t="str">
        <f>IF(_xlfn.XLOOKUP($I132,'event_type|事件类型'!$A:$A,'event_type|事件类型'!I:I)="","无",_xlfn.XLOOKUP($I132,'event_type|事件类型'!$A:$A,'event_type|事件类型'!I:I))</f>
        <v>battle_drop表id</v>
      </c>
      <c r="P132" s="32">
        <v>1</v>
      </c>
      <c r="Q132" s="32" t="str">
        <f>IF(_xlfn.XLOOKUP($I132,'event_type|事件类型'!$A:$A,'event_type|事件类型'!J:J)="","无",_xlfn.XLOOKUP($I132,'event_type|事件类型'!$A:$A,'event_type|事件类型'!J:J))</f>
        <v>无</v>
      </c>
      <c r="R132" s="32">
        <v>100</v>
      </c>
      <c r="S132" s="32" t="str">
        <f>IF(_xlfn.XLOOKUP($I132,'event_type|事件类型'!$A:$A,'event_type|事件类型'!K:K)="","无",_xlfn.XLOOKUP($I132,'event_type|事件类型'!$A:$A,'event_type|事件类型'!K:K))</f>
        <v>无</v>
      </c>
      <c r="T132" s="32"/>
      <c r="U132" s="32" t="str">
        <f>IF(_xlfn.XLOOKUP($I132,'event_type|事件类型'!$A:$A,'event_type|事件类型'!L:L)="","无",_xlfn.XLOOKUP($I132,'event_type|事件类型'!$A:$A,'event_type|事件类型'!L:L))</f>
        <v>无</v>
      </c>
      <c r="V132" s="32"/>
      <c r="W132" s="32" t="str">
        <f>IF(_xlfn.XLOOKUP($I132,'event_type|事件类型'!$A:$A,'event_type|事件类型'!M:M)="","无",_xlfn.XLOOKUP($I132,'event_type|事件类型'!$A:$A,'event_type|事件类型'!M:M))</f>
        <v>无</v>
      </c>
      <c r="X132" s="32"/>
      <c r="Y132" s="32" t="str">
        <f>IF(_xlfn.XLOOKUP($I132,'event_type|事件类型'!$A:$A,'event_type|事件类型'!N:N)="","无",_xlfn.XLOOKUP($I132,'event_type|事件类型'!$A:$A,'event_type|事件类型'!N:N))</f>
        <v>无</v>
      </c>
    </row>
    <row r="133" customFormat="1" customHeight="1" spans="1:25">
      <c r="A133" s="32">
        <v>21004</v>
      </c>
      <c r="B133" s="38">
        <v>435055</v>
      </c>
      <c r="C133" s="33" t="str">
        <f>_xlfn.XLOOKUP(B133,'[1]skill|技能'!$A:$A,'[1]skill|技能'!$B:$B)</f>
        <v>调料腰带-品质大类5</v>
      </c>
      <c r="D133" s="33">
        <f>_xlfn.XLOOKUP(F133,'event_type|事件类型'!Q:Q,'event_type|事件类型'!P:P)</f>
        <v>0</v>
      </c>
      <c r="E133" s="33"/>
      <c r="F133" s="33" t="s">
        <v>42</v>
      </c>
      <c r="G133" s="33"/>
      <c r="H133" s="33">
        <v>1</v>
      </c>
      <c r="I133" s="32">
        <f>_xlfn.XLOOKUP(J133,'event_type|事件类型'!C:C,'event_type|事件类型'!A:A)</f>
        <v>21</v>
      </c>
      <c r="J133" s="33" t="s">
        <v>110</v>
      </c>
      <c r="K133" s="32" t="str">
        <f t="shared" si="10"/>
        <v>3;1009;1000;1000;1;0;0</v>
      </c>
      <c r="L133" s="32">
        <v>3</v>
      </c>
      <c r="M133" s="32" t="str">
        <f>IF(_xlfn.XLOOKUP($I$5,'event_type|事件类型'!$A:$A,'event_type|事件类型'!H:H)="","无",_xlfn.XLOOKUP(I133,'event_type|事件类型'!$A:$A,'event_type|事件类型'!H:H))</f>
        <v>配置表类型</v>
      </c>
      <c r="N133" s="32">
        <v>1009</v>
      </c>
      <c r="O133" s="32" t="str">
        <f>IF(_xlfn.XLOOKUP($I133,'event_type|事件类型'!$A:$A,'event_type|事件类型'!I:I)="","无",_xlfn.XLOOKUP($I133,'event_type|事件类型'!$A:$A,'event_type|事件类型'!I:I))</f>
        <v>配置表主键id</v>
      </c>
      <c r="P133" s="32">
        <v>1000</v>
      </c>
      <c r="Q133" s="32" t="str">
        <f>IF(_xlfn.XLOOKUP($I133,'event_type|事件类型'!$A:$A,'event_type|事件类型'!J:J)="","无",_xlfn.XLOOKUP($I133,'event_type|事件类型'!$A:$A,'event_type|事件类型'!J:J))</f>
        <v>半径上限</v>
      </c>
      <c r="R133" s="32">
        <v>1000</v>
      </c>
      <c r="S133" s="32" t="str">
        <f>IF(_xlfn.XLOOKUP($I133,'event_type|事件类型'!$A:$A,'event_type|事件类型'!K:K)="","无",_xlfn.XLOOKUP($I133,'event_type|事件类型'!$A:$A,'event_type|事件类型'!K:K))</f>
        <v>半径下限</v>
      </c>
      <c r="T133" s="32">
        <v>1</v>
      </c>
      <c r="U133" s="32" t="str">
        <f>IF(_xlfn.XLOOKUP($I133,'event_type|事件类型'!$A:$A,'event_type|事件类型'!L:L)="","无",_xlfn.XLOOKUP($I133,'event_type|事件类型'!$A:$A,'event_type|事件类型'!L:L))</f>
        <v>随机数量</v>
      </c>
      <c r="V133" s="32">
        <v>0</v>
      </c>
      <c r="W133" s="32" t="str">
        <f>IF(_xlfn.XLOOKUP($I133,'event_type|事件类型'!$A:$A,'event_type|事件类型'!M:M)="","无",_xlfn.XLOOKUP($I133,'event_type|事件类型'!$A:$A,'event_type|事件类型'!M:M))</f>
        <v>持续时间</v>
      </c>
      <c r="X133" s="32"/>
      <c r="Y133" s="32" t="str">
        <f>IF(_xlfn.XLOOKUP($I133,'event_type|事件类型'!$A:$A,'event_type|事件类型'!N:N)="","无",_xlfn.XLOOKUP($I133,'event_type|事件类型'!$A:$A,'event_type|事件类型'!N:N))</f>
        <v>无</v>
      </c>
    </row>
    <row r="134" customFormat="1" customHeight="1" spans="1:25">
      <c r="A134" s="32">
        <v>21005</v>
      </c>
      <c r="B134" s="38">
        <v>431056</v>
      </c>
      <c r="C134" s="33" t="str">
        <f>_xlfn.XLOOKUP(B134,'[1]skill|技能'!$A:$A,'[1]skill|技能'!$B:$B)</f>
        <v>平底锅-品质大类6</v>
      </c>
      <c r="D134" s="33">
        <f>_xlfn.XLOOKUP(F134,'event_type|事件类型'!Q:Q,'event_type|事件类型'!P:P)</f>
        <v>0</v>
      </c>
      <c r="E134" s="33"/>
      <c r="F134" s="33" t="s">
        <v>42</v>
      </c>
      <c r="G134" s="33"/>
      <c r="H134" s="33">
        <v>1</v>
      </c>
      <c r="I134" s="32">
        <f>_xlfn.XLOOKUP(J134,'event_type|事件类型'!C:C,'event_type|事件类型'!A:A)</f>
        <v>21</v>
      </c>
      <c r="J134" s="33" t="s">
        <v>110</v>
      </c>
      <c r="K134" s="32" t="str">
        <f t="shared" si="10"/>
        <v>3;1009;10000;10000;1;0;0</v>
      </c>
      <c r="L134" s="32">
        <v>3</v>
      </c>
      <c r="M134" s="32" t="str">
        <f>IF(_xlfn.XLOOKUP($I$5,'event_type|事件类型'!$A:$A,'event_type|事件类型'!H:H)="","无",_xlfn.XLOOKUP(I134,'event_type|事件类型'!$A:$A,'event_type|事件类型'!H:H))</f>
        <v>配置表类型</v>
      </c>
      <c r="N134" s="32">
        <v>1009</v>
      </c>
      <c r="O134" s="32" t="str">
        <f>IF(_xlfn.XLOOKUP($I134,'event_type|事件类型'!$A:$A,'event_type|事件类型'!I:I)="","无",_xlfn.XLOOKUP($I134,'event_type|事件类型'!$A:$A,'event_type|事件类型'!I:I))</f>
        <v>配置表主键id</v>
      </c>
      <c r="P134" s="32">
        <v>10000</v>
      </c>
      <c r="Q134" s="32" t="str">
        <f>IF(_xlfn.XLOOKUP($I134,'event_type|事件类型'!$A:$A,'event_type|事件类型'!J:J)="","无",_xlfn.XLOOKUP($I134,'event_type|事件类型'!$A:$A,'event_type|事件类型'!J:J))</f>
        <v>半径上限</v>
      </c>
      <c r="R134" s="32">
        <v>10000</v>
      </c>
      <c r="S134" s="32" t="str">
        <f>IF(_xlfn.XLOOKUP($I134,'event_type|事件类型'!$A:$A,'event_type|事件类型'!K:K)="","无",_xlfn.XLOOKUP($I134,'event_type|事件类型'!$A:$A,'event_type|事件类型'!K:K))</f>
        <v>半径下限</v>
      </c>
      <c r="T134" s="32">
        <v>1</v>
      </c>
      <c r="U134" s="32" t="str">
        <f>IF(_xlfn.XLOOKUP($I134,'event_type|事件类型'!$A:$A,'event_type|事件类型'!L:L)="","无",_xlfn.XLOOKUP($I134,'event_type|事件类型'!$A:$A,'event_type|事件类型'!L:L))</f>
        <v>随机数量</v>
      </c>
      <c r="V134" s="32">
        <v>0</v>
      </c>
      <c r="W134" s="32" t="str">
        <f>IF(_xlfn.XLOOKUP($I134,'event_type|事件类型'!$A:$A,'event_type|事件类型'!M:M)="","无",_xlfn.XLOOKUP($I134,'event_type|事件类型'!$A:$A,'event_type|事件类型'!M:M))</f>
        <v>持续时间</v>
      </c>
      <c r="X134" s="32"/>
      <c r="Y134" s="32" t="str">
        <f>IF(_xlfn.XLOOKUP($I134,'event_type|事件类型'!$A:$A,'event_type|事件类型'!N:N)="","无",_xlfn.XLOOKUP($I134,'event_type|事件类型'!$A:$A,'event_type|事件类型'!N:N))</f>
        <v>无</v>
      </c>
    </row>
    <row r="135" customFormat="1" customHeight="1" spans="1:25">
      <c r="A135" s="32">
        <v>24005</v>
      </c>
      <c r="B135" s="33" t="s">
        <v>167</v>
      </c>
      <c r="C135" s="33" t="s">
        <v>169</v>
      </c>
      <c r="D135" s="33">
        <f>_xlfn.XLOOKUP(F135,'event_type|事件类型'!Q:Q,'event_type|事件类型'!P:P)</f>
        <v>0</v>
      </c>
      <c r="E135" s="33"/>
      <c r="F135" s="33" t="s">
        <v>42</v>
      </c>
      <c r="G135" s="33"/>
      <c r="H135" s="33">
        <v>1</v>
      </c>
      <c r="I135" s="32">
        <f>_xlfn.XLOOKUP(J135,'event_type|事件类型'!C:C,'event_type|事件类型'!A:A)</f>
        <v>24</v>
      </c>
      <c r="J135" s="33" t="s">
        <v>164</v>
      </c>
      <c r="K135" s="32" t="str">
        <f t="shared" si="10"/>
        <v>8;20012;0;0;0;0;0</v>
      </c>
      <c r="L135" s="32">
        <v>8</v>
      </c>
      <c r="M135" s="32" t="str">
        <f>IF(_xlfn.XLOOKUP($I$5,'event_type|事件类型'!$A:$A,'event_type|事件类型'!H:H)="","无",_xlfn.XLOOKUP(I135,'event_type|事件类型'!$A:$A,'event_type|事件类型'!H:H))</f>
        <v>怪物类型</v>
      </c>
      <c r="N135" s="32">
        <v>20012</v>
      </c>
      <c r="O135" s="32" t="str">
        <f>IF(_xlfn.XLOOKUP($I135,'event_type|事件类型'!$A:$A,'event_type|事件类型'!I:I)="","无",_xlfn.XLOOKUP($I135,'event_type|事件类型'!$A:$A,'event_type|事件类型'!I:I))</f>
        <v>battle_drop表id</v>
      </c>
      <c r="P135" s="32"/>
      <c r="Q135" s="32" t="str">
        <f>IF(_xlfn.XLOOKUP($I135,'event_type|事件类型'!$A:$A,'event_type|事件类型'!J:J)="","无",_xlfn.XLOOKUP($I135,'event_type|事件类型'!$A:$A,'event_type|事件类型'!J:J))</f>
        <v>无</v>
      </c>
      <c r="R135" s="32"/>
      <c r="S135" s="32" t="str">
        <f>IF(_xlfn.XLOOKUP($I135,'event_type|事件类型'!$A:$A,'event_type|事件类型'!K:K)="","无",_xlfn.XLOOKUP($I135,'event_type|事件类型'!$A:$A,'event_type|事件类型'!K:K))</f>
        <v>无</v>
      </c>
      <c r="T135" s="32"/>
      <c r="U135" s="32" t="str">
        <f>IF(_xlfn.XLOOKUP($I135,'event_type|事件类型'!$A:$A,'event_type|事件类型'!L:L)="","无",_xlfn.XLOOKUP($I135,'event_type|事件类型'!$A:$A,'event_type|事件类型'!L:L))</f>
        <v>无</v>
      </c>
      <c r="V135" s="32"/>
      <c r="W135" s="32" t="str">
        <f>IF(_xlfn.XLOOKUP($I135,'event_type|事件类型'!$A:$A,'event_type|事件类型'!M:M)="","无",_xlfn.XLOOKUP($I135,'event_type|事件类型'!$A:$A,'event_type|事件类型'!M:M))</f>
        <v>无</v>
      </c>
      <c r="X135" s="32"/>
      <c r="Y135" s="32" t="str">
        <f>IF(_xlfn.XLOOKUP($I135,'event_type|事件类型'!$A:$A,'event_type|事件类型'!N:N)="","无",_xlfn.XLOOKUP($I135,'event_type|事件类型'!$A:$A,'event_type|事件类型'!N:N))</f>
        <v>无</v>
      </c>
    </row>
    <row r="136" customFormat="1" customHeight="1" spans="1:25">
      <c r="A136" s="32">
        <v>24006</v>
      </c>
      <c r="B136" s="33" t="s">
        <v>170</v>
      </c>
      <c r="C136" s="33" t="s">
        <v>171</v>
      </c>
      <c r="D136" s="33">
        <f>_xlfn.XLOOKUP(F136,'event_type|事件类型'!Q:Q,'event_type|事件类型'!P:P)</f>
        <v>0</v>
      </c>
      <c r="E136" s="33"/>
      <c r="F136" s="33" t="s">
        <v>42</v>
      </c>
      <c r="G136" s="33"/>
      <c r="H136" s="33">
        <v>1</v>
      </c>
      <c r="I136" s="32">
        <f>_xlfn.XLOOKUP(J136,'event_type|事件类型'!C:C,'event_type|事件类型'!A:A)</f>
        <v>24</v>
      </c>
      <c r="J136" s="33" t="s">
        <v>164</v>
      </c>
      <c r="K136" s="32" t="str">
        <f t="shared" si="10"/>
        <v>8;20013;0;0;0;0;0</v>
      </c>
      <c r="L136" s="32">
        <v>8</v>
      </c>
      <c r="M136" s="32" t="str">
        <f>IF(_xlfn.XLOOKUP($I$5,'event_type|事件类型'!$A:$A,'event_type|事件类型'!H:H)="","无",_xlfn.XLOOKUP(I136,'event_type|事件类型'!$A:$A,'event_type|事件类型'!H:H))</f>
        <v>怪物类型</v>
      </c>
      <c r="N136" s="32">
        <v>20013</v>
      </c>
      <c r="O136" s="32" t="str">
        <f>IF(_xlfn.XLOOKUP($I136,'event_type|事件类型'!$A:$A,'event_type|事件类型'!I:I)="","无",_xlfn.XLOOKUP($I136,'event_type|事件类型'!$A:$A,'event_type|事件类型'!I:I))</f>
        <v>battle_drop表id</v>
      </c>
      <c r="P136" s="32"/>
      <c r="Q136" s="32" t="str">
        <f>IF(_xlfn.XLOOKUP($I136,'event_type|事件类型'!$A:$A,'event_type|事件类型'!J:J)="","无",_xlfn.XLOOKUP($I136,'event_type|事件类型'!$A:$A,'event_type|事件类型'!J:J))</f>
        <v>无</v>
      </c>
      <c r="R136" s="32"/>
      <c r="S136" s="32" t="str">
        <f>IF(_xlfn.XLOOKUP($I136,'event_type|事件类型'!$A:$A,'event_type|事件类型'!K:K)="","无",_xlfn.XLOOKUP($I136,'event_type|事件类型'!$A:$A,'event_type|事件类型'!K:K))</f>
        <v>无</v>
      </c>
      <c r="T136" s="32"/>
      <c r="U136" s="32" t="str">
        <f>IF(_xlfn.XLOOKUP($I136,'event_type|事件类型'!$A:$A,'event_type|事件类型'!L:L)="","无",_xlfn.XLOOKUP($I136,'event_type|事件类型'!$A:$A,'event_type|事件类型'!L:L))</f>
        <v>无</v>
      </c>
      <c r="V136" s="32"/>
      <c r="W136" s="32" t="str">
        <f>IF(_xlfn.XLOOKUP($I136,'event_type|事件类型'!$A:$A,'event_type|事件类型'!M:M)="","无",_xlfn.XLOOKUP($I136,'event_type|事件类型'!$A:$A,'event_type|事件类型'!M:M))</f>
        <v>无</v>
      </c>
      <c r="X136" s="32"/>
      <c r="Y136" s="32" t="str">
        <f>IF(_xlfn.XLOOKUP($I136,'event_type|事件类型'!$A:$A,'event_type|事件类型'!N:N)="","无",_xlfn.XLOOKUP($I136,'event_type|事件类型'!$A:$A,'event_type|事件类型'!N:N))</f>
        <v>无</v>
      </c>
    </row>
    <row r="137" customFormat="1" customHeight="1" spans="1:25">
      <c r="A137" s="32">
        <v>25001</v>
      </c>
      <c r="B137" s="33" t="s">
        <v>172</v>
      </c>
      <c r="C137" s="33" t="s">
        <v>173</v>
      </c>
      <c r="D137" s="33">
        <f>_xlfn.XLOOKUP(F137,'event_type|事件类型'!Q:Q,'event_type|事件类型'!P:P)</f>
        <v>2</v>
      </c>
      <c r="E137" s="33"/>
      <c r="F137" s="33" t="s">
        <v>120</v>
      </c>
      <c r="G137" s="33">
        <v>30000</v>
      </c>
      <c r="H137" s="33">
        <v>9999</v>
      </c>
      <c r="I137" s="32">
        <f>_xlfn.XLOOKUP(J137,'event_type|事件类型'!C:C,'event_type|事件类型'!A:A)</f>
        <v>25</v>
      </c>
      <c r="J137" s="33" t="s">
        <v>174</v>
      </c>
      <c r="K137" s="32" t="str">
        <f t="shared" si="10"/>
        <v>2001;3001;0;0;0;0;0</v>
      </c>
      <c r="L137" s="32">
        <v>2001</v>
      </c>
      <c r="M137" s="32" t="str">
        <f>IF(_xlfn.XLOOKUP($I$5,'event_type|事件类型'!$A:$A,'event_type|事件类型'!H:H)="","无",_xlfn.XLOOKUP(I137,'event_type|事件类型'!$A:$A,'event_type|事件类型'!H:H))</f>
        <v>组件模板id</v>
      </c>
      <c r="N137" s="32">
        <v>3001</v>
      </c>
      <c r="O137" s="32" t="str">
        <f>IF(_xlfn.XLOOKUP($I137,'event_type|事件类型'!$A:$A,'event_type|事件类型'!I:I)="","无",_xlfn.XLOOKUP($I137,'event_type|事件类型'!$A:$A,'event_type|事件类型'!I:I))</f>
        <v>组件模板参数1</v>
      </c>
      <c r="P137" s="32"/>
      <c r="Q137" s="32" t="str">
        <f>IF(_xlfn.XLOOKUP($I137,'event_type|事件类型'!$A:$A,'event_type|事件类型'!J:J)="","无",_xlfn.XLOOKUP($I137,'event_type|事件类型'!$A:$A,'event_type|事件类型'!J:J))</f>
        <v>组件模板参数2</v>
      </c>
      <c r="R137" s="32"/>
      <c r="S137" s="32" t="str">
        <f>IF(_xlfn.XLOOKUP($I137,'event_type|事件类型'!$A:$A,'event_type|事件类型'!K:K)="","无",_xlfn.XLOOKUP($I137,'event_type|事件类型'!$A:$A,'event_type|事件类型'!K:K))</f>
        <v>组件模板参数3</v>
      </c>
      <c r="T137" s="32"/>
      <c r="U137" s="32" t="str">
        <f>IF(_xlfn.XLOOKUP($I137,'event_type|事件类型'!$A:$A,'event_type|事件类型'!L:L)="","无",_xlfn.XLOOKUP($I137,'event_type|事件类型'!$A:$A,'event_type|事件类型'!L:L))</f>
        <v>无</v>
      </c>
      <c r="V137" s="32">
        <v>0</v>
      </c>
      <c r="W137" s="32" t="str">
        <f>IF(_xlfn.XLOOKUP($I137,'event_type|事件类型'!$A:$A,'event_type|事件类型'!M:M)="","无",_xlfn.XLOOKUP($I137,'event_type|事件类型'!$A:$A,'event_type|事件类型'!M:M))</f>
        <v>无</v>
      </c>
      <c r="X137" s="32"/>
      <c r="Y137" s="32" t="str">
        <f>IF(_xlfn.XLOOKUP($I137,'event_type|事件类型'!$A:$A,'event_type|事件类型'!N:N)="","无",_xlfn.XLOOKUP($I137,'event_type|事件类型'!$A:$A,'event_type|事件类型'!N:N))</f>
        <v>无</v>
      </c>
    </row>
    <row r="138" customFormat="1" customHeight="1" spans="1:25">
      <c r="A138" s="32">
        <v>25002</v>
      </c>
      <c r="B138" s="33" t="s">
        <v>172</v>
      </c>
      <c r="C138" s="33" t="s">
        <v>175</v>
      </c>
      <c r="D138" s="33">
        <f>_xlfn.XLOOKUP(F138,'event_type|事件类型'!Q:Q,'event_type|事件类型'!P:P)</f>
        <v>2</v>
      </c>
      <c r="E138" s="33"/>
      <c r="F138" s="33" t="s">
        <v>120</v>
      </c>
      <c r="G138" s="33">
        <v>30000</v>
      </c>
      <c r="H138" s="33">
        <v>9999</v>
      </c>
      <c r="I138" s="32">
        <f>_xlfn.XLOOKUP(J138,'event_type|事件类型'!C:C,'event_type|事件类型'!A:A)</f>
        <v>25</v>
      </c>
      <c r="J138" s="33" t="s">
        <v>174</v>
      </c>
      <c r="K138" s="32" t="str">
        <f t="shared" si="10"/>
        <v>2002;3002;0;0;0;0;0</v>
      </c>
      <c r="L138" s="32">
        <v>2002</v>
      </c>
      <c r="M138" s="32" t="str">
        <f>IF(_xlfn.XLOOKUP($I$5,'event_type|事件类型'!$A:$A,'event_type|事件类型'!H:H)="","无",_xlfn.XLOOKUP(I138,'event_type|事件类型'!$A:$A,'event_type|事件类型'!H:H))</f>
        <v>组件模板id</v>
      </c>
      <c r="N138" s="32">
        <v>3002</v>
      </c>
      <c r="O138" s="32" t="str">
        <f>IF(_xlfn.XLOOKUP($I138,'event_type|事件类型'!$A:$A,'event_type|事件类型'!I:I)="","无",_xlfn.XLOOKUP($I138,'event_type|事件类型'!$A:$A,'event_type|事件类型'!I:I))</f>
        <v>组件模板参数1</v>
      </c>
      <c r="P138" s="32"/>
      <c r="Q138" s="32" t="str">
        <f>IF(_xlfn.XLOOKUP($I138,'event_type|事件类型'!$A:$A,'event_type|事件类型'!J:J)="","无",_xlfn.XLOOKUP($I138,'event_type|事件类型'!$A:$A,'event_type|事件类型'!J:J))</f>
        <v>组件模板参数2</v>
      </c>
      <c r="R138" s="32"/>
      <c r="S138" s="32" t="str">
        <f>IF(_xlfn.XLOOKUP($I138,'event_type|事件类型'!$A:$A,'event_type|事件类型'!K:K)="","无",_xlfn.XLOOKUP($I138,'event_type|事件类型'!$A:$A,'event_type|事件类型'!K:K))</f>
        <v>组件模板参数3</v>
      </c>
      <c r="T138" s="32"/>
      <c r="U138" s="32" t="str">
        <f>IF(_xlfn.XLOOKUP($I138,'event_type|事件类型'!$A:$A,'event_type|事件类型'!L:L)="","无",_xlfn.XLOOKUP($I138,'event_type|事件类型'!$A:$A,'event_type|事件类型'!L:L))</f>
        <v>无</v>
      </c>
      <c r="V138" s="32">
        <v>0</v>
      </c>
      <c r="W138" s="32" t="str">
        <f>IF(_xlfn.XLOOKUP($I138,'event_type|事件类型'!$A:$A,'event_type|事件类型'!M:M)="","无",_xlfn.XLOOKUP($I138,'event_type|事件类型'!$A:$A,'event_type|事件类型'!M:M))</f>
        <v>无</v>
      </c>
      <c r="X138" s="32"/>
      <c r="Y138" s="32" t="str">
        <f>IF(_xlfn.XLOOKUP($I138,'event_type|事件类型'!$A:$A,'event_type|事件类型'!N:N)="","无",_xlfn.XLOOKUP($I138,'event_type|事件类型'!$A:$A,'event_type|事件类型'!N:N))</f>
        <v>无</v>
      </c>
    </row>
    <row r="139" customFormat="1" customHeight="1" spans="1:25">
      <c r="A139" s="32">
        <v>25003</v>
      </c>
      <c r="B139" s="33" t="s">
        <v>172</v>
      </c>
      <c r="C139" s="33" t="s">
        <v>176</v>
      </c>
      <c r="D139" s="33">
        <f>_xlfn.XLOOKUP(F139,'event_type|事件类型'!Q:Q,'event_type|事件类型'!P:P)</f>
        <v>2</v>
      </c>
      <c r="E139" s="33"/>
      <c r="F139" s="33" t="s">
        <v>120</v>
      </c>
      <c r="G139" s="33">
        <v>30000</v>
      </c>
      <c r="H139" s="33">
        <v>9999</v>
      </c>
      <c r="I139" s="32">
        <f>_xlfn.XLOOKUP(J139,'event_type|事件类型'!C:C,'event_type|事件类型'!A:A)</f>
        <v>25</v>
      </c>
      <c r="J139" s="33" t="s">
        <v>174</v>
      </c>
      <c r="K139" s="32" t="str">
        <f t="shared" si="10"/>
        <v>2003;3003;0;0;0;0;0</v>
      </c>
      <c r="L139" s="32">
        <v>2003</v>
      </c>
      <c r="M139" s="32" t="str">
        <f>IF(_xlfn.XLOOKUP($I$5,'event_type|事件类型'!$A:$A,'event_type|事件类型'!H:H)="","无",_xlfn.XLOOKUP(I139,'event_type|事件类型'!$A:$A,'event_type|事件类型'!H:H))</f>
        <v>组件模板id</v>
      </c>
      <c r="N139" s="32">
        <v>3003</v>
      </c>
      <c r="O139" s="32" t="str">
        <f>IF(_xlfn.XLOOKUP($I139,'event_type|事件类型'!$A:$A,'event_type|事件类型'!I:I)="","无",_xlfn.XLOOKUP($I139,'event_type|事件类型'!$A:$A,'event_type|事件类型'!I:I))</f>
        <v>组件模板参数1</v>
      </c>
      <c r="P139" s="32"/>
      <c r="Q139" s="32" t="str">
        <f>IF(_xlfn.XLOOKUP($I139,'event_type|事件类型'!$A:$A,'event_type|事件类型'!J:J)="","无",_xlfn.XLOOKUP($I139,'event_type|事件类型'!$A:$A,'event_type|事件类型'!J:J))</f>
        <v>组件模板参数2</v>
      </c>
      <c r="R139" s="32"/>
      <c r="S139" s="32" t="str">
        <f>IF(_xlfn.XLOOKUP($I139,'event_type|事件类型'!$A:$A,'event_type|事件类型'!K:K)="","无",_xlfn.XLOOKUP($I139,'event_type|事件类型'!$A:$A,'event_type|事件类型'!K:K))</f>
        <v>组件模板参数3</v>
      </c>
      <c r="T139" s="32"/>
      <c r="U139" s="32" t="str">
        <f>IF(_xlfn.XLOOKUP($I139,'event_type|事件类型'!$A:$A,'event_type|事件类型'!L:L)="","无",_xlfn.XLOOKUP($I139,'event_type|事件类型'!$A:$A,'event_type|事件类型'!L:L))</f>
        <v>无</v>
      </c>
      <c r="V139" s="32">
        <v>0</v>
      </c>
      <c r="W139" s="32" t="str">
        <f>IF(_xlfn.XLOOKUP($I139,'event_type|事件类型'!$A:$A,'event_type|事件类型'!M:M)="","无",_xlfn.XLOOKUP($I139,'event_type|事件类型'!$A:$A,'event_type|事件类型'!M:M))</f>
        <v>无</v>
      </c>
      <c r="X139" s="32"/>
      <c r="Y139" s="32" t="str">
        <f>IF(_xlfn.XLOOKUP($I139,'event_type|事件类型'!$A:$A,'event_type|事件类型'!N:N)="","无",_xlfn.XLOOKUP($I139,'event_type|事件类型'!$A:$A,'event_type|事件类型'!N:N))</f>
        <v>无</v>
      </c>
    </row>
    <row r="140" customFormat="1" customHeight="1" spans="1:25">
      <c r="A140" s="32">
        <v>25004</v>
      </c>
      <c r="B140" s="33" t="s">
        <v>172</v>
      </c>
      <c r="C140" s="33" t="s">
        <v>173</v>
      </c>
      <c r="D140" s="33">
        <f>_xlfn.XLOOKUP(F140,'event_type|事件类型'!Q:Q,'event_type|事件类型'!P:P)</f>
        <v>0</v>
      </c>
      <c r="E140" s="33"/>
      <c r="F140" s="33" t="s">
        <v>42</v>
      </c>
      <c r="G140" s="33"/>
      <c r="H140" s="33">
        <v>1</v>
      </c>
      <c r="I140" s="32">
        <f>_xlfn.XLOOKUP(J140,'event_type|事件类型'!C:C,'event_type|事件类型'!A:A)</f>
        <v>25</v>
      </c>
      <c r="J140" s="33" t="s">
        <v>174</v>
      </c>
      <c r="K140" s="32" t="str">
        <f t="shared" si="10"/>
        <v>2001;3001;0;0;0;0;0</v>
      </c>
      <c r="L140" s="32">
        <v>2001</v>
      </c>
      <c r="M140" s="32" t="str">
        <f>IF(_xlfn.XLOOKUP($I$5,'event_type|事件类型'!$A:$A,'event_type|事件类型'!H:H)="","无",_xlfn.XLOOKUP(I140,'event_type|事件类型'!$A:$A,'event_type|事件类型'!H:H))</f>
        <v>组件模板id</v>
      </c>
      <c r="N140" s="32">
        <v>3001</v>
      </c>
      <c r="O140" s="32" t="str">
        <f>IF(_xlfn.XLOOKUP($I140,'event_type|事件类型'!$A:$A,'event_type|事件类型'!I:I)="","无",_xlfn.XLOOKUP($I140,'event_type|事件类型'!$A:$A,'event_type|事件类型'!I:I))</f>
        <v>组件模板参数1</v>
      </c>
      <c r="P140" s="32"/>
      <c r="Q140" s="32" t="str">
        <f>IF(_xlfn.XLOOKUP($I140,'event_type|事件类型'!$A:$A,'event_type|事件类型'!J:J)="","无",_xlfn.XLOOKUP($I140,'event_type|事件类型'!$A:$A,'event_type|事件类型'!J:J))</f>
        <v>组件模板参数2</v>
      </c>
      <c r="R140" s="32"/>
      <c r="S140" s="32" t="str">
        <f>IF(_xlfn.XLOOKUP($I140,'event_type|事件类型'!$A:$A,'event_type|事件类型'!K:K)="","无",_xlfn.XLOOKUP($I140,'event_type|事件类型'!$A:$A,'event_type|事件类型'!K:K))</f>
        <v>组件模板参数3</v>
      </c>
      <c r="T140" s="32"/>
      <c r="U140" s="32" t="str">
        <f>IF(_xlfn.XLOOKUP($I140,'event_type|事件类型'!$A:$A,'event_type|事件类型'!L:L)="","无",_xlfn.XLOOKUP($I140,'event_type|事件类型'!$A:$A,'event_type|事件类型'!L:L))</f>
        <v>无</v>
      </c>
      <c r="V140" s="32">
        <v>0</v>
      </c>
      <c r="W140" s="32" t="str">
        <f>IF(_xlfn.XLOOKUP($I140,'event_type|事件类型'!$A:$A,'event_type|事件类型'!M:M)="","无",_xlfn.XLOOKUP($I140,'event_type|事件类型'!$A:$A,'event_type|事件类型'!M:M))</f>
        <v>无</v>
      </c>
      <c r="X140" s="32"/>
      <c r="Y140" s="32" t="str">
        <f>IF(_xlfn.XLOOKUP($I140,'event_type|事件类型'!$A:$A,'event_type|事件类型'!N:N)="","无",_xlfn.XLOOKUP($I140,'event_type|事件类型'!$A:$A,'event_type|事件类型'!N:N))</f>
        <v>无</v>
      </c>
    </row>
    <row r="141" customFormat="1" customHeight="1" spans="1:25">
      <c r="A141" s="32">
        <v>99999999</v>
      </c>
      <c r="B141" s="33" t="s">
        <v>177</v>
      </c>
      <c r="C141" s="33"/>
      <c r="D141" s="33">
        <f>_xlfn.XLOOKUP(F141,'event_type|事件类型'!Q:Q,'event_type|事件类型'!P:P)</f>
        <v>0</v>
      </c>
      <c r="E141" s="33"/>
      <c r="F141" s="33" t="s">
        <v>42</v>
      </c>
      <c r="G141" s="33"/>
      <c r="H141" s="33">
        <v>1</v>
      </c>
      <c r="I141" s="32">
        <f>_xlfn.XLOOKUP(J141,'event_type|事件类型'!C:C,'event_type|事件类型'!A:A)</f>
        <v>11</v>
      </c>
      <c r="J141" s="33" t="s">
        <v>46</v>
      </c>
      <c r="K141" s="32" t="str">
        <f t="shared" si="10"/>
        <v>1;5;0;0;0;0;0</v>
      </c>
      <c r="L141" s="32">
        <v>1</v>
      </c>
      <c r="M141" s="32" t="str">
        <f>IF(_xlfn.XLOOKUP($I$5,'event_type|事件类型'!$A:$A,'event_type|事件类型'!H:H)="","无",_xlfn.XLOOKUP(I141,'event_type|事件类型'!$A:$A,'event_type|事件类型'!H:H))</f>
        <v>目标类型</v>
      </c>
      <c r="N141" s="32">
        <v>5</v>
      </c>
      <c r="O141" s="32" t="str">
        <f>IF(_xlfn.XLOOKUP($I141,'event_type|事件类型'!$A:$A,'event_type|事件类型'!I:I)="","无",_xlfn.XLOOKUP($I141,'event_type|事件类型'!$A:$A,'event_type|事件类型'!I:I))</f>
        <v>技能id</v>
      </c>
      <c r="P141" s="32"/>
      <c r="Q141" s="32" t="str">
        <f>IF(_xlfn.XLOOKUP($I141,'event_type|事件类型'!$A:$A,'event_type|事件类型'!J:J)="","无",_xlfn.XLOOKUP($I141,'event_type|事件类型'!$A:$A,'event_type|事件类型'!J:J))</f>
        <v>无</v>
      </c>
      <c r="R141" s="32"/>
      <c r="S141" s="32" t="str">
        <f>IF(_xlfn.XLOOKUP($I141,'event_type|事件类型'!$A:$A,'event_type|事件类型'!K:K)="","无",_xlfn.XLOOKUP($I141,'event_type|事件类型'!$A:$A,'event_type|事件类型'!K:K))</f>
        <v>无</v>
      </c>
      <c r="T141" s="32"/>
      <c r="U141" s="32" t="str">
        <f>IF(_xlfn.XLOOKUP($I141,'event_type|事件类型'!$A:$A,'event_type|事件类型'!L:L)="","无",_xlfn.XLOOKUP($I141,'event_type|事件类型'!$A:$A,'event_type|事件类型'!L:L))</f>
        <v>无</v>
      </c>
      <c r="V141" s="32"/>
      <c r="W141" s="32" t="str">
        <f>IF(_xlfn.XLOOKUP($I141,'event_type|事件类型'!$A:$A,'event_type|事件类型'!M:M)="","无",_xlfn.XLOOKUP($I141,'event_type|事件类型'!$A:$A,'event_type|事件类型'!M:M))</f>
        <v>无</v>
      </c>
      <c r="X141" s="32"/>
      <c r="Y141" s="32" t="str">
        <f>IF(_xlfn.XLOOKUP($I141,'event_type|事件类型'!$A:$A,'event_type|事件类型'!N:N)="","无",_xlfn.XLOOKUP($I141,'event_type|事件类型'!$A:$A,'event_type|事件类型'!N:N))</f>
        <v>无</v>
      </c>
    </row>
    <row r="142" customFormat="1" customHeight="1" spans="1:25">
      <c r="A142" s="32">
        <v>99999998</v>
      </c>
      <c r="B142" s="38" t="s">
        <v>178</v>
      </c>
      <c r="C142" s="33" t="s">
        <v>178</v>
      </c>
      <c r="D142" s="33">
        <f>_xlfn.XLOOKUP(F142,'event_type|事件类型'!Q:Q,'event_type|事件类型'!P:P)</f>
        <v>0</v>
      </c>
      <c r="E142" s="33"/>
      <c r="F142" s="33" t="s">
        <v>42</v>
      </c>
      <c r="G142" s="33"/>
      <c r="H142" s="33">
        <v>1</v>
      </c>
      <c r="I142" s="32">
        <f>_xlfn.XLOOKUP(J142,'event_type|事件类型'!C:C,'event_type|事件类型'!A:A)</f>
        <v>21</v>
      </c>
      <c r="J142" s="33" t="s">
        <v>110</v>
      </c>
      <c r="K142" s="32" t="str">
        <f t="shared" si="10"/>
        <v>2;1011102;10000;10000;15;0;0</v>
      </c>
      <c r="L142" s="32">
        <v>2</v>
      </c>
      <c r="M142" s="32" t="str">
        <f>IF(_xlfn.XLOOKUP($I$5,'event_type|事件类型'!$A:$A,'event_type|事件类型'!H:H)="","无",_xlfn.XLOOKUP(I142,'event_type|事件类型'!$A:$A,'event_type|事件类型'!H:H))</f>
        <v>配置表类型</v>
      </c>
      <c r="N142" s="32" t="s">
        <v>179</v>
      </c>
      <c r="O142" s="32" t="str">
        <f>IF(_xlfn.XLOOKUP($I142,'event_type|事件类型'!$A:$A,'event_type|事件类型'!I:I)="","无",_xlfn.XLOOKUP($I142,'event_type|事件类型'!$A:$A,'event_type|事件类型'!I:I))</f>
        <v>配置表主键id</v>
      </c>
      <c r="P142" s="32">
        <v>10000</v>
      </c>
      <c r="Q142" s="32" t="str">
        <f>IF(_xlfn.XLOOKUP($I142,'event_type|事件类型'!$A:$A,'event_type|事件类型'!J:J)="","无",_xlfn.XLOOKUP($I142,'event_type|事件类型'!$A:$A,'event_type|事件类型'!J:J))</f>
        <v>半径上限</v>
      </c>
      <c r="R142" s="32">
        <v>10000</v>
      </c>
      <c r="S142" s="32" t="str">
        <f>IF(_xlfn.XLOOKUP($I142,'event_type|事件类型'!$A:$A,'event_type|事件类型'!K:K)="","无",_xlfn.XLOOKUP($I142,'event_type|事件类型'!$A:$A,'event_type|事件类型'!K:K))</f>
        <v>半径下限</v>
      </c>
      <c r="T142" s="32">
        <v>15</v>
      </c>
      <c r="U142" s="32" t="str">
        <f>IF(_xlfn.XLOOKUP($I142,'event_type|事件类型'!$A:$A,'event_type|事件类型'!L:L)="","无",_xlfn.XLOOKUP($I142,'event_type|事件类型'!$A:$A,'event_type|事件类型'!L:L))</f>
        <v>随机数量</v>
      </c>
      <c r="V142" s="32">
        <v>0</v>
      </c>
      <c r="W142" s="32" t="str">
        <f>IF(_xlfn.XLOOKUP($I142,'event_type|事件类型'!$A:$A,'event_type|事件类型'!M:M)="","无",_xlfn.XLOOKUP($I142,'event_type|事件类型'!$A:$A,'event_type|事件类型'!M:M))</f>
        <v>持续时间</v>
      </c>
      <c r="X142" s="32"/>
      <c r="Y142" s="32" t="str">
        <f>IF(_xlfn.XLOOKUP($I142,'event_type|事件类型'!$A:$A,'event_type|事件类型'!N:N)="","无",_xlfn.XLOOKUP($I142,'event_type|事件类型'!$A:$A,'event_type|事件类型'!N:N))</f>
        <v>无</v>
      </c>
    </row>
  </sheetData>
  <conditionalFormatting sqref="A36">
    <cfRule type="duplicateValues" dxfId="0" priority="47"/>
    <cfRule type="duplicateValues" dxfId="1" priority="46"/>
  </conditionalFormatting>
  <conditionalFormatting sqref="G36">
    <cfRule type="expression" dxfId="2" priority="48">
      <formula>_xlfn.XLOOKUP(D36,'event_type|事件类型'!Q49:Q51,'event_type|事件类型'!S49:S51)</formula>
    </cfRule>
  </conditionalFormatting>
  <conditionalFormatting sqref="A39">
    <cfRule type="duplicateValues" dxfId="0" priority="256"/>
  </conditionalFormatting>
  <conditionalFormatting sqref="G39">
    <cfRule type="expression" dxfId="2" priority="257">
      <formula>_xlfn.XLOOKUP(D39,'event_type|事件类型'!Q52:Q54,'event_type|事件类型'!S52:S54)</formula>
    </cfRule>
  </conditionalFormatting>
  <conditionalFormatting sqref="A40">
    <cfRule type="duplicateValues" dxfId="0" priority="254"/>
  </conditionalFormatting>
  <conditionalFormatting sqref="G40">
    <cfRule type="expression" dxfId="2" priority="255">
      <formula>_xlfn.XLOOKUP(D40,'event_type|事件类型'!Q53:Q55,'event_type|事件类型'!S53:S55)</formula>
    </cfRule>
  </conditionalFormatting>
  <conditionalFormatting sqref="A41">
    <cfRule type="duplicateValues" dxfId="0" priority="252"/>
  </conditionalFormatting>
  <conditionalFormatting sqref="G41">
    <cfRule type="expression" dxfId="2" priority="253">
      <formula>_xlfn.XLOOKUP(D41,'event_type|事件类型'!Q54:Q56,'event_type|事件类型'!S54:S56)</formula>
    </cfRule>
  </conditionalFormatting>
  <conditionalFormatting sqref="A42">
    <cfRule type="duplicateValues" dxfId="0" priority="250"/>
  </conditionalFormatting>
  <conditionalFormatting sqref="G42">
    <cfRule type="expression" dxfId="2" priority="251">
      <formula>_xlfn.XLOOKUP(D42,'event_type|事件类型'!Q55:Q57,'event_type|事件类型'!S55:S57)</formula>
    </cfRule>
  </conditionalFormatting>
  <conditionalFormatting sqref="A43">
    <cfRule type="duplicateValues" dxfId="0" priority="248"/>
  </conditionalFormatting>
  <conditionalFormatting sqref="G43">
    <cfRule type="expression" dxfId="2" priority="249">
      <formula>_xlfn.XLOOKUP(D43,'event_type|事件类型'!Q56:Q58,'event_type|事件类型'!S56:S58)</formula>
    </cfRule>
  </conditionalFormatting>
  <conditionalFormatting sqref="A44">
    <cfRule type="duplicateValues" dxfId="0" priority="246"/>
  </conditionalFormatting>
  <conditionalFormatting sqref="G44">
    <cfRule type="expression" dxfId="2" priority="247">
      <formula>_xlfn.XLOOKUP(D44,'event_type|事件类型'!Q57:Q59,'event_type|事件类型'!S57:S59)</formula>
    </cfRule>
  </conditionalFormatting>
  <conditionalFormatting sqref="A45">
    <cfRule type="duplicateValues" dxfId="0" priority="244"/>
  </conditionalFormatting>
  <conditionalFormatting sqref="G45">
    <cfRule type="expression" dxfId="2" priority="245">
      <formula>_xlfn.XLOOKUP(D45,'event_type|事件类型'!Q58:Q60,'event_type|事件类型'!S58:S60)</formula>
    </cfRule>
  </conditionalFormatting>
  <conditionalFormatting sqref="A46">
    <cfRule type="duplicateValues" dxfId="0" priority="242"/>
  </conditionalFormatting>
  <conditionalFormatting sqref="G46">
    <cfRule type="expression" dxfId="2" priority="243">
      <formula>_xlfn.XLOOKUP(D46,'event_type|事件类型'!Q59:Q61,'event_type|事件类型'!S59:S61)</formula>
    </cfRule>
  </conditionalFormatting>
  <conditionalFormatting sqref="A47">
    <cfRule type="duplicateValues" dxfId="0" priority="240"/>
  </conditionalFormatting>
  <conditionalFormatting sqref="G47">
    <cfRule type="expression" dxfId="2" priority="241">
      <formula>_xlfn.XLOOKUP(D47,'event_type|事件类型'!Q60:Q62,'event_type|事件类型'!S60:S62)</formula>
    </cfRule>
  </conditionalFormatting>
  <conditionalFormatting sqref="A48">
    <cfRule type="duplicateValues" dxfId="0" priority="238"/>
  </conditionalFormatting>
  <conditionalFormatting sqref="G48">
    <cfRule type="expression" dxfId="2" priority="239">
      <formula>_xlfn.XLOOKUP(D48,'event_type|事件类型'!Q61:Q63,'event_type|事件类型'!S61:S63)</formula>
    </cfRule>
  </conditionalFormatting>
  <conditionalFormatting sqref="G49">
    <cfRule type="expression" dxfId="2" priority="237">
      <formula>_xlfn.XLOOKUP(D49,'event_type|事件类型'!Q62:Q64,'event_type|事件类型'!S62:S64)</formula>
    </cfRule>
  </conditionalFormatting>
  <conditionalFormatting sqref="G50">
    <cfRule type="expression" dxfId="2" priority="235">
      <formula>_xlfn.XLOOKUP(D50,'event_type|事件类型'!Q63:Q65,'event_type|事件类型'!S63:S65)</formula>
    </cfRule>
  </conditionalFormatting>
  <conditionalFormatting sqref="G51">
    <cfRule type="expression" dxfId="2" priority="233">
      <formula>_xlfn.XLOOKUP(D51,'event_type|事件类型'!Q64:Q66,'event_type|事件类型'!S64:S66)</formula>
    </cfRule>
  </conditionalFormatting>
  <conditionalFormatting sqref="G52">
    <cfRule type="expression" dxfId="2" priority="231">
      <formula>_xlfn.XLOOKUP(D52,'event_type|事件类型'!Q65:Q67,'event_type|事件类型'!S65:S67)</formula>
    </cfRule>
  </conditionalFormatting>
  <conditionalFormatting sqref="G53">
    <cfRule type="expression" dxfId="2" priority="223">
      <formula>_xlfn.XLOOKUP(D53,'event_type|事件类型'!Q66:Q68,'event_type|事件类型'!S66:S68)</formula>
    </cfRule>
  </conditionalFormatting>
  <conditionalFormatting sqref="A54">
    <cfRule type="duplicateValues" dxfId="0" priority="41"/>
    <cfRule type="duplicateValues" dxfId="1" priority="40"/>
  </conditionalFormatting>
  <conditionalFormatting sqref="G54">
    <cfRule type="expression" dxfId="2" priority="42">
      <formula>_xlfn.XLOOKUP(D54,'event_type|事件类型'!Q67:Q69,'event_type|事件类型'!S67:S69)</formula>
    </cfRule>
  </conditionalFormatting>
  <conditionalFormatting sqref="G55">
    <cfRule type="expression" dxfId="2" priority="229">
      <formula>_xlfn.XLOOKUP(D55,'event_type|事件类型'!Q68:Q70,'event_type|事件类型'!S68:S70)</formula>
    </cfRule>
  </conditionalFormatting>
  <conditionalFormatting sqref="G56">
    <cfRule type="expression" dxfId="2" priority="227">
      <formula>_xlfn.XLOOKUP(D56,'event_type|事件类型'!Q69:Q71,'event_type|事件类型'!S69:S71)</formula>
    </cfRule>
  </conditionalFormatting>
  <conditionalFormatting sqref="A57">
    <cfRule type="duplicateValues" dxfId="0" priority="59"/>
  </conditionalFormatting>
  <conditionalFormatting sqref="G57">
    <cfRule type="expression" dxfId="2" priority="60">
      <formula>_xlfn.XLOOKUP(D57,'event_type|事件类型'!Q70:Q72,'event_type|事件类型'!S70:S72)</formula>
    </cfRule>
  </conditionalFormatting>
  <conditionalFormatting sqref="G58">
    <cfRule type="expression" dxfId="2" priority="221">
      <formula>_xlfn.XLOOKUP(D58,'event_type|事件类型'!Q71:Q73,'event_type|事件类型'!S71:S73)</formula>
    </cfRule>
  </conditionalFormatting>
  <conditionalFormatting sqref="G59">
    <cfRule type="expression" dxfId="2" priority="219">
      <formula>_xlfn.XLOOKUP(D59,'event_type|事件类型'!Q72:Q74,'event_type|事件类型'!S72:S74)</formula>
    </cfRule>
  </conditionalFormatting>
  <conditionalFormatting sqref="G60">
    <cfRule type="expression" dxfId="2" priority="216">
      <formula>_xlfn.XLOOKUP(D60,'event_type|事件类型'!Q60:Q62,'event_type|事件类型'!S60:S62)</formula>
    </cfRule>
  </conditionalFormatting>
  <conditionalFormatting sqref="G61">
    <cfRule type="expression" dxfId="2" priority="214">
      <formula>_xlfn.XLOOKUP(D61,'event_type|事件类型'!Q61:Q63,'event_type|事件类型'!S61:S63)</formula>
    </cfRule>
  </conditionalFormatting>
  <conditionalFormatting sqref="G62">
    <cfRule type="expression" dxfId="2" priority="204">
      <formula>_xlfn.XLOOKUP(D62,'event_type|事件类型'!Q62:Q64,'event_type|事件类型'!S62:S64)</formula>
    </cfRule>
  </conditionalFormatting>
  <conditionalFormatting sqref="G63">
    <cfRule type="expression" dxfId="2" priority="202">
      <formula>_xlfn.XLOOKUP(D63,'event_type|事件类型'!Q63:Q65,'event_type|事件类型'!S63:S65)</formula>
    </cfRule>
  </conditionalFormatting>
  <conditionalFormatting sqref="G64">
    <cfRule type="expression" dxfId="2" priority="200">
      <formula>_xlfn.XLOOKUP(D64,'event_type|事件类型'!Q64:Q66,'event_type|事件类型'!S64:S66)</formula>
    </cfRule>
  </conditionalFormatting>
  <conditionalFormatting sqref="A65">
    <cfRule type="duplicateValues" dxfId="0" priority="57"/>
  </conditionalFormatting>
  <conditionalFormatting sqref="G65">
    <cfRule type="expression" dxfId="2" priority="58">
      <formula>_xlfn.XLOOKUP(D65,'event_type|事件类型'!Q65:Q67,'event_type|事件类型'!S65:S67)</formula>
    </cfRule>
  </conditionalFormatting>
  <conditionalFormatting sqref="G66">
    <cfRule type="expression" dxfId="2" priority="198">
      <formula>_xlfn.XLOOKUP(D66,'event_type|事件类型'!Q66:Q68,'event_type|事件类型'!S66:S68)</formula>
    </cfRule>
  </conditionalFormatting>
  <conditionalFormatting sqref="G67">
    <cfRule type="expression" dxfId="2" priority="116">
      <formula>_xlfn.XLOOKUP(D67,'event_type|事件类型'!Q67:Q69,'event_type|事件类型'!S67:S69)</formula>
    </cfRule>
  </conditionalFormatting>
  <conditionalFormatting sqref="G68">
    <cfRule type="expression" dxfId="2" priority="196">
      <formula>_xlfn.XLOOKUP(D68,'event_type|事件类型'!Q68:Q70,'event_type|事件类型'!S68:S70)</formula>
    </cfRule>
  </conditionalFormatting>
  <conditionalFormatting sqref="G69">
    <cfRule type="expression" dxfId="2" priority="182">
      <formula>_xlfn.XLOOKUP(D69,'event_type|事件类型'!Q69:Q71,'event_type|事件类型'!S69:S71)</formula>
    </cfRule>
  </conditionalFormatting>
  <conditionalFormatting sqref="G70">
    <cfRule type="expression" dxfId="2" priority="172">
      <formula>_xlfn.XLOOKUP(D70,'event_type|事件类型'!Q70:Q72,'event_type|事件类型'!S70:S72)</formula>
    </cfRule>
  </conditionalFormatting>
  <conditionalFormatting sqref="G71">
    <cfRule type="expression" dxfId="2" priority="110">
      <formula>_xlfn.XLOOKUP(D71,'event_type|事件类型'!Q71:Q73,'event_type|事件类型'!S71:S73)</formula>
    </cfRule>
  </conditionalFormatting>
  <conditionalFormatting sqref="G72">
    <cfRule type="expression" dxfId="2" priority="168">
      <formula>_xlfn.XLOOKUP(D72,'event_type|事件类型'!Q72:Q74,'event_type|事件类型'!S72:S74)</formula>
    </cfRule>
  </conditionalFormatting>
  <conditionalFormatting sqref="G73">
    <cfRule type="expression" dxfId="2" priority="166">
      <formula>_xlfn.XLOOKUP(D73,'event_type|事件类型'!Q73:Q75,'event_type|事件类型'!S73:S75)</formula>
    </cfRule>
  </conditionalFormatting>
  <conditionalFormatting sqref="G74">
    <cfRule type="expression" dxfId="2" priority="114">
      <formula>_xlfn.XLOOKUP(D74,'event_type|事件类型'!Q74:Q76,'event_type|事件类型'!S74:S76)</formula>
    </cfRule>
  </conditionalFormatting>
  <conditionalFormatting sqref="G92">
    <cfRule type="expression" dxfId="2" priority="132">
      <formula>_xlfn.XLOOKUP(D92,'event_type|事件类型'!Q92:Q94,'event_type|事件类型'!S92:S94)</formula>
    </cfRule>
  </conditionalFormatting>
  <conditionalFormatting sqref="G93">
    <cfRule type="expression" dxfId="2" priority="130">
      <formula>_xlfn.XLOOKUP(D93,'event_type|事件类型'!Q93:Q95,'event_type|事件类型'!S93:S95)</formula>
    </cfRule>
  </conditionalFormatting>
  <conditionalFormatting sqref="G94">
    <cfRule type="expression" dxfId="2" priority="128">
      <formula>_xlfn.XLOOKUP(D94,'event_type|事件类型'!Q94:Q96,'event_type|事件类型'!S94:S96)</formula>
    </cfRule>
  </conditionalFormatting>
  <conditionalFormatting sqref="G95">
    <cfRule type="expression" dxfId="2" priority="126">
      <formula>_xlfn.XLOOKUP(D95,'event_type|事件类型'!Q95:Q97,'event_type|事件类型'!S95:S97)</formula>
    </cfRule>
  </conditionalFormatting>
  <conditionalFormatting sqref="G96">
    <cfRule type="expression" dxfId="2" priority="124">
      <formula>_xlfn.XLOOKUP(D96,'event_type|事件类型'!Q96:Q98,'event_type|事件类型'!S96:S98)</formula>
    </cfRule>
  </conditionalFormatting>
  <conditionalFormatting sqref="G97">
    <cfRule type="expression" dxfId="2" priority="112">
      <formula>_xlfn.XLOOKUP(D97,'event_type|事件类型'!Q97:Q99,'event_type|事件类型'!S97:S99)</formula>
    </cfRule>
  </conditionalFormatting>
  <conditionalFormatting sqref="A98">
    <cfRule type="duplicateValues" dxfId="0" priority="98"/>
  </conditionalFormatting>
  <conditionalFormatting sqref="G98">
    <cfRule type="expression" dxfId="2" priority="99">
      <formula>_xlfn.XLOOKUP(D98,'event_type|事件类型'!Q111:Q113,'event_type|事件类型'!S111:S113)</formula>
    </cfRule>
  </conditionalFormatting>
  <conditionalFormatting sqref="A99">
    <cfRule type="duplicateValues" dxfId="0" priority="96"/>
  </conditionalFormatting>
  <conditionalFormatting sqref="G99">
    <cfRule type="expression" dxfId="2" priority="97">
      <formula>_xlfn.XLOOKUP(D99,'event_type|事件类型'!Q112:Q114,'event_type|事件类型'!S112:S114)</formula>
    </cfRule>
  </conditionalFormatting>
  <conditionalFormatting sqref="A100">
    <cfRule type="duplicateValues" dxfId="0" priority="94"/>
  </conditionalFormatting>
  <conditionalFormatting sqref="G100">
    <cfRule type="expression" dxfId="2" priority="95">
      <formula>_xlfn.XLOOKUP(D100,'event_type|事件类型'!Q113:Q115,'event_type|事件类型'!S113:S115)</formula>
    </cfRule>
  </conditionalFormatting>
  <conditionalFormatting sqref="A101">
    <cfRule type="duplicateValues" dxfId="0" priority="92"/>
  </conditionalFormatting>
  <conditionalFormatting sqref="A102">
    <cfRule type="duplicateValues" dxfId="0" priority="21"/>
    <cfRule type="duplicateValues" dxfId="1" priority="20"/>
  </conditionalFormatting>
  <conditionalFormatting sqref="A103">
    <cfRule type="duplicateValues" dxfId="0" priority="91"/>
  </conditionalFormatting>
  <conditionalFormatting sqref="A104">
    <cfRule type="duplicateValues" dxfId="0" priority="90"/>
  </conditionalFormatting>
  <conditionalFormatting sqref="A105">
    <cfRule type="duplicateValues" dxfId="0" priority="89"/>
  </conditionalFormatting>
  <conditionalFormatting sqref="A106">
    <cfRule type="duplicateValues" dxfId="0" priority="88"/>
  </conditionalFormatting>
  <conditionalFormatting sqref="A107">
    <cfRule type="duplicateValues" dxfId="0" priority="87"/>
  </conditionalFormatting>
  <conditionalFormatting sqref="A108">
    <cfRule type="duplicateValues" dxfId="0" priority="86"/>
  </conditionalFormatting>
  <conditionalFormatting sqref="A109">
    <cfRule type="duplicateValues" dxfId="0" priority="85"/>
  </conditionalFormatting>
  <conditionalFormatting sqref="A110">
    <cfRule type="duplicateValues" dxfId="0" priority="84"/>
  </conditionalFormatting>
  <conditionalFormatting sqref="A111">
    <cfRule type="duplicateValues" dxfId="0" priority="83"/>
  </conditionalFormatting>
  <conditionalFormatting sqref="A112">
    <cfRule type="duplicateValues" dxfId="0" priority="82"/>
  </conditionalFormatting>
  <conditionalFormatting sqref="A113">
    <cfRule type="duplicateValues" dxfId="0" priority="81"/>
  </conditionalFormatting>
  <conditionalFormatting sqref="A114">
    <cfRule type="duplicateValues" dxfId="0" priority="80"/>
  </conditionalFormatting>
  <conditionalFormatting sqref="A115">
    <cfRule type="duplicateValues" dxfId="0" priority="79"/>
  </conditionalFormatting>
  <conditionalFormatting sqref="A116">
    <cfRule type="duplicateValues" dxfId="0" priority="78"/>
  </conditionalFormatting>
  <conditionalFormatting sqref="A117">
    <cfRule type="duplicateValues" dxfId="0" priority="77"/>
  </conditionalFormatting>
  <conditionalFormatting sqref="A118">
    <cfRule type="duplicateValues" dxfId="0" priority="76"/>
  </conditionalFormatting>
  <conditionalFormatting sqref="A119">
    <cfRule type="duplicateValues" dxfId="0" priority="75"/>
  </conditionalFormatting>
  <conditionalFormatting sqref="A120">
    <cfRule type="duplicateValues" dxfId="0" priority="74"/>
  </conditionalFormatting>
  <conditionalFormatting sqref="A123">
    <cfRule type="duplicateValues" dxfId="0" priority="2"/>
    <cfRule type="duplicateValues" dxfId="1" priority="1"/>
  </conditionalFormatting>
  <conditionalFormatting sqref="A127">
    <cfRule type="duplicateValues" dxfId="1" priority="18"/>
    <cfRule type="duplicateValues" dxfId="0" priority="19"/>
  </conditionalFormatting>
  <conditionalFormatting sqref="A128">
    <cfRule type="duplicateValues" dxfId="0" priority="72"/>
  </conditionalFormatting>
  <conditionalFormatting sqref="G128">
    <cfRule type="expression" dxfId="2" priority="71">
      <formula>_xlfn.XLOOKUP(D128,'event_type|事件类型'!Q131:Q133,'event_type|事件类型'!S131:S133)</formula>
    </cfRule>
  </conditionalFormatting>
  <conditionalFormatting sqref="A129">
    <cfRule type="duplicateValues" dxfId="0" priority="70"/>
  </conditionalFormatting>
  <conditionalFormatting sqref="G129">
    <cfRule type="expression" dxfId="2" priority="69">
      <formula>_xlfn.XLOOKUP(D129,'event_type|事件类型'!Q132:Q134,'event_type|事件类型'!S132:S134)</formula>
    </cfRule>
  </conditionalFormatting>
  <conditionalFormatting sqref="A130">
    <cfRule type="duplicateValues" dxfId="0" priority="68"/>
  </conditionalFormatting>
  <conditionalFormatting sqref="G130">
    <cfRule type="expression" dxfId="2" priority="67">
      <formula>_xlfn.XLOOKUP(D130,'event_type|事件类型'!Q133:Q135,'event_type|事件类型'!S133:S135)</formula>
    </cfRule>
  </conditionalFormatting>
  <conditionalFormatting sqref="A131">
    <cfRule type="duplicateValues" dxfId="0" priority="65"/>
  </conditionalFormatting>
  <conditionalFormatting sqref="G131">
    <cfRule type="expression" dxfId="2" priority="66">
      <formula>_xlfn.XLOOKUP(D131,'event_type|事件类型'!Q144:Q146,'event_type|事件类型'!S144:S146)</formula>
    </cfRule>
  </conditionalFormatting>
  <conditionalFormatting sqref="A132">
    <cfRule type="duplicateValues" dxfId="0" priority="56"/>
  </conditionalFormatting>
  <conditionalFormatting sqref="G132">
    <cfRule type="expression" dxfId="2" priority="55">
      <formula>_xlfn.XLOOKUP(D132,'event_type|事件类型'!Q135:Q137,'event_type|事件类型'!S135:S137)</formula>
    </cfRule>
  </conditionalFormatting>
  <conditionalFormatting sqref="A133">
    <cfRule type="duplicateValues" dxfId="0" priority="53"/>
  </conditionalFormatting>
  <conditionalFormatting sqref="G133">
    <cfRule type="expression" dxfId="2" priority="54">
      <formula>_xlfn.XLOOKUP(D133,'event_type|事件类型'!Q146:Q148,'event_type|事件类型'!S146:S148)</formula>
    </cfRule>
  </conditionalFormatting>
  <conditionalFormatting sqref="A134">
    <cfRule type="duplicateValues" dxfId="1" priority="43"/>
    <cfRule type="duplicateValues" dxfId="0" priority="44"/>
  </conditionalFormatting>
  <conditionalFormatting sqref="G134">
    <cfRule type="expression" dxfId="2" priority="45">
      <formula>_xlfn.XLOOKUP(D134,'event_type|事件类型'!Q147:Q149,'event_type|事件类型'!S147:S149)</formula>
    </cfRule>
  </conditionalFormatting>
  <conditionalFormatting sqref="A135">
    <cfRule type="duplicateValues" dxfId="1" priority="37"/>
    <cfRule type="duplicateValues" dxfId="0" priority="39"/>
  </conditionalFormatting>
  <conditionalFormatting sqref="G135">
    <cfRule type="expression" dxfId="2" priority="38">
      <formula>_xlfn.XLOOKUP(D135,'event_type|事件类型'!Q138:Q140,'event_type|事件类型'!S138:S140)</formula>
    </cfRule>
  </conditionalFormatting>
  <conditionalFormatting sqref="A136">
    <cfRule type="duplicateValues" dxfId="1" priority="3"/>
    <cfRule type="duplicateValues" dxfId="0" priority="5"/>
  </conditionalFormatting>
  <conditionalFormatting sqref="G136">
    <cfRule type="expression" dxfId="2" priority="4">
      <formula>_xlfn.XLOOKUP(D136,'event_type|事件类型'!Q139:Q141,'event_type|事件类型'!S139:S141)</formula>
    </cfRule>
  </conditionalFormatting>
  <conditionalFormatting sqref="A137">
    <cfRule type="duplicateValues" dxfId="1" priority="34"/>
    <cfRule type="duplicateValues" dxfId="0" priority="36"/>
  </conditionalFormatting>
  <conditionalFormatting sqref="G137">
    <cfRule type="expression" dxfId="2" priority="6">
      <formula>_xlfn.XLOOKUP(D137,'event_type|事件类型'!Q140:Q142,'event_type|事件类型'!S140:S142)</formula>
    </cfRule>
  </conditionalFormatting>
  <conditionalFormatting sqref="A138">
    <cfRule type="duplicateValues" dxfId="1" priority="31"/>
    <cfRule type="duplicateValues" dxfId="0" priority="33"/>
  </conditionalFormatting>
  <conditionalFormatting sqref="G138">
    <cfRule type="expression" dxfId="2" priority="11">
      <formula>_xlfn.XLOOKUP(D138,'event_type|事件类型'!Q141:Q143,'event_type|事件类型'!S141:S143)</formula>
    </cfRule>
  </conditionalFormatting>
  <conditionalFormatting sqref="A139">
    <cfRule type="duplicateValues" dxfId="1" priority="28"/>
    <cfRule type="duplicateValues" dxfId="0" priority="30"/>
  </conditionalFormatting>
  <conditionalFormatting sqref="G139">
    <cfRule type="expression" dxfId="2" priority="10">
      <formula>_xlfn.XLOOKUP(D139,'event_type|事件类型'!Q142:Q144,'event_type|事件类型'!S142:S144)</formula>
    </cfRule>
  </conditionalFormatting>
  <conditionalFormatting sqref="A140">
    <cfRule type="duplicateValues" dxfId="1" priority="7"/>
    <cfRule type="duplicateValues" dxfId="0" priority="9"/>
  </conditionalFormatting>
  <conditionalFormatting sqref="G140">
    <cfRule type="expression" dxfId="2" priority="8">
      <formula>_xlfn.XLOOKUP(D140,'event_type|事件类型'!Q143:Q145,'event_type|事件类型'!S143:S145)</formula>
    </cfRule>
  </conditionalFormatting>
  <conditionalFormatting sqref="A141">
    <cfRule type="duplicateValues" dxfId="1" priority="15"/>
    <cfRule type="duplicateValues" dxfId="0" priority="17"/>
  </conditionalFormatting>
  <conditionalFormatting sqref="G141">
    <cfRule type="expression" dxfId="2" priority="16">
      <formula>_xlfn.XLOOKUP(D141,'event_type|事件类型'!Q144:Q146,'event_type|事件类型'!S144:S146)</formula>
    </cfRule>
  </conditionalFormatting>
  <conditionalFormatting sqref="A142">
    <cfRule type="duplicateValues" dxfId="1" priority="12"/>
    <cfRule type="duplicateValues" dxfId="0" priority="13"/>
  </conditionalFormatting>
  <conditionalFormatting sqref="G142">
    <cfRule type="expression" dxfId="2" priority="14">
      <formula>_xlfn.XLOOKUP(D142,'event_type|事件类型'!Q155:Q157,'event_type|事件类型'!S155:S157)</formula>
    </cfRule>
  </conditionalFormatting>
  <conditionalFormatting sqref="G5:G7">
    <cfRule type="expression" dxfId="2" priority="259">
      <formula>_xlfn.XLOOKUP(D5,'event_type|事件类型'!Q5:Q7,'event_type|事件类型'!S5:S7)</formula>
    </cfRule>
  </conditionalFormatting>
  <conditionalFormatting sqref="G10:G14">
    <cfRule type="expression" dxfId="2" priority="258">
      <formula>_xlfn.XLOOKUP(D10,'event_type|事件类型'!Q14:Q16,'event_type|事件类型'!S14:S16)</formula>
    </cfRule>
  </conditionalFormatting>
  <conditionalFormatting sqref="G15:G16">
    <cfRule type="expression" dxfId="2" priority="272">
      <formula>_xlfn.XLOOKUP(D15,'event_type|事件类型'!Q19:Q29,'event_type|事件类型'!S19:S29)</formula>
    </cfRule>
  </conditionalFormatting>
  <conditionalFormatting sqref="G17:G18">
    <cfRule type="expression" dxfId="2" priority="273">
      <formula>_xlfn.XLOOKUP(D17,'event_type|事件类型'!Q29:Q32,'event_type|事件类型'!S29:S32)</formula>
    </cfRule>
  </conditionalFormatting>
  <conditionalFormatting sqref="A1:A35 A37:A38 A143:A1048576">
    <cfRule type="duplicateValues" dxfId="0" priority="271"/>
  </conditionalFormatting>
  <conditionalFormatting sqref="A1:A35 A37:A53 A55:A101 A103:A122 A124:A126 A143:A1048576 A128:A133">
    <cfRule type="duplicateValues" dxfId="1" priority="52"/>
  </conditionalFormatting>
  <conditionalFormatting sqref="G19:G35 G37:G38">
    <cfRule type="expression" dxfId="2" priority="274">
      <formula>_xlfn.XLOOKUP(D19,'event_type|事件类型'!Q32:Q34,'event_type|事件类型'!S32:S34)</formula>
    </cfRule>
  </conditionalFormatting>
  <conditionalFormatting sqref="A49:A53 A55:A56 A66:A97 A58:A64">
    <cfRule type="duplicateValues" dxfId="0" priority="93"/>
  </conditionalFormatting>
  <conditionalFormatting sqref="A121:A122 A124:A126">
    <cfRule type="duplicateValues" dxfId="0" priority="73"/>
  </conditionalFormatting>
  <dataValidations count="3">
    <dataValidation type="custom" allowBlank="1" showErrorMessage="1" errorTitle="拒绝重复输入" error="当前输入的内容，与本区域的其他单元格内容重复。" sqref="A$1:A$1048576" errorStyle="warning">
      <formula1>COUNTIF($A:$A,A1)&lt;2</formula1>
    </dataValidation>
    <dataValidation type="list" allowBlank="1" showInputMessage="1" showErrorMessage="1" sqref="J5:J102 J119:J142">
      <formula1>'event_type|事件类型'!$C$5:$C$108</formula1>
    </dataValidation>
    <dataValidation type="list" allowBlank="1" showInputMessage="1" showErrorMessage="1" sqref="E5:F102 E128:F142">
      <formula1>'event_type|事件类型'!$Q$5:$Q$7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zoomScale="160" zoomScaleNormal="160" workbookViewId="0">
      <selection activeCell="E8" sqref="E8"/>
    </sheetView>
  </sheetViews>
  <sheetFormatPr defaultColWidth="9" defaultRowHeight="14.25" outlineLevelCol="7"/>
  <cols>
    <col min="1" max="5" width="11.4083333333333" style="27" customWidth="1"/>
    <col min="6" max="6" width="13.5916666666667" style="27" customWidth="1"/>
    <col min="7" max="7" width="14.9166666666667" style="27" customWidth="1"/>
    <col min="8" max="8" width="23.35" style="27" customWidth="1"/>
    <col min="9" max="16384" width="9" style="28"/>
  </cols>
  <sheetData>
    <row r="1" s="26" customFormat="1" spans="1:8">
      <c r="A1" s="29" t="s">
        <v>0</v>
      </c>
      <c r="B1" s="29"/>
      <c r="C1" s="29" t="s">
        <v>4</v>
      </c>
      <c r="D1" s="29" t="s">
        <v>180</v>
      </c>
      <c r="E1" s="29" t="s">
        <v>181</v>
      </c>
      <c r="F1" s="29" t="s">
        <v>182</v>
      </c>
      <c r="G1" s="29" t="s">
        <v>183</v>
      </c>
      <c r="H1" s="29" t="s">
        <v>184</v>
      </c>
    </row>
    <row r="2" s="26" customFormat="1" spans="1:8">
      <c r="A2" s="29" t="s">
        <v>13</v>
      </c>
      <c r="B2" s="29"/>
      <c r="C2" s="29" t="s">
        <v>13</v>
      </c>
      <c r="D2" s="29" t="s">
        <v>14</v>
      </c>
      <c r="E2" s="29" t="s">
        <v>13</v>
      </c>
      <c r="F2" s="29" t="s">
        <v>185</v>
      </c>
      <c r="G2" s="29" t="s">
        <v>185</v>
      </c>
      <c r="H2" s="29" t="s">
        <v>185</v>
      </c>
    </row>
    <row r="3" s="26" customFormat="1" spans="1:8">
      <c r="A3" s="29" t="s">
        <v>15</v>
      </c>
      <c r="B3" s="29"/>
      <c r="C3" s="29" t="s">
        <v>15</v>
      </c>
      <c r="D3" s="29" t="s">
        <v>15</v>
      </c>
      <c r="E3" s="29" t="s">
        <v>15</v>
      </c>
      <c r="F3" s="29" t="s">
        <v>15</v>
      </c>
      <c r="G3" s="29" t="s">
        <v>15</v>
      </c>
      <c r="H3" s="29" t="s">
        <v>15</v>
      </c>
    </row>
    <row r="4" s="26" customFormat="1" spans="1:8">
      <c r="A4" s="30" t="s">
        <v>186</v>
      </c>
      <c r="B4" s="30" t="s">
        <v>17</v>
      </c>
      <c r="C4" s="30" t="s">
        <v>187</v>
      </c>
      <c r="D4" s="30" t="s">
        <v>188</v>
      </c>
      <c r="E4" s="30" t="s">
        <v>189</v>
      </c>
      <c r="F4" s="30" t="s">
        <v>190</v>
      </c>
      <c r="G4" s="30" t="s">
        <v>191</v>
      </c>
      <c r="H4" s="30" t="s">
        <v>192</v>
      </c>
    </row>
    <row r="5" spans="1:8">
      <c r="A5" s="27">
        <v>1</v>
      </c>
      <c r="B5" s="27" t="s">
        <v>193</v>
      </c>
      <c r="C5" s="27">
        <v>0</v>
      </c>
      <c r="D5" s="31">
        <v>22001</v>
      </c>
      <c r="E5" s="27">
        <v>1</v>
      </c>
      <c r="F5" s="27" t="str">
        <f t="shared" ref="F5:F26" si="0">CONCATENATE("anecdote_",A5,"_name")</f>
        <v>anecdote_1_name</v>
      </c>
      <c r="G5" s="27" t="str">
        <f t="shared" ref="G5:G26" si="1">CONCATENATE("anecdote_",A5,"_desc")</f>
        <v>anecdote_1_desc</v>
      </c>
      <c r="H5" s="27" t="str">
        <f t="shared" ref="H5:H26" si="2">CONCATENATE("icon_anecdote_",A5)</f>
        <v>icon_anecdote_1</v>
      </c>
    </row>
    <row r="6" spans="1:8">
      <c r="A6" s="27">
        <v>2</v>
      </c>
      <c r="B6" s="27" t="s">
        <v>194</v>
      </c>
      <c r="C6" s="27">
        <v>0</v>
      </c>
      <c r="D6" s="31">
        <v>11001</v>
      </c>
      <c r="E6" s="27">
        <v>2</v>
      </c>
      <c r="F6" s="27" t="str">
        <f t="shared" si="0"/>
        <v>anecdote_2_name</v>
      </c>
      <c r="G6" s="27" t="str">
        <f t="shared" si="1"/>
        <v>anecdote_2_desc</v>
      </c>
      <c r="H6" s="27" t="str">
        <f t="shared" si="2"/>
        <v>icon_anecdote_2</v>
      </c>
    </row>
    <row r="7" spans="1:8">
      <c r="A7" s="27">
        <v>3</v>
      </c>
      <c r="B7" s="27" t="s">
        <v>195</v>
      </c>
      <c r="C7" s="27">
        <v>0</v>
      </c>
      <c r="D7" s="31">
        <v>11002</v>
      </c>
      <c r="E7" s="27">
        <v>3</v>
      </c>
      <c r="F7" s="27" t="str">
        <f t="shared" si="0"/>
        <v>anecdote_3_name</v>
      </c>
      <c r="G7" s="27" t="str">
        <f t="shared" si="1"/>
        <v>anecdote_3_desc</v>
      </c>
      <c r="H7" s="27" t="str">
        <f t="shared" si="2"/>
        <v>icon_anecdote_3</v>
      </c>
    </row>
    <row r="8" spans="1:8">
      <c r="A8" s="27">
        <v>4</v>
      </c>
      <c r="B8" s="27" t="s">
        <v>196</v>
      </c>
      <c r="C8" s="27">
        <v>0</v>
      </c>
      <c r="D8" s="31">
        <v>26001</v>
      </c>
      <c r="E8" s="27">
        <v>4</v>
      </c>
      <c r="F8" s="27" t="str">
        <f t="shared" si="0"/>
        <v>anecdote_4_name</v>
      </c>
      <c r="G8" s="27" t="str">
        <f t="shared" si="1"/>
        <v>anecdote_4_desc</v>
      </c>
      <c r="H8" s="27" t="str">
        <f t="shared" si="2"/>
        <v>icon_anecdote_4</v>
      </c>
    </row>
    <row r="9" spans="1:8">
      <c r="A9" s="27">
        <v>5</v>
      </c>
      <c r="B9" s="27" t="s">
        <v>197</v>
      </c>
      <c r="C9" s="27">
        <v>0</v>
      </c>
      <c r="D9" s="31">
        <v>11004</v>
      </c>
      <c r="E9" s="27">
        <v>5</v>
      </c>
      <c r="F9" s="27" t="str">
        <f t="shared" si="0"/>
        <v>anecdote_5_name</v>
      </c>
      <c r="G9" s="27" t="str">
        <f t="shared" si="1"/>
        <v>anecdote_5_desc</v>
      </c>
      <c r="H9" s="27" t="str">
        <f t="shared" si="2"/>
        <v>icon_anecdote_5</v>
      </c>
    </row>
    <row r="10" spans="1:8">
      <c r="A10" s="27">
        <v>6</v>
      </c>
      <c r="B10" s="27" t="s">
        <v>198</v>
      </c>
      <c r="C10" s="27">
        <v>0</v>
      </c>
      <c r="D10" s="31">
        <v>11005</v>
      </c>
      <c r="E10" s="27">
        <v>6</v>
      </c>
      <c r="F10" s="27" t="str">
        <f t="shared" si="0"/>
        <v>anecdote_6_name</v>
      </c>
      <c r="G10" s="27" t="str">
        <f t="shared" si="1"/>
        <v>anecdote_6_desc</v>
      </c>
      <c r="H10" s="27" t="str">
        <f t="shared" si="2"/>
        <v>icon_anecdote_6</v>
      </c>
    </row>
    <row r="11" spans="1:8">
      <c r="A11" s="27">
        <v>7</v>
      </c>
      <c r="B11" s="27" t="s">
        <v>199</v>
      </c>
      <c r="C11" s="27">
        <v>0</v>
      </c>
      <c r="D11" s="31">
        <v>11006</v>
      </c>
      <c r="E11" s="27">
        <v>7</v>
      </c>
      <c r="F11" s="27" t="str">
        <f t="shared" si="0"/>
        <v>anecdote_7_name</v>
      </c>
      <c r="G11" s="27" t="str">
        <f t="shared" si="1"/>
        <v>anecdote_7_desc</v>
      </c>
      <c r="H11" s="27" t="str">
        <f t="shared" si="2"/>
        <v>icon_anecdote_7</v>
      </c>
    </row>
    <row r="12" spans="1:8">
      <c r="A12" s="27">
        <v>8</v>
      </c>
      <c r="B12" s="27" t="s">
        <v>200</v>
      </c>
      <c r="C12" s="27">
        <v>0</v>
      </c>
      <c r="D12" s="31">
        <v>11007</v>
      </c>
      <c r="E12" s="27">
        <v>8</v>
      </c>
      <c r="F12" s="27" t="str">
        <f t="shared" si="0"/>
        <v>anecdote_8_name</v>
      </c>
      <c r="G12" s="27" t="str">
        <f t="shared" si="1"/>
        <v>anecdote_8_desc</v>
      </c>
      <c r="H12" s="27" t="str">
        <f t="shared" si="2"/>
        <v>icon_anecdote_8</v>
      </c>
    </row>
    <row r="13" spans="1:8">
      <c r="A13" s="27">
        <v>9</v>
      </c>
      <c r="B13" s="27" t="s">
        <v>201</v>
      </c>
      <c r="C13" s="27">
        <v>0</v>
      </c>
      <c r="D13" s="31">
        <v>11008</v>
      </c>
      <c r="E13" s="27">
        <v>9</v>
      </c>
      <c r="F13" s="27" t="str">
        <f t="shared" si="0"/>
        <v>anecdote_9_name</v>
      </c>
      <c r="G13" s="27" t="str">
        <f t="shared" si="1"/>
        <v>anecdote_9_desc</v>
      </c>
      <c r="H13" s="27" t="str">
        <f t="shared" si="2"/>
        <v>icon_anecdote_9</v>
      </c>
    </row>
    <row r="14" spans="1:8">
      <c r="A14" s="27">
        <v>10</v>
      </c>
      <c r="B14" s="27" t="s">
        <v>202</v>
      </c>
      <c r="C14" s="27">
        <v>0</v>
      </c>
      <c r="D14" s="31">
        <v>11009</v>
      </c>
      <c r="E14" s="27">
        <v>10</v>
      </c>
      <c r="F14" s="27" t="str">
        <f t="shared" si="0"/>
        <v>anecdote_10_name</v>
      </c>
      <c r="G14" s="27" t="str">
        <f t="shared" si="1"/>
        <v>anecdote_10_desc</v>
      </c>
      <c r="H14" s="27" t="str">
        <f t="shared" si="2"/>
        <v>icon_anecdote_10</v>
      </c>
    </row>
    <row r="15" spans="1:8">
      <c r="A15" s="27">
        <v>11</v>
      </c>
      <c r="B15" s="27" t="s">
        <v>203</v>
      </c>
      <c r="C15" s="27">
        <v>0</v>
      </c>
      <c r="D15" s="31">
        <v>52001</v>
      </c>
      <c r="E15" s="27">
        <v>11</v>
      </c>
      <c r="F15" s="27" t="str">
        <f t="shared" si="0"/>
        <v>anecdote_11_name</v>
      </c>
      <c r="G15" s="27" t="str">
        <f t="shared" si="1"/>
        <v>anecdote_11_desc</v>
      </c>
      <c r="H15" s="27" t="str">
        <f t="shared" si="2"/>
        <v>icon_anecdote_11</v>
      </c>
    </row>
    <row r="16" spans="1:8">
      <c r="A16" s="27">
        <v>12</v>
      </c>
      <c r="B16" s="27" t="s">
        <v>204</v>
      </c>
      <c r="C16" s="27">
        <v>0</v>
      </c>
      <c r="D16" s="31">
        <v>11010</v>
      </c>
      <c r="E16" s="27">
        <v>12</v>
      </c>
      <c r="F16" s="27" t="str">
        <f t="shared" si="0"/>
        <v>anecdote_12_name</v>
      </c>
      <c r="G16" s="27" t="str">
        <f t="shared" si="1"/>
        <v>anecdote_12_desc</v>
      </c>
      <c r="H16" s="27" t="str">
        <f t="shared" si="2"/>
        <v>icon_anecdote_12</v>
      </c>
    </row>
    <row r="17" spans="1:8">
      <c r="A17" s="27">
        <v>13</v>
      </c>
      <c r="B17" s="27" t="s">
        <v>205</v>
      </c>
      <c r="C17" s="27">
        <v>0</v>
      </c>
      <c r="D17" s="31">
        <v>34001</v>
      </c>
      <c r="E17" s="27">
        <v>13</v>
      </c>
      <c r="F17" s="27" t="str">
        <f t="shared" si="0"/>
        <v>anecdote_13_name</v>
      </c>
      <c r="G17" s="27" t="str">
        <f t="shared" si="1"/>
        <v>anecdote_13_desc</v>
      </c>
      <c r="H17" s="27" t="str">
        <f t="shared" si="2"/>
        <v>icon_anecdote_13</v>
      </c>
    </row>
    <row r="18" spans="1:8">
      <c r="A18" s="27">
        <v>14</v>
      </c>
      <c r="B18" s="27" t="s">
        <v>206</v>
      </c>
      <c r="C18" s="27">
        <v>0</v>
      </c>
      <c r="D18" s="31" t="s">
        <v>207</v>
      </c>
      <c r="E18" s="27">
        <v>14</v>
      </c>
      <c r="F18" s="27" t="str">
        <f t="shared" si="0"/>
        <v>anecdote_14_name</v>
      </c>
      <c r="G18" s="27" t="str">
        <f t="shared" si="1"/>
        <v>anecdote_14_desc</v>
      </c>
      <c r="H18" s="27" t="str">
        <f t="shared" si="2"/>
        <v>icon_anecdote_14</v>
      </c>
    </row>
    <row r="19" spans="1:8">
      <c r="A19" s="27">
        <v>15</v>
      </c>
      <c r="B19" s="27" t="s">
        <v>208</v>
      </c>
      <c r="C19" s="27">
        <v>0</v>
      </c>
      <c r="D19" s="31" t="s">
        <v>209</v>
      </c>
      <c r="E19" s="27">
        <v>15</v>
      </c>
      <c r="F19" s="27" t="str">
        <f t="shared" si="0"/>
        <v>anecdote_15_name</v>
      </c>
      <c r="G19" s="27" t="str">
        <f t="shared" si="1"/>
        <v>anecdote_15_desc</v>
      </c>
      <c r="H19" s="27" t="str">
        <f t="shared" si="2"/>
        <v>icon_anecdote_15</v>
      </c>
    </row>
    <row r="20" spans="1:8">
      <c r="A20" s="27">
        <v>16</v>
      </c>
      <c r="B20" s="27" t="s">
        <v>210</v>
      </c>
      <c r="C20" s="27">
        <v>0</v>
      </c>
      <c r="D20" s="31" t="s">
        <v>211</v>
      </c>
      <c r="E20" s="27">
        <v>16</v>
      </c>
      <c r="F20" s="27" t="str">
        <f t="shared" si="0"/>
        <v>anecdote_16_name</v>
      </c>
      <c r="G20" s="27" t="str">
        <f t="shared" si="1"/>
        <v>anecdote_16_desc</v>
      </c>
      <c r="H20" s="27" t="str">
        <f t="shared" si="2"/>
        <v>icon_anecdote_16</v>
      </c>
    </row>
    <row r="21" spans="1:8">
      <c r="A21" s="27">
        <v>17</v>
      </c>
      <c r="B21" s="27" t="s">
        <v>212</v>
      </c>
      <c r="C21" s="27">
        <v>0</v>
      </c>
      <c r="D21" s="31">
        <v>11017</v>
      </c>
      <c r="E21" s="27">
        <v>17</v>
      </c>
      <c r="F21" s="27" t="str">
        <f t="shared" si="0"/>
        <v>anecdote_17_name</v>
      </c>
      <c r="G21" s="27" t="str">
        <f t="shared" si="1"/>
        <v>anecdote_17_desc</v>
      </c>
      <c r="H21" s="27" t="str">
        <f t="shared" si="2"/>
        <v>icon_anecdote_17</v>
      </c>
    </row>
    <row r="22" spans="1:8">
      <c r="A22" s="27">
        <v>18</v>
      </c>
      <c r="B22" s="27" t="s">
        <v>213</v>
      </c>
      <c r="C22" s="27">
        <v>0</v>
      </c>
      <c r="D22" s="31">
        <v>11018</v>
      </c>
      <c r="E22" s="27">
        <v>18</v>
      </c>
      <c r="F22" s="27" t="str">
        <f t="shared" si="0"/>
        <v>anecdote_18_name</v>
      </c>
      <c r="G22" s="27" t="str">
        <f t="shared" si="1"/>
        <v>anecdote_18_desc</v>
      </c>
      <c r="H22" s="27" t="str">
        <f t="shared" si="2"/>
        <v>icon_anecdote_18</v>
      </c>
    </row>
    <row r="23" spans="1:8">
      <c r="A23" s="27">
        <v>19</v>
      </c>
      <c r="B23" s="27" t="s">
        <v>214</v>
      </c>
      <c r="C23" s="27">
        <v>0</v>
      </c>
      <c r="D23" s="31">
        <v>11019</v>
      </c>
      <c r="E23" s="27">
        <v>19</v>
      </c>
      <c r="F23" s="27" t="str">
        <f t="shared" si="0"/>
        <v>anecdote_19_name</v>
      </c>
      <c r="G23" s="27" t="str">
        <f t="shared" si="1"/>
        <v>anecdote_19_desc</v>
      </c>
      <c r="H23" s="27" t="str">
        <f t="shared" si="2"/>
        <v>icon_anecdote_19</v>
      </c>
    </row>
    <row r="24" spans="1:8">
      <c r="A24" s="27">
        <v>20</v>
      </c>
      <c r="B24" s="27" t="s">
        <v>215</v>
      </c>
      <c r="C24" s="27">
        <v>0</v>
      </c>
      <c r="D24" s="31">
        <v>11020</v>
      </c>
      <c r="E24" s="27">
        <v>20</v>
      </c>
      <c r="F24" s="27" t="str">
        <f t="shared" si="0"/>
        <v>anecdote_20_name</v>
      </c>
      <c r="G24" s="27" t="str">
        <f t="shared" si="1"/>
        <v>anecdote_20_desc</v>
      </c>
      <c r="H24" s="27" t="str">
        <f t="shared" si="2"/>
        <v>icon_anecdote_20</v>
      </c>
    </row>
    <row r="25" spans="1:8">
      <c r="A25" s="27">
        <v>21</v>
      </c>
      <c r="B25" s="27" t="s">
        <v>216</v>
      </c>
      <c r="C25" s="27">
        <v>0</v>
      </c>
      <c r="D25" s="31">
        <v>11021</v>
      </c>
      <c r="E25" s="27">
        <v>21</v>
      </c>
      <c r="F25" s="27" t="str">
        <f t="shared" si="0"/>
        <v>anecdote_21_name</v>
      </c>
      <c r="G25" s="27" t="str">
        <f t="shared" si="1"/>
        <v>anecdote_21_desc</v>
      </c>
      <c r="H25" s="27" t="str">
        <f t="shared" si="2"/>
        <v>icon_anecdote_21</v>
      </c>
    </row>
    <row r="26" spans="1:8">
      <c r="A26" s="27">
        <v>22</v>
      </c>
      <c r="B26" s="27" t="s">
        <v>217</v>
      </c>
      <c r="C26" s="27">
        <v>0</v>
      </c>
      <c r="D26" s="31" t="s">
        <v>218</v>
      </c>
      <c r="E26" s="27">
        <v>22</v>
      </c>
      <c r="F26" s="27" t="str">
        <f t="shared" si="0"/>
        <v>anecdote_22_name</v>
      </c>
      <c r="G26" s="27" t="str">
        <f t="shared" si="1"/>
        <v>anecdote_22_desc</v>
      </c>
      <c r="H26" s="27" t="str">
        <f t="shared" si="2"/>
        <v>icon_anecdote_22</v>
      </c>
    </row>
    <row r="27" spans="1:5">
      <c r="A27" s="27">
        <v>3001</v>
      </c>
      <c r="B27" s="27" t="s">
        <v>219</v>
      </c>
      <c r="C27" s="27">
        <v>3</v>
      </c>
      <c r="D27" s="31">
        <v>25001</v>
      </c>
      <c r="E27" s="27">
        <v>0</v>
      </c>
    </row>
    <row r="28" spans="1:5">
      <c r="A28" s="27">
        <v>3002</v>
      </c>
      <c r="B28" s="27" t="s">
        <v>220</v>
      </c>
      <c r="C28" s="27">
        <v>3</v>
      </c>
      <c r="D28" s="31">
        <v>25002</v>
      </c>
      <c r="E28" s="27">
        <v>0</v>
      </c>
    </row>
    <row r="29" spans="1:5">
      <c r="A29" s="27">
        <v>3003</v>
      </c>
      <c r="B29" s="27" t="s">
        <v>221</v>
      </c>
      <c r="C29" s="27">
        <v>3</v>
      </c>
      <c r="D29" s="31">
        <v>25003</v>
      </c>
      <c r="E29" s="27">
        <v>0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115" zoomScaleNormal="115" topLeftCell="E1" workbookViewId="0">
      <selection activeCell="N10" sqref="N10"/>
    </sheetView>
  </sheetViews>
  <sheetFormatPr defaultColWidth="9" defaultRowHeight="13.5"/>
  <cols>
    <col min="1" max="2" width="15.875" customWidth="1"/>
    <col min="3" max="3" width="71.8416666666667" customWidth="1"/>
    <col min="4" max="18" width="15.625" customWidth="1"/>
  </cols>
  <sheetData>
    <row r="1" ht="14.25" spans="1:14">
      <c r="A1" s="10" t="s">
        <v>0</v>
      </c>
      <c r="B1" s="10"/>
      <c r="C1" s="10"/>
      <c r="D1" s="10" t="s">
        <v>222</v>
      </c>
      <c r="E1" s="10"/>
      <c r="F1" s="10" t="s">
        <v>223</v>
      </c>
      <c r="G1" s="10"/>
      <c r="H1" s="10"/>
      <c r="I1" s="10"/>
      <c r="J1" s="10"/>
      <c r="K1" s="10"/>
      <c r="L1" s="10"/>
      <c r="M1" s="10"/>
      <c r="N1" s="10"/>
    </row>
    <row r="2" ht="14.25" spans="1:14">
      <c r="A2" s="10" t="s">
        <v>13</v>
      </c>
      <c r="B2" s="10"/>
      <c r="C2" s="10"/>
      <c r="D2" s="10" t="s">
        <v>13</v>
      </c>
      <c r="E2" s="10"/>
      <c r="F2" s="10" t="s">
        <v>13</v>
      </c>
      <c r="G2" s="10"/>
      <c r="H2" s="10"/>
      <c r="I2" s="10"/>
      <c r="J2" s="10"/>
      <c r="K2" s="10"/>
      <c r="L2" s="10"/>
      <c r="M2" s="10"/>
      <c r="N2" s="10"/>
    </row>
    <row r="3" ht="14.25" spans="1:14">
      <c r="A3" s="10" t="s">
        <v>15</v>
      </c>
      <c r="B3" s="10"/>
      <c r="C3" s="10"/>
      <c r="D3" s="10" t="s">
        <v>15</v>
      </c>
      <c r="E3" s="10"/>
      <c r="F3" s="10" t="s">
        <v>15</v>
      </c>
      <c r="G3" s="10"/>
      <c r="H3" s="10"/>
      <c r="I3" s="10"/>
      <c r="J3" s="10"/>
      <c r="K3" s="10"/>
      <c r="L3" s="10"/>
      <c r="M3" s="10"/>
      <c r="N3" s="10"/>
    </row>
    <row r="4" s="9" customFormat="1" ht="29" customHeight="1" spans="1:18">
      <c r="A4" s="11" t="s">
        <v>224</v>
      </c>
      <c r="B4" s="11" t="s">
        <v>25</v>
      </c>
      <c r="C4" s="11" t="s">
        <v>225</v>
      </c>
      <c r="D4" s="11" t="s">
        <v>20</v>
      </c>
      <c r="E4" s="11" t="s">
        <v>226</v>
      </c>
      <c r="F4" s="11" t="s">
        <v>227</v>
      </c>
      <c r="G4" s="11" t="s">
        <v>228</v>
      </c>
      <c r="H4" s="11" t="s">
        <v>27</v>
      </c>
      <c r="I4" s="11" t="s">
        <v>29</v>
      </c>
      <c r="J4" s="11" t="s">
        <v>31</v>
      </c>
      <c r="K4" s="11" t="s">
        <v>33</v>
      </c>
      <c r="L4" s="11" t="s">
        <v>35</v>
      </c>
      <c r="M4" s="11" t="s">
        <v>37</v>
      </c>
      <c r="N4" s="11" t="s">
        <v>39</v>
      </c>
      <c r="O4"/>
      <c r="P4" s="22" t="s">
        <v>229</v>
      </c>
      <c r="Q4" s="22" t="s">
        <v>17</v>
      </c>
      <c r="R4" s="22" t="s">
        <v>230</v>
      </c>
    </row>
    <row r="5" spans="1:18">
      <c r="A5" s="12">
        <v>11</v>
      </c>
      <c r="B5" s="13" t="s">
        <v>231</v>
      </c>
      <c r="C5" s="14" t="s">
        <v>46</v>
      </c>
      <c r="D5" s="14">
        <f t="shared" ref="D5:D12" si="0">IF(E5="全局事件",1,IF(E5="系统事件",2,3))</f>
        <v>1</v>
      </c>
      <c r="E5" s="15" t="s">
        <v>232</v>
      </c>
      <c r="F5" s="15">
        <f t="shared" ref="F5:F14" si="1">IF(G5="永久",1,0)</f>
        <v>1</v>
      </c>
      <c r="G5" s="15" t="s">
        <v>233</v>
      </c>
      <c r="H5" s="15" t="s">
        <v>234</v>
      </c>
      <c r="I5" s="15" t="s">
        <v>235</v>
      </c>
      <c r="J5" s="15"/>
      <c r="K5" s="15"/>
      <c r="L5" s="15"/>
      <c r="M5" s="15"/>
      <c r="N5" s="15"/>
      <c r="P5" s="23">
        <v>0</v>
      </c>
      <c r="Q5" s="23" t="s">
        <v>42</v>
      </c>
      <c r="R5" s="25"/>
    </row>
    <row r="6" spans="1:18">
      <c r="A6" s="12">
        <v>12</v>
      </c>
      <c r="B6" s="13"/>
      <c r="C6" s="14" t="s">
        <v>236</v>
      </c>
      <c r="D6" s="14">
        <f t="shared" si="0"/>
        <v>1</v>
      </c>
      <c r="E6" s="15" t="s">
        <v>232</v>
      </c>
      <c r="F6" s="15">
        <f t="shared" si="1"/>
        <v>0</v>
      </c>
      <c r="G6" s="15" t="s">
        <v>237</v>
      </c>
      <c r="H6" s="15" t="s">
        <v>234</v>
      </c>
      <c r="I6" s="15" t="s">
        <v>235</v>
      </c>
      <c r="J6" s="15" t="s">
        <v>238</v>
      </c>
      <c r="K6" s="15"/>
      <c r="L6" s="15"/>
      <c r="M6" s="15"/>
      <c r="N6" s="15"/>
      <c r="P6" s="23">
        <v>1</v>
      </c>
      <c r="Q6" s="23" t="s">
        <v>239</v>
      </c>
      <c r="R6" s="25" t="s">
        <v>240</v>
      </c>
    </row>
    <row r="7" spans="1:18">
      <c r="A7" s="12">
        <v>13</v>
      </c>
      <c r="B7" s="13"/>
      <c r="C7" s="14" t="s">
        <v>67</v>
      </c>
      <c r="D7" s="14">
        <f t="shared" si="0"/>
        <v>2</v>
      </c>
      <c r="E7" s="15" t="s">
        <v>241</v>
      </c>
      <c r="F7" s="15">
        <f t="shared" si="1"/>
        <v>0</v>
      </c>
      <c r="G7" s="15" t="s">
        <v>237</v>
      </c>
      <c r="H7" s="15" t="s">
        <v>235</v>
      </c>
      <c r="I7" s="15"/>
      <c r="J7" s="15"/>
      <c r="K7" s="15"/>
      <c r="L7" s="15"/>
      <c r="M7" s="15"/>
      <c r="N7" s="15"/>
      <c r="P7" s="23">
        <v>2</v>
      </c>
      <c r="Q7" s="23" t="s">
        <v>120</v>
      </c>
      <c r="R7" s="25" t="s">
        <v>240</v>
      </c>
    </row>
    <row r="8" spans="1:14">
      <c r="A8">
        <v>21</v>
      </c>
      <c r="B8" s="16" t="s">
        <v>242</v>
      </c>
      <c r="C8" s="14" t="s">
        <v>110</v>
      </c>
      <c r="D8" s="14">
        <f t="shared" si="0"/>
        <v>2</v>
      </c>
      <c r="E8" s="15" t="s">
        <v>241</v>
      </c>
      <c r="F8" s="15">
        <f t="shared" si="1"/>
        <v>0</v>
      </c>
      <c r="G8" s="17" t="s">
        <v>237</v>
      </c>
      <c r="H8" s="17" t="s">
        <v>243</v>
      </c>
      <c r="I8" s="17" t="s">
        <v>244</v>
      </c>
      <c r="J8" s="24" t="s">
        <v>245</v>
      </c>
      <c r="K8" s="24" t="s">
        <v>246</v>
      </c>
      <c r="L8" s="15" t="s">
        <v>238</v>
      </c>
      <c r="M8" s="17" t="s">
        <v>247</v>
      </c>
      <c r="N8" s="17"/>
    </row>
    <row r="9" spans="1:14">
      <c r="A9" s="12">
        <v>22</v>
      </c>
      <c r="B9" s="18"/>
      <c r="C9" s="15" t="s">
        <v>43</v>
      </c>
      <c r="D9" s="14">
        <f t="shared" si="0"/>
        <v>1</v>
      </c>
      <c r="E9" s="15" t="s">
        <v>232</v>
      </c>
      <c r="F9" s="15">
        <f t="shared" si="1"/>
        <v>1</v>
      </c>
      <c r="G9" s="15" t="s">
        <v>233</v>
      </c>
      <c r="H9" s="15" t="s">
        <v>234</v>
      </c>
      <c r="I9" s="15" t="s">
        <v>248</v>
      </c>
      <c r="J9" s="15"/>
      <c r="K9" s="15"/>
      <c r="L9" s="15"/>
      <c r="M9" s="15"/>
      <c r="N9" s="15"/>
    </row>
    <row r="10" spans="1:14">
      <c r="A10" s="12">
        <v>23</v>
      </c>
      <c r="B10" s="18"/>
      <c r="C10" s="15" t="s">
        <v>154</v>
      </c>
      <c r="D10" s="14">
        <f t="shared" si="0"/>
        <v>2</v>
      </c>
      <c r="E10" s="15" t="s">
        <v>241</v>
      </c>
      <c r="F10" s="15">
        <f t="shared" si="1"/>
        <v>0</v>
      </c>
      <c r="G10" s="15" t="s">
        <v>237</v>
      </c>
      <c r="H10" s="15" t="s">
        <v>249</v>
      </c>
      <c r="I10" s="15" t="s">
        <v>250</v>
      </c>
      <c r="J10" s="15" t="s">
        <v>251</v>
      </c>
      <c r="K10" s="15" t="s">
        <v>252</v>
      </c>
      <c r="L10" s="15" t="s">
        <v>253</v>
      </c>
      <c r="M10" s="15" t="s">
        <v>254</v>
      </c>
      <c r="N10" s="15" t="s">
        <v>255</v>
      </c>
    </row>
    <row r="11" spans="1:14">
      <c r="A11" s="12">
        <v>24</v>
      </c>
      <c r="B11" s="18"/>
      <c r="C11" s="15" t="s">
        <v>164</v>
      </c>
      <c r="D11" s="14">
        <f t="shared" si="0"/>
        <v>1</v>
      </c>
      <c r="E11" s="15" t="s">
        <v>232</v>
      </c>
      <c r="F11" s="15">
        <f t="shared" si="1"/>
        <v>1</v>
      </c>
      <c r="G11" s="15" t="s">
        <v>233</v>
      </c>
      <c r="H11" s="15" t="s">
        <v>256</v>
      </c>
      <c r="I11" s="15" t="s">
        <v>257</v>
      </c>
      <c r="J11" s="15"/>
      <c r="K11" s="15"/>
      <c r="L11" s="15"/>
      <c r="M11" s="15"/>
      <c r="N11" s="15"/>
    </row>
    <row r="12" spans="1:14">
      <c r="A12" s="12">
        <v>25</v>
      </c>
      <c r="B12" s="18"/>
      <c r="C12" s="15" t="s">
        <v>174</v>
      </c>
      <c r="D12" s="14">
        <v>1</v>
      </c>
      <c r="E12" s="15" t="s">
        <v>232</v>
      </c>
      <c r="F12" s="15">
        <f t="shared" si="1"/>
        <v>0</v>
      </c>
      <c r="G12" s="15" t="s">
        <v>237</v>
      </c>
      <c r="H12" s="15" t="s">
        <v>258</v>
      </c>
      <c r="I12" s="15" t="s">
        <v>259</v>
      </c>
      <c r="J12" s="15" t="s">
        <v>260</v>
      </c>
      <c r="K12" s="15" t="s">
        <v>261</v>
      </c>
      <c r="L12" s="15"/>
      <c r="M12" s="15"/>
      <c r="N12" s="15"/>
    </row>
    <row r="13" spans="1:14">
      <c r="A13" s="12">
        <v>26</v>
      </c>
      <c r="B13" s="18"/>
      <c r="C13" s="15" t="s">
        <v>51</v>
      </c>
      <c r="D13" s="14">
        <v>1</v>
      </c>
      <c r="E13" s="15" t="s">
        <v>232</v>
      </c>
      <c r="F13" s="15">
        <f t="shared" si="1"/>
        <v>0</v>
      </c>
      <c r="G13" s="15" t="s">
        <v>237</v>
      </c>
      <c r="H13" s="15" t="s">
        <v>249</v>
      </c>
      <c r="I13" s="15" t="s">
        <v>250</v>
      </c>
      <c r="J13" s="15" t="s">
        <v>251</v>
      </c>
      <c r="K13" s="15" t="s">
        <v>252</v>
      </c>
      <c r="L13" s="15" t="s">
        <v>253</v>
      </c>
      <c r="M13" s="15" t="s">
        <v>254</v>
      </c>
      <c r="N13" s="15" t="s">
        <v>255</v>
      </c>
    </row>
    <row r="14" spans="1:14">
      <c r="A14" s="12">
        <v>31</v>
      </c>
      <c r="B14" s="16" t="s">
        <v>241</v>
      </c>
      <c r="C14" s="15" t="s">
        <v>136</v>
      </c>
      <c r="D14" s="14">
        <f t="shared" ref="D14:D40" si="2">IF(E14="全局事件",1,IF(E14="系统事件",2,3))</f>
        <v>3</v>
      </c>
      <c r="E14" s="15" t="s">
        <v>262</v>
      </c>
      <c r="F14" s="15">
        <f t="shared" si="1"/>
        <v>0</v>
      </c>
      <c r="G14" s="15" t="s">
        <v>237</v>
      </c>
      <c r="H14" s="15" t="s">
        <v>263</v>
      </c>
      <c r="I14" s="15"/>
      <c r="J14" s="15"/>
      <c r="K14" s="15"/>
      <c r="L14" s="15"/>
      <c r="M14" s="15"/>
      <c r="N14" s="15"/>
    </row>
    <row r="15" spans="1:14">
      <c r="A15" s="12">
        <v>32</v>
      </c>
      <c r="B15" s="18"/>
      <c r="C15" s="15" t="s">
        <v>150</v>
      </c>
      <c r="D15" s="14">
        <f t="shared" si="2"/>
        <v>3</v>
      </c>
      <c r="E15" s="15" t="s">
        <v>262</v>
      </c>
      <c r="F15" s="15">
        <f t="shared" ref="F14:F40" si="3">IF(G15="永久",1,0)</f>
        <v>0</v>
      </c>
      <c r="G15" s="15" t="s">
        <v>237</v>
      </c>
      <c r="H15" s="15" t="s">
        <v>264</v>
      </c>
      <c r="I15" s="15"/>
      <c r="J15" s="15"/>
      <c r="K15" s="15"/>
      <c r="L15" s="15"/>
      <c r="M15" s="15"/>
      <c r="N15" s="15"/>
    </row>
    <row r="16" spans="1:14">
      <c r="A16" s="12">
        <v>33</v>
      </c>
      <c r="B16" s="18"/>
      <c r="C16" s="15" t="s">
        <v>93</v>
      </c>
      <c r="D16" s="14">
        <f t="shared" si="2"/>
        <v>3</v>
      </c>
      <c r="E16" s="15" t="s">
        <v>262</v>
      </c>
      <c r="F16" s="15">
        <f t="shared" si="3"/>
        <v>0</v>
      </c>
      <c r="G16" s="15" t="s">
        <v>237</v>
      </c>
      <c r="H16" s="15" t="s">
        <v>265</v>
      </c>
      <c r="I16" s="15"/>
      <c r="J16" s="15"/>
      <c r="K16" s="15"/>
      <c r="L16" s="15"/>
      <c r="M16" s="15"/>
      <c r="N16" s="15"/>
    </row>
    <row r="17" spans="1:14">
      <c r="A17" s="12">
        <v>34</v>
      </c>
      <c r="B17" s="18"/>
      <c r="C17" s="15" t="s">
        <v>72</v>
      </c>
      <c r="D17" s="14">
        <f t="shared" si="2"/>
        <v>3</v>
      </c>
      <c r="E17" s="15" t="s">
        <v>262</v>
      </c>
      <c r="F17" s="15">
        <f t="shared" si="3"/>
        <v>0</v>
      </c>
      <c r="G17" s="15" t="s">
        <v>237</v>
      </c>
      <c r="H17" s="15" t="s">
        <v>265</v>
      </c>
      <c r="I17" s="15" t="s">
        <v>187</v>
      </c>
      <c r="J17" s="15"/>
      <c r="K17" s="15"/>
      <c r="L17" s="15"/>
      <c r="M17" s="15"/>
      <c r="N17" s="15"/>
    </row>
    <row r="18" spans="1:14">
      <c r="A18" s="12">
        <v>35</v>
      </c>
      <c r="B18" s="18"/>
      <c r="C18" s="15" t="s">
        <v>266</v>
      </c>
      <c r="D18" s="14">
        <f t="shared" si="2"/>
        <v>3</v>
      </c>
      <c r="E18" s="15" t="s">
        <v>262</v>
      </c>
      <c r="F18" s="15">
        <f t="shared" si="3"/>
        <v>0</v>
      </c>
      <c r="G18" s="15" t="s">
        <v>237</v>
      </c>
      <c r="H18" s="15" t="s">
        <v>267</v>
      </c>
      <c r="I18" s="15"/>
      <c r="J18" s="15"/>
      <c r="K18" s="15"/>
      <c r="L18" s="15"/>
      <c r="M18" s="15"/>
      <c r="N18" s="15"/>
    </row>
    <row r="19" spans="1:14">
      <c r="A19" s="12">
        <v>36</v>
      </c>
      <c r="B19" s="18"/>
      <c r="C19" s="19" t="s">
        <v>119</v>
      </c>
      <c r="D19" s="14">
        <f t="shared" si="2"/>
        <v>3</v>
      </c>
      <c r="E19" s="15" t="s">
        <v>262</v>
      </c>
      <c r="F19" s="15">
        <f t="shared" si="3"/>
        <v>0</v>
      </c>
      <c r="G19" s="15" t="s">
        <v>237</v>
      </c>
      <c r="H19" s="15" t="s">
        <v>268</v>
      </c>
      <c r="I19" s="15" t="s">
        <v>269</v>
      </c>
      <c r="J19" s="15"/>
      <c r="K19" s="15"/>
      <c r="L19" s="15"/>
      <c r="M19" s="15"/>
      <c r="N19" s="15"/>
    </row>
    <row r="20" spans="1:14">
      <c r="A20" s="12">
        <v>37</v>
      </c>
      <c r="B20" s="18"/>
      <c r="C20" s="19" t="s">
        <v>270</v>
      </c>
      <c r="D20" s="14">
        <f t="shared" si="2"/>
        <v>3</v>
      </c>
      <c r="E20" s="15" t="s">
        <v>262</v>
      </c>
      <c r="F20" s="15">
        <f t="shared" si="3"/>
        <v>0</v>
      </c>
      <c r="G20" s="15" t="s">
        <v>237</v>
      </c>
      <c r="H20" s="15" t="s">
        <v>235</v>
      </c>
      <c r="I20" s="15"/>
      <c r="J20" s="15"/>
      <c r="K20" s="15"/>
      <c r="L20" s="15"/>
      <c r="M20" s="15"/>
      <c r="N20" s="15"/>
    </row>
    <row r="21" spans="1:14">
      <c r="A21" s="12">
        <v>38</v>
      </c>
      <c r="B21" s="18"/>
      <c r="C21" s="19" t="s">
        <v>105</v>
      </c>
      <c r="D21" s="14">
        <f t="shared" si="2"/>
        <v>3</v>
      </c>
      <c r="E21" s="15" t="s">
        <v>262</v>
      </c>
      <c r="F21" s="15">
        <f t="shared" si="3"/>
        <v>0</v>
      </c>
      <c r="G21" s="15" t="s">
        <v>237</v>
      </c>
      <c r="H21" s="15" t="s">
        <v>271</v>
      </c>
      <c r="I21" s="15"/>
      <c r="J21" s="15"/>
      <c r="K21" s="15"/>
      <c r="L21" s="15"/>
      <c r="M21" s="15"/>
      <c r="N21" s="15"/>
    </row>
    <row r="22" spans="1:14">
      <c r="A22" s="12">
        <v>39</v>
      </c>
      <c r="B22" s="18"/>
      <c r="C22" s="19" t="s">
        <v>106</v>
      </c>
      <c r="D22" s="14">
        <f t="shared" si="2"/>
        <v>3</v>
      </c>
      <c r="E22" s="15" t="s">
        <v>262</v>
      </c>
      <c r="F22" s="15">
        <f t="shared" si="3"/>
        <v>1</v>
      </c>
      <c r="G22" s="15" t="s">
        <v>233</v>
      </c>
      <c r="H22" s="15" t="s">
        <v>272</v>
      </c>
      <c r="I22" s="15"/>
      <c r="J22" s="15"/>
      <c r="K22" s="15"/>
      <c r="L22" s="15"/>
      <c r="M22" s="15"/>
      <c r="N22" s="15"/>
    </row>
    <row r="23" spans="1:14">
      <c r="A23" s="12">
        <v>40</v>
      </c>
      <c r="B23" s="18"/>
      <c r="C23" s="12" t="s">
        <v>107</v>
      </c>
      <c r="D23" s="14">
        <f t="shared" si="2"/>
        <v>3</v>
      </c>
      <c r="E23" s="15" t="s">
        <v>262</v>
      </c>
      <c r="F23" s="15">
        <f t="shared" si="3"/>
        <v>1</v>
      </c>
      <c r="G23" s="15" t="s">
        <v>233</v>
      </c>
      <c r="H23" s="15" t="s">
        <v>273</v>
      </c>
      <c r="I23" s="15" t="s">
        <v>274</v>
      </c>
      <c r="J23" s="15"/>
      <c r="K23" s="15"/>
      <c r="L23" s="15"/>
      <c r="M23" s="15"/>
      <c r="N23" s="15"/>
    </row>
    <row r="24" spans="1:14">
      <c r="A24" s="12">
        <v>41</v>
      </c>
      <c r="B24" s="18"/>
      <c r="C24" s="19" t="s">
        <v>108</v>
      </c>
      <c r="D24" s="14">
        <f t="shared" si="2"/>
        <v>2</v>
      </c>
      <c r="E24" s="15" t="s">
        <v>241</v>
      </c>
      <c r="F24" s="15">
        <f t="shared" si="3"/>
        <v>1</v>
      </c>
      <c r="G24" s="15" t="s">
        <v>233</v>
      </c>
      <c r="H24" s="15" t="s">
        <v>235</v>
      </c>
      <c r="I24" s="15"/>
      <c r="J24" s="15"/>
      <c r="K24" s="15"/>
      <c r="L24" s="15"/>
      <c r="M24" s="15"/>
      <c r="N24" s="15"/>
    </row>
    <row r="25" customFormat="1" spans="1:14">
      <c r="A25" s="12">
        <v>42</v>
      </c>
      <c r="B25" s="18"/>
      <c r="C25" s="19" t="s">
        <v>113</v>
      </c>
      <c r="D25" s="14">
        <f t="shared" si="2"/>
        <v>2</v>
      </c>
      <c r="E25" s="15" t="s">
        <v>241</v>
      </c>
      <c r="F25" s="15">
        <f t="shared" si="3"/>
        <v>1</v>
      </c>
      <c r="G25" s="15" t="s">
        <v>233</v>
      </c>
      <c r="H25" s="15" t="s">
        <v>235</v>
      </c>
      <c r="I25" s="15"/>
      <c r="J25" s="15"/>
      <c r="K25" s="15"/>
      <c r="L25" s="15"/>
      <c r="M25" s="15"/>
      <c r="N25" s="15"/>
    </row>
    <row r="26" customFormat="1" spans="1:14">
      <c r="A26" s="12">
        <v>43</v>
      </c>
      <c r="B26" s="18"/>
      <c r="C26" s="12" t="s">
        <v>117</v>
      </c>
      <c r="D26" s="14">
        <f t="shared" si="2"/>
        <v>3</v>
      </c>
      <c r="E26" s="15" t="s">
        <v>262</v>
      </c>
      <c r="F26" s="15">
        <f t="shared" si="3"/>
        <v>1</v>
      </c>
      <c r="G26" s="15" t="s">
        <v>233</v>
      </c>
      <c r="H26" s="15" t="s">
        <v>275</v>
      </c>
      <c r="I26" s="15"/>
      <c r="J26" s="15"/>
      <c r="K26" s="15"/>
      <c r="L26" s="15"/>
      <c r="M26" s="15"/>
      <c r="N26" s="15"/>
    </row>
    <row r="27" customFormat="1" spans="1:14">
      <c r="A27" s="12">
        <v>44</v>
      </c>
      <c r="B27" s="18"/>
      <c r="C27" s="12" t="s">
        <v>102</v>
      </c>
      <c r="D27" s="14">
        <f t="shared" si="2"/>
        <v>3</v>
      </c>
      <c r="E27" s="15" t="s">
        <v>262</v>
      </c>
      <c r="F27" s="15">
        <f t="shared" si="3"/>
        <v>0</v>
      </c>
      <c r="G27" s="15" t="s">
        <v>237</v>
      </c>
      <c r="H27" s="15" t="s">
        <v>187</v>
      </c>
      <c r="I27" s="15"/>
      <c r="J27" s="15"/>
      <c r="K27" s="15"/>
      <c r="L27" s="15"/>
      <c r="M27" s="15"/>
      <c r="N27" s="15"/>
    </row>
    <row r="28" customFormat="1" spans="1:14">
      <c r="A28" s="12">
        <v>45</v>
      </c>
      <c r="B28" s="18"/>
      <c r="C28" s="12" t="s">
        <v>161</v>
      </c>
      <c r="D28" s="14">
        <f t="shared" si="2"/>
        <v>3</v>
      </c>
      <c r="E28" s="15" t="s">
        <v>262</v>
      </c>
      <c r="F28" s="15">
        <f t="shared" si="3"/>
        <v>0</v>
      </c>
      <c r="G28" s="15" t="s">
        <v>237</v>
      </c>
      <c r="H28" s="15" t="s">
        <v>247</v>
      </c>
      <c r="I28" s="15"/>
      <c r="J28" s="15"/>
      <c r="K28" s="15"/>
      <c r="L28" s="15"/>
      <c r="M28" s="15"/>
      <c r="N28" s="15"/>
    </row>
    <row r="29" spans="1:14">
      <c r="A29" s="12">
        <v>51</v>
      </c>
      <c r="B29" s="20" t="s">
        <v>276</v>
      </c>
      <c r="C29" s="19" t="s">
        <v>277</v>
      </c>
      <c r="D29" s="14">
        <f t="shared" si="2"/>
        <v>2</v>
      </c>
      <c r="E29" s="15" t="s">
        <v>241</v>
      </c>
      <c r="F29" s="15">
        <f t="shared" si="3"/>
        <v>0</v>
      </c>
      <c r="G29" s="15" t="s">
        <v>237</v>
      </c>
      <c r="H29" s="15" t="s">
        <v>278</v>
      </c>
      <c r="I29" s="15" t="s">
        <v>234</v>
      </c>
      <c r="J29" s="15" t="s">
        <v>279</v>
      </c>
      <c r="K29" s="15" t="s">
        <v>280</v>
      </c>
      <c r="L29" s="15"/>
      <c r="M29" s="15"/>
      <c r="N29" s="15"/>
    </row>
    <row r="30" spans="1:14">
      <c r="A30" s="12">
        <v>52</v>
      </c>
      <c r="B30" s="21"/>
      <c r="C30" s="19" t="s">
        <v>66</v>
      </c>
      <c r="D30" s="14">
        <f t="shared" si="2"/>
        <v>1</v>
      </c>
      <c r="E30" s="15" t="s">
        <v>232</v>
      </c>
      <c r="F30" s="15">
        <f t="shared" si="3"/>
        <v>0</v>
      </c>
      <c r="G30" s="17" t="s">
        <v>237</v>
      </c>
      <c r="H30" s="17" t="s">
        <v>269</v>
      </c>
      <c r="I30" s="17" t="s">
        <v>16</v>
      </c>
      <c r="J30" s="24"/>
      <c r="K30" s="24"/>
      <c r="L30" s="15"/>
      <c r="M30" s="15"/>
      <c r="N30" s="15"/>
    </row>
    <row r="31" customFormat="1" spans="1:14">
      <c r="A31" s="12">
        <v>53</v>
      </c>
      <c r="B31" s="21"/>
      <c r="C31" s="12" t="s">
        <v>109</v>
      </c>
      <c r="D31" s="14">
        <f t="shared" si="2"/>
        <v>2</v>
      </c>
      <c r="E31" s="15" t="s">
        <v>241</v>
      </c>
      <c r="F31" s="15">
        <f t="shared" si="3"/>
        <v>1</v>
      </c>
      <c r="G31" s="17" t="s">
        <v>233</v>
      </c>
      <c r="H31" s="17" t="s">
        <v>281</v>
      </c>
      <c r="I31" s="17" t="s">
        <v>282</v>
      </c>
      <c r="J31" s="24"/>
      <c r="K31" s="24"/>
      <c r="L31" s="15"/>
      <c r="M31" s="15"/>
      <c r="N31" s="15"/>
    </row>
    <row r="32" customFormat="1" spans="1:14">
      <c r="A32" s="12">
        <v>54</v>
      </c>
      <c r="B32" s="21"/>
      <c r="C32" s="19" t="s">
        <v>124</v>
      </c>
      <c r="D32" s="14">
        <f t="shared" si="2"/>
        <v>3</v>
      </c>
      <c r="E32" s="15" t="s">
        <v>262</v>
      </c>
      <c r="F32" s="15">
        <f t="shared" si="3"/>
        <v>0</v>
      </c>
      <c r="G32" s="15" t="s">
        <v>237</v>
      </c>
      <c r="H32" s="15" t="s">
        <v>268</v>
      </c>
      <c r="I32" s="15" t="s">
        <v>283</v>
      </c>
      <c r="J32" s="15"/>
      <c r="K32" s="15"/>
      <c r="L32" s="15"/>
      <c r="M32" s="15"/>
      <c r="N32" s="15"/>
    </row>
    <row r="33" customFormat="1" spans="1:14">
      <c r="A33" s="12">
        <v>55</v>
      </c>
      <c r="B33" s="21"/>
      <c r="C33" s="19" t="s">
        <v>121</v>
      </c>
      <c r="D33" s="14">
        <f t="shared" si="2"/>
        <v>3</v>
      </c>
      <c r="E33" s="15" t="s">
        <v>262</v>
      </c>
      <c r="F33" s="15">
        <f t="shared" si="3"/>
        <v>1</v>
      </c>
      <c r="G33" s="15" t="s">
        <v>233</v>
      </c>
      <c r="H33" s="15" t="s">
        <v>284</v>
      </c>
      <c r="I33" s="15" t="s">
        <v>285</v>
      </c>
      <c r="J33" s="15"/>
      <c r="K33" s="15"/>
      <c r="L33" s="15"/>
      <c r="M33" s="15"/>
      <c r="N33" s="15"/>
    </row>
    <row r="34" customFormat="1" spans="1:14">
      <c r="A34" s="12">
        <v>56</v>
      </c>
      <c r="B34" s="21"/>
      <c r="C34" s="12" t="s">
        <v>115</v>
      </c>
      <c r="D34" s="14">
        <f t="shared" si="2"/>
        <v>2</v>
      </c>
      <c r="E34" s="15" t="s">
        <v>241</v>
      </c>
      <c r="F34" s="15">
        <f t="shared" si="3"/>
        <v>0</v>
      </c>
      <c r="G34" s="15" t="s">
        <v>237</v>
      </c>
      <c r="H34" s="15" t="s">
        <v>235</v>
      </c>
      <c r="I34" s="15" t="s">
        <v>286</v>
      </c>
      <c r="J34" s="15"/>
      <c r="K34" s="15"/>
      <c r="L34" s="15"/>
      <c r="M34" s="15"/>
      <c r="N34" s="15"/>
    </row>
    <row r="35" customFormat="1" spans="1:14">
      <c r="A35" s="12">
        <v>57</v>
      </c>
      <c r="B35" s="21"/>
      <c r="C35" s="19" t="s">
        <v>114</v>
      </c>
      <c r="D35" s="14">
        <f t="shared" si="2"/>
        <v>3</v>
      </c>
      <c r="E35" s="15" t="s">
        <v>262</v>
      </c>
      <c r="F35" s="15">
        <f t="shared" si="3"/>
        <v>1</v>
      </c>
      <c r="G35" s="15" t="s">
        <v>233</v>
      </c>
      <c r="H35" s="15" t="s">
        <v>287</v>
      </c>
      <c r="I35" s="15" t="s">
        <v>288</v>
      </c>
      <c r="J35" s="15"/>
      <c r="K35" s="15"/>
      <c r="L35" s="15"/>
      <c r="M35" s="15"/>
      <c r="N35" s="15"/>
    </row>
    <row r="36" customFormat="1" spans="1:14">
      <c r="A36" s="12">
        <v>58</v>
      </c>
      <c r="B36" s="21"/>
      <c r="C36" s="19" t="s">
        <v>116</v>
      </c>
      <c r="D36" s="14">
        <f t="shared" si="2"/>
        <v>3</v>
      </c>
      <c r="E36" s="15" t="s">
        <v>262</v>
      </c>
      <c r="F36" s="15">
        <f t="shared" si="3"/>
        <v>1</v>
      </c>
      <c r="G36" s="15" t="s">
        <v>233</v>
      </c>
      <c r="H36" s="15" t="s">
        <v>287</v>
      </c>
      <c r="I36" s="15" t="s">
        <v>289</v>
      </c>
      <c r="J36" s="15" t="s">
        <v>290</v>
      </c>
      <c r="K36" s="15"/>
      <c r="L36" s="15"/>
      <c r="M36" s="15"/>
      <c r="N36" s="15"/>
    </row>
    <row r="37" customFormat="1" spans="1:14">
      <c r="A37" s="12">
        <v>59</v>
      </c>
      <c r="B37" s="21"/>
      <c r="C37" s="12" t="s">
        <v>118</v>
      </c>
      <c r="D37" s="14">
        <f t="shared" si="2"/>
        <v>2</v>
      </c>
      <c r="E37" s="15" t="s">
        <v>241</v>
      </c>
      <c r="F37" s="15">
        <f t="shared" si="3"/>
        <v>1</v>
      </c>
      <c r="G37" s="15" t="s">
        <v>233</v>
      </c>
      <c r="H37" s="15" t="s">
        <v>291</v>
      </c>
      <c r="I37" s="15" t="s">
        <v>292</v>
      </c>
      <c r="J37" s="15"/>
      <c r="K37" s="15"/>
      <c r="L37" s="15"/>
      <c r="M37" s="15"/>
      <c r="N37" s="15"/>
    </row>
    <row r="38" customFormat="1" spans="1:14">
      <c r="A38" s="12">
        <v>60</v>
      </c>
      <c r="B38" s="21"/>
      <c r="C38" s="19" t="s">
        <v>123</v>
      </c>
      <c r="D38" s="14">
        <f t="shared" si="2"/>
        <v>2</v>
      </c>
      <c r="E38" s="15" t="s">
        <v>241</v>
      </c>
      <c r="F38" s="15">
        <f t="shared" si="3"/>
        <v>1</v>
      </c>
      <c r="G38" s="15" t="s">
        <v>233</v>
      </c>
      <c r="H38" s="15" t="s">
        <v>291</v>
      </c>
      <c r="I38" s="15" t="s">
        <v>292</v>
      </c>
      <c r="J38" s="15" t="s">
        <v>293</v>
      </c>
      <c r="K38" s="15"/>
      <c r="L38" s="15"/>
      <c r="M38" s="15"/>
      <c r="N38" s="15"/>
    </row>
    <row r="39" customFormat="1" spans="1:14">
      <c r="A39" s="12">
        <v>61</v>
      </c>
      <c r="B39" s="21"/>
      <c r="C39" s="19" t="s">
        <v>122</v>
      </c>
      <c r="D39" s="14">
        <f t="shared" si="2"/>
        <v>2</v>
      </c>
      <c r="E39" s="15" t="s">
        <v>241</v>
      </c>
      <c r="F39" s="15">
        <f t="shared" si="3"/>
        <v>1</v>
      </c>
      <c r="G39" s="15" t="s">
        <v>233</v>
      </c>
      <c r="H39" s="15" t="s">
        <v>235</v>
      </c>
      <c r="I39" s="15" t="s">
        <v>293</v>
      </c>
      <c r="J39" s="15" t="s">
        <v>294</v>
      </c>
      <c r="K39" s="15"/>
      <c r="L39" s="15"/>
      <c r="M39" s="15"/>
      <c r="N39" s="15"/>
    </row>
    <row r="40" customFormat="1" spans="1:14">
      <c r="A40" s="12">
        <v>62</v>
      </c>
      <c r="B40" s="21"/>
      <c r="C40" s="12" t="s">
        <v>122</v>
      </c>
      <c r="D40" s="14">
        <f t="shared" si="2"/>
        <v>2</v>
      </c>
      <c r="E40" s="15" t="s">
        <v>241</v>
      </c>
      <c r="F40" s="15">
        <f t="shared" si="3"/>
        <v>1</v>
      </c>
      <c r="G40" s="15" t="s">
        <v>233</v>
      </c>
      <c r="H40" s="15" t="s">
        <v>235</v>
      </c>
      <c r="I40" s="15" t="s">
        <v>293</v>
      </c>
      <c r="J40" s="15" t="s">
        <v>294</v>
      </c>
      <c r="K40" s="15"/>
      <c r="L40" s="15"/>
      <c r="M40" s="15"/>
      <c r="N40" s="15"/>
    </row>
  </sheetData>
  <mergeCells count="4">
    <mergeCell ref="B5:B7"/>
    <mergeCell ref="B8:B13"/>
    <mergeCell ref="B14:B28"/>
    <mergeCell ref="B29:B40"/>
  </mergeCells>
  <conditionalFormatting sqref="D2">
    <cfRule type="duplicateValues" dxfId="0" priority="10"/>
    <cfRule type="duplicateValues" dxfId="1" priority="9"/>
  </conditionalFormatting>
  <conditionalFormatting sqref="E2">
    <cfRule type="duplicateValues" dxfId="0" priority="18"/>
    <cfRule type="duplicateValues" dxfId="1" priority="17"/>
  </conditionalFormatting>
  <conditionalFormatting sqref="F2">
    <cfRule type="duplicateValues" dxfId="0" priority="16"/>
    <cfRule type="duplicateValues" dxfId="1" priority="15"/>
  </conditionalFormatting>
  <conditionalFormatting sqref="D3">
    <cfRule type="duplicateValues" dxfId="0" priority="8"/>
    <cfRule type="duplicateValues" dxfId="1" priority="7"/>
  </conditionalFormatting>
  <conditionalFormatting sqref="E3">
    <cfRule type="duplicateValues" dxfId="0" priority="14"/>
    <cfRule type="duplicateValues" dxfId="1" priority="13"/>
  </conditionalFormatting>
  <conditionalFormatting sqref="F3">
    <cfRule type="duplicateValues" dxfId="0" priority="12"/>
    <cfRule type="duplicateValues" dxfId="1" priority="11"/>
  </conditionalFormatting>
  <conditionalFormatting sqref="A4:J4">
    <cfRule type="duplicateValues" dxfId="1" priority="25"/>
    <cfRule type="duplicateValues" dxfId="0" priority="26"/>
  </conditionalFormatting>
  <conditionalFormatting sqref="K4:M4">
    <cfRule type="duplicateValues" dxfId="1" priority="23"/>
    <cfRule type="duplicateValues" dxfId="0" priority="24"/>
  </conditionalFormatting>
  <conditionalFormatting sqref="N4">
    <cfRule type="duplicateValues" dxfId="1" priority="3"/>
    <cfRule type="duplicateValues" dxfId="0" priority="4"/>
  </conditionalFormatting>
  <conditionalFormatting sqref="A1:A3">
    <cfRule type="duplicateValues" dxfId="1" priority="19"/>
    <cfRule type="duplicateValues" dxfId="0" priority="20"/>
  </conditionalFormatting>
  <conditionalFormatting sqref="B1:B3">
    <cfRule type="duplicateValues" dxfId="1" priority="21"/>
    <cfRule type="duplicateValues" dxfId="0" priority="22"/>
  </conditionalFormatting>
  <conditionalFormatting sqref="N1:N3">
    <cfRule type="duplicateValues" dxfId="1" priority="5"/>
    <cfRule type="duplicateValues" dxfId="0" priority="6"/>
  </conditionalFormatting>
  <conditionalFormatting sqref="O1:O12">
    <cfRule type="duplicateValues" dxfId="0" priority="2"/>
    <cfRule type="duplicateValues" dxfId="1" priority="1"/>
  </conditionalFormatting>
  <conditionalFormatting sqref="C1:M1 C2:C3 G2:M3">
    <cfRule type="duplicateValues" dxfId="1" priority="29"/>
    <cfRule type="duplicateValues" dxfId="0" priority="30"/>
  </conditionalFormatting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L127" sqref="L127"/>
    </sheetView>
  </sheetViews>
  <sheetFormatPr defaultColWidth="9" defaultRowHeight="13.5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7"/>
  <sheetViews>
    <sheetView zoomScale="130" zoomScaleNormal="130" workbookViewId="0">
      <selection activeCell="L127" sqref="L127"/>
    </sheetView>
  </sheetViews>
  <sheetFormatPr defaultColWidth="9" defaultRowHeight="13.5" outlineLevelRow="6" outlineLevelCol="7"/>
  <cols>
    <col min="1" max="1" width="13.9833333333333" customWidth="1"/>
    <col min="8" max="9" width="32.8083333333333" customWidth="1"/>
  </cols>
  <sheetData>
    <row r="2" spans="1:8">
      <c r="A2" s="1" t="s">
        <v>295</v>
      </c>
      <c r="B2" s="1" t="s">
        <v>296</v>
      </c>
      <c r="C2" s="2"/>
      <c r="D2" s="2"/>
      <c r="E2" s="2"/>
      <c r="F2" s="2"/>
      <c r="G2" s="2"/>
      <c r="H2" s="2"/>
    </row>
    <row r="3" ht="14.25" spans="1:8">
      <c r="A3" s="3" t="s">
        <v>297</v>
      </c>
      <c r="B3" s="4" t="s">
        <v>298</v>
      </c>
      <c r="C3" s="4" t="s">
        <v>299</v>
      </c>
      <c r="D3" s="4" t="s">
        <v>300</v>
      </c>
      <c r="E3" s="4" t="s">
        <v>301</v>
      </c>
      <c r="F3" s="4" t="s">
        <v>302</v>
      </c>
      <c r="G3" s="5" t="s">
        <v>303</v>
      </c>
      <c r="H3" s="5" t="s">
        <v>17</v>
      </c>
    </row>
    <row r="4" ht="14.25" spans="1:8">
      <c r="A4" s="4" t="s">
        <v>304</v>
      </c>
      <c r="B4" s="6" t="s">
        <v>24</v>
      </c>
      <c r="C4" s="7"/>
      <c r="D4" s="7" t="s">
        <v>305</v>
      </c>
      <c r="E4" s="7"/>
      <c r="F4" s="7"/>
      <c r="G4" s="8">
        <v>11001</v>
      </c>
      <c r="H4" s="8"/>
    </row>
    <row r="7" spans="1:1">
      <c r="A7" t="s">
        <v>306</v>
      </c>
    </row>
  </sheetData>
  <mergeCells count="2">
    <mergeCell ref="B4:C4"/>
    <mergeCell ref="D4:F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event|事件</vt:lpstr>
      <vt:lpstr>anecdote|轶事</vt:lpstr>
      <vt:lpstr>event_type|事件类型</vt:lpstr>
      <vt:lpstr>Sheet1</vt:lpstr>
      <vt:lpstr>id定义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听弦断。</cp:lastModifiedBy>
  <dcterms:created xsi:type="dcterms:W3CDTF">2023-07-03T03:37:00Z</dcterms:created>
  <dcterms:modified xsi:type="dcterms:W3CDTF">2025-07-04T09:24:56Z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611F17B984AC4AE5B947D1D685863561_12</vt:lpwstr>
  </property>
  <property fmtid="{D5CDD505-2E9C-101B-9397-08002B2CF9AE}" pid="3" name="KSOProductBuildVer">
    <vt:lpwstr>2052-12.1.0.21915</vt:lpwstr>
  </property>
</Properties>
</file>