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805" activeTab="1"/>
  </bookViews>
  <sheets>
    <sheet name="gift|补给" sheetId="1" r:id="rId1"/>
    <sheet name="gift_group|补给组" sheetId="3" r:id="rId2"/>
  </sheets>
  <externalReferences>
    <externalReference r:id="rId3"/>
    <externalReference r:id="rId4"/>
  </externalReferences>
  <definedNames>
    <definedName name="_xlnm._FilterDatabase" localSheetId="0" hidden="1">'gift|补给'!$A$4:$M$121</definedName>
    <definedName name="_xlnm._FilterDatabase" localSheetId="1" hidden="1">'gift_group|补给组'!$A$4:$F$10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蓝霸符</author>
  </authors>
  <commentList>
    <comment ref="C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关联gift_group表id
涉及展示顺序
第1优先级 sort值 由小到大
第2优先级 id值 由大到小
</t>
        </r>
      </text>
    </comment>
    <comment ref="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仅作用于group=100
街区补给</t>
        </r>
      </text>
    </comment>
    <comment ref="F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后接百分比符号</t>
        </r>
      </text>
    </comment>
    <comment ref="G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预留</t>
        </r>
      </text>
    </comment>
    <comment ref="I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0-不显示
1-显示</t>
        </r>
      </text>
    </comment>
    <comment ref="J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关联price表id</t>
        </r>
      </text>
    </comment>
    <comment ref="L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免费次数;广告次数</t>
        </r>
      </text>
    </comment>
    <comment ref="M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1-完成第x章
2-第x章首次失败
3-购买xxxxx补给后
4-由GM后台开启</t>
        </r>
      </text>
    </comment>
    <comment ref="N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limit_type = 1、2,1个参数(chapter表id)
limit_type = 3,n个参数(gift表id)
</t>
        </r>
        <r>
          <rPr>
            <strike/>
            <sz val="9"/>
            <rFont val="宋体"/>
            <charset val="134"/>
          </rPr>
          <t>limit_type = 4,1个参数(时间戳)</t>
        </r>
      </text>
    </comment>
    <comment ref="P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0-不弹出
1-弹出</t>
        </r>
      </text>
    </comment>
    <comment ref="O5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临时2，测试用</t>
        </r>
      </text>
    </comment>
  </commentList>
</comments>
</file>

<file path=xl/comments2.xml><?xml version="1.0" encoding="utf-8"?>
<comments xmlns="http://schemas.openxmlformats.org/spreadsheetml/2006/main">
  <authors>
    <author>蓝霸符</author>
  </authors>
  <commentList>
    <comment ref="D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关联tag_func表id</t>
        </r>
      </text>
    </comment>
    <comment ref="E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仅作用于tag_func=1302
若tag_func=1301:读取gift表name
</t>
        </r>
      </text>
    </comment>
    <comment ref="F4" authorId="0">
      <text>
        <r>
          <rPr>
            <b/>
            <sz val="9"/>
            <rFont val="宋体"/>
            <charset val="134"/>
          </rPr>
          <t>蓝霸符:</t>
        </r>
        <r>
          <rPr>
            <sz val="9"/>
            <rFont val="宋体"/>
            <charset val="134"/>
          </rPr>
          <t xml:space="preserve">
tag_func=1301，切换补给图片不变</t>
        </r>
      </text>
    </comment>
    <comment ref="G4" authorId="0">
      <text>
        <r>
          <rPr>
            <b/>
            <sz val="9"/>
            <rFont val="宋体"/>
            <charset val="134"/>
          </rPr>
          <t xml:space="preserve">蓝霸符:
</t>
        </r>
        <r>
          <rPr>
            <sz val="9"/>
            <rFont val="宋体"/>
            <charset val="134"/>
          </rPr>
          <t>仅作用于tag_func=1302，限时补给
单位：秒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<sst xmlns="http://schemas.openxmlformats.org/spreadsheetml/2006/main" count="346" uniqueCount="95">
  <si>
    <t>id</t>
  </si>
  <si>
    <t>group</t>
  </si>
  <si>
    <t>name</t>
  </si>
  <si>
    <t>name_para</t>
  </si>
  <si>
    <t>ratio</t>
  </si>
  <si>
    <t>display</t>
  </si>
  <si>
    <t>reward</t>
  </si>
  <si>
    <t>op_yn</t>
  </si>
  <si>
    <t>price</t>
  </si>
  <si>
    <t>free_rule</t>
  </si>
  <si>
    <t>limit_type</t>
  </si>
  <si>
    <t>limit_para</t>
  </si>
  <si>
    <t>times</t>
  </si>
  <si>
    <t>pop_yn</t>
  </si>
  <si>
    <t>int</t>
  </si>
  <si>
    <t>string</t>
  </si>
  <si>
    <t>array3_int</t>
  </si>
  <si>
    <t>array2_int</t>
  </si>
  <si>
    <t>array_int</t>
  </si>
  <si>
    <t>all</t>
  </si>
  <si>
    <t>client</t>
  </si>
  <si>
    <t>server</t>
  </si>
  <si>
    <t>补给ID</t>
  </si>
  <si>
    <t>备注</t>
  </si>
  <si>
    <t>组</t>
  </si>
  <si>
    <t>街区补给-名称</t>
  </si>
  <si>
    <t>名称参数</t>
  </si>
  <si>
    <t>返利比</t>
  </si>
  <si>
    <t>特殊奖励展示</t>
  </si>
  <si>
    <t>奖励</t>
  </si>
  <si>
    <t>是否显示原价</t>
  </si>
  <si>
    <t>价格</t>
  </si>
  <si>
    <t>价格备注</t>
  </si>
  <si>
    <t>免费规则</t>
  </si>
  <si>
    <t>条件类型</t>
  </si>
  <si>
    <t>条件参数</t>
  </si>
  <si>
    <t>可购买次数</t>
  </si>
  <si>
    <t>是否弹出</t>
  </si>
  <si>
    <t>新手补给</t>
  </si>
  <si>
    <t>gift_10001_name</t>
  </si>
  <si>
    <t>12元</t>
  </si>
  <si>
    <t>gift_10000_name</t>
  </si>
  <si>
    <t>18元</t>
  </si>
  <si>
    <t>30元</t>
  </si>
  <si>
    <t>45元</t>
  </si>
  <si>
    <t>68元</t>
  </si>
  <si>
    <t>88元</t>
  </si>
  <si>
    <t>98元</t>
  </si>
  <si>
    <t>128元</t>
  </si>
  <si>
    <t>198元</t>
  </si>
  <si>
    <t>幼儿园毕业补给</t>
  </si>
  <si>
    <t>2;0;88888</t>
  </si>
  <si>
    <t>328元</t>
  </si>
  <si>
    <t>10001;10002;10003;10004;10005</t>
  </si>
  <si>
    <t>富可敌国补给</t>
  </si>
  <si>
    <t>2;0;666666</t>
  </si>
  <si>
    <t>1296元</t>
  </si>
  <si>
    <t>11001;10099</t>
  </si>
  <si>
    <t>第2章失败补给(你一定需要这个)</t>
  </si>
  <si>
    <t>11;10102;2|5;1010002;1</t>
  </si>
  <si>
    <t>6元</t>
  </si>
  <si>
    <t>限时补给1-1</t>
  </si>
  <si>
    <t>限时补给1-2</t>
  </si>
  <si>
    <t>限时补给1-3</t>
  </si>
  <si>
    <t>限时补给1-4</t>
  </si>
  <si>
    <t>限时补给1-5</t>
  </si>
  <si>
    <t>限时补给1-6</t>
  </si>
  <si>
    <t>限时补给1-7</t>
  </si>
  <si>
    <t>限时补给1-8</t>
  </si>
  <si>
    <t>限时补给1-9</t>
  </si>
  <si>
    <t>648元</t>
  </si>
  <si>
    <t>限时补给2-1</t>
  </si>
  <si>
    <t>限时补给2-2</t>
  </si>
  <si>
    <t>限时补给2-3</t>
  </si>
  <si>
    <t>限时补给2-4</t>
  </si>
  <si>
    <t>限时补给2-5</t>
  </si>
  <si>
    <t>限时补给2-6</t>
  </si>
  <si>
    <t>name_gm</t>
  </si>
  <si>
    <t>tag_func</t>
  </si>
  <si>
    <t>pic</t>
  </si>
  <si>
    <t>valid</t>
  </si>
  <si>
    <t>ID</t>
  </si>
  <si>
    <t>名称(GM)</t>
  </si>
  <si>
    <t>备注-条件</t>
  </si>
  <si>
    <t>所属模块id</t>
  </si>
  <si>
    <t>名称</t>
  </si>
  <si>
    <t>图片(图片资源)</t>
  </si>
  <si>
    <t>有效期</t>
  </si>
  <si>
    <t>购买指定补给</t>
  </si>
  <si>
    <t>你一定需要这个</t>
  </si>
  <si>
    <t>第2章失败</t>
  </si>
  <si>
    <t>万圣节补给</t>
  </si>
  <si>
    <t>万圣节</t>
  </si>
  <si>
    <t>圣诞节补给</t>
  </si>
  <si>
    <t>圣诞节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</si>
</sst>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trike/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JiYu\design\&#25968;&#2054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zoomScale="145" zoomScaleNormal="145" workbookViewId="0">
      <pane xSplit="1" ySplit="4" topLeftCell="B5" activePane="bottomRight" state="frozen"/>
      <selection/>
      <selection pane="topRight"/>
      <selection pane="bottomLeft"/>
      <selection pane="bottomRight" activeCell="A19" sqref="A19"/>
    </sheetView>
  </sheetViews>
  <sheetFormatPr defaultColWidth="9" defaultRowHeight="11.25"/>
  <cols>
    <col min="1" max="1" width="9" style="2"/>
    <col min="2" max="6" width="15.625" style="3" customWidth="1"/>
    <col min="7" max="7" width="9.66666666666667" style="3" customWidth="1"/>
    <col min="8" max="8" width="57.325" style="4" customWidth="1"/>
    <col min="9" max="13" width="15.625" style="3" customWidth="1"/>
    <col min="14" max="15" width="15.625" style="4" customWidth="1"/>
    <col min="16" max="16" width="15.625" style="3" customWidth="1"/>
    <col min="17" max="16384" width="9" style="2"/>
  </cols>
  <sheetData>
    <row r="1" s="1" customFormat="1" ht="14.25" spans="1:16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/>
      <c r="L1" s="8" t="s">
        <v>9</v>
      </c>
      <c r="M1" s="5" t="s">
        <v>10</v>
      </c>
      <c r="N1" s="5" t="s">
        <v>11</v>
      </c>
      <c r="O1" s="5" t="s">
        <v>12</v>
      </c>
      <c r="P1" s="8" t="s">
        <v>13</v>
      </c>
    </row>
    <row r="2" s="1" customFormat="1" ht="14.25" spans="1:16">
      <c r="A2" s="5" t="s">
        <v>14</v>
      </c>
      <c r="B2" s="5"/>
      <c r="C2" s="5" t="s">
        <v>14</v>
      </c>
      <c r="D2" s="5" t="s">
        <v>15</v>
      </c>
      <c r="E2" s="5" t="s">
        <v>14</v>
      </c>
      <c r="F2" s="5" t="s">
        <v>14</v>
      </c>
      <c r="G2" s="8" t="s">
        <v>14</v>
      </c>
      <c r="H2" s="5" t="s">
        <v>16</v>
      </c>
      <c r="I2" s="5" t="s">
        <v>14</v>
      </c>
      <c r="J2" s="5" t="s">
        <v>14</v>
      </c>
      <c r="K2" s="5"/>
      <c r="L2" s="8" t="s">
        <v>17</v>
      </c>
      <c r="M2" s="5" t="s">
        <v>14</v>
      </c>
      <c r="N2" s="5" t="s">
        <v>18</v>
      </c>
      <c r="O2" s="5" t="s">
        <v>14</v>
      </c>
      <c r="P2" s="8" t="s">
        <v>14</v>
      </c>
    </row>
    <row r="3" s="1" customFormat="1" ht="14.25" spans="1:16">
      <c r="A3" s="5" t="s">
        <v>19</v>
      </c>
      <c r="B3" s="5"/>
      <c r="C3" s="5" t="s">
        <v>19</v>
      </c>
      <c r="D3" s="5" t="s">
        <v>20</v>
      </c>
      <c r="E3" s="5" t="s">
        <v>20</v>
      </c>
      <c r="F3" s="5" t="s">
        <v>20</v>
      </c>
      <c r="G3" s="8" t="s">
        <v>20</v>
      </c>
      <c r="H3" s="5" t="s">
        <v>19</v>
      </c>
      <c r="I3" s="5" t="s">
        <v>20</v>
      </c>
      <c r="J3" s="5" t="s">
        <v>19</v>
      </c>
      <c r="K3" s="5"/>
      <c r="L3" s="8" t="s">
        <v>19</v>
      </c>
      <c r="M3" s="5" t="s">
        <v>21</v>
      </c>
      <c r="N3" s="5" t="s">
        <v>21</v>
      </c>
      <c r="O3" s="5" t="s">
        <v>19</v>
      </c>
      <c r="P3" s="8" t="s">
        <v>20</v>
      </c>
    </row>
    <row r="4" s="1" customFormat="1" ht="14.25" spans="1:16">
      <c r="A4" s="7" t="s">
        <v>22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</row>
    <row r="5" spans="1:16">
      <c r="A5" s="2">
        <v>10001</v>
      </c>
      <c r="B5" s="3" t="s">
        <v>38</v>
      </c>
      <c r="C5" s="3">
        <v>100</v>
      </c>
      <c r="D5" s="3" t="s">
        <v>39</v>
      </c>
      <c r="F5" s="3">
        <v>600</v>
      </c>
      <c r="H5" s="4" t="str" cm="1">
        <f t="array" ref="H5">CONCATENATE("2;0;",_xlfn.XLOOKUP(N5,[1]补给!$A:$A,[1]补给!$F:$F),"|3;0;",_xlfn.SINGLE(_xlfn.XLOOKUP(N5,[1]补给!$A:$A,[1]补给!$G:$G*1000)),"|5;1020000;",_xlfn.XLOOKUP(N5,[1]补给!$A:$A,[1]补给!$H:$H),"|5;2010002;",_xlfn.XLOOKUP(N5,[1]补给!$A:$A,[1]补给!$I:$I),IF(_xlfn.XLOOKUP(N5,[1]补给!$A:$A,[1]补给!$J:$J)&gt;0,CONCATENATE("|5;2010001;",_xlfn.XLOOKUP(N5,[1]补给!$A:$A,[1]补给!$J:$J)),""))</f>
        <v>2;0;300|3;0;10000|5;1020000;0|5;2010002;3|5;2010001;3</v>
      </c>
      <c r="I5" s="3">
        <v>1</v>
      </c>
      <c r="J5" s="3">
        <f>IF(K5="","",_xlfn.XLOOKUP(K5,[2]价格档位!$B:$B,[2]价格档位!$A:$A))</f>
        <v>2</v>
      </c>
      <c r="K5" s="3" t="s">
        <v>40</v>
      </c>
      <c r="L5" s="3" t="str">
        <f t="shared" ref="L5:L36" si="0">IF(J5="","1;1","")</f>
        <v/>
      </c>
      <c r="M5" s="3">
        <v>1</v>
      </c>
      <c r="N5" s="4">
        <v>1</v>
      </c>
      <c r="O5" s="9">
        <v>1</v>
      </c>
      <c r="P5" s="3">
        <v>0</v>
      </c>
    </row>
    <row r="6" spans="1:16">
      <c r="A6" s="2">
        <v>10002</v>
      </c>
      <c r="B6" s="3" t="str">
        <f>CONCATENATE("街区",E6,"补给")</f>
        <v>街区2补给</v>
      </c>
      <c r="C6" s="3">
        <v>100</v>
      </c>
      <c r="D6" s="3" t="s">
        <v>41</v>
      </c>
      <c r="E6" s="3">
        <v>2</v>
      </c>
      <c r="F6" s="3">
        <v>600</v>
      </c>
      <c r="H6" s="4" t="str" cm="1">
        <f t="array" ref="H6">CONCATENATE("2;0;",_xlfn.XLOOKUP(N6,[1]补给!$A:$A,[1]补给!$F:$F),"|3;0;",_xlfn.SINGLE(_xlfn.XLOOKUP(N6,[1]补给!$A:$A,[1]补给!$G:$G*1000)),"|5;1020000;",_xlfn.XLOOKUP(N6,[1]补给!$A:$A,[1]补给!$H:$H),"|5;2010002;",_xlfn.XLOOKUP(N6,[1]补给!$A:$A,[1]补给!$I:$I),IF(_xlfn.XLOOKUP(N6,[1]补给!$A:$A,[1]补给!$J:$J)&gt;0,CONCATENATE("|5;2010001;",_xlfn.XLOOKUP(N6,[1]补给!$A:$A,[1]补给!$J:$J)),""))</f>
        <v>2;0;400|3;0;20000|5;1020000;15|5;2010002;4</v>
      </c>
      <c r="I6" s="3">
        <v>1</v>
      </c>
      <c r="J6" s="3">
        <f>IF(K6="","",_xlfn.XLOOKUP(K6,[2]价格档位!$B:$B,[2]价格档位!$A:$A))</f>
        <v>3</v>
      </c>
      <c r="K6" s="3" t="s">
        <v>42</v>
      </c>
      <c r="L6" s="3" t="str">
        <f t="shared" si="0"/>
        <v/>
      </c>
      <c r="M6" s="3">
        <v>1</v>
      </c>
      <c r="N6" s="4">
        <v>2</v>
      </c>
      <c r="O6" s="4">
        <v>1</v>
      </c>
      <c r="P6" s="3">
        <v>0</v>
      </c>
    </row>
    <row r="7" spans="1:16">
      <c r="A7" s="2">
        <v>10003</v>
      </c>
      <c r="B7" s="3" t="str">
        <f t="shared" ref="B7:B38" si="1">CONCATENATE("街区",E7,"补给")</f>
        <v>街区3补给</v>
      </c>
      <c r="C7" s="3">
        <v>100</v>
      </c>
      <c r="D7" s="3" t="s">
        <v>41</v>
      </c>
      <c r="E7" s="3">
        <v>3</v>
      </c>
      <c r="F7" s="3">
        <v>600</v>
      </c>
      <c r="H7" s="4" t="str" cm="1">
        <f t="array" ref="H7">CONCATENATE("2;0;",_xlfn.XLOOKUP(N7,[1]补给!$A:$A,[1]补给!$F:$F),"|3;0;",_xlfn.SINGLE(_xlfn.XLOOKUP(N7,[1]补给!$A:$A,[1]补给!$G:$G*1000)),"|5;1020000;",_xlfn.XLOOKUP(N7,[1]补给!$A:$A,[1]补给!$H:$H),"|5;2010002;",_xlfn.XLOOKUP(N7,[1]补给!$A:$A,[1]补给!$I:$I),IF(_xlfn.XLOOKUP(N7,[1]补给!$A:$A,[1]补给!$J:$J)&gt;0,CONCATENATE("|5;2010001;",_xlfn.XLOOKUP(N7,[1]补给!$A:$A,[1]补给!$J:$J)),""))</f>
        <v>2;0;400|3;0;30000|5;1020000;25|5;2010002;4</v>
      </c>
      <c r="I7" s="3">
        <v>1</v>
      </c>
      <c r="J7" s="3">
        <f>IF(K7="","",_xlfn.XLOOKUP(K7,[2]价格档位!$B:$B,[2]价格档位!$A:$A))</f>
        <v>3</v>
      </c>
      <c r="K7" s="3" t="s">
        <v>42</v>
      </c>
      <c r="L7" s="3" t="str">
        <f t="shared" si="0"/>
        <v/>
      </c>
      <c r="M7" s="3">
        <v>1</v>
      </c>
      <c r="N7" s="4">
        <v>3</v>
      </c>
      <c r="O7" s="4">
        <v>1</v>
      </c>
      <c r="P7" s="3">
        <v>0</v>
      </c>
    </row>
    <row r="8" spans="1:16">
      <c r="A8" s="2">
        <v>10004</v>
      </c>
      <c r="B8" s="3" t="str">
        <f t="shared" si="1"/>
        <v>街区4补给</v>
      </c>
      <c r="C8" s="3">
        <v>100</v>
      </c>
      <c r="D8" s="3" t="s">
        <v>41</v>
      </c>
      <c r="E8" s="3">
        <v>4</v>
      </c>
      <c r="F8" s="3">
        <v>600</v>
      </c>
      <c r="H8" s="4" t="str" cm="1">
        <f t="array" ref="H8">CONCATENATE("2;0;",_xlfn.XLOOKUP(N8,[1]补给!$A:$A,[1]补给!$F:$F),"|3;0;",_xlfn.SINGLE(_xlfn.XLOOKUP(N8,[1]补给!$A:$A,[1]补给!$G:$G*1000)),"|5;1020000;",_xlfn.XLOOKUP(N8,[1]补给!$A:$A,[1]补给!$H:$H),"|5;2010002;",_xlfn.XLOOKUP(N8,[1]补给!$A:$A,[1]补给!$I:$I),IF(_xlfn.XLOOKUP(N8,[1]补给!$A:$A,[1]补给!$J:$J)&gt;0,CONCATENATE("|5;2010001;",_xlfn.XLOOKUP(N8,[1]补给!$A:$A,[1]补给!$J:$J)),""))</f>
        <v>2;0;560|3;0;60000|5;1020000;50|5;2010002;6</v>
      </c>
      <c r="I8" s="3">
        <v>1</v>
      </c>
      <c r="J8" s="3">
        <f>IF(K8="","",_xlfn.XLOOKUP(K8,[2]价格档位!$B:$B,[2]价格档位!$A:$A))</f>
        <v>4</v>
      </c>
      <c r="K8" s="3" t="s">
        <v>43</v>
      </c>
      <c r="L8" s="3" t="str">
        <f t="shared" si="0"/>
        <v/>
      </c>
      <c r="M8" s="3">
        <v>1</v>
      </c>
      <c r="N8" s="4">
        <v>4</v>
      </c>
      <c r="O8" s="4">
        <v>1</v>
      </c>
      <c r="P8" s="3">
        <v>0</v>
      </c>
    </row>
    <row r="9" spans="1:16">
      <c r="A9" s="2">
        <v>10005</v>
      </c>
      <c r="B9" s="3" t="str">
        <f t="shared" si="1"/>
        <v>街区5补给</v>
      </c>
      <c r="C9" s="3">
        <v>100</v>
      </c>
      <c r="D9" s="3" t="s">
        <v>41</v>
      </c>
      <c r="E9" s="3">
        <v>5</v>
      </c>
      <c r="F9" s="3">
        <v>600</v>
      </c>
      <c r="H9" s="4" t="str" cm="1">
        <f t="array" ref="H9">CONCATENATE("2;0;",_xlfn.XLOOKUP(N9,[1]补给!$A:$A,[1]补给!$F:$F),"|3;0;",_xlfn.SINGLE(_xlfn.XLOOKUP(N9,[1]补给!$A:$A,[1]补给!$G:$G*1000)),"|5;1020000;",_xlfn.XLOOKUP(N9,[1]补给!$A:$A,[1]补给!$H:$H),"|5;2010002;",_xlfn.XLOOKUP(N9,[1]补给!$A:$A,[1]补给!$I:$I),IF(_xlfn.XLOOKUP(N9,[1]补给!$A:$A,[1]补给!$J:$J)&gt;0,CONCATENATE("|5;2010001;",_xlfn.XLOOKUP(N9,[1]补给!$A:$A,[1]补给!$J:$J)),""))</f>
        <v>2;0;560|3;0;70000|5;1020000;60|5;2010002;6</v>
      </c>
      <c r="I9" s="3">
        <v>1</v>
      </c>
      <c r="J9" s="3">
        <f>IF(K9="","",_xlfn.XLOOKUP(K9,[2]价格档位!$B:$B,[2]价格档位!$A:$A))</f>
        <v>4</v>
      </c>
      <c r="K9" s="3" t="s">
        <v>43</v>
      </c>
      <c r="L9" s="3" t="str">
        <f t="shared" si="0"/>
        <v/>
      </c>
      <c r="M9" s="3">
        <v>1</v>
      </c>
      <c r="N9" s="4">
        <v>5</v>
      </c>
      <c r="O9" s="4">
        <v>1</v>
      </c>
      <c r="P9" s="3">
        <v>0</v>
      </c>
    </row>
    <row r="10" spans="1:16">
      <c r="A10" s="2">
        <v>10006</v>
      </c>
      <c r="B10" s="3" t="str">
        <f t="shared" si="1"/>
        <v>街区6补给</v>
      </c>
      <c r="C10" s="3">
        <v>100</v>
      </c>
      <c r="D10" s="3" t="s">
        <v>41</v>
      </c>
      <c r="E10" s="3">
        <v>6</v>
      </c>
      <c r="F10" s="3">
        <v>600</v>
      </c>
      <c r="H10" s="4" t="str" cm="1">
        <f t="array" ref="H10">CONCATENATE("2;0;",_xlfn.XLOOKUP(N10,[1]补给!$A:$A,[1]补给!$F:$F),"|3;0;",_xlfn.SINGLE(_xlfn.XLOOKUP(N10,[1]补给!$A:$A,[1]补给!$G:$G*1000)),"|5;1020000;",_xlfn.XLOOKUP(N10,[1]补给!$A:$A,[1]补给!$H:$H),"|5;2010002;",_xlfn.XLOOKUP(N10,[1]补给!$A:$A,[1]补给!$I:$I),IF(_xlfn.XLOOKUP(N10,[1]补给!$A:$A,[1]补给!$J:$J)&gt;0,CONCATENATE("|5;2010001;",_xlfn.XLOOKUP(N10,[1]补给!$A:$A,[1]补给!$J:$J)),""))</f>
        <v>2;0;720|3;0;90000|5;1020000;70|5;2010002;8</v>
      </c>
      <c r="I10" s="3">
        <v>1</v>
      </c>
      <c r="J10" s="3">
        <f>IF(K10="","",_xlfn.XLOOKUP(K10,[2]价格档位!$B:$B,[2]价格档位!$A:$A))</f>
        <v>5</v>
      </c>
      <c r="K10" s="3" t="s">
        <v>44</v>
      </c>
      <c r="L10" s="3" t="str">
        <f t="shared" si="0"/>
        <v/>
      </c>
      <c r="M10" s="3">
        <v>1</v>
      </c>
      <c r="N10" s="4">
        <v>6</v>
      </c>
      <c r="O10" s="4">
        <v>1</v>
      </c>
      <c r="P10" s="3">
        <v>0</v>
      </c>
    </row>
    <row r="11" spans="1:16">
      <c r="A11" s="2">
        <v>10007</v>
      </c>
      <c r="B11" s="3" t="str">
        <f t="shared" si="1"/>
        <v>街区7补给</v>
      </c>
      <c r="C11" s="3">
        <v>100</v>
      </c>
      <c r="D11" s="3" t="s">
        <v>41</v>
      </c>
      <c r="E11" s="3">
        <v>7</v>
      </c>
      <c r="F11" s="3">
        <v>600</v>
      </c>
      <c r="H11" s="4" t="str" cm="1">
        <f t="array" ref="H11">CONCATENATE("2;0;",_xlfn.XLOOKUP(N11,[1]补给!$A:$A,[1]补给!$F:$F),"|3;0;",_xlfn.SINGLE(_xlfn.XLOOKUP(N11,[1]补给!$A:$A,[1]补给!$G:$G*1000)),"|5;1020000;",_xlfn.XLOOKUP(N11,[1]补给!$A:$A,[1]补给!$H:$H),"|5;2010002;",_xlfn.XLOOKUP(N11,[1]补给!$A:$A,[1]补给!$I:$I),IF(_xlfn.XLOOKUP(N11,[1]补给!$A:$A,[1]补给!$J:$J)&gt;0,CONCATENATE("|5;2010001;",_xlfn.XLOOKUP(N11,[1]补给!$A:$A,[1]补给!$J:$J)),""))</f>
        <v>2;0;720|3;0;100000|5;1020000;80|5;2010002;8</v>
      </c>
      <c r="I11" s="3">
        <v>1</v>
      </c>
      <c r="J11" s="3">
        <f>IF(K11="","",_xlfn.XLOOKUP(K11,[2]价格档位!$B:$B,[2]价格档位!$A:$A))</f>
        <v>5</v>
      </c>
      <c r="K11" s="3" t="s">
        <v>44</v>
      </c>
      <c r="L11" s="3" t="str">
        <f t="shared" si="0"/>
        <v/>
      </c>
      <c r="M11" s="3">
        <v>1</v>
      </c>
      <c r="N11" s="4">
        <v>7</v>
      </c>
      <c r="O11" s="4">
        <v>1</v>
      </c>
      <c r="P11" s="3">
        <v>0</v>
      </c>
    </row>
    <row r="12" spans="1:16">
      <c r="A12" s="2">
        <v>10008</v>
      </c>
      <c r="B12" s="3" t="str">
        <f t="shared" si="1"/>
        <v>街区8补给</v>
      </c>
      <c r="C12" s="3">
        <v>100</v>
      </c>
      <c r="D12" s="3" t="s">
        <v>41</v>
      </c>
      <c r="E12" s="3">
        <v>8</v>
      </c>
      <c r="F12" s="3">
        <v>600</v>
      </c>
      <c r="H12" s="4" t="str" cm="1">
        <f t="array" ref="H12">CONCATENATE("2;0;",_xlfn.XLOOKUP(N12,[1]补给!$A:$A,[1]补给!$F:$F),"|3;0;",_xlfn.SINGLE(_xlfn.XLOOKUP(N12,[1]补给!$A:$A,[1]补给!$G:$G*1000)),"|5;1020000;",_xlfn.XLOOKUP(N12,[1]补给!$A:$A,[1]补给!$H:$H),"|5;2010002;",_xlfn.XLOOKUP(N12,[1]补给!$A:$A,[1]补给!$I:$I),IF(_xlfn.XLOOKUP(N12,[1]补给!$A:$A,[1]补给!$J:$J)&gt;0,CONCATENATE("|5;2010001;",_xlfn.XLOOKUP(N12,[1]补给!$A:$A,[1]补给!$J:$J)),""))</f>
        <v>2;0;960|3;0;140000|5;1020000;100|5;2010002;10</v>
      </c>
      <c r="I12" s="3">
        <v>1</v>
      </c>
      <c r="J12" s="3">
        <f>IF(K12="","",_xlfn.XLOOKUP(K12,[2]价格档位!$B:$B,[2]价格档位!$A:$A))</f>
        <v>6</v>
      </c>
      <c r="K12" s="3" t="s">
        <v>45</v>
      </c>
      <c r="L12" s="3" t="str">
        <f t="shared" si="0"/>
        <v/>
      </c>
      <c r="M12" s="3">
        <v>1</v>
      </c>
      <c r="N12" s="4">
        <v>8</v>
      </c>
      <c r="O12" s="4">
        <v>1</v>
      </c>
      <c r="P12" s="3">
        <v>0</v>
      </c>
    </row>
    <row r="13" spans="1:16">
      <c r="A13" s="2">
        <v>10009</v>
      </c>
      <c r="B13" s="3" t="str">
        <f t="shared" si="1"/>
        <v>街区9补给</v>
      </c>
      <c r="C13" s="3">
        <v>100</v>
      </c>
      <c r="D13" s="3" t="s">
        <v>41</v>
      </c>
      <c r="E13" s="3">
        <v>9</v>
      </c>
      <c r="F13" s="3">
        <v>600</v>
      </c>
      <c r="H13" s="4" t="str" cm="1">
        <f t="array" ref="H13">CONCATENATE("2;0;",_xlfn.XLOOKUP(N13,[1]补给!$A:$A,[1]补给!$F:$F),"|3;0;",_xlfn.SINGLE(_xlfn.XLOOKUP(N13,[1]补给!$A:$A,[1]补给!$G:$G*1000)),"|5;1020000;",_xlfn.XLOOKUP(N13,[1]补给!$A:$A,[1]补给!$H:$H),"|5;2010002;",_xlfn.XLOOKUP(N13,[1]补给!$A:$A,[1]补给!$I:$I),IF(_xlfn.XLOOKUP(N13,[1]补给!$A:$A,[1]补给!$J:$J)&gt;0,CONCATENATE("|5;2010001;",_xlfn.XLOOKUP(N13,[1]补给!$A:$A,[1]补给!$J:$J)),""))</f>
        <v>2;0;960|3;0;150000|5;1020000;110|5;2010002;10</v>
      </c>
      <c r="I13" s="3">
        <v>1</v>
      </c>
      <c r="J13" s="3">
        <f>IF(K13="","",_xlfn.XLOOKUP(K13,[2]价格档位!$B:$B,[2]价格档位!$A:$A))</f>
        <v>6</v>
      </c>
      <c r="K13" s="3" t="s">
        <v>45</v>
      </c>
      <c r="L13" s="3" t="str">
        <f t="shared" si="0"/>
        <v/>
      </c>
      <c r="M13" s="3">
        <v>1</v>
      </c>
      <c r="N13" s="4">
        <v>9</v>
      </c>
      <c r="O13" s="4">
        <v>1</v>
      </c>
      <c r="P13" s="3">
        <v>0</v>
      </c>
    </row>
    <row r="14" spans="1:16">
      <c r="A14" s="2">
        <v>10010</v>
      </c>
      <c r="B14" s="3" t="str">
        <f t="shared" si="1"/>
        <v>街区10补给</v>
      </c>
      <c r="C14" s="3">
        <v>100</v>
      </c>
      <c r="D14" s="3" t="s">
        <v>41</v>
      </c>
      <c r="E14" s="3">
        <v>10</v>
      </c>
      <c r="F14" s="3">
        <v>600</v>
      </c>
      <c r="H14" s="4" t="str" cm="1">
        <f t="array" ref="H14">CONCATENATE("2;0;",_xlfn.XLOOKUP(N14,[1]补给!$A:$A,[1]补给!$F:$F),"|3;0;",_xlfn.SINGLE(_xlfn.XLOOKUP(N14,[1]补给!$A:$A,[1]补给!$G:$G*1000)),"|5;1020000;",_xlfn.XLOOKUP(N14,[1]补给!$A:$A,[1]补给!$H:$H),"|5;2010002;",_xlfn.XLOOKUP(N14,[1]补给!$A:$A,[1]补给!$I:$I),IF(_xlfn.XLOOKUP(N14,[1]补给!$A:$A,[1]补给!$J:$J)&gt;0,CONCATENATE("|5;2010001;",_xlfn.XLOOKUP(N14,[1]补给!$A:$A,[1]补给!$J:$J)),""))</f>
        <v>2;0;1200|3;0;160000|5;1020000;120|5;2010002;15</v>
      </c>
      <c r="I14" s="3">
        <v>1</v>
      </c>
      <c r="J14" s="3">
        <f>IF(K14="","",_xlfn.XLOOKUP(K14,[2]价格档位!$B:$B,[2]价格档位!$A:$A))</f>
        <v>7</v>
      </c>
      <c r="K14" s="3" t="s">
        <v>46</v>
      </c>
      <c r="L14" s="3" t="str">
        <f t="shared" si="0"/>
        <v/>
      </c>
      <c r="M14" s="3">
        <v>1</v>
      </c>
      <c r="N14" s="4">
        <v>10</v>
      </c>
      <c r="O14" s="4">
        <v>1</v>
      </c>
      <c r="P14" s="3">
        <v>0</v>
      </c>
    </row>
    <row r="15" spans="1:16">
      <c r="A15" s="2">
        <v>10011</v>
      </c>
      <c r="B15" s="3" t="str">
        <f t="shared" si="1"/>
        <v>街区11补给</v>
      </c>
      <c r="C15" s="3">
        <v>100</v>
      </c>
      <c r="D15" s="3" t="s">
        <v>41</v>
      </c>
      <c r="E15" s="3">
        <v>11</v>
      </c>
      <c r="F15" s="3">
        <v>600</v>
      </c>
      <c r="H15" s="4" t="str" cm="1">
        <f t="array" ref="H15">CONCATENATE("2;0;",_xlfn.XLOOKUP(N15,[1]补给!$A:$A,[1]补给!$F:$F),"|3;0;",_xlfn.SINGLE(_xlfn.XLOOKUP(N15,[1]补给!$A:$A,[1]补给!$G:$G*1000)),"|5;1020000;",_xlfn.XLOOKUP(N15,[1]补给!$A:$A,[1]补给!$H:$H),"|5;2010002;",_xlfn.XLOOKUP(N15,[1]补给!$A:$A,[1]补给!$I:$I),IF(_xlfn.XLOOKUP(N15,[1]补给!$A:$A,[1]补给!$J:$J)&gt;0,CONCATENATE("|5;2010001;",_xlfn.XLOOKUP(N15,[1]补给!$A:$A,[1]补给!$J:$J)),""))</f>
        <v>2;0;1200|3;0;170000|5;1020000;130|5;2010002;15</v>
      </c>
      <c r="I15" s="3">
        <v>1</v>
      </c>
      <c r="J15" s="3">
        <f>IF(K15="","",_xlfn.XLOOKUP(K15,[2]价格档位!$B:$B,[2]价格档位!$A:$A))</f>
        <v>7</v>
      </c>
      <c r="K15" s="3" t="s">
        <v>46</v>
      </c>
      <c r="L15" s="3" t="str">
        <f t="shared" si="0"/>
        <v/>
      </c>
      <c r="M15" s="3">
        <v>1</v>
      </c>
      <c r="N15" s="4">
        <v>11</v>
      </c>
      <c r="O15" s="4">
        <v>1</v>
      </c>
      <c r="P15" s="3">
        <v>0</v>
      </c>
    </row>
    <row r="16" spans="1:16">
      <c r="A16" s="2">
        <v>10012</v>
      </c>
      <c r="B16" s="3" t="str">
        <f t="shared" si="1"/>
        <v>街区12补给</v>
      </c>
      <c r="C16" s="3">
        <v>100</v>
      </c>
      <c r="D16" s="3" t="s">
        <v>41</v>
      </c>
      <c r="E16" s="3">
        <v>12</v>
      </c>
      <c r="F16" s="3">
        <v>600</v>
      </c>
      <c r="H16" s="4" t="str" cm="1">
        <f t="array" ref="H16">CONCATENATE("2;0;",_xlfn.XLOOKUP(N16,[1]补给!$A:$A,[1]补给!$F:$F),"|3;0;",_xlfn.SINGLE(_xlfn.XLOOKUP(N16,[1]补给!$A:$A,[1]补给!$G:$G*1000)),"|5;1020000;",_xlfn.XLOOKUP(N16,[1]补给!$A:$A,[1]补给!$H:$H),"|5;2010002;",_xlfn.XLOOKUP(N16,[1]补给!$A:$A,[1]补给!$I:$I),IF(_xlfn.XLOOKUP(N16,[1]补给!$A:$A,[1]补给!$J:$J)&gt;0,CONCATENATE("|5;2010001;",_xlfn.XLOOKUP(N16,[1]补给!$A:$A,[1]补给!$J:$J)),""))</f>
        <v>2;0;1200|3;0;180000|5;1020000;140|5;2010002;15</v>
      </c>
      <c r="I16" s="3">
        <v>1</v>
      </c>
      <c r="J16" s="3">
        <f>IF(K16="","",_xlfn.XLOOKUP(K16,[2]价格档位!$B:$B,[2]价格档位!$A:$A))</f>
        <v>8</v>
      </c>
      <c r="K16" s="3" t="s">
        <v>47</v>
      </c>
      <c r="L16" s="3" t="str">
        <f t="shared" si="0"/>
        <v/>
      </c>
      <c r="M16" s="3">
        <v>1</v>
      </c>
      <c r="N16" s="4">
        <v>12</v>
      </c>
      <c r="O16" s="4">
        <v>1</v>
      </c>
      <c r="P16" s="3">
        <v>0</v>
      </c>
    </row>
    <row r="17" spans="1:16">
      <c r="A17" s="2">
        <v>10013</v>
      </c>
      <c r="B17" s="3" t="str">
        <f t="shared" si="1"/>
        <v>街区13补给</v>
      </c>
      <c r="C17" s="3">
        <v>100</v>
      </c>
      <c r="D17" s="3" t="s">
        <v>41</v>
      </c>
      <c r="E17" s="3">
        <v>13</v>
      </c>
      <c r="F17" s="3">
        <v>600</v>
      </c>
      <c r="H17" s="4" t="str" cm="1">
        <f t="array" ref="H17">CONCATENATE("2;0;",_xlfn.XLOOKUP(N17,[1]补给!$A:$A,[1]补给!$F:$F),"|3;0;",_xlfn.SINGLE(_xlfn.XLOOKUP(N17,[1]补给!$A:$A,[1]补给!$G:$G*1000)),"|5;1020000;",_xlfn.XLOOKUP(N17,[1]补给!$A:$A,[1]补给!$H:$H),"|5;2010002;",_xlfn.XLOOKUP(N17,[1]补给!$A:$A,[1]补给!$I:$I),IF(_xlfn.XLOOKUP(N17,[1]补给!$A:$A,[1]补给!$J:$J)&gt;0,CONCATENATE("|5;2010001;",_xlfn.XLOOKUP(N17,[1]补给!$A:$A,[1]补给!$J:$J)),""))</f>
        <v>2;0;1360|3;0;190000|5;1020000;150|5;2010002;20</v>
      </c>
      <c r="I17" s="3">
        <v>1</v>
      </c>
      <c r="J17" s="3">
        <f>IF(K17="","",_xlfn.XLOOKUP(K17,[2]价格档位!$B:$B,[2]价格档位!$A:$A))</f>
        <v>8</v>
      </c>
      <c r="K17" s="3" t="s">
        <v>47</v>
      </c>
      <c r="L17" s="3" t="str">
        <f t="shared" si="0"/>
        <v/>
      </c>
      <c r="M17" s="3">
        <v>1</v>
      </c>
      <c r="N17" s="4">
        <v>13</v>
      </c>
      <c r="O17" s="4">
        <v>1</v>
      </c>
      <c r="P17" s="3">
        <v>0</v>
      </c>
    </row>
    <row r="18" spans="1:16">
      <c r="A18" s="2">
        <v>10014</v>
      </c>
      <c r="B18" s="3" t="str">
        <f t="shared" si="1"/>
        <v>街区14补给</v>
      </c>
      <c r="C18" s="3">
        <v>100</v>
      </c>
      <c r="D18" s="3" t="s">
        <v>41</v>
      </c>
      <c r="E18" s="3">
        <v>14</v>
      </c>
      <c r="F18" s="3">
        <v>600</v>
      </c>
      <c r="H18" s="4" t="str" cm="1">
        <f t="array" ref="H18">CONCATENATE("2;0;",_xlfn.XLOOKUP(N18,[1]补给!$A:$A,[1]补给!$F:$F),"|3;0;",_xlfn.SINGLE(_xlfn.XLOOKUP(N18,[1]补给!$A:$A,[1]补给!$G:$G*1000)),"|5;1020000;",_xlfn.XLOOKUP(N18,[1]补给!$A:$A,[1]补给!$H:$H),"|5;2010002;",_xlfn.XLOOKUP(N18,[1]补给!$A:$A,[1]补给!$I:$I),IF(_xlfn.XLOOKUP(N18,[1]补给!$A:$A,[1]补给!$J:$J)&gt;0,CONCATENATE("|5;2010001;",_xlfn.XLOOKUP(N18,[1]补给!$A:$A,[1]补给!$J:$J)),""))</f>
        <v>2;0;1360|3;0;200000|5;1020000;160|5;2010002;20</v>
      </c>
      <c r="I18" s="3">
        <v>1</v>
      </c>
      <c r="J18" s="3">
        <f>IF(K18="","",_xlfn.XLOOKUP(K18,[2]价格档位!$B:$B,[2]价格档位!$A:$A))</f>
        <v>8</v>
      </c>
      <c r="K18" s="3" t="s">
        <v>47</v>
      </c>
      <c r="L18" s="3" t="str">
        <f t="shared" si="0"/>
        <v/>
      </c>
      <c r="M18" s="3">
        <v>1</v>
      </c>
      <c r="N18" s="4">
        <v>14</v>
      </c>
      <c r="O18" s="4">
        <v>1</v>
      </c>
      <c r="P18" s="3">
        <v>0</v>
      </c>
    </row>
    <row r="19" spans="1:16">
      <c r="A19" s="2">
        <v>10015</v>
      </c>
      <c r="B19" s="3" t="str">
        <f t="shared" si="1"/>
        <v>街区15补给</v>
      </c>
      <c r="C19" s="3">
        <v>100</v>
      </c>
      <c r="D19" s="3" t="s">
        <v>41</v>
      </c>
      <c r="E19" s="3">
        <v>15</v>
      </c>
      <c r="F19" s="3">
        <v>600</v>
      </c>
      <c r="H19" s="4" t="str" cm="1">
        <f t="array" ref="H19">CONCATENATE("2;0;",_xlfn.XLOOKUP(N19,[1]补给!$A:$A,[1]补给!$F:$F),"|3;0;",_xlfn.SINGLE(_xlfn.XLOOKUP(N19,[1]补给!$A:$A,[1]补给!$G:$G*1000)),"|5;1020000;",_xlfn.XLOOKUP(N19,[1]补给!$A:$A,[1]补给!$H:$H),"|5;2010002;",_xlfn.XLOOKUP(N19,[1]补给!$A:$A,[1]补给!$I:$I),IF(_xlfn.XLOOKUP(N19,[1]补给!$A:$A,[1]补给!$J:$J)&gt;0,CONCATENATE("|5;2010001;",_xlfn.XLOOKUP(N19,[1]补给!$A:$A,[1]补给!$J:$J)),""))</f>
        <v>2;0;1360|3;0;210000|5;1020000;170|5;2010002;20</v>
      </c>
      <c r="I19" s="3">
        <v>1</v>
      </c>
      <c r="J19" s="3">
        <f>IF(K19="","",_xlfn.XLOOKUP(K19,[2]价格档位!$B:$B,[2]价格档位!$A:$A))</f>
        <v>8</v>
      </c>
      <c r="K19" s="3" t="s">
        <v>47</v>
      </c>
      <c r="L19" s="3" t="str">
        <f t="shared" si="0"/>
        <v/>
      </c>
      <c r="M19" s="3">
        <v>1</v>
      </c>
      <c r="N19" s="4">
        <v>15</v>
      </c>
      <c r="O19" s="4">
        <v>1</v>
      </c>
      <c r="P19" s="3">
        <v>0</v>
      </c>
    </row>
    <row r="20" spans="1:16">
      <c r="A20" s="2">
        <v>10016</v>
      </c>
      <c r="B20" s="3" t="str">
        <f t="shared" si="1"/>
        <v>街区16补给</v>
      </c>
      <c r="C20" s="3">
        <v>100</v>
      </c>
      <c r="D20" s="3" t="s">
        <v>41</v>
      </c>
      <c r="E20" s="3">
        <v>16</v>
      </c>
      <c r="F20" s="3">
        <v>600</v>
      </c>
      <c r="H20" s="4" t="str" cm="1">
        <f t="array" ref="H20">CONCATENATE("2;0;",_xlfn.XLOOKUP(N20,[1]补给!$A:$A,[1]补给!$F:$F),"|3;0;",_xlfn.SINGLE(_xlfn.XLOOKUP(N20,[1]补给!$A:$A,[1]补给!$G:$G*1000)),"|5;1020000;",_xlfn.XLOOKUP(N20,[1]补给!$A:$A,[1]补给!$H:$H),"|5;2010002;",_xlfn.XLOOKUP(N20,[1]补给!$A:$A,[1]补给!$I:$I),IF(_xlfn.XLOOKUP(N20,[1]补给!$A:$A,[1]补给!$J:$J)&gt;0,CONCATENATE("|5;2010001;",_xlfn.XLOOKUP(N20,[1]补给!$A:$A,[1]补给!$J:$J)),""))</f>
        <v>2;0;1760|3;0;300000|5;1020000;200|5;2010002;30</v>
      </c>
      <c r="I20" s="3">
        <v>1</v>
      </c>
      <c r="J20" s="3">
        <f>IF(K20="","",_xlfn.XLOOKUP(K20,[2]价格档位!$B:$B,[2]价格档位!$A:$A))</f>
        <v>9</v>
      </c>
      <c r="K20" s="3" t="s">
        <v>48</v>
      </c>
      <c r="L20" s="3" t="str">
        <f t="shared" si="0"/>
        <v/>
      </c>
      <c r="M20" s="3">
        <v>1</v>
      </c>
      <c r="N20" s="4">
        <v>16</v>
      </c>
      <c r="O20" s="4">
        <v>1</v>
      </c>
      <c r="P20" s="3">
        <v>0</v>
      </c>
    </row>
    <row r="21" spans="1:16">
      <c r="A21" s="2">
        <v>10017</v>
      </c>
      <c r="B21" s="3" t="str">
        <f t="shared" si="1"/>
        <v>街区17补给</v>
      </c>
      <c r="C21" s="3">
        <v>100</v>
      </c>
      <c r="D21" s="3" t="s">
        <v>41</v>
      </c>
      <c r="E21" s="3">
        <v>17</v>
      </c>
      <c r="F21" s="3">
        <v>600</v>
      </c>
      <c r="H21" s="4" t="str" cm="1">
        <f t="array" ref="H21">CONCATENATE("2;0;",_xlfn.XLOOKUP(N21,[1]补给!$A:$A,[1]补给!$F:$F),"|3;0;",_xlfn.SINGLE(_xlfn.XLOOKUP(N21,[1]补给!$A:$A,[1]补给!$G:$G*1000)),"|5;1020000;",_xlfn.XLOOKUP(N21,[1]补给!$A:$A,[1]补给!$H:$H),"|5;2010002;",_xlfn.XLOOKUP(N21,[1]补给!$A:$A,[1]补给!$I:$I),IF(_xlfn.XLOOKUP(N21,[1]补给!$A:$A,[1]补给!$J:$J)&gt;0,CONCATENATE("|5;2010001;",_xlfn.XLOOKUP(N21,[1]补给!$A:$A,[1]补给!$J:$J)),""))</f>
        <v>2;0;1760|3;0;320000|5;1020000;220|5;2010002;30</v>
      </c>
      <c r="I21" s="3">
        <v>1</v>
      </c>
      <c r="J21" s="3">
        <f>IF(K21="","",_xlfn.XLOOKUP(K21,[2]价格档位!$B:$B,[2]价格档位!$A:$A))</f>
        <v>9</v>
      </c>
      <c r="K21" s="3" t="s">
        <v>48</v>
      </c>
      <c r="L21" s="3" t="str">
        <f t="shared" si="0"/>
        <v/>
      </c>
      <c r="M21" s="3">
        <v>1</v>
      </c>
      <c r="N21" s="4">
        <v>17</v>
      </c>
      <c r="O21" s="4">
        <v>1</v>
      </c>
      <c r="P21" s="3">
        <v>0</v>
      </c>
    </row>
    <row r="22" spans="1:16">
      <c r="A22" s="2">
        <v>10018</v>
      </c>
      <c r="B22" s="3" t="str">
        <f t="shared" si="1"/>
        <v>街区18补给</v>
      </c>
      <c r="C22" s="3">
        <v>100</v>
      </c>
      <c r="D22" s="3" t="s">
        <v>41</v>
      </c>
      <c r="E22" s="3">
        <v>18</v>
      </c>
      <c r="F22" s="3">
        <v>600</v>
      </c>
      <c r="H22" s="4" t="str" cm="1">
        <f t="array" ref="H22">CONCATENATE("2;0;",_xlfn.XLOOKUP(N22,[1]补给!$A:$A,[1]补给!$F:$F),"|3;0;",_xlfn.SINGLE(_xlfn.XLOOKUP(N22,[1]补给!$A:$A,[1]补给!$G:$G*1000)),"|5;1020000;",_xlfn.XLOOKUP(N22,[1]补给!$A:$A,[1]补给!$H:$H),"|5;2010002;",_xlfn.XLOOKUP(N22,[1]补给!$A:$A,[1]补给!$I:$I),IF(_xlfn.XLOOKUP(N22,[1]补给!$A:$A,[1]补给!$J:$J)&gt;0,CONCATENATE("|5;2010001;",_xlfn.XLOOKUP(N22,[1]补给!$A:$A,[1]补给!$J:$J)),""))</f>
        <v>2;0;1760|3;0;340000|5;1020000;240|5;2010002;30</v>
      </c>
      <c r="I22" s="3">
        <v>1</v>
      </c>
      <c r="J22" s="3">
        <f>IF(K22="","",_xlfn.XLOOKUP(K22,[2]价格档位!$B:$B,[2]价格档位!$A:$A))</f>
        <v>9</v>
      </c>
      <c r="K22" s="3" t="s">
        <v>48</v>
      </c>
      <c r="L22" s="3" t="str">
        <f t="shared" si="0"/>
        <v/>
      </c>
      <c r="M22" s="3">
        <v>1</v>
      </c>
      <c r="N22" s="4">
        <v>18</v>
      </c>
      <c r="O22" s="4">
        <v>1</v>
      </c>
      <c r="P22" s="3">
        <v>0</v>
      </c>
    </row>
    <row r="23" spans="1:16">
      <c r="A23" s="2">
        <v>10019</v>
      </c>
      <c r="B23" s="3" t="str">
        <f t="shared" si="1"/>
        <v>街区19补给</v>
      </c>
      <c r="C23" s="3">
        <v>100</v>
      </c>
      <c r="D23" s="3" t="s">
        <v>41</v>
      </c>
      <c r="E23" s="3">
        <v>19</v>
      </c>
      <c r="F23" s="3">
        <v>600</v>
      </c>
      <c r="H23" s="4" t="str" cm="1">
        <f t="array" ref="H23">CONCATENATE("2;0;",_xlfn.XLOOKUP(N23,[1]补给!$A:$A,[1]补给!$F:$F),"|3;0;",_xlfn.SINGLE(_xlfn.XLOOKUP(N23,[1]补给!$A:$A,[1]补给!$G:$G*1000)),"|5;1020000;",_xlfn.XLOOKUP(N23,[1]补给!$A:$A,[1]补给!$H:$H),"|5;2010002;",_xlfn.XLOOKUP(N23,[1]补给!$A:$A,[1]补给!$I:$I),IF(_xlfn.XLOOKUP(N23,[1]补给!$A:$A,[1]补给!$J:$J)&gt;0,CONCATENATE("|5;2010001;",_xlfn.XLOOKUP(N23,[1]补给!$A:$A,[1]补给!$J:$J)),""))</f>
        <v>2;0;1760|3;0;360000|5;1020000;260|5;2010002;30</v>
      </c>
      <c r="I23" s="3">
        <v>1</v>
      </c>
      <c r="J23" s="3">
        <f>IF(K23="","",_xlfn.XLOOKUP(K23,[2]价格档位!$B:$B,[2]价格档位!$A:$A))</f>
        <v>9</v>
      </c>
      <c r="K23" s="3" t="s">
        <v>48</v>
      </c>
      <c r="L23" s="3" t="str">
        <f t="shared" si="0"/>
        <v/>
      </c>
      <c r="M23" s="3">
        <v>1</v>
      </c>
      <c r="N23" s="4">
        <v>19</v>
      </c>
      <c r="O23" s="4">
        <v>1</v>
      </c>
      <c r="P23" s="3">
        <v>0</v>
      </c>
    </row>
    <row r="24" spans="1:16">
      <c r="A24" s="2">
        <v>10020</v>
      </c>
      <c r="B24" s="3" t="str">
        <f t="shared" si="1"/>
        <v>街区20补给</v>
      </c>
      <c r="C24" s="3">
        <v>100</v>
      </c>
      <c r="D24" s="3" t="s">
        <v>41</v>
      </c>
      <c r="E24" s="3">
        <v>20</v>
      </c>
      <c r="F24" s="3">
        <v>600</v>
      </c>
      <c r="H24" s="4" t="str" cm="1">
        <f t="array" ref="H24">CONCATENATE("2;0;",_xlfn.XLOOKUP(N24,[1]补给!$A:$A,[1]补给!$F:$F),"|3;0;",_xlfn.SINGLE(_xlfn.XLOOKUP(N24,[1]补给!$A:$A,[1]补给!$G:$G*1000)),"|5;1020000;",_xlfn.XLOOKUP(N24,[1]补给!$A:$A,[1]补给!$H:$H),"|5;2010002;",_xlfn.XLOOKUP(N24,[1]补给!$A:$A,[1]补给!$I:$I),IF(_xlfn.XLOOKUP(N24,[1]补给!$A:$A,[1]补给!$J:$J)&gt;0,CONCATENATE("|5;2010001;",_xlfn.XLOOKUP(N24,[1]补给!$A:$A,[1]补给!$J:$J)),""))</f>
        <v>2;0;1760|3;0;380000|5;1020000;280|5;2010002;30</v>
      </c>
      <c r="I24" s="3">
        <v>1</v>
      </c>
      <c r="J24" s="3">
        <f>IF(K24="","",_xlfn.XLOOKUP(K24,[2]价格档位!$B:$B,[2]价格档位!$A:$A))</f>
        <v>9</v>
      </c>
      <c r="K24" s="3" t="s">
        <v>48</v>
      </c>
      <c r="L24" s="3" t="str">
        <f t="shared" si="0"/>
        <v/>
      </c>
      <c r="M24" s="3">
        <v>1</v>
      </c>
      <c r="N24" s="4">
        <v>20</v>
      </c>
      <c r="O24" s="4">
        <v>1</v>
      </c>
      <c r="P24" s="3">
        <v>0</v>
      </c>
    </row>
    <row r="25" spans="1:16">
      <c r="A25" s="2">
        <v>10021</v>
      </c>
      <c r="B25" s="3" t="str">
        <f t="shared" si="1"/>
        <v>街区21补给</v>
      </c>
      <c r="C25" s="3">
        <v>100</v>
      </c>
      <c r="D25" s="3" t="s">
        <v>41</v>
      </c>
      <c r="E25" s="3">
        <v>21</v>
      </c>
      <c r="F25" s="3">
        <v>600</v>
      </c>
      <c r="H25" s="4" t="str" cm="1">
        <f t="array" ref="H25">CONCATENATE("2;0;",_xlfn.XLOOKUP(N25,[1]补给!$A:$A,[1]补给!$F:$F),"|3;0;",_xlfn.SINGLE(_xlfn.XLOOKUP(N25,[1]补给!$A:$A,[1]补给!$G:$G*1000)),"|5;1020000;",_xlfn.XLOOKUP(N25,[1]补给!$A:$A,[1]补给!$H:$H),"|5;2010002;",_xlfn.XLOOKUP(N25,[1]补给!$A:$A,[1]补给!$I:$I),IF(_xlfn.XLOOKUP(N25,[1]补给!$A:$A,[1]补给!$J:$J)&gt;0,CONCATENATE("|5;2010001;",_xlfn.XLOOKUP(N25,[1]补给!$A:$A,[1]补给!$J:$J)),""))</f>
        <v>2;0;2560|3;0;400000|5;1020000;300|5;2010002;40</v>
      </c>
      <c r="I25" s="3">
        <v>1</v>
      </c>
      <c r="J25" s="3">
        <f>IF(K25="","",_xlfn.XLOOKUP(K25,[2]价格档位!$B:$B,[2]价格档位!$A:$A))</f>
        <v>10</v>
      </c>
      <c r="K25" s="3" t="s">
        <v>49</v>
      </c>
      <c r="L25" s="3" t="str">
        <f t="shared" si="0"/>
        <v/>
      </c>
      <c r="M25" s="3">
        <v>1</v>
      </c>
      <c r="N25" s="4">
        <v>21</v>
      </c>
      <c r="O25" s="4">
        <v>1</v>
      </c>
      <c r="P25" s="3">
        <v>0</v>
      </c>
    </row>
    <row r="26" spans="1:16">
      <c r="A26" s="2">
        <v>10022</v>
      </c>
      <c r="B26" s="3" t="str">
        <f t="shared" si="1"/>
        <v>街区22补给</v>
      </c>
      <c r="C26" s="3">
        <v>100</v>
      </c>
      <c r="D26" s="3" t="s">
        <v>41</v>
      </c>
      <c r="E26" s="3">
        <v>22</v>
      </c>
      <c r="F26" s="3">
        <v>600</v>
      </c>
      <c r="H26" s="4" t="str" cm="1">
        <f t="array" ref="H26">CONCATENATE("2;0;",_xlfn.XLOOKUP(N26,[1]补给!$A:$A,[1]补给!$F:$F),"|3;0;",_xlfn.SINGLE(_xlfn.XLOOKUP(N26,[1]补给!$A:$A,[1]补给!$G:$G*1000)),"|5;1020000;",_xlfn.XLOOKUP(N26,[1]补给!$A:$A,[1]补给!$H:$H),"|5;2010002;",_xlfn.XLOOKUP(N26,[1]补给!$A:$A,[1]补给!$I:$I),IF(_xlfn.XLOOKUP(N26,[1]补给!$A:$A,[1]补给!$J:$J)&gt;0,CONCATENATE("|5;2010001;",_xlfn.XLOOKUP(N26,[1]补给!$A:$A,[1]补给!$J:$J)),""))</f>
        <v>2;0;2560|3;0;420000|5;1020000;320|5;2010002;40</v>
      </c>
      <c r="I26" s="3">
        <v>1</v>
      </c>
      <c r="J26" s="3">
        <f>IF(K26="","",_xlfn.XLOOKUP(K26,[2]价格档位!$B:$B,[2]价格档位!$A:$A))</f>
        <v>10</v>
      </c>
      <c r="K26" s="3" t="s">
        <v>49</v>
      </c>
      <c r="L26" s="3" t="str">
        <f t="shared" si="0"/>
        <v/>
      </c>
      <c r="M26" s="3">
        <v>1</v>
      </c>
      <c r="N26" s="4">
        <v>22</v>
      </c>
      <c r="O26" s="4">
        <v>1</v>
      </c>
      <c r="P26" s="3">
        <v>0</v>
      </c>
    </row>
    <row r="27" spans="1:16">
      <c r="A27" s="2">
        <v>10023</v>
      </c>
      <c r="B27" s="3" t="str">
        <f t="shared" si="1"/>
        <v>街区23补给</v>
      </c>
      <c r="C27" s="3">
        <v>100</v>
      </c>
      <c r="D27" s="3" t="s">
        <v>41</v>
      </c>
      <c r="E27" s="3">
        <v>23</v>
      </c>
      <c r="F27" s="3">
        <v>600</v>
      </c>
      <c r="H27" s="4" t="str" cm="1">
        <f t="array" ref="H27">CONCATENATE("2;0;",_xlfn.XLOOKUP(N27,[1]补给!$A:$A,[1]补给!$F:$F),"|3;0;",_xlfn.SINGLE(_xlfn.XLOOKUP(N27,[1]补给!$A:$A,[1]补给!$G:$G*1000)),"|5;1020000;",_xlfn.XLOOKUP(N27,[1]补给!$A:$A,[1]补给!$H:$H),"|5;2010002;",_xlfn.XLOOKUP(N27,[1]补给!$A:$A,[1]补给!$I:$I),IF(_xlfn.XLOOKUP(N27,[1]补给!$A:$A,[1]补给!$J:$J)&gt;0,CONCATENATE("|5;2010001;",_xlfn.XLOOKUP(N27,[1]补给!$A:$A,[1]补给!$J:$J)),""))</f>
        <v>2;0;2560|3;0;440000|5;1020000;340|5;2010002;40</v>
      </c>
      <c r="I27" s="3">
        <v>1</v>
      </c>
      <c r="J27" s="3">
        <f>IF(K27="","",_xlfn.XLOOKUP(K27,[2]价格档位!$B:$B,[2]价格档位!$A:$A))</f>
        <v>10</v>
      </c>
      <c r="K27" s="3" t="s">
        <v>49</v>
      </c>
      <c r="L27" s="3" t="str">
        <f t="shared" si="0"/>
        <v/>
      </c>
      <c r="M27" s="3">
        <v>1</v>
      </c>
      <c r="N27" s="4">
        <v>23</v>
      </c>
      <c r="O27" s="4">
        <v>1</v>
      </c>
      <c r="P27" s="3">
        <v>0</v>
      </c>
    </row>
    <row r="28" spans="1:16">
      <c r="A28" s="2">
        <v>10024</v>
      </c>
      <c r="B28" s="3" t="str">
        <f t="shared" si="1"/>
        <v>街区24补给</v>
      </c>
      <c r="C28" s="3">
        <v>100</v>
      </c>
      <c r="D28" s="3" t="s">
        <v>41</v>
      </c>
      <c r="E28" s="3">
        <v>24</v>
      </c>
      <c r="F28" s="3">
        <v>600</v>
      </c>
      <c r="H28" s="4" t="str" cm="1">
        <f t="array" ref="H28">CONCATENATE("2;0;",_xlfn.XLOOKUP(N28,[1]补给!$A:$A,[1]补给!$F:$F),"|3;0;",_xlfn.SINGLE(_xlfn.XLOOKUP(N28,[1]补给!$A:$A,[1]补给!$G:$G*1000)),"|5;1020000;",_xlfn.XLOOKUP(N28,[1]补给!$A:$A,[1]补给!$H:$H),"|5;2010002;",_xlfn.XLOOKUP(N28,[1]补给!$A:$A,[1]补给!$I:$I),IF(_xlfn.XLOOKUP(N28,[1]补给!$A:$A,[1]补给!$J:$J)&gt;0,CONCATENATE("|5;2010001;",_xlfn.XLOOKUP(N28,[1]补给!$A:$A,[1]补给!$J:$J)),""))</f>
        <v>2;0;2560|3;0;460000|5;1020000;360|5;2010002;40</v>
      </c>
      <c r="I28" s="3">
        <v>1</v>
      </c>
      <c r="J28" s="3">
        <f>IF(K28="","",_xlfn.XLOOKUP(K28,[2]价格档位!$B:$B,[2]价格档位!$A:$A))</f>
        <v>10</v>
      </c>
      <c r="K28" s="3" t="s">
        <v>49</v>
      </c>
      <c r="L28" s="3" t="str">
        <f t="shared" si="0"/>
        <v/>
      </c>
      <c r="M28" s="3">
        <v>1</v>
      </c>
      <c r="N28" s="4">
        <v>24</v>
      </c>
      <c r="O28" s="4">
        <v>1</v>
      </c>
      <c r="P28" s="3">
        <v>0</v>
      </c>
    </row>
    <row r="29" spans="1:16">
      <c r="A29" s="2">
        <v>10025</v>
      </c>
      <c r="B29" s="3" t="str">
        <f t="shared" si="1"/>
        <v>街区25补给</v>
      </c>
      <c r="C29" s="3">
        <v>100</v>
      </c>
      <c r="D29" s="3" t="s">
        <v>41</v>
      </c>
      <c r="E29" s="3">
        <v>25</v>
      </c>
      <c r="F29" s="3">
        <v>600</v>
      </c>
      <c r="H29" s="4" t="str" cm="1">
        <f t="array" ref="H29">CONCATENATE("2;0;",_xlfn.XLOOKUP(N29,[1]补给!$A:$A,[1]补给!$F:$F),"|3;0;",_xlfn.SINGLE(_xlfn.XLOOKUP(N29,[1]补给!$A:$A,[1]补给!$G:$G*1000)),"|5;1020000;",_xlfn.XLOOKUP(N29,[1]补给!$A:$A,[1]补给!$H:$H),"|5;2010002;",_xlfn.XLOOKUP(N29,[1]补给!$A:$A,[1]补给!$I:$I),IF(_xlfn.XLOOKUP(N29,[1]补给!$A:$A,[1]补给!$J:$J)&gt;0,CONCATENATE("|5;2010001;",_xlfn.XLOOKUP(N29,[1]补给!$A:$A,[1]补给!$J:$J)),""))</f>
        <v>2;0;2560|3;0;480000|5;1020000;380|5;2010002;40</v>
      </c>
      <c r="I29" s="3">
        <v>1</v>
      </c>
      <c r="J29" s="3">
        <f>IF(K29="","",_xlfn.XLOOKUP(K29,[2]价格档位!$B:$B,[2]价格档位!$A:$A))</f>
        <v>10</v>
      </c>
      <c r="K29" s="3" t="s">
        <v>49</v>
      </c>
      <c r="L29" s="3" t="str">
        <f t="shared" si="0"/>
        <v/>
      </c>
      <c r="M29" s="3">
        <v>1</v>
      </c>
      <c r="N29" s="4">
        <v>25</v>
      </c>
      <c r="O29" s="4">
        <v>1</v>
      </c>
      <c r="P29" s="3">
        <v>0</v>
      </c>
    </row>
    <row r="30" spans="1:16">
      <c r="A30" s="2">
        <v>10026</v>
      </c>
      <c r="B30" s="3" t="str">
        <f t="shared" si="1"/>
        <v>街区26补给</v>
      </c>
      <c r="C30" s="3">
        <v>100</v>
      </c>
      <c r="D30" s="3" t="s">
        <v>41</v>
      </c>
      <c r="E30" s="3">
        <v>26</v>
      </c>
      <c r="F30" s="3">
        <v>600</v>
      </c>
      <c r="H30" s="4" t="str" cm="1">
        <f t="array" ref="H30">CONCATENATE("2;0;",_xlfn.XLOOKUP(N30,[1]补给!$A:$A,[1]补给!$F:$F),"|3;0;",_xlfn.SINGLE(_xlfn.XLOOKUP(N30,[1]补给!$A:$A,[1]补给!$G:$G*1000)),"|5;1020000;",_xlfn.XLOOKUP(N30,[1]补给!$A:$A,[1]补给!$H:$H),"|5;2010002;",_xlfn.XLOOKUP(N30,[1]补给!$A:$A,[1]补给!$I:$I),IF(_xlfn.XLOOKUP(N30,[1]补给!$A:$A,[1]补给!$J:$J)&gt;0,CONCATENATE("|5;2010001;",_xlfn.XLOOKUP(N30,[1]补给!$A:$A,[1]补给!$J:$J)),""))</f>
        <v>2;0;2560|3;0;500000|5;1020000;400|5;2010002;40</v>
      </c>
      <c r="I30" s="3">
        <v>1</v>
      </c>
      <c r="J30" s="3">
        <f>IF(K30="","",_xlfn.XLOOKUP(K30,[2]价格档位!$B:$B,[2]价格档位!$A:$A))</f>
        <v>10</v>
      </c>
      <c r="K30" s="3" t="s">
        <v>49</v>
      </c>
      <c r="L30" s="3" t="str">
        <f t="shared" si="0"/>
        <v/>
      </c>
      <c r="M30" s="3">
        <v>1</v>
      </c>
      <c r="N30" s="4">
        <v>26</v>
      </c>
      <c r="O30" s="4">
        <v>1</v>
      </c>
      <c r="P30" s="3">
        <v>0</v>
      </c>
    </row>
    <row r="31" spans="1:16">
      <c r="A31" s="2">
        <v>10027</v>
      </c>
      <c r="B31" s="3" t="str">
        <f t="shared" si="1"/>
        <v>街区27补给</v>
      </c>
      <c r="C31" s="3">
        <v>100</v>
      </c>
      <c r="D31" s="3" t="s">
        <v>41</v>
      </c>
      <c r="E31" s="3">
        <v>27</v>
      </c>
      <c r="F31" s="3">
        <v>600</v>
      </c>
      <c r="H31" s="4" t="str" cm="1">
        <f t="array" ref="H31">CONCATENATE("2;0;",_xlfn.XLOOKUP(N31,[1]补给!$A:$A,[1]补给!$F:$F),"|3;0;",_xlfn.SINGLE(_xlfn.XLOOKUP(N31,[1]补给!$A:$A,[1]补给!$G:$G*1000)),"|5;1020000;",_xlfn.XLOOKUP(N31,[1]补给!$A:$A,[1]补给!$H:$H),"|5;2010002;",_xlfn.XLOOKUP(N31,[1]补给!$A:$A,[1]补给!$I:$I),IF(_xlfn.XLOOKUP(N31,[1]补给!$A:$A,[1]补给!$J:$J)&gt;0,CONCATENATE("|5;2010001;",_xlfn.XLOOKUP(N31,[1]补给!$A:$A,[1]补给!$J:$J)),""))</f>
        <v>2;0;2560|3;0;520000|5;1020000;420|5;2010002;40</v>
      </c>
      <c r="I31" s="3">
        <v>1</v>
      </c>
      <c r="J31" s="3">
        <f>IF(K31="","",_xlfn.XLOOKUP(K31,[2]价格档位!$B:$B,[2]价格档位!$A:$A))</f>
        <v>10</v>
      </c>
      <c r="K31" s="3" t="s">
        <v>49</v>
      </c>
      <c r="L31" s="3" t="str">
        <f t="shared" si="0"/>
        <v/>
      </c>
      <c r="M31" s="3">
        <v>1</v>
      </c>
      <c r="N31" s="4">
        <v>27</v>
      </c>
      <c r="O31" s="4">
        <v>1</v>
      </c>
      <c r="P31" s="3">
        <v>0</v>
      </c>
    </row>
    <row r="32" spans="1:16">
      <c r="A32" s="2">
        <v>10028</v>
      </c>
      <c r="B32" s="3" t="str">
        <f t="shared" si="1"/>
        <v>街区28补给</v>
      </c>
      <c r="C32" s="3">
        <v>100</v>
      </c>
      <c r="D32" s="3" t="s">
        <v>41</v>
      </c>
      <c r="E32" s="3">
        <v>28</v>
      </c>
      <c r="F32" s="3">
        <v>600</v>
      </c>
      <c r="H32" s="4" t="str" cm="1">
        <f t="array" ref="H32">CONCATENATE("2;0;",_xlfn.XLOOKUP(N32,[1]补给!$A:$A,[1]补给!$F:$F),"|3;0;",_xlfn.SINGLE(_xlfn.XLOOKUP(N32,[1]补给!$A:$A,[1]补给!$G:$G*1000)),"|5;1020000;",_xlfn.XLOOKUP(N32,[1]补给!$A:$A,[1]补给!$H:$H),"|5;2010002;",_xlfn.XLOOKUP(N32,[1]补给!$A:$A,[1]补给!$I:$I),IF(_xlfn.XLOOKUP(N32,[1]补给!$A:$A,[1]补给!$J:$J)&gt;0,CONCATENATE("|5;2010001;",_xlfn.XLOOKUP(N32,[1]补给!$A:$A,[1]补给!$J:$J)),""))</f>
        <v>2;0;2560|3;0;540000|5;1020000;440|5;2010002;40</v>
      </c>
      <c r="I32" s="3">
        <v>1</v>
      </c>
      <c r="J32" s="3">
        <f>IF(K32="","",_xlfn.XLOOKUP(K32,[2]价格档位!$B:$B,[2]价格档位!$A:$A))</f>
        <v>10</v>
      </c>
      <c r="K32" s="3" t="s">
        <v>49</v>
      </c>
      <c r="L32" s="3" t="str">
        <f t="shared" si="0"/>
        <v/>
      </c>
      <c r="M32" s="3">
        <v>1</v>
      </c>
      <c r="N32" s="4">
        <v>28</v>
      </c>
      <c r="O32" s="4">
        <v>1</v>
      </c>
      <c r="P32" s="3">
        <v>0</v>
      </c>
    </row>
    <row r="33" spans="1:16">
      <c r="A33" s="2">
        <v>10029</v>
      </c>
      <c r="B33" s="3" t="str">
        <f t="shared" si="1"/>
        <v>街区29补给</v>
      </c>
      <c r="C33" s="3">
        <v>100</v>
      </c>
      <c r="D33" s="3" t="s">
        <v>41</v>
      </c>
      <c r="E33" s="3">
        <v>29</v>
      </c>
      <c r="F33" s="3">
        <v>600</v>
      </c>
      <c r="H33" s="4" t="str" cm="1">
        <f t="array" ref="H33">CONCATENATE("2;0;",_xlfn.XLOOKUP(N33,[1]补给!$A:$A,[1]补给!$F:$F),"|3;0;",_xlfn.SINGLE(_xlfn.XLOOKUP(N33,[1]补给!$A:$A,[1]补给!$G:$G*1000)),"|5;1020000;",_xlfn.XLOOKUP(N33,[1]补给!$A:$A,[1]补给!$H:$H),"|5;2010002;",_xlfn.XLOOKUP(N33,[1]补给!$A:$A,[1]补给!$I:$I),IF(_xlfn.XLOOKUP(N33,[1]补给!$A:$A,[1]补给!$J:$J)&gt;0,CONCATENATE("|5;2010001;",_xlfn.XLOOKUP(N33,[1]补给!$A:$A,[1]补给!$J:$J)),""))</f>
        <v>2;0;2560|3;0;560000|5;1020000;460|5;2010002;40</v>
      </c>
      <c r="I33" s="3">
        <v>1</v>
      </c>
      <c r="J33" s="3">
        <f>IF(K33="","",_xlfn.XLOOKUP(K33,[2]价格档位!$B:$B,[2]价格档位!$A:$A))</f>
        <v>10</v>
      </c>
      <c r="K33" s="3" t="s">
        <v>49</v>
      </c>
      <c r="L33" s="3" t="str">
        <f t="shared" si="0"/>
        <v/>
      </c>
      <c r="M33" s="3">
        <v>1</v>
      </c>
      <c r="N33" s="4">
        <v>29</v>
      </c>
      <c r="O33" s="4">
        <v>1</v>
      </c>
      <c r="P33" s="3">
        <v>0</v>
      </c>
    </row>
    <row r="34" spans="1:16">
      <c r="A34" s="2">
        <v>10030</v>
      </c>
      <c r="B34" s="3" t="str">
        <f t="shared" si="1"/>
        <v>街区30补给</v>
      </c>
      <c r="C34" s="3">
        <v>100</v>
      </c>
      <c r="D34" s="3" t="s">
        <v>41</v>
      </c>
      <c r="E34" s="3">
        <v>30</v>
      </c>
      <c r="F34" s="3">
        <v>600</v>
      </c>
      <c r="H34" s="4" t="str" cm="1">
        <f t="array" ref="H34">CONCATENATE("2;0;",_xlfn.XLOOKUP(N34,[1]补给!$A:$A,[1]补给!$F:$F),"|3;0;",_xlfn.SINGLE(_xlfn.XLOOKUP(N34,[1]补给!$A:$A,[1]补给!$G:$G*1000)),"|5;1020000;",_xlfn.XLOOKUP(N34,[1]补给!$A:$A,[1]补给!$H:$H),"|5;2010002;",_xlfn.XLOOKUP(N34,[1]补给!$A:$A,[1]补给!$I:$I),IF(_xlfn.XLOOKUP(N34,[1]补给!$A:$A,[1]补给!$J:$J)&gt;0,CONCATENATE("|5;2010001;",_xlfn.XLOOKUP(N34,[1]补给!$A:$A,[1]补给!$J:$J)),""))</f>
        <v>2;0;2560|3;0;580000|5;1020000;480|5;2010002;40</v>
      </c>
      <c r="I34" s="3">
        <v>1</v>
      </c>
      <c r="J34" s="3">
        <f>IF(K34="","",_xlfn.XLOOKUP(K34,[2]价格档位!$B:$B,[2]价格档位!$A:$A))</f>
        <v>10</v>
      </c>
      <c r="K34" s="3" t="s">
        <v>49</v>
      </c>
      <c r="L34" s="3" t="str">
        <f t="shared" si="0"/>
        <v/>
      </c>
      <c r="M34" s="3">
        <v>1</v>
      </c>
      <c r="N34" s="4">
        <v>30</v>
      </c>
      <c r="O34" s="4">
        <v>1</v>
      </c>
      <c r="P34" s="3">
        <v>0</v>
      </c>
    </row>
    <row r="35" spans="1:16">
      <c r="A35" s="2">
        <v>10031</v>
      </c>
      <c r="B35" s="3" t="str">
        <f t="shared" si="1"/>
        <v>街区31补给</v>
      </c>
      <c r="C35" s="3">
        <v>100</v>
      </c>
      <c r="D35" s="3" t="s">
        <v>41</v>
      </c>
      <c r="E35" s="3">
        <v>31</v>
      </c>
      <c r="F35" s="3">
        <v>600</v>
      </c>
      <c r="H35" s="4" t="str" cm="1">
        <f t="array" ref="H35">CONCATENATE("2;0;",_xlfn.XLOOKUP(N35,[1]补给!$A:$A,[1]补给!$F:$F),"|3;0;",_xlfn.SINGLE(_xlfn.XLOOKUP(N35,[1]补给!$A:$A,[1]补给!$G:$G*1000)),"|5;1020000;",_xlfn.XLOOKUP(N35,[1]补给!$A:$A,[1]补给!$H:$H),"|5;2010002;",_xlfn.XLOOKUP(N35,[1]补给!$A:$A,[1]补给!$I:$I),IF(_xlfn.XLOOKUP(N35,[1]补给!$A:$A,[1]补给!$J:$J)&gt;0,CONCATENATE("|5;2010001;",_xlfn.XLOOKUP(N35,[1]补给!$A:$A,[1]补给!$J:$J)),""))</f>
        <v>2;0;2800|3;0;600000|5;1020000;500|5;2010002;45</v>
      </c>
      <c r="I35" s="3">
        <v>1</v>
      </c>
      <c r="J35" s="3">
        <f>IF(K35="","",_xlfn.XLOOKUP(K35,[2]价格档位!$B:$B,[2]价格档位!$A:$A))</f>
        <v>10</v>
      </c>
      <c r="K35" s="3" t="s">
        <v>49</v>
      </c>
      <c r="L35" s="3" t="str">
        <f t="shared" si="0"/>
        <v/>
      </c>
      <c r="M35" s="3">
        <v>1</v>
      </c>
      <c r="N35" s="4">
        <v>31</v>
      </c>
      <c r="O35" s="4">
        <v>1</v>
      </c>
      <c r="P35" s="3">
        <v>0</v>
      </c>
    </row>
    <row r="36" spans="1:16">
      <c r="A36" s="2">
        <v>10032</v>
      </c>
      <c r="B36" s="3" t="str">
        <f t="shared" si="1"/>
        <v>街区32补给</v>
      </c>
      <c r="C36" s="3">
        <v>100</v>
      </c>
      <c r="D36" s="3" t="s">
        <v>41</v>
      </c>
      <c r="E36" s="3">
        <v>32</v>
      </c>
      <c r="F36" s="3">
        <v>600</v>
      </c>
      <c r="H36" s="4" t="str" cm="1">
        <f t="array" ref="H36">CONCATENATE("2;0;",_xlfn.XLOOKUP(N36,[1]补给!$A:$A,[1]补给!$F:$F),"|3;0;",_xlfn.SINGLE(_xlfn.XLOOKUP(N36,[1]补给!$A:$A,[1]补给!$G:$G*1000)),"|5;1020000;",_xlfn.XLOOKUP(N36,[1]补给!$A:$A,[1]补给!$H:$H),"|5;2010002;",_xlfn.XLOOKUP(N36,[1]补给!$A:$A,[1]补给!$I:$I),IF(_xlfn.XLOOKUP(N36,[1]补给!$A:$A,[1]补给!$J:$J)&gt;0,CONCATENATE("|5;2010001;",_xlfn.XLOOKUP(N36,[1]补给!$A:$A,[1]补给!$J:$J)),""))</f>
        <v>2;0;2800|3;0;620000|5;1020000;500|5;2010002;45</v>
      </c>
      <c r="I36" s="3">
        <v>1</v>
      </c>
      <c r="J36" s="3">
        <f>IF(K36="","",_xlfn.XLOOKUP(K36,[2]价格档位!$B:$B,[2]价格档位!$A:$A))</f>
        <v>10</v>
      </c>
      <c r="K36" s="3" t="s">
        <v>49</v>
      </c>
      <c r="L36" s="3" t="str">
        <f t="shared" si="0"/>
        <v/>
      </c>
      <c r="M36" s="3">
        <v>1</v>
      </c>
      <c r="N36" s="4">
        <v>32</v>
      </c>
      <c r="O36" s="4">
        <v>1</v>
      </c>
      <c r="P36" s="3">
        <v>0</v>
      </c>
    </row>
    <row r="37" spans="1:16">
      <c r="A37" s="2">
        <v>10033</v>
      </c>
      <c r="B37" s="3" t="str">
        <f t="shared" si="1"/>
        <v>街区33补给</v>
      </c>
      <c r="C37" s="3">
        <v>100</v>
      </c>
      <c r="D37" s="3" t="s">
        <v>41</v>
      </c>
      <c r="E37" s="3">
        <v>33</v>
      </c>
      <c r="F37" s="3">
        <v>600</v>
      </c>
      <c r="H37" s="4" t="str" cm="1">
        <f t="array" ref="H37">CONCATENATE("2;0;",_xlfn.XLOOKUP(N37,[1]补给!$A:$A,[1]补给!$F:$F),"|3;0;",_xlfn.SINGLE(_xlfn.XLOOKUP(N37,[1]补给!$A:$A,[1]补给!$G:$G*1000)),"|5;1020000;",_xlfn.XLOOKUP(N37,[1]补给!$A:$A,[1]补给!$H:$H),"|5;2010002;",_xlfn.XLOOKUP(N37,[1]补给!$A:$A,[1]补给!$I:$I),IF(_xlfn.XLOOKUP(N37,[1]补给!$A:$A,[1]补给!$J:$J)&gt;0,CONCATENATE("|5;2010001;",_xlfn.XLOOKUP(N37,[1]补给!$A:$A,[1]补给!$J:$J)),""))</f>
        <v>2;0;2800|3;0;640000|5;1020000;500|5;2010002;45</v>
      </c>
      <c r="I37" s="3">
        <v>1</v>
      </c>
      <c r="J37" s="3">
        <f>IF(K37="","",_xlfn.XLOOKUP(K37,[2]价格档位!$B:$B,[2]价格档位!$A:$A))</f>
        <v>10</v>
      </c>
      <c r="K37" s="3" t="s">
        <v>49</v>
      </c>
      <c r="L37" s="3" t="str">
        <f t="shared" ref="L37:L68" si="2">IF(J37="","1;1","")</f>
        <v/>
      </c>
      <c r="M37" s="3">
        <v>1</v>
      </c>
      <c r="N37" s="4">
        <v>33</v>
      </c>
      <c r="O37" s="4">
        <v>1</v>
      </c>
      <c r="P37" s="3">
        <v>0</v>
      </c>
    </row>
    <row r="38" spans="1:16">
      <c r="A38" s="2">
        <v>10034</v>
      </c>
      <c r="B38" s="3" t="str">
        <f t="shared" si="1"/>
        <v>街区34补给</v>
      </c>
      <c r="C38" s="3">
        <v>100</v>
      </c>
      <c r="D38" s="3" t="s">
        <v>41</v>
      </c>
      <c r="E38" s="3">
        <v>34</v>
      </c>
      <c r="F38" s="3">
        <v>600</v>
      </c>
      <c r="H38" s="4" t="str" cm="1">
        <f t="array" ref="H38">CONCATENATE("2;0;",_xlfn.XLOOKUP(N38,[1]补给!$A:$A,[1]补给!$F:$F),"|3;0;",_xlfn.SINGLE(_xlfn.XLOOKUP(N38,[1]补给!$A:$A,[1]补给!$G:$G*1000)),"|5;1020000;",_xlfn.XLOOKUP(N38,[1]补给!$A:$A,[1]补给!$H:$H),"|5;2010002;",_xlfn.XLOOKUP(N38,[1]补给!$A:$A,[1]补给!$I:$I),IF(_xlfn.XLOOKUP(N38,[1]补给!$A:$A,[1]补给!$J:$J)&gt;0,CONCATENATE("|5;2010001;",_xlfn.XLOOKUP(N38,[1]补给!$A:$A,[1]补给!$J:$J)),""))</f>
        <v>2;0;2800|3;0;660000|5;1020000;500|5;2010002;45</v>
      </c>
      <c r="I38" s="3">
        <v>1</v>
      </c>
      <c r="J38" s="3">
        <f>IF(K38="","",_xlfn.XLOOKUP(K38,[2]价格档位!$B:$B,[2]价格档位!$A:$A))</f>
        <v>10</v>
      </c>
      <c r="K38" s="3" t="s">
        <v>49</v>
      </c>
      <c r="L38" s="3" t="str">
        <f t="shared" si="2"/>
        <v/>
      </c>
      <c r="M38" s="3">
        <v>1</v>
      </c>
      <c r="N38" s="4">
        <v>34</v>
      </c>
      <c r="O38" s="4">
        <v>1</v>
      </c>
      <c r="P38" s="3">
        <v>0</v>
      </c>
    </row>
    <row r="39" spans="1:16">
      <c r="A39" s="2">
        <v>10035</v>
      </c>
      <c r="B39" s="3" t="str">
        <f t="shared" ref="B39:B70" si="3">CONCATENATE("街区",E39,"补给")</f>
        <v>街区35补给</v>
      </c>
      <c r="C39" s="3">
        <v>100</v>
      </c>
      <c r="D39" s="3" t="s">
        <v>41</v>
      </c>
      <c r="E39" s="3">
        <v>35</v>
      </c>
      <c r="F39" s="3">
        <v>600</v>
      </c>
      <c r="H39" s="4" t="str" cm="1">
        <f t="array" ref="H39">CONCATENATE("2;0;",_xlfn.XLOOKUP(N39,[1]补给!$A:$A,[1]补给!$F:$F),"|3;0;",_xlfn.SINGLE(_xlfn.XLOOKUP(N39,[1]补给!$A:$A,[1]补给!$G:$G*1000)),"|5;1020000;",_xlfn.XLOOKUP(N39,[1]补给!$A:$A,[1]补给!$H:$H),"|5;2010002;",_xlfn.XLOOKUP(N39,[1]补给!$A:$A,[1]补给!$I:$I),IF(_xlfn.XLOOKUP(N39,[1]补给!$A:$A,[1]补给!$J:$J)&gt;0,CONCATENATE("|5;2010001;",_xlfn.XLOOKUP(N39,[1]补给!$A:$A,[1]补给!$J:$J)),""))</f>
        <v>2;0;2800|3;0;680000|5;1020000;500|5;2010002;45</v>
      </c>
      <c r="I39" s="3">
        <v>1</v>
      </c>
      <c r="J39" s="3">
        <f>IF(K39="","",_xlfn.XLOOKUP(K39,[2]价格档位!$B:$B,[2]价格档位!$A:$A))</f>
        <v>10</v>
      </c>
      <c r="K39" s="3" t="s">
        <v>49</v>
      </c>
      <c r="L39" s="3" t="str">
        <f t="shared" si="2"/>
        <v/>
      </c>
      <c r="M39" s="3">
        <v>1</v>
      </c>
      <c r="N39" s="4">
        <v>35</v>
      </c>
      <c r="O39" s="4">
        <v>1</v>
      </c>
      <c r="P39" s="3">
        <v>0</v>
      </c>
    </row>
    <row r="40" spans="1:16">
      <c r="A40" s="2">
        <v>10036</v>
      </c>
      <c r="B40" s="3" t="str">
        <f t="shared" si="3"/>
        <v>街区36补给</v>
      </c>
      <c r="C40" s="3">
        <v>100</v>
      </c>
      <c r="D40" s="3" t="s">
        <v>41</v>
      </c>
      <c r="E40" s="3">
        <v>36</v>
      </c>
      <c r="F40" s="3">
        <v>600</v>
      </c>
      <c r="H40" s="4" t="str" cm="1">
        <f t="array" ref="H40">CONCATENATE("2;0;",_xlfn.XLOOKUP(N40,[1]补给!$A:$A,[1]补给!$F:$F),"|3;0;",_xlfn.SINGLE(_xlfn.XLOOKUP(N40,[1]补给!$A:$A,[1]补给!$G:$G*1000)),"|5;1020000;",_xlfn.XLOOKUP(N40,[1]补给!$A:$A,[1]补给!$H:$H),"|5;2010002;",_xlfn.XLOOKUP(N40,[1]补给!$A:$A,[1]补给!$I:$I),IF(_xlfn.XLOOKUP(N40,[1]补给!$A:$A,[1]补给!$J:$J)&gt;0,CONCATENATE("|5;2010001;",_xlfn.XLOOKUP(N40,[1]补给!$A:$A,[1]补给!$J:$J)),""))</f>
        <v>2;0;3200|3;0;700000|5;1020000;550|5;2010002;50</v>
      </c>
      <c r="I40" s="3">
        <v>1</v>
      </c>
      <c r="J40" s="3">
        <f>IF(K40="","",_xlfn.XLOOKUP(K40,[2]价格档位!$B:$B,[2]价格档位!$A:$A))</f>
        <v>10</v>
      </c>
      <c r="K40" s="3" t="s">
        <v>49</v>
      </c>
      <c r="L40" s="3" t="str">
        <f t="shared" si="2"/>
        <v/>
      </c>
      <c r="M40" s="3">
        <v>1</v>
      </c>
      <c r="N40" s="4">
        <v>36</v>
      </c>
      <c r="O40" s="4">
        <v>1</v>
      </c>
      <c r="P40" s="3">
        <v>0</v>
      </c>
    </row>
    <row r="41" spans="1:16">
      <c r="A41" s="2">
        <v>10037</v>
      </c>
      <c r="B41" s="3" t="str">
        <f t="shared" si="3"/>
        <v>街区37补给</v>
      </c>
      <c r="C41" s="3">
        <v>100</v>
      </c>
      <c r="D41" s="3" t="s">
        <v>41</v>
      </c>
      <c r="E41" s="3">
        <v>37</v>
      </c>
      <c r="F41" s="3">
        <v>600</v>
      </c>
      <c r="H41" s="4" t="str" cm="1">
        <f t="array" ref="H41">CONCATENATE("2;0;",_xlfn.XLOOKUP(N41,[1]补给!$A:$A,[1]补给!$F:$F),"|3;0;",_xlfn.SINGLE(_xlfn.XLOOKUP(N41,[1]补给!$A:$A,[1]补给!$G:$G*1000)),"|5;1020000;",_xlfn.XLOOKUP(N41,[1]补给!$A:$A,[1]补给!$H:$H),"|5;2010002;",_xlfn.XLOOKUP(N41,[1]补给!$A:$A,[1]补给!$I:$I),IF(_xlfn.XLOOKUP(N41,[1]补给!$A:$A,[1]补给!$J:$J)&gt;0,CONCATENATE("|5;2010001;",_xlfn.XLOOKUP(N41,[1]补给!$A:$A,[1]补给!$J:$J)),""))</f>
        <v>2;0;3200|3;0;750000|5;1020000;550|5;2010002;50</v>
      </c>
      <c r="I41" s="3">
        <v>1</v>
      </c>
      <c r="J41" s="3">
        <f>IF(K41="","",_xlfn.XLOOKUP(K41,[2]价格档位!$B:$B,[2]价格档位!$A:$A))</f>
        <v>10</v>
      </c>
      <c r="K41" s="3" t="s">
        <v>49</v>
      </c>
      <c r="L41" s="3" t="str">
        <f t="shared" si="2"/>
        <v/>
      </c>
      <c r="M41" s="3">
        <v>1</v>
      </c>
      <c r="N41" s="4">
        <v>37</v>
      </c>
      <c r="O41" s="4">
        <v>1</v>
      </c>
      <c r="P41" s="3">
        <v>0</v>
      </c>
    </row>
    <row r="42" spans="1:16">
      <c r="A42" s="2">
        <v>10038</v>
      </c>
      <c r="B42" s="3" t="str">
        <f t="shared" si="3"/>
        <v>街区38补给</v>
      </c>
      <c r="C42" s="3">
        <v>100</v>
      </c>
      <c r="D42" s="3" t="s">
        <v>41</v>
      </c>
      <c r="E42" s="3">
        <v>38</v>
      </c>
      <c r="F42" s="3">
        <v>600</v>
      </c>
      <c r="H42" s="4" t="str" cm="1">
        <f t="array" ref="H42">CONCATENATE("2;0;",_xlfn.XLOOKUP(N42,[1]补给!$A:$A,[1]补给!$F:$F),"|3;0;",_xlfn.SINGLE(_xlfn.XLOOKUP(N42,[1]补给!$A:$A,[1]补给!$G:$G*1000)),"|5;1020000;",_xlfn.XLOOKUP(N42,[1]补给!$A:$A,[1]补给!$H:$H),"|5;2010002;",_xlfn.XLOOKUP(N42,[1]补给!$A:$A,[1]补给!$I:$I),IF(_xlfn.XLOOKUP(N42,[1]补给!$A:$A,[1]补给!$J:$J)&gt;0,CONCATENATE("|5;2010001;",_xlfn.XLOOKUP(N42,[1]补给!$A:$A,[1]补给!$J:$J)),""))</f>
        <v>2;0;3200|3;0;800000|5;1020000;550|5;2010002;50</v>
      </c>
      <c r="I42" s="3">
        <v>1</v>
      </c>
      <c r="J42" s="3">
        <f>IF(K42="","",_xlfn.XLOOKUP(K42,[2]价格档位!$B:$B,[2]价格档位!$A:$A))</f>
        <v>10</v>
      </c>
      <c r="K42" s="3" t="s">
        <v>49</v>
      </c>
      <c r="L42" s="3" t="str">
        <f t="shared" si="2"/>
        <v/>
      </c>
      <c r="M42" s="3">
        <v>1</v>
      </c>
      <c r="N42" s="4">
        <v>38</v>
      </c>
      <c r="O42" s="4">
        <v>1</v>
      </c>
      <c r="P42" s="3">
        <v>0</v>
      </c>
    </row>
    <row r="43" spans="1:16">
      <c r="A43" s="2">
        <v>10039</v>
      </c>
      <c r="B43" s="3" t="str">
        <f t="shared" si="3"/>
        <v>街区39补给</v>
      </c>
      <c r="C43" s="3">
        <v>100</v>
      </c>
      <c r="D43" s="3" t="s">
        <v>41</v>
      </c>
      <c r="E43" s="3">
        <v>39</v>
      </c>
      <c r="F43" s="3">
        <v>600</v>
      </c>
      <c r="H43" s="4" t="str" cm="1">
        <f t="array" ref="H43">CONCATENATE("2;0;",_xlfn.XLOOKUP(N43,[1]补给!$A:$A,[1]补给!$F:$F),"|3;0;",_xlfn.SINGLE(_xlfn.XLOOKUP(N43,[1]补给!$A:$A,[1]补给!$G:$G*1000)),"|5;1020000;",_xlfn.XLOOKUP(N43,[1]补给!$A:$A,[1]补给!$H:$H),"|5;2010002;",_xlfn.XLOOKUP(N43,[1]补给!$A:$A,[1]补给!$I:$I),IF(_xlfn.XLOOKUP(N43,[1]补给!$A:$A,[1]补给!$J:$J)&gt;0,CONCATENATE("|5;2010001;",_xlfn.XLOOKUP(N43,[1]补给!$A:$A,[1]补给!$J:$J)),""))</f>
        <v>2;0;3200|3;0;850000|5;1020000;550|5;2010002;50</v>
      </c>
      <c r="I43" s="3">
        <v>1</v>
      </c>
      <c r="J43" s="3">
        <f>IF(K43="","",_xlfn.XLOOKUP(K43,[2]价格档位!$B:$B,[2]价格档位!$A:$A))</f>
        <v>10</v>
      </c>
      <c r="K43" s="3" t="s">
        <v>49</v>
      </c>
      <c r="L43" s="3" t="str">
        <f t="shared" si="2"/>
        <v/>
      </c>
      <c r="M43" s="3">
        <v>1</v>
      </c>
      <c r="N43" s="4">
        <v>39</v>
      </c>
      <c r="O43" s="4">
        <v>1</v>
      </c>
      <c r="P43" s="3">
        <v>0</v>
      </c>
    </row>
    <row r="44" spans="1:16">
      <c r="A44" s="2">
        <v>10040</v>
      </c>
      <c r="B44" s="3" t="str">
        <f t="shared" si="3"/>
        <v>街区40补给</v>
      </c>
      <c r="C44" s="3">
        <v>100</v>
      </c>
      <c r="D44" s="3" t="s">
        <v>41</v>
      </c>
      <c r="E44" s="3">
        <v>40</v>
      </c>
      <c r="F44" s="3">
        <v>600</v>
      </c>
      <c r="H44" s="4" t="str" cm="1">
        <f t="array" ref="H44">CONCATENATE("2;0;",_xlfn.XLOOKUP(N44,[1]补给!$A:$A,[1]补给!$F:$F),"|3;0;",_xlfn.SINGLE(_xlfn.XLOOKUP(N44,[1]补给!$A:$A,[1]补给!$G:$G*1000)),"|5;1020000;",_xlfn.XLOOKUP(N44,[1]补给!$A:$A,[1]补给!$H:$H),"|5;2010002;",_xlfn.XLOOKUP(N44,[1]补给!$A:$A,[1]补给!$I:$I),IF(_xlfn.XLOOKUP(N44,[1]补给!$A:$A,[1]补给!$J:$J)&gt;0,CONCATENATE("|5;2010001;",_xlfn.XLOOKUP(N44,[1]补给!$A:$A,[1]补给!$J:$J)),""))</f>
        <v>2;0;3200|3;0;900000|5;1020000;550|5;2010002;50</v>
      </c>
      <c r="I44" s="3">
        <v>1</v>
      </c>
      <c r="J44" s="3">
        <f>IF(K44="","",_xlfn.XLOOKUP(K44,[2]价格档位!$B:$B,[2]价格档位!$A:$A))</f>
        <v>10</v>
      </c>
      <c r="K44" s="3" t="s">
        <v>49</v>
      </c>
      <c r="L44" s="3" t="str">
        <f t="shared" si="2"/>
        <v/>
      </c>
      <c r="M44" s="3">
        <v>1</v>
      </c>
      <c r="N44" s="4">
        <v>40</v>
      </c>
      <c r="O44" s="4">
        <v>1</v>
      </c>
      <c r="P44" s="3">
        <v>0</v>
      </c>
    </row>
    <row r="45" spans="1:16">
      <c r="A45" s="2">
        <v>10041</v>
      </c>
      <c r="B45" s="3" t="str">
        <f t="shared" si="3"/>
        <v>街区41补给</v>
      </c>
      <c r="C45" s="3">
        <v>100</v>
      </c>
      <c r="D45" s="3" t="s">
        <v>41</v>
      </c>
      <c r="E45" s="3">
        <v>41</v>
      </c>
      <c r="F45" s="3">
        <v>600</v>
      </c>
      <c r="H45" s="4" t="str" cm="1">
        <f t="array" ref="H45">CONCATENATE("2;0;",_xlfn.XLOOKUP(N45,[1]补给!$A:$A,[1]补给!$F:$F),"|3;0;",_xlfn.SINGLE(_xlfn.XLOOKUP(N45,[1]补给!$A:$A,[1]补给!$G:$G*1000)),"|5;1020000;",_xlfn.XLOOKUP(N45,[1]补给!$A:$A,[1]补给!$H:$H),"|5;2010002;",_xlfn.XLOOKUP(N45,[1]补给!$A:$A,[1]补给!$I:$I),IF(_xlfn.XLOOKUP(N45,[1]补给!$A:$A,[1]补给!$J:$J)&gt;0,CONCATENATE("|5;2010001;",_xlfn.XLOOKUP(N45,[1]补给!$A:$A,[1]补给!$J:$J)),""))</f>
        <v>2;0;3200|3;0;950000|5;1020000;550|5;2010002;50</v>
      </c>
      <c r="I45" s="3">
        <v>1</v>
      </c>
      <c r="J45" s="3">
        <f>IF(K45="","",_xlfn.XLOOKUP(K45,[2]价格档位!$B:$B,[2]价格档位!$A:$A))</f>
        <v>10</v>
      </c>
      <c r="K45" s="3" t="s">
        <v>49</v>
      </c>
      <c r="L45" s="3" t="str">
        <f t="shared" si="2"/>
        <v/>
      </c>
      <c r="M45" s="3">
        <v>1</v>
      </c>
      <c r="N45" s="4">
        <v>41</v>
      </c>
      <c r="O45" s="4">
        <v>1</v>
      </c>
      <c r="P45" s="3">
        <v>0</v>
      </c>
    </row>
    <row r="46" spans="1:16">
      <c r="A46" s="2">
        <v>10042</v>
      </c>
      <c r="B46" s="3" t="str">
        <f t="shared" si="3"/>
        <v>街区42补给</v>
      </c>
      <c r="C46" s="3">
        <v>100</v>
      </c>
      <c r="D46" s="3" t="s">
        <v>41</v>
      </c>
      <c r="E46" s="3">
        <v>42</v>
      </c>
      <c r="F46" s="3">
        <v>600</v>
      </c>
      <c r="H46" s="4" t="str" cm="1">
        <f t="array" ref="H46">CONCATENATE("2;0;",_xlfn.XLOOKUP(N46,[1]补给!$A:$A,[1]补给!$F:$F),"|3;0;",_xlfn.SINGLE(_xlfn.XLOOKUP(N46,[1]补给!$A:$A,[1]补给!$G:$G*1000)),"|5;1020000;",_xlfn.XLOOKUP(N46,[1]补给!$A:$A,[1]补给!$H:$H),"|5;2010002;",_xlfn.XLOOKUP(N46,[1]补给!$A:$A,[1]补给!$I:$I),IF(_xlfn.XLOOKUP(N46,[1]补给!$A:$A,[1]补给!$J:$J)&gt;0,CONCATENATE("|5;2010001;",_xlfn.XLOOKUP(N46,[1]补给!$A:$A,[1]补给!$J:$J)),""))</f>
        <v>2;0;3200|3;0;1000000|5;1020000;550|5;2010002;50</v>
      </c>
      <c r="I46" s="3">
        <v>1</v>
      </c>
      <c r="J46" s="3">
        <f>IF(K46="","",_xlfn.XLOOKUP(K46,[2]价格档位!$B:$B,[2]价格档位!$A:$A))</f>
        <v>10</v>
      </c>
      <c r="K46" s="3" t="s">
        <v>49</v>
      </c>
      <c r="L46" s="3" t="str">
        <f t="shared" si="2"/>
        <v/>
      </c>
      <c r="M46" s="3">
        <v>1</v>
      </c>
      <c r="N46" s="4">
        <v>42</v>
      </c>
      <c r="O46" s="4">
        <v>1</v>
      </c>
      <c r="P46" s="3">
        <v>0</v>
      </c>
    </row>
    <row r="47" spans="1:16">
      <c r="A47" s="2">
        <v>10043</v>
      </c>
      <c r="B47" s="3" t="str">
        <f t="shared" si="3"/>
        <v>街区43补给</v>
      </c>
      <c r="C47" s="3">
        <v>100</v>
      </c>
      <c r="D47" s="3" t="s">
        <v>41</v>
      </c>
      <c r="E47" s="3">
        <v>43</v>
      </c>
      <c r="F47" s="3">
        <v>600</v>
      </c>
      <c r="H47" s="4" t="str" cm="1">
        <f t="array" ref="H47">CONCATENATE("2;0;",_xlfn.XLOOKUP(N47,[1]补给!$A:$A,[1]补给!$F:$F),"|3;0;",_xlfn.SINGLE(_xlfn.XLOOKUP(N47,[1]补给!$A:$A,[1]补给!$G:$G*1000)),"|5;1020000;",_xlfn.XLOOKUP(N47,[1]补给!$A:$A,[1]补给!$H:$H),"|5;2010002;",_xlfn.XLOOKUP(N47,[1]补给!$A:$A,[1]补给!$I:$I),IF(_xlfn.XLOOKUP(N47,[1]补给!$A:$A,[1]补给!$J:$J)&gt;0,CONCATENATE("|5;2010001;",_xlfn.XLOOKUP(N47,[1]补给!$A:$A,[1]补给!$J:$J)),""))</f>
        <v>2;0;3200|3;0;1050000|5;1020000;550|5;2010002;50</v>
      </c>
      <c r="I47" s="3">
        <v>1</v>
      </c>
      <c r="J47" s="3">
        <f>IF(K47="","",_xlfn.XLOOKUP(K47,[2]价格档位!$B:$B,[2]价格档位!$A:$A))</f>
        <v>10</v>
      </c>
      <c r="K47" s="3" t="s">
        <v>49</v>
      </c>
      <c r="L47" s="3" t="str">
        <f t="shared" si="2"/>
        <v/>
      </c>
      <c r="M47" s="3">
        <v>1</v>
      </c>
      <c r="N47" s="4">
        <v>43</v>
      </c>
      <c r="O47" s="4">
        <v>1</v>
      </c>
      <c r="P47" s="3">
        <v>0</v>
      </c>
    </row>
    <row r="48" spans="1:16">
      <c r="A48" s="2">
        <v>10044</v>
      </c>
      <c r="B48" s="3" t="str">
        <f t="shared" si="3"/>
        <v>街区44补给</v>
      </c>
      <c r="C48" s="3">
        <v>100</v>
      </c>
      <c r="D48" s="3" t="s">
        <v>41</v>
      </c>
      <c r="E48" s="3">
        <v>44</v>
      </c>
      <c r="F48" s="3">
        <v>600</v>
      </c>
      <c r="H48" s="4" t="str" cm="1">
        <f t="array" ref="H48">CONCATENATE("2;0;",_xlfn.XLOOKUP(N48,[1]补给!$A:$A,[1]补给!$F:$F),"|3;0;",_xlfn.SINGLE(_xlfn.XLOOKUP(N48,[1]补给!$A:$A,[1]补给!$G:$G*1000)),"|5;1020000;",_xlfn.XLOOKUP(N48,[1]补给!$A:$A,[1]补给!$H:$H),"|5;2010002;",_xlfn.XLOOKUP(N48,[1]补给!$A:$A,[1]补给!$I:$I),IF(_xlfn.XLOOKUP(N48,[1]补给!$A:$A,[1]补给!$J:$J)&gt;0,CONCATENATE("|5;2010001;",_xlfn.XLOOKUP(N48,[1]补给!$A:$A,[1]补给!$J:$J)),""))</f>
        <v>2;0;3200|3;0;1100000|5;1020000;550|5;2010002;50</v>
      </c>
      <c r="I48" s="3">
        <v>1</v>
      </c>
      <c r="J48" s="3">
        <f>IF(K48="","",_xlfn.XLOOKUP(K48,[2]价格档位!$B:$B,[2]价格档位!$A:$A))</f>
        <v>10</v>
      </c>
      <c r="K48" s="3" t="s">
        <v>49</v>
      </c>
      <c r="L48" s="3" t="str">
        <f t="shared" si="2"/>
        <v/>
      </c>
      <c r="M48" s="3">
        <v>1</v>
      </c>
      <c r="N48" s="4">
        <v>44</v>
      </c>
      <c r="O48" s="4">
        <v>1</v>
      </c>
      <c r="P48" s="3">
        <v>0</v>
      </c>
    </row>
    <row r="49" spans="1:16">
      <c r="A49" s="2">
        <v>10045</v>
      </c>
      <c r="B49" s="3" t="str">
        <f t="shared" si="3"/>
        <v>街区45补给</v>
      </c>
      <c r="C49" s="3">
        <v>100</v>
      </c>
      <c r="D49" s="3" t="s">
        <v>41</v>
      </c>
      <c r="E49" s="3">
        <v>45</v>
      </c>
      <c r="F49" s="3">
        <v>600</v>
      </c>
      <c r="H49" s="4" t="str" cm="1">
        <f t="array" ref="H49">CONCATENATE("2;0;",_xlfn.XLOOKUP(N49,[1]补给!$A:$A,[1]补给!$F:$F),"|3;0;",_xlfn.SINGLE(_xlfn.XLOOKUP(N49,[1]补给!$A:$A,[1]补给!$G:$G*1000)),"|5;1020000;",_xlfn.XLOOKUP(N49,[1]补给!$A:$A,[1]补给!$H:$H),"|5;2010002;",_xlfn.XLOOKUP(N49,[1]补给!$A:$A,[1]补给!$I:$I),IF(_xlfn.XLOOKUP(N49,[1]补给!$A:$A,[1]补给!$J:$J)&gt;0,CONCATENATE("|5;2010001;",_xlfn.XLOOKUP(N49,[1]补给!$A:$A,[1]补给!$J:$J)),""))</f>
        <v>2;0;3200|3;0;1150000|5;1020000;550|5;2010002;50</v>
      </c>
      <c r="I49" s="3">
        <v>1</v>
      </c>
      <c r="J49" s="3">
        <f>IF(K49="","",_xlfn.XLOOKUP(K49,[2]价格档位!$B:$B,[2]价格档位!$A:$A))</f>
        <v>10</v>
      </c>
      <c r="K49" s="3" t="s">
        <v>49</v>
      </c>
      <c r="L49" s="3" t="str">
        <f t="shared" si="2"/>
        <v/>
      </c>
      <c r="M49" s="3">
        <v>1</v>
      </c>
      <c r="N49" s="4">
        <v>45</v>
      </c>
      <c r="O49" s="4">
        <v>1</v>
      </c>
      <c r="P49" s="3">
        <v>0</v>
      </c>
    </row>
    <row r="50" spans="1:16">
      <c r="A50" s="2">
        <v>10046</v>
      </c>
      <c r="B50" s="3" t="str">
        <f t="shared" si="3"/>
        <v>街区46补给</v>
      </c>
      <c r="C50" s="3">
        <v>100</v>
      </c>
      <c r="D50" s="3" t="s">
        <v>41</v>
      </c>
      <c r="E50" s="3">
        <v>46</v>
      </c>
      <c r="F50" s="3">
        <v>600</v>
      </c>
      <c r="H50" s="4" t="str" cm="1">
        <f t="array" ref="H50">CONCATENATE("2;0;",_xlfn.XLOOKUP(N50,[1]补给!$A:$A,[1]补给!$F:$F),"|3;0;",_xlfn.SINGLE(_xlfn.XLOOKUP(N50,[1]补给!$A:$A,[1]补给!$G:$G*1000)),"|5;1020000;",_xlfn.XLOOKUP(N50,[1]补给!$A:$A,[1]补给!$H:$H),"|5;2010002;",_xlfn.XLOOKUP(N50,[1]补给!$A:$A,[1]补给!$I:$I),IF(_xlfn.XLOOKUP(N50,[1]补给!$A:$A,[1]补给!$J:$J)&gt;0,CONCATENATE("|5;2010001;",_xlfn.XLOOKUP(N50,[1]补给!$A:$A,[1]补给!$J:$J)),""))</f>
        <v>2;0;3200|3;0;1200000|5;1020000;550|5;2010002;50</v>
      </c>
      <c r="I50" s="3">
        <v>1</v>
      </c>
      <c r="J50" s="3">
        <f>IF(K50="","",_xlfn.XLOOKUP(K50,[2]价格档位!$B:$B,[2]价格档位!$A:$A))</f>
        <v>10</v>
      </c>
      <c r="K50" s="3" t="s">
        <v>49</v>
      </c>
      <c r="L50" s="3" t="str">
        <f t="shared" si="2"/>
        <v/>
      </c>
      <c r="M50" s="3">
        <v>1</v>
      </c>
      <c r="N50" s="4">
        <v>46</v>
      </c>
      <c r="O50" s="4">
        <v>1</v>
      </c>
      <c r="P50" s="3">
        <v>0</v>
      </c>
    </row>
    <row r="51" spans="1:16">
      <c r="A51" s="2">
        <v>10047</v>
      </c>
      <c r="B51" s="3" t="str">
        <f t="shared" si="3"/>
        <v>街区47补给</v>
      </c>
      <c r="C51" s="3">
        <v>100</v>
      </c>
      <c r="D51" s="3" t="s">
        <v>41</v>
      </c>
      <c r="E51" s="3">
        <v>47</v>
      </c>
      <c r="F51" s="3">
        <v>600</v>
      </c>
      <c r="H51" s="4" t="str" cm="1">
        <f t="array" ref="H51">CONCATENATE("2;0;",_xlfn.XLOOKUP(N51,[1]补给!$A:$A,[1]补给!$F:$F),"|3;0;",_xlfn.SINGLE(_xlfn.XLOOKUP(N51,[1]补给!$A:$A,[1]补给!$G:$G*1000)),"|5;1020000;",_xlfn.XLOOKUP(N51,[1]补给!$A:$A,[1]补给!$H:$H),"|5;2010002;",_xlfn.XLOOKUP(N51,[1]补给!$A:$A,[1]补给!$I:$I),IF(_xlfn.XLOOKUP(N51,[1]补给!$A:$A,[1]补给!$J:$J)&gt;0,CONCATENATE("|5;2010001;",_xlfn.XLOOKUP(N51,[1]补给!$A:$A,[1]补给!$J:$J)),""))</f>
        <v>2;0;3200|3;0;1250000|5;1020000;550|5;2010002;50</v>
      </c>
      <c r="I51" s="3">
        <v>1</v>
      </c>
      <c r="J51" s="3">
        <f>IF(K51="","",_xlfn.XLOOKUP(K51,[2]价格档位!$B:$B,[2]价格档位!$A:$A))</f>
        <v>10</v>
      </c>
      <c r="K51" s="3" t="s">
        <v>49</v>
      </c>
      <c r="L51" s="3" t="str">
        <f t="shared" si="2"/>
        <v/>
      </c>
      <c r="M51" s="3">
        <v>1</v>
      </c>
      <c r="N51" s="4">
        <v>47</v>
      </c>
      <c r="O51" s="4">
        <v>1</v>
      </c>
      <c r="P51" s="3">
        <v>0</v>
      </c>
    </row>
    <row r="52" spans="1:16">
      <c r="A52" s="2">
        <v>10048</v>
      </c>
      <c r="B52" s="3" t="str">
        <f t="shared" si="3"/>
        <v>街区48补给</v>
      </c>
      <c r="C52" s="3">
        <v>100</v>
      </c>
      <c r="D52" s="3" t="s">
        <v>41</v>
      </c>
      <c r="E52" s="3">
        <v>48</v>
      </c>
      <c r="F52" s="3">
        <v>600</v>
      </c>
      <c r="H52" s="4" t="str" cm="1">
        <f t="array" ref="H52">CONCATENATE("2;0;",_xlfn.XLOOKUP(N52,[1]补给!$A:$A,[1]补给!$F:$F),"|3;0;",_xlfn.SINGLE(_xlfn.XLOOKUP(N52,[1]补给!$A:$A,[1]补给!$G:$G*1000)),"|5;1020000;",_xlfn.XLOOKUP(N52,[1]补给!$A:$A,[1]补给!$H:$H),"|5;2010002;",_xlfn.XLOOKUP(N52,[1]补给!$A:$A,[1]补给!$I:$I),IF(_xlfn.XLOOKUP(N52,[1]补给!$A:$A,[1]补给!$J:$J)&gt;0,CONCATENATE("|5;2010001;",_xlfn.XLOOKUP(N52,[1]补给!$A:$A,[1]补给!$J:$J)),""))</f>
        <v>2;0;3200|3;0;1300000|5;1020000;550|5;2010002;50</v>
      </c>
      <c r="I52" s="3">
        <v>1</v>
      </c>
      <c r="J52" s="3">
        <f>IF(K52="","",_xlfn.XLOOKUP(K52,[2]价格档位!$B:$B,[2]价格档位!$A:$A))</f>
        <v>10</v>
      </c>
      <c r="K52" s="3" t="s">
        <v>49</v>
      </c>
      <c r="L52" s="3" t="str">
        <f t="shared" si="2"/>
        <v/>
      </c>
      <c r="M52" s="3">
        <v>1</v>
      </c>
      <c r="N52" s="4">
        <v>48</v>
      </c>
      <c r="O52" s="4">
        <v>1</v>
      </c>
      <c r="P52" s="3">
        <v>0</v>
      </c>
    </row>
    <row r="53" spans="1:16">
      <c r="A53" s="2">
        <v>10049</v>
      </c>
      <c r="B53" s="3" t="str">
        <f t="shared" si="3"/>
        <v>街区49补给</v>
      </c>
      <c r="C53" s="3">
        <v>100</v>
      </c>
      <c r="D53" s="3" t="s">
        <v>41</v>
      </c>
      <c r="E53" s="3">
        <v>49</v>
      </c>
      <c r="F53" s="3">
        <v>600</v>
      </c>
      <c r="H53" s="4" t="str" cm="1">
        <f t="array" ref="H53">CONCATENATE("2;0;",_xlfn.XLOOKUP(N53,[1]补给!$A:$A,[1]补给!$F:$F),"|3;0;",_xlfn.SINGLE(_xlfn.XLOOKUP(N53,[1]补给!$A:$A,[1]补给!$G:$G*1000)),"|5;1020000;",_xlfn.XLOOKUP(N53,[1]补给!$A:$A,[1]补给!$H:$H),"|5;2010002;",_xlfn.XLOOKUP(N53,[1]补给!$A:$A,[1]补给!$I:$I),IF(_xlfn.XLOOKUP(N53,[1]补给!$A:$A,[1]补给!$J:$J)&gt;0,CONCATENATE("|5;2010001;",_xlfn.XLOOKUP(N53,[1]补给!$A:$A,[1]补给!$J:$J)),""))</f>
        <v>2;0;3200|3;0;1350000|5;1020000;550|5;2010002;50</v>
      </c>
      <c r="I53" s="3">
        <v>1</v>
      </c>
      <c r="J53" s="3">
        <f>IF(K53="","",_xlfn.XLOOKUP(K53,[2]价格档位!$B:$B,[2]价格档位!$A:$A))</f>
        <v>10</v>
      </c>
      <c r="K53" s="3" t="s">
        <v>49</v>
      </c>
      <c r="L53" s="3" t="str">
        <f t="shared" si="2"/>
        <v/>
      </c>
      <c r="M53" s="3">
        <v>1</v>
      </c>
      <c r="N53" s="4">
        <v>49</v>
      </c>
      <c r="O53" s="4">
        <v>1</v>
      </c>
      <c r="P53" s="3">
        <v>0</v>
      </c>
    </row>
    <row r="54" spans="1:16">
      <c r="A54" s="2">
        <v>10050</v>
      </c>
      <c r="B54" s="3" t="str">
        <f t="shared" si="3"/>
        <v>街区50补给</v>
      </c>
      <c r="C54" s="3">
        <v>100</v>
      </c>
      <c r="D54" s="3" t="s">
        <v>41</v>
      </c>
      <c r="E54" s="3">
        <v>50</v>
      </c>
      <c r="F54" s="3">
        <v>600</v>
      </c>
      <c r="H54" s="4" t="str" cm="1">
        <f t="array" ref="H54">CONCATENATE("2;0;",_xlfn.XLOOKUP(N54,[1]补给!$A:$A,[1]补给!$F:$F),"|3;0;",_xlfn.SINGLE(_xlfn.XLOOKUP(N54,[1]补给!$A:$A,[1]补给!$G:$G*1000)),"|5;1020000;",_xlfn.XLOOKUP(N54,[1]补给!$A:$A,[1]补给!$H:$H),"|5;2010002;",_xlfn.XLOOKUP(N54,[1]补给!$A:$A,[1]补给!$I:$I),IF(_xlfn.XLOOKUP(N54,[1]补给!$A:$A,[1]补给!$J:$J)&gt;0,CONCATENATE("|5;2010001;",_xlfn.XLOOKUP(N54,[1]补给!$A:$A,[1]补给!$J:$J)),""))</f>
        <v>2;0;3200|3;0;1400000|5;1020000;550|5;2010002;50</v>
      </c>
      <c r="I54" s="3">
        <v>1</v>
      </c>
      <c r="J54" s="3">
        <f>IF(K54="","",_xlfn.XLOOKUP(K54,[2]价格档位!$B:$B,[2]价格档位!$A:$A))</f>
        <v>10</v>
      </c>
      <c r="K54" s="3" t="s">
        <v>49</v>
      </c>
      <c r="L54" s="3" t="str">
        <f t="shared" si="2"/>
        <v/>
      </c>
      <c r="M54" s="3">
        <v>1</v>
      </c>
      <c r="N54" s="4">
        <v>50</v>
      </c>
      <c r="O54" s="4">
        <v>1</v>
      </c>
      <c r="P54" s="3">
        <v>0</v>
      </c>
    </row>
    <row r="55" spans="1:16">
      <c r="A55" s="2">
        <v>10051</v>
      </c>
      <c r="B55" s="3" t="str">
        <f t="shared" si="3"/>
        <v>街区51补给</v>
      </c>
      <c r="C55" s="3">
        <v>100</v>
      </c>
      <c r="D55" s="3" t="s">
        <v>41</v>
      </c>
      <c r="E55" s="3">
        <v>51</v>
      </c>
      <c r="F55" s="3">
        <v>600</v>
      </c>
      <c r="H55" s="4" t="str" cm="1">
        <f t="array" ref="H55">CONCATENATE("2;0;",_xlfn.XLOOKUP(N55,[1]补给!$A:$A,[1]补给!$F:$F),"|3;0;",_xlfn.SINGLE(_xlfn.XLOOKUP(N55,[1]补给!$A:$A,[1]补给!$G:$G*1000)),"|5;1020000;",_xlfn.XLOOKUP(N55,[1]补给!$A:$A,[1]补给!$H:$H),"|5;2010002;",_xlfn.XLOOKUP(N55,[1]补给!$A:$A,[1]补给!$I:$I),IF(_xlfn.XLOOKUP(N55,[1]补给!$A:$A,[1]补给!$J:$J)&gt;0,CONCATENATE("|5;2010001;",_xlfn.XLOOKUP(N55,[1]补给!$A:$A,[1]补给!$J:$J)),""))</f>
        <v>2;0;3200|3;0;1450000|5;1020000;550|5;2010002;50</v>
      </c>
      <c r="I55" s="3">
        <v>1</v>
      </c>
      <c r="J55" s="3">
        <f>IF(K55="","",_xlfn.XLOOKUP(K55,[2]价格档位!$B:$B,[2]价格档位!$A:$A))</f>
        <v>10</v>
      </c>
      <c r="K55" s="3" t="s">
        <v>49</v>
      </c>
      <c r="L55" s="3" t="str">
        <f t="shared" si="2"/>
        <v/>
      </c>
      <c r="M55" s="3">
        <v>1</v>
      </c>
      <c r="N55" s="4">
        <v>51</v>
      </c>
      <c r="O55" s="4">
        <v>1</v>
      </c>
      <c r="P55" s="3">
        <v>0</v>
      </c>
    </row>
    <row r="56" spans="1:16">
      <c r="A56" s="2">
        <v>10052</v>
      </c>
      <c r="B56" s="3" t="str">
        <f t="shared" si="3"/>
        <v>街区52补给</v>
      </c>
      <c r="C56" s="3">
        <v>100</v>
      </c>
      <c r="D56" s="3" t="s">
        <v>41</v>
      </c>
      <c r="E56" s="3">
        <v>52</v>
      </c>
      <c r="F56" s="3">
        <v>600</v>
      </c>
      <c r="H56" s="4" t="str" cm="1">
        <f t="array" ref="H56">CONCATENATE("2;0;",_xlfn.XLOOKUP(N56,[1]补给!$A:$A,[1]补给!$F:$F),"|3;0;",_xlfn.SINGLE(_xlfn.XLOOKUP(N56,[1]补给!$A:$A,[1]补给!$G:$G*1000)),"|5;1020000;",_xlfn.XLOOKUP(N56,[1]补给!$A:$A,[1]补给!$H:$H),"|5;2010002;",_xlfn.XLOOKUP(N56,[1]补给!$A:$A,[1]补给!$I:$I),IF(_xlfn.XLOOKUP(N56,[1]补给!$A:$A,[1]补给!$J:$J)&gt;0,CONCATENATE("|5;2010001;",_xlfn.XLOOKUP(N56,[1]补给!$A:$A,[1]补给!$J:$J)),""))</f>
        <v>2;0;3200|3;0;1500000|5;1020000;550|5;2010002;50</v>
      </c>
      <c r="I56" s="3">
        <v>1</v>
      </c>
      <c r="J56" s="3">
        <f>IF(K56="","",_xlfn.XLOOKUP(K56,[2]价格档位!$B:$B,[2]价格档位!$A:$A))</f>
        <v>10</v>
      </c>
      <c r="K56" s="3" t="s">
        <v>49</v>
      </c>
      <c r="L56" s="3" t="str">
        <f t="shared" si="2"/>
        <v/>
      </c>
      <c r="M56" s="3">
        <v>1</v>
      </c>
      <c r="N56" s="4">
        <v>52</v>
      </c>
      <c r="O56" s="4">
        <v>1</v>
      </c>
      <c r="P56" s="3">
        <v>0</v>
      </c>
    </row>
    <row r="57" spans="1:16">
      <c r="A57" s="2">
        <v>10053</v>
      </c>
      <c r="B57" s="3" t="str">
        <f t="shared" si="3"/>
        <v>街区53补给</v>
      </c>
      <c r="C57" s="3">
        <v>100</v>
      </c>
      <c r="D57" s="3" t="s">
        <v>41</v>
      </c>
      <c r="E57" s="3">
        <v>53</v>
      </c>
      <c r="F57" s="3">
        <v>600</v>
      </c>
      <c r="H57" s="4" t="str" cm="1">
        <f t="array" ref="H57">CONCATENATE("2;0;",_xlfn.XLOOKUP(N57,[1]补给!$A:$A,[1]补给!$F:$F),"|3;0;",_xlfn.SINGLE(_xlfn.XLOOKUP(N57,[1]补给!$A:$A,[1]补给!$G:$G*1000)),"|5;1020000;",_xlfn.XLOOKUP(N57,[1]补给!$A:$A,[1]补给!$H:$H),"|5;2010002;",_xlfn.XLOOKUP(N57,[1]补给!$A:$A,[1]补给!$I:$I),IF(_xlfn.XLOOKUP(N57,[1]补给!$A:$A,[1]补给!$J:$J)&gt;0,CONCATENATE("|5;2010001;",_xlfn.XLOOKUP(N57,[1]补给!$A:$A,[1]补给!$J:$J)),""))</f>
        <v>2;0;3200|3;0;1550000|5;1020000;550|5;2010002;50</v>
      </c>
      <c r="I57" s="3">
        <v>1</v>
      </c>
      <c r="J57" s="3">
        <f>IF(K57="","",_xlfn.XLOOKUP(K57,[2]价格档位!$B:$B,[2]价格档位!$A:$A))</f>
        <v>10</v>
      </c>
      <c r="K57" s="3" t="s">
        <v>49</v>
      </c>
      <c r="L57" s="3" t="str">
        <f t="shared" si="2"/>
        <v/>
      </c>
      <c r="M57" s="3">
        <v>1</v>
      </c>
      <c r="N57" s="4">
        <v>53</v>
      </c>
      <c r="O57" s="4">
        <v>1</v>
      </c>
      <c r="P57" s="3">
        <v>0</v>
      </c>
    </row>
    <row r="58" spans="1:16">
      <c r="A58" s="2">
        <v>10054</v>
      </c>
      <c r="B58" s="3" t="str">
        <f t="shared" si="3"/>
        <v>街区54补给</v>
      </c>
      <c r="C58" s="3">
        <v>100</v>
      </c>
      <c r="D58" s="3" t="s">
        <v>41</v>
      </c>
      <c r="E58" s="3">
        <v>54</v>
      </c>
      <c r="F58" s="3">
        <v>600</v>
      </c>
      <c r="H58" s="4" t="str" cm="1">
        <f t="array" ref="H58">CONCATENATE("2;0;",_xlfn.XLOOKUP(N58,[1]补给!$A:$A,[1]补给!$F:$F),"|3;0;",_xlfn.SINGLE(_xlfn.XLOOKUP(N58,[1]补给!$A:$A,[1]补给!$G:$G*1000)),"|5;1020000;",_xlfn.XLOOKUP(N58,[1]补给!$A:$A,[1]补给!$H:$H),"|5;2010002;",_xlfn.XLOOKUP(N58,[1]补给!$A:$A,[1]补给!$I:$I),IF(_xlfn.XLOOKUP(N58,[1]补给!$A:$A,[1]补给!$J:$J)&gt;0,CONCATENATE("|5;2010001;",_xlfn.XLOOKUP(N58,[1]补给!$A:$A,[1]补给!$J:$J)),""))</f>
        <v>2;0;3200|3;0;1600000|5;1020000;550|5;2010002;50</v>
      </c>
      <c r="I58" s="3">
        <v>1</v>
      </c>
      <c r="J58" s="3">
        <f>IF(K58="","",_xlfn.XLOOKUP(K58,[2]价格档位!$B:$B,[2]价格档位!$A:$A))</f>
        <v>10</v>
      </c>
      <c r="K58" s="3" t="s">
        <v>49</v>
      </c>
      <c r="L58" s="3" t="str">
        <f t="shared" si="2"/>
        <v/>
      </c>
      <c r="M58" s="3">
        <v>1</v>
      </c>
      <c r="N58" s="4">
        <v>54</v>
      </c>
      <c r="O58" s="4">
        <v>1</v>
      </c>
      <c r="P58" s="3">
        <v>0</v>
      </c>
    </row>
    <row r="59" spans="1:16">
      <c r="A59" s="2">
        <v>10055</v>
      </c>
      <c r="B59" s="3" t="str">
        <f t="shared" si="3"/>
        <v>街区55补给</v>
      </c>
      <c r="C59" s="3">
        <v>100</v>
      </c>
      <c r="D59" s="3" t="s">
        <v>41</v>
      </c>
      <c r="E59" s="3">
        <v>55</v>
      </c>
      <c r="F59" s="3">
        <v>600</v>
      </c>
      <c r="H59" s="4" t="str" cm="1">
        <f t="array" ref="H59">CONCATENATE("2;0;",_xlfn.XLOOKUP(N59,[1]补给!$A:$A,[1]补给!$F:$F),"|3;0;",_xlfn.SINGLE(_xlfn.XLOOKUP(N59,[1]补给!$A:$A,[1]补给!$G:$G*1000)),"|5;1020000;",_xlfn.XLOOKUP(N59,[1]补给!$A:$A,[1]补给!$H:$H),"|5;2010002;",_xlfn.XLOOKUP(N59,[1]补给!$A:$A,[1]补给!$I:$I),IF(_xlfn.XLOOKUP(N59,[1]补给!$A:$A,[1]补给!$J:$J)&gt;0,CONCATENATE("|5;2010001;",_xlfn.XLOOKUP(N59,[1]补给!$A:$A,[1]补给!$J:$J)),""))</f>
        <v>2;0;3200|3;0;1650000|5;1020000;550|5;2010002;50</v>
      </c>
      <c r="I59" s="3">
        <v>1</v>
      </c>
      <c r="J59" s="3">
        <f>IF(K59="","",_xlfn.XLOOKUP(K59,[2]价格档位!$B:$B,[2]价格档位!$A:$A))</f>
        <v>10</v>
      </c>
      <c r="K59" s="3" t="s">
        <v>49</v>
      </c>
      <c r="L59" s="3" t="str">
        <f t="shared" si="2"/>
        <v/>
      </c>
      <c r="M59" s="3">
        <v>1</v>
      </c>
      <c r="N59" s="4">
        <v>55</v>
      </c>
      <c r="O59" s="4">
        <v>1</v>
      </c>
      <c r="P59" s="3">
        <v>0</v>
      </c>
    </row>
    <row r="60" spans="1:16">
      <c r="A60" s="2">
        <v>10056</v>
      </c>
      <c r="B60" s="3" t="str">
        <f t="shared" si="3"/>
        <v>街区56补给</v>
      </c>
      <c r="C60" s="3">
        <v>100</v>
      </c>
      <c r="D60" s="3" t="s">
        <v>41</v>
      </c>
      <c r="E60" s="3">
        <v>56</v>
      </c>
      <c r="F60" s="3">
        <v>600</v>
      </c>
      <c r="H60" s="4" t="str" cm="1">
        <f t="array" ref="H60">CONCATENATE("2;0;",_xlfn.XLOOKUP(N60,[1]补给!$A:$A,[1]补给!$F:$F),"|3;0;",_xlfn.SINGLE(_xlfn.XLOOKUP(N60,[1]补给!$A:$A,[1]补给!$G:$G*1000)),"|5;1020000;",_xlfn.XLOOKUP(N60,[1]补给!$A:$A,[1]补给!$H:$H),"|5;2010002;",_xlfn.XLOOKUP(N60,[1]补给!$A:$A,[1]补给!$I:$I),IF(_xlfn.XLOOKUP(N60,[1]补给!$A:$A,[1]补给!$J:$J)&gt;0,CONCATENATE("|5;2010001;",_xlfn.XLOOKUP(N60,[1]补给!$A:$A,[1]补给!$J:$J)),""))</f>
        <v>2;0;3200|3;0;1700000|5;1020000;550|5;2010002;50</v>
      </c>
      <c r="I60" s="3">
        <v>1</v>
      </c>
      <c r="J60" s="3">
        <f>IF(K60="","",_xlfn.XLOOKUP(K60,[2]价格档位!$B:$B,[2]价格档位!$A:$A))</f>
        <v>10</v>
      </c>
      <c r="K60" s="3" t="s">
        <v>49</v>
      </c>
      <c r="L60" s="3" t="str">
        <f t="shared" si="2"/>
        <v/>
      </c>
      <c r="M60" s="3">
        <v>1</v>
      </c>
      <c r="N60" s="4">
        <v>56</v>
      </c>
      <c r="O60" s="4">
        <v>1</v>
      </c>
      <c r="P60" s="3">
        <v>0</v>
      </c>
    </row>
    <row r="61" spans="1:16">
      <c r="A61" s="2">
        <v>10057</v>
      </c>
      <c r="B61" s="3" t="str">
        <f t="shared" si="3"/>
        <v>街区57补给</v>
      </c>
      <c r="C61" s="3">
        <v>100</v>
      </c>
      <c r="D61" s="3" t="s">
        <v>41</v>
      </c>
      <c r="E61" s="3">
        <v>57</v>
      </c>
      <c r="F61" s="3">
        <v>600</v>
      </c>
      <c r="H61" s="4" t="str" cm="1">
        <f t="array" ref="H61">CONCATENATE("2;0;",_xlfn.XLOOKUP(N61,[1]补给!$A:$A,[1]补给!$F:$F),"|3;0;",_xlfn.SINGLE(_xlfn.XLOOKUP(N61,[1]补给!$A:$A,[1]补给!$G:$G*1000)),"|5;1020000;",_xlfn.XLOOKUP(N61,[1]补给!$A:$A,[1]补给!$H:$H),"|5;2010002;",_xlfn.XLOOKUP(N61,[1]补给!$A:$A,[1]补给!$I:$I),IF(_xlfn.XLOOKUP(N61,[1]补给!$A:$A,[1]补给!$J:$J)&gt;0,CONCATENATE("|5;2010001;",_xlfn.XLOOKUP(N61,[1]补给!$A:$A,[1]补给!$J:$J)),""))</f>
        <v>2;0;3200|3;0;1750000|5;1020000;550|5;2010002;50</v>
      </c>
      <c r="I61" s="3">
        <v>1</v>
      </c>
      <c r="J61" s="3">
        <f>IF(K61="","",_xlfn.XLOOKUP(K61,[2]价格档位!$B:$B,[2]价格档位!$A:$A))</f>
        <v>10</v>
      </c>
      <c r="K61" s="3" t="s">
        <v>49</v>
      </c>
      <c r="L61" s="3" t="str">
        <f t="shared" si="2"/>
        <v/>
      </c>
      <c r="M61" s="3">
        <v>1</v>
      </c>
      <c r="N61" s="4">
        <v>57</v>
      </c>
      <c r="O61" s="4">
        <v>1</v>
      </c>
      <c r="P61" s="3">
        <v>0</v>
      </c>
    </row>
    <row r="62" spans="1:16">
      <c r="A62" s="2">
        <v>10058</v>
      </c>
      <c r="B62" s="3" t="str">
        <f t="shared" si="3"/>
        <v>街区58补给</v>
      </c>
      <c r="C62" s="3">
        <v>100</v>
      </c>
      <c r="D62" s="3" t="s">
        <v>41</v>
      </c>
      <c r="E62" s="3">
        <v>58</v>
      </c>
      <c r="F62" s="3">
        <v>600</v>
      </c>
      <c r="H62" s="4" t="str" cm="1">
        <f t="array" ref="H62">CONCATENATE("2;0;",_xlfn.XLOOKUP(N62,[1]补给!$A:$A,[1]补给!$F:$F),"|3;0;",_xlfn.SINGLE(_xlfn.XLOOKUP(N62,[1]补给!$A:$A,[1]补给!$G:$G*1000)),"|5;1020000;",_xlfn.XLOOKUP(N62,[1]补给!$A:$A,[1]补给!$H:$H),"|5;2010002;",_xlfn.XLOOKUP(N62,[1]补给!$A:$A,[1]补给!$I:$I),IF(_xlfn.XLOOKUP(N62,[1]补给!$A:$A,[1]补给!$J:$J)&gt;0,CONCATENATE("|5;2010001;",_xlfn.XLOOKUP(N62,[1]补给!$A:$A,[1]补给!$J:$J)),""))</f>
        <v>2;0;3200|3;0;1800000|5;1020000;550|5;2010002;50</v>
      </c>
      <c r="I62" s="3">
        <v>1</v>
      </c>
      <c r="J62" s="3">
        <f>IF(K62="","",_xlfn.XLOOKUP(K62,[2]价格档位!$B:$B,[2]价格档位!$A:$A))</f>
        <v>10</v>
      </c>
      <c r="K62" s="3" t="s">
        <v>49</v>
      </c>
      <c r="L62" s="3" t="str">
        <f t="shared" si="2"/>
        <v/>
      </c>
      <c r="M62" s="3">
        <v>1</v>
      </c>
      <c r="N62" s="4">
        <v>58</v>
      </c>
      <c r="O62" s="4">
        <v>1</v>
      </c>
      <c r="P62" s="3">
        <v>0</v>
      </c>
    </row>
    <row r="63" spans="1:16">
      <c r="A63" s="2">
        <v>10059</v>
      </c>
      <c r="B63" s="3" t="str">
        <f t="shared" si="3"/>
        <v>街区59补给</v>
      </c>
      <c r="C63" s="3">
        <v>100</v>
      </c>
      <c r="D63" s="3" t="s">
        <v>41</v>
      </c>
      <c r="E63" s="3">
        <v>59</v>
      </c>
      <c r="F63" s="3">
        <v>600</v>
      </c>
      <c r="H63" s="4" t="str" cm="1">
        <f t="array" ref="H63">CONCATENATE("2;0;",_xlfn.XLOOKUP(N63,[1]补给!$A:$A,[1]补给!$F:$F),"|3;0;",_xlfn.SINGLE(_xlfn.XLOOKUP(N63,[1]补给!$A:$A,[1]补给!$G:$G*1000)),"|5;1020000;",_xlfn.XLOOKUP(N63,[1]补给!$A:$A,[1]补给!$H:$H),"|5;2010002;",_xlfn.XLOOKUP(N63,[1]补给!$A:$A,[1]补给!$I:$I),IF(_xlfn.XLOOKUP(N63,[1]补给!$A:$A,[1]补给!$J:$J)&gt;0,CONCATENATE("|5;2010001;",_xlfn.XLOOKUP(N63,[1]补给!$A:$A,[1]补给!$J:$J)),""))</f>
        <v>2;0;3200|3;0;1850000|5;1020000;550|5;2010002;50</v>
      </c>
      <c r="I63" s="3">
        <v>1</v>
      </c>
      <c r="J63" s="3">
        <f>IF(K63="","",_xlfn.XLOOKUP(K63,[2]价格档位!$B:$B,[2]价格档位!$A:$A))</f>
        <v>10</v>
      </c>
      <c r="K63" s="3" t="s">
        <v>49</v>
      </c>
      <c r="L63" s="3" t="str">
        <f t="shared" si="2"/>
        <v/>
      </c>
      <c r="M63" s="3">
        <v>1</v>
      </c>
      <c r="N63" s="4">
        <v>59</v>
      </c>
      <c r="O63" s="4">
        <v>1</v>
      </c>
      <c r="P63" s="3">
        <v>0</v>
      </c>
    </row>
    <row r="64" spans="1:16">
      <c r="A64" s="2">
        <v>10060</v>
      </c>
      <c r="B64" s="3" t="str">
        <f t="shared" si="3"/>
        <v>街区60补给</v>
      </c>
      <c r="C64" s="3">
        <v>100</v>
      </c>
      <c r="D64" s="3" t="s">
        <v>41</v>
      </c>
      <c r="E64" s="3">
        <v>60</v>
      </c>
      <c r="F64" s="3">
        <v>600</v>
      </c>
      <c r="H64" s="4" t="str" cm="1">
        <f t="array" ref="H64">CONCATENATE("2;0;",_xlfn.XLOOKUP(N64,[1]补给!$A:$A,[1]补给!$F:$F),"|3;0;",_xlfn.SINGLE(_xlfn.XLOOKUP(N64,[1]补给!$A:$A,[1]补给!$G:$G*1000)),"|5;1020000;",_xlfn.XLOOKUP(N64,[1]补给!$A:$A,[1]补给!$H:$H),"|5;2010002;",_xlfn.XLOOKUP(N64,[1]补给!$A:$A,[1]补给!$I:$I),IF(_xlfn.XLOOKUP(N64,[1]补给!$A:$A,[1]补给!$J:$J)&gt;0,CONCATENATE("|5;2010001;",_xlfn.XLOOKUP(N64,[1]补给!$A:$A,[1]补给!$J:$J)),""))</f>
        <v>2;0;3200|3;0;1900000|5;1020000;550|5;2010002;50</v>
      </c>
      <c r="I64" s="3">
        <v>1</v>
      </c>
      <c r="J64" s="3">
        <f>IF(K64="","",_xlfn.XLOOKUP(K64,[2]价格档位!$B:$B,[2]价格档位!$A:$A))</f>
        <v>10</v>
      </c>
      <c r="K64" s="3" t="s">
        <v>49</v>
      </c>
      <c r="L64" s="3" t="str">
        <f t="shared" si="2"/>
        <v/>
      </c>
      <c r="M64" s="3">
        <v>1</v>
      </c>
      <c r="N64" s="4">
        <v>60</v>
      </c>
      <c r="O64" s="4">
        <v>1</v>
      </c>
      <c r="P64" s="3">
        <v>0</v>
      </c>
    </row>
    <row r="65" spans="1:16">
      <c r="A65" s="2">
        <v>10061</v>
      </c>
      <c r="B65" s="3" t="str">
        <f t="shared" si="3"/>
        <v>街区61补给</v>
      </c>
      <c r="C65" s="3">
        <v>100</v>
      </c>
      <c r="D65" s="3" t="s">
        <v>41</v>
      </c>
      <c r="E65" s="3">
        <v>61</v>
      </c>
      <c r="F65" s="3">
        <v>600</v>
      </c>
      <c r="H65" s="4" t="str" cm="1">
        <f t="array" ref="H65">CONCATENATE("2;0;",_xlfn.XLOOKUP(N65,[1]补给!$A:$A,[1]补给!$F:$F),"|3;0;",_xlfn.SINGLE(_xlfn.XLOOKUP(N65,[1]补给!$A:$A,[1]补给!$G:$G*1000)),"|5;1020000;",_xlfn.XLOOKUP(N65,[1]补给!$A:$A,[1]补给!$H:$H),"|5;2010002;",_xlfn.XLOOKUP(N65,[1]补给!$A:$A,[1]补给!$I:$I),IF(_xlfn.XLOOKUP(N65,[1]补给!$A:$A,[1]补给!$J:$J)&gt;0,CONCATENATE("|5;2010001;",_xlfn.XLOOKUP(N65,[1]补给!$A:$A,[1]补给!$J:$J)),""))</f>
        <v>2;0;3200|3;0;1950000|5;1020000;550|5;2010002;50</v>
      </c>
      <c r="I65" s="3">
        <v>1</v>
      </c>
      <c r="J65" s="3">
        <f>IF(K65="","",_xlfn.XLOOKUP(K65,[2]价格档位!$B:$B,[2]价格档位!$A:$A))</f>
        <v>10</v>
      </c>
      <c r="K65" s="3" t="s">
        <v>49</v>
      </c>
      <c r="L65" s="3" t="str">
        <f t="shared" si="2"/>
        <v/>
      </c>
      <c r="M65" s="3">
        <v>1</v>
      </c>
      <c r="N65" s="4">
        <v>61</v>
      </c>
      <c r="O65" s="4">
        <v>1</v>
      </c>
      <c r="P65" s="3">
        <v>0</v>
      </c>
    </row>
    <row r="66" spans="1:16">
      <c r="A66" s="2">
        <v>10062</v>
      </c>
      <c r="B66" s="3" t="str">
        <f t="shared" si="3"/>
        <v>街区62补给</v>
      </c>
      <c r="C66" s="3">
        <v>100</v>
      </c>
      <c r="D66" s="3" t="s">
        <v>41</v>
      </c>
      <c r="E66" s="3">
        <v>62</v>
      </c>
      <c r="F66" s="3">
        <v>600</v>
      </c>
      <c r="H66" s="4" t="str" cm="1">
        <f t="array" ref="H66">CONCATENATE("2;0;",_xlfn.XLOOKUP(N66,[1]补给!$A:$A,[1]补给!$F:$F),"|3;0;",_xlfn.SINGLE(_xlfn.XLOOKUP(N66,[1]补给!$A:$A,[1]补给!$G:$G*1000)),"|5;1020000;",_xlfn.XLOOKUP(N66,[1]补给!$A:$A,[1]补给!$H:$H),"|5;2010002;",_xlfn.XLOOKUP(N66,[1]补给!$A:$A,[1]补给!$I:$I),IF(_xlfn.XLOOKUP(N66,[1]补给!$A:$A,[1]补给!$J:$J)&gt;0,CONCATENATE("|5;2010001;",_xlfn.XLOOKUP(N66,[1]补给!$A:$A,[1]补给!$J:$J)),""))</f>
        <v>2;0;3200|3;0;2000000|5;1020000;550|5;2010002;50</v>
      </c>
      <c r="I66" s="3">
        <v>1</v>
      </c>
      <c r="J66" s="3">
        <f>IF(K66="","",_xlfn.XLOOKUP(K66,[2]价格档位!$B:$B,[2]价格档位!$A:$A))</f>
        <v>10</v>
      </c>
      <c r="K66" s="3" t="s">
        <v>49</v>
      </c>
      <c r="L66" s="3" t="str">
        <f t="shared" si="2"/>
        <v/>
      </c>
      <c r="M66" s="3">
        <v>1</v>
      </c>
      <c r="N66" s="4">
        <v>62</v>
      </c>
      <c r="O66" s="4">
        <v>1</v>
      </c>
      <c r="P66" s="3">
        <v>0</v>
      </c>
    </row>
    <row r="67" spans="1:16">
      <c r="A67" s="2">
        <v>10063</v>
      </c>
      <c r="B67" s="3" t="str">
        <f t="shared" si="3"/>
        <v>街区63补给</v>
      </c>
      <c r="C67" s="3">
        <v>100</v>
      </c>
      <c r="D67" s="3" t="s">
        <v>41</v>
      </c>
      <c r="E67" s="3">
        <v>63</v>
      </c>
      <c r="F67" s="3">
        <v>600</v>
      </c>
      <c r="H67" s="4" t="str" cm="1">
        <f t="array" ref="H67">CONCATENATE("2;0;",_xlfn.XLOOKUP(N67,[1]补给!$A:$A,[1]补给!$F:$F),"|3;0;",_xlfn.SINGLE(_xlfn.XLOOKUP(N67,[1]补给!$A:$A,[1]补给!$G:$G*1000)),"|5;1020000;",_xlfn.XLOOKUP(N67,[1]补给!$A:$A,[1]补给!$H:$H),"|5;2010002;",_xlfn.XLOOKUP(N67,[1]补给!$A:$A,[1]补给!$I:$I),IF(_xlfn.XLOOKUP(N67,[1]补给!$A:$A,[1]补给!$J:$J)&gt;0,CONCATENATE("|5;2010001;",_xlfn.XLOOKUP(N67,[1]补给!$A:$A,[1]补给!$J:$J)),""))</f>
        <v>2;0;3200|3;0;2050000|5;1020000;550|5;2010002;50</v>
      </c>
      <c r="I67" s="3">
        <v>1</v>
      </c>
      <c r="J67" s="3">
        <f>IF(K67="","",_xlfn.XLOOKUP(K67,[2]价格档位!$B:$B,[2]价格档位!$A:$A))</f>
        <v>10</v>
      </c>
      <c r="K67" s="3" t="s">
        <v>49</v>
      </c>
      <c r="L67" s="3" t="str">
        <f t="shared" si="2"/>
        <v/>
      </c>
      <c r="M67" s="3">
        <v>1</v>
      </c>
      <c r="N67" s="4">
        <v>63</v>
      </c>
      <c r="O67" s="4">
        <v>1</v>
      </c>
      <c r="P67" s="3">
        <v>0</v>
      </c>
    </row>
    <row r="68" spans="1:16">
      <c r="A68" s="2">
        <v>10064</v>
      </c>
      <c r="B68" s="3" t="str">
        <f t="shared" si="3"/>
        <v>街区64补给</v>
      </c>
      <c r="C68" s="3">
        <v>100</v>
      </c>
      <c r="D68" s="3" t="s">
        <v>41</v>
      </c>
      <c r="E68" s="3">
        <v>64</v>
      </c>
      <c r="F68" s="3">
        <v>600</v>
      </c>
      <c r="H68" s="4" t="str" cm="1">
        <f t="array" ref="H68">CONCATENATE("2;0;",_xlfn.XLOOKUP(N68,[1]补给!$A:$A,[1]补给!$F:$F),"|3;0;",_xlfn.SINGLE(_xlfn.XLOOKUP(N68,[1]补给!$A:$A,[1]补给!$G:$G*1000)),"|5;1020000;",_xlfn.XLOOKUP(N68,[1]补给!$A:$A,[1]补给!$H:$H),"|5;2010002;",_xlfn.XLOOKUP(N68,[1]补给!$A:$A,[1]补给!$I:$I),IF(_xlfn.XLOOKUP(N68,[1]补给!$A:$A,[1]补给!$J:$J)&gt;0,CONCATENATE("|5;2010001;",_xlfn.XLOOKUP(N68,[1]补给!$A:$A,[1]补给!$J:$J)),""))</f>
        <v>2;0;3200|3;0;2100000|5;1020000;550|5;2010002;50</v>
      </c>
      <c r="I68" s="3">
        <v>1</v>
      </c>
      <c r="J68" s="3">
        <f>IF(K68="","",_xlfn.XLOOKUP(K68,[2]价格档位!$B:$B,[2]价格档位!$A:$A))</f>
        <v>10</v>
      </c>
      <c r="K68" s="3" t="s">
        <v>49</v>
      </c>
      <c r="L68" s="3" t="str">
        <f t="shared" si="2"/>
        <v/>
      </c>
      <c r="M68" s="3">
        <v>1</v>
      </c>
      <c r="N68" s="4">
        <v>64</v>
      </c>
      <c r="O68" s="4">
        <v>1</v>
      </c>
      <c r="P68" s="3">
        <v>0</v>
      </c>
    </row>
    <row r="69" spans="1:16">
      <c r="A69" s="2">
        <v>10065</v>
      </c>
      <c r="B69" s="3" t="str">
        <f t="shared" si="3"/>
        <v>街区65补给</v>
      </c>
      <c r="C69" s="3">
        <v>100</v>
      </c>
      <c r="D69" s="3" t="s">
        <v>41</v>
      </c>
      <c r="E69" s="3">
        <v>65</v>
      </c>
      <c r="F69" s="3">
        <v>600</v>
      </c>
      <c r="H69" s="4" t="str" cm="1">
        <f t="array" ref="H69">CONCATENATE("2;0;",_xlfn.XLOOKUP(N69,[1]补给!$A:$A,[1]补给!$F:$F),"|3;0;",_xlfn.SINGLE(_xlfn.XLOOKUP(N69,[1]补给!$A:$A,[1]补给!$G:$G*1000)),"|5;1020000;",_xlfn.XLOOKUP(N69,[1]补给!$A:$A,[1]补给!$H:$H),"|5;2010002;",_xlfn.XLOOKUP(N69,[1]补给!$A:$A,[1]补给!$I:$I),IF(_xlfn.XLOOKUP(N69,[1]补给!$A:$A,[1]补给!$J:$J)&gt;0,CONCATENATE("|5;2010001;",_xlfn.XLOOKUP(N69,[1]补给!$A:$A,[1]补给!$J:$J)),""))</f>
        <v>2;0;3200|3;0;2150000|5;1020000;550|5;2010002;50</v>
      </c>
      <c r="I69" s="3">
        <v>1</v>
      </c>
      <c r="J69" s="3">
        <f>IF(K69="","",_xlfn.XLOOKUP(K69,[2]价格档位!$B:$B,[2]价格档位!$A:$A))</f>
        <v>10</v>
      </c>
      <c r="K69" s="3" t="s">
        <v>49</v>
      </c>
      <c r="L69" s="3" t="str">
        <f t="shared" ref="L69:L107" si="4">IF(J69="","1;1","")</f>
        <v/>
      </c>
      <c r="M69" s="3">
        <v>1</v>
      </c>
      <c r="N69" s="4">
        <v>65</v>
      </c>
      <c r="O69" s="4">
        <v>1</v>
      </c>
      <c r="P69" s="3">
        <v>0</v>
      </c>
    </row>
    <row r="70" spans="1:16">
      <c r="A70" s="2">
        <v>10066</v>
      </c>
      <c r="B70" s="3" t="str">
        <f t="shared" si="3"/>
        <v>街区66补给</v>
      </c>
      <c r="C70" s="3">
        <v>100</v>
      </c>
      <c r="D70" s="3" t="s">
        <v>41</v>
      </c>
      <c r="E70" s="3">
        <v>66</v>
      </c>
      <c r="F70" s="3">
        <v>600</v>
      </c>
      <c r="H70" s="4" t="str" cm="1">
        <f t="array" ref="H70">CONCATENATE("2;0;",_xlfn.XLOOKUP(N70,[1]补给!$A:$A,[1]补给!$F:$F),"|3;0;",_xlfn.SINGLE(_xlfn.XLOOKUP(N70,[1]补给!$A:$A,[1]补给!$G:$G*1000)),"|5;1020000;",_xlfn.XLOOKUP(N70,[1]补给!$A:$A,[1]补给!$H:$H),"|5;2010002;",_xlfn.XLOOKUP(N70,[1]补给!$A:$A,[1]补给!$I:$I),IF(_xlfn.XLOOKUP(N70,[1]补给!$A:$A,[1]补给!$J:$J)&gt;0,CONCATENATE("|5;2010001;",_xlfn.XLOOKUP(N70,[1]补给!$A:$A,[1]补给!$J:$J)),""))</f>
        <v>2;0;3200|3;0;2200000|5;1020000;550|5;2010002;50</v>
      </c>
      <c r="I70" s="3">
        <v>1</v>
      </c>
      <c r="J70" s="3">
        <f>IF(K70="","",_xlfn.XLOOKUP(K70,[2]价格档位!$B:$B,[2]价格档位!$A:$A))</f>
        <v>10</v>
      </c>
      <c r="K70" s="3" t="s">
        <v>49</v>
      </c>
      <c r="L70" s="3" t="str">
        <f t="shared" si="4"/>
        <v/>
      </c>
      <c r="M70" s="3">
        <v>1</v>
      </c>
      <c r="N70" s="4">
        <v>66</v>
      </c>
      <c r="O70" s="4">
        <v>1</v>
      </c>
      <c r="P70" s="3">
        <v>0</v>
      </c>
    </row>
    <row r="71" spans="1:16">
      <c r="A71" s="2">
        <v>10067</v>
      </c>
      <c r="B71" s="3" t="str">
        <f t="shared" ref="B71:B103" si="5">CONCATENATE("街区",E71,"补给")</f>
        <v>街区67补给</v>
      </c>
      <c r="C71" s="3">
        <v>100</v>
      </c>
      <c r="D71" s="3" t="s">
        <v>41</v>
      </c>
      <c r="E71" s="3">
        <v>67</v>
      </c>
      <c r="F71" s="3">
        <v>600</v>
      </c>
      <c r="H71" s="4" t="str" cm="1">
        <f t="array" ref="H71">CONCATENATE("2;0;",_xlfn.XLOOKUP(N71,[1]补给!$A:$A,[1]补给!$F:$F),"|3;0;",_xlfn.SINGLE(_xlfn.XLOOKUP(N71,[1]补给!$A:$A,[1]补给!$G:$G*1000)),"|5;1020000;",_xlfn.XLOOKUP(N71,[1]补给!$A:$A,[1]补给!$H:$H),"|5;2010002;",_xlfn.XLOOKUP(N71,[1]补给!$A:$A,[1]补给!$I:$I),IF(_xlfn.XLOOKUP(N71,[1]补给!$A:$A,[1]补给!$J:$J)&gt;0,CONCATENATE("|5;2010001;",_xlfn.XLOOKUP(N71,[1]补给!$A:$A,[1]补给!$J:$J)),""))</f>
        <v>2;0;3200|3;0;2250000|5;1020000;550|5;2010002;50</v>
      </c>
      <c r="I71" s="3">
        <v>1</v>
      </c>
      <c r="J71" s="3">
        <f>IF(K71="","",_xlfn.XLOOKUP(K71,[2]价格档位!$B:$B,[2]价格档位!$A:$A))</f>
        <v>10</v>
      </c>
      <c r="K71" s="3" t="s">
        <v>49</v>
      </c>
      <c r="L71" s="3" t="str">
        <f t="shared" si="4"/>
        <v/>
      </c>
      <c r="M71" s="3">
        <v>1</v>
      </c>
      <c r="N71" s="4">
        <v>67</v>
      </c>
      <c r="O71" s="4">
        <v>1</v>
      </c>
      <c r="P71" s="3">
        <v>0</v>
      </c>
    </row>
    <row r="72" spans="1:16">
      <c r="A72" s="2">
        <v>10068</v>
      </c>
      <c r="B72" s="3" t="str">
        <f t="shared" si="5"/>
        <v>街区68补给</v>
      </c>
      <c r="C72" s="3">
        <v>100</v>
      </c>
      <c r="D72" s="3" t="s">
        <v>41</v>
      </c>
      <c r="E72" s="3">
        <v>68</v>
      </c>
      <c r="F72" s="3">
        <v>600</v>
      </c>
      <c r="H72" s="4" t="str" cm="1">
        <f t="array" ref="H72">CONCATENATE("2;0;",_xlfn.XLOOKUP(N72,[1]补给!$A:$A,[1]补给!$F:$F),"|3;0;",_xlfn.SINGLE(_xlfn.XLOOKUP(N72,[1]补给!$A:$A,[1]补给!$G:$G*1000)),"|5;1020000;",_xlfn.XLOOKUP(N72,[1]补给!$A:$A,[1]补给!$H:$H),"|5;2010002;",_xlfn.XLOOKUP(N72,[1]补给!$A:$A,[1]补给!$I:$I),IF(_xlfn.XLOOKUP(N72,[1]补给!$A:$A,[1]补给!$J:$J)&gt;0,CONCATENATE("|5;2010001;",_xlfn.XLOOKUP(N72,[1]补给!$A:$A,[1]补给!$J:$J)),""))</f>
        <v>2;0;3200|3;0;2300000|5;1020000;550|5;2010002;50</v>
      </c>
      <c r="I72" s="3">
        <v>1</v>
      </c>
      <c r="J72" s="3">
        <f>IF(K72="","",_xlfn.XLOOKUP(K72,[2]价格档位!$B:$B,[2]价格档位!$A:$A))</f>
        <v>10</v>
      </c>
      <c r="K72" s="3" t="s">
        <v>49</v>
      </c>
      <c r="L72" s="3" t="str">
        <f t="shared" si="4"/>
        <v/>
      </c>
      <c r="M72" s="3">
        <v>1</v>
      </c>
      <c r="N72" s="4">
        <v>68</v>
      </c>
      <c r="O72" s="4">
        <v>1</v>
      </c>
      <c r="P72" s="3">
        <v>0</v>
      </c>
    </row>
    <row r="73" spans="1:16">
      <c r="A73" s="2">
        <v>10069</v>
      </c>
      <c r="B73" s="3" t="str">
        <f t="shared" si="5"/>
        <v>街区69补给</v>
      </c>
      <c r="C73" s="3">
        <v>100</v>
      </c>
      <c r="D73" s="3" t="s">
        <v>41</v>
      </c>
      <c r="E73" s="3">
        <v>69</v>
      </c>
      <c r="F73" s="3">
        <v>600</v>
      </c>
      <c r="H73" s="4" t="str" cm="1">
        <f t="array" ref="H73">CONCATENATE("2;0;",_xlfn.XLOOKUP(N73,[1]补给!$A:$A,[1]补给!$F:$F),"|3;0;",_xlfn.SINGLE(_xlfn.XLOOKUP(N73,[1]补给!$A:$A,[1]补给!$G:$G*1000)),"|5;1020000;",_xlfn.XLOOKUP(N73,[1]补给!$A:$A,[1]补给!$H:$H),"|5;2010002;",_xlfn.XLOOKUP(N73,[1]补给!$A:$A,[1]补给!$I:$I),IF(_xlfn.XLOOKUP(N73,[1]补给!$A:$A,[1]补给!$J:$J)&gt;0,CONCATENATE("|5;2010001;",_xlfn.XLOOKUP(N73,[1]补给!$A:$A,[1]补给!$J:$J)),""))</f>
        <v>2;0;3200|3;0;2350000|5;1020000;550|5;2010002;50</v>
      </c>
      <c r="I73" s="3">
        <v>1</v>
      </c>
      <c r="J73" s="3">
        <f>IF(K73="","",_xlfn.XLOOKUP(K73,[2]价格档位!$B:$B,[2]价格档位!$A:$A))</f>
        <v>10</v>
      </c>
      <c r="K73" s="3" t="s">
        <v>49</v>
      </c>
      <c r="L73" s="3" t="str">
        <f t="shared" si="4"/>
        <v/>
      </c>
      <c r="M73" s="3">
        <v>1</v>
      </c>
      <c r="N73" s="4">
        <v>69</v>
      </c>
      <c r="O73" s="4">
        <v>1</v>
      </c>
      <c r="P73" s="3">
        <v>0</v>
      </c>
    </row>
    <row r="74" spans="1:16">
      <c r="A74" s="2">
        <v>10070</v>
      </c>
      <c r="B74" s="3" t="str">
        <f t="shared" si="5"/>
        <v>街区70补给</v>
      </c>
      <c r="C74" s="3">
        <v>100</v>
      </c>
      <c r="D74" s="3" t="s">
        <v>41</v>
      </c>
      <c r="E74" s="3">
        <v>70</v>
      </c>
      <c r="F74" s="3">
        <v>600</v>
      </c>
      <c r="H74" s="4" t="str" cm="1">
        <f t="array" ref="H74">CONCATENATE("2;0;",_xlfn.XLOOKUP(N74,[1]补给!$A:$A,[1]补给!$F:$F),"|3;0;",_xlfn.SINGLE(_xlfn.XLOOKUP(N74,[1]补给!$A:$A,[1]补给!$G:$G*1000)),"|5;1020000;",_xlfn.XLOOKUP(N74,[1]补给!$A:$A,[1]补给!$H:$H),"|5;2010002;",_xlfn.XLOOKUP(N74,[1]补给!$A:$A,[1]补给!$I:$I),IF(_xlfn.XLOOKUP(N74,[1]补给!$A:$A,[1]补给!$J:$J)&gt;0,CONCATENATE("|5;2010001;",_xlfn.XLOOKUP(N74,[1]补给!$A:$A,[1]补给!$J:$J)),""))</f>
        <v>2;0;3200|3;0;2400000|5;1020000;550|5;2010002;50</v>
      </c>
      <c r="I74" s="3">
        <v>1</v>
      </c>
      <c r="J74" s="3">
        <f>IF(K74="","",_xlfn.XLOOKUP(K74,[2]价格档位!$B:$B,[2]价格档位!$A:$A))</f>
        <v>10</v>
      </c>
      <c r="K74" s="3" t="s">
        <v>49</v>
      </c>
      <c r="L74" s="3" t="str">
        <f t="shared" si="4"/>
        <v/>
      </c>
      <c r="M74" s="3">
        <v>1</v>
      </c>
      <c r="N74" s="4">
        <v>70</v>
      </c>
      <c r="O74" s="4">
        <v>1</v>
      </c>
      <c r="P74" s="3">
        <v>0</v>
      </c>
    </row>
    <row r="75" spans="1:16">
      <c r="A75" s="2">
        <v>10071</v>
      </c>
      <c r="B75" s="3" t="str">
        <f t="shared" si="5"/>
        <v>街区71补给</v>
      </c>
      <c r="C75" s="3">
        <v>100</v>
      </c>
      <c r="D75" s="3" t="s">
        <v>41</v>
      </c>
      <c r="E75" s="3">
        <v>71</v>
      </c>
      <c r="F75" s="3">
        <v>600</v>
      </c>
      <c r="H75" s="4" t="str" cm="1">
        <f t="array" ref="H75">CONCATENATE("2;0;",_xlfn.XLOOKUP(N75,[1]补给!$A:$A,[1]补给!$F:$F),"|3;0;",_xlfn.SINGLE(_xlfn.XLOOKUP(N75,[1]补给!$A:$A,[1]补给!$G:$G*1000)),"|5;1020000;",_xlfn.XLOOKUP(N75,[1]补给!$A:$A,[1]补给!$H:$H),"|5;2010002;",_xlfn.XLOOKUP(N75,[1]补给!$A:$A,[1]补给!$I:$I),IF(_xlfn.XLOOKUP(N75,[1]补给!$A:$A,[1]补给!$J:$J)&gt;0,CONCATENATE("|5;2010001;",_xlfn.XLOOKUP(N75,[1]补给!$A:$A,[1]补给!$J:$J)),""))</f>
        <v>2;0;3200|3;0;2450000|5;1020000;550|5;2010002;50</v>
      </c>
      <c r="I75" s="3">
        <v>1</v>
      </c>
      <c r="J75" s="3">
        <f>IF(K75="","",_xlfn.XLOOKUP(K75,[2]价格档位!$B:$B,[2]价格档位!$A:$A))</f>
        <v>10</v>
      </c>
      <c r="K75" s="3" t="s">
        <v>49</v>
      </c>
      <c r="L75" s="3" t="str">
        <f t="shared" si="4"/>
        <v/>
      </c>
      <c r="M75" s="3">
        <v>1</v>
      </c>
      <c r="N75" s="4">
        <v>71</v>
      </c>
      <c r="O75" s="4">
        <v>1</v>
      </c>
      <c r="P75" s="3">
        <v>0</v>
      </c>
    </row>
    <row r="76" spans="1:16">
      <c r="A76" s="2">
        <v>10072</v>
      </c>
      <c r="B76" s="3" t="str">
        <f t="shared" si="5"/>
        <v>街区72补给</v>
      </c>
      <c r="C76" s="3">
        <v>100</v>
      </c>
      <c r="D76" s="3" t="s">
        <v>41</v>
      </c>
      <c r="E76" s="3">
        <v>72</v>
      </c>
      <c r="F76" s="3">
        <v>600</v>
      </c>
      <c r="H76" s="4" t="str" cm="1">
        <f t="array" ref="H76">CONCATENATE("2;0;",_xlfn.XLOOKUP(N76,[1]补给!$A:$A,[1]补给!$F:$F),"|3;0;",_xlfn.SINGLE(_xlfn.XLOOKUP(N76,[1]补给!$A:$A,[1]补给!$G:$G*1000)),"|5;1020000;",_xlfn.XLOOKUP(N76,[1]补给!$A:$A,[1]补给!$H:$H),"|5;2010002;",_xlfn.XLOOKUP(N76,[1]补给!$A:$A,[1]补给!$I:$I),IF(_xlfn.XLOOKUP(N76,[1]补给!$A:$A,[1]补给!$J:$J)&gt;0,CONCATENATE("|5;2010001;",_xlfn.XLOOKUP(N76,[1]补给!$A:$A,[1]补给!$J:$J)),""))</f>
        <v>2;0;3200|3;0;2500000|5;1020000;550|5;2010002;50</v>
      </c>
      <c r="I76" s="3">
        <v>1</v>
      </c>
      <c r="J76" s="3">
        <f>IF(K76="","",_xlfn.XLOOKUP(K76,[2]价格档位!$B:$B,[2]价格档位!$A:$A))</f>
        <v>10</v>
      </c>
      <c r="K76" s="3" t="s">
        <v>49</v>
      </c>
      <c r="L76" s="3" t="str">
        <f t="shared" si="4"/>
        <v/>
      </c>
      <c r="M76" s="3">
        <v>1</v>
      </c>
      <c r="N76" s="4">
        <v>72</v>
      </c>
      <c r="O76" s="4">
        <v>1</v>
      </c>
      <c r="P76" s="3">
        <v>0</v>
      </c>
    </row>
    <row r="77" spans="1:16">
      <c r="A77" s="2">
        <v>10073</v>
      </c>
      <c r="B77" s="3" t="str">
        <f t="shared" si="5"/>
        <v>街区73补给</v>
      </c>
      <c r="C77" s="3">
        <v>100</v>
      </c>
      <c r="D77" s="3" t="s">
        <v>41</v>
      </c>
      <c r="E77" s="3">
        <v>73</v>
      </c>
      <c r="F77" s="3">
        <v>600</v>
      </c>
      <c r="H77" s="4" t="str" cm="1">
        <f t="array" ref="H77">CONCATENATE("2;0;",_xlfn.XLOOKUP(N77,[1]补给!$A:$A,[1]补给!$F:$F),"|3;0;",_xlfn.SINGLE(_xlfn.XLOOKUP(N77,[1]补给!$A:$A,[1]补给!$G:$G*1000)),"|5;1020000;",_xlfn.XLOOKUP(N77,[1]补给!$A:$A,[1]补给!$H:$H),"|5;2010002;",_xlfn.XLOOKUP(N77,[1]补给!$A:$A,[1]补给!$I:$I),IF(_xlfn.XLOOKUP(N77,[1]补给!$A:$A,[1]补给!$J:$J)&gt;0,CONCATENATE("|5;2010001;",_xlfn.XLOOKUP(N77,[1]补给!$A:$A,[1]补给!$J:$J)),""))</f>
        <v>2;0;3200|3;0;2550000|5;1020000;550|5;2010002;50</v>
      </c>
      <c r="I77" s="3">
        <v>1</v>
      </c>
      <c r="J77" s="3">
        <f>IF(K77="","",_xlfn.XLOOKUP(K77,[2]价格档位!$B:$B,[2]价格档位!$A:$A))</f>
        <v>10</v>
      </c>
      <c r="K77" s="3" t="s">
        <v>49</v>
      </c>
      <c r="L77" s="3" t="str">
        <f t="shared" si="4"/>
        <v/>
      </c>
      <c r="M77" s="3">
        <v>1</v>
      </c>
      <c r="N77" s="4">
        <v>73</v>
      </c>
      <c r="O77" s="4">
        <v>1</v>
      </c>
      <c r="P77" s="3">
        <v>0</v>
      </c>
    </row>
    <row r="78" spans="1:16">
      <c r="A78" s="2">
        <v>10074</v>
      </c>
      <c r="B78" s="3" t="str">
        <f t="shared" si="5"/>
        <v>街区74补给</v>
      </c>
      <c r="C78" s="3">
        <v>100</v>
      </c>
      <c r="D78" s="3" t="s">
        <v>41</v>
      </c>
      <c r="E78" s="3">
        <v>74</v>
      </c>
      <c r="F78" s="3">
        <v>600</v>
      </c>
      <c r="H78" s="4" t="str" cm="1">
        <f t="array" ref="H78">CONCATENATE("2;0;",_xlfn.XLOOKUP(N78,[1]补给!$A:$A,[1]补给!$F:$F),"|3;0;",_xlfn.SINGLE(_xlfn.XLOOKUP(N78,[1]补给!$A:$A,[1]补给!$G:$G*1000)),"|5;1020000;",_xlfn.XLOOKUP(N78,[1]补给!$A:$A,[1]补给!$H:$H),"|5;2010002;",_xlfn.XLOOKUP(N78,[1]补给!$A:$A,[1]补给!$I:$I),IF(_xlfn.XLOOKUP(N78,[1]补给!$A:$A,[1]补给!$J:$J)&gt;0,CONCATENATE("|5;2010001;",_xlfn.XLOOKUP(N78,[1]补给!$A:$A,[1]补给!$J:$J)),""))</f>
        <v>2;0;3200|3;0;2600000|5;1020000;550|5;2010002;50</v>
      </c>
      <c r="I78" s="3">
        <v>1</v>
      </c>
      <c r="J78" s="3">
        <f>IF(K78="","",_xlfn.XLOOKUP(K78,[2]价格档位!$B:$B,[2]价格档位!$A:$A))</f>
        <v>10</v>
      </c>
      <c r="K78" s="3" t="s">
        <v>49</v>
      </c>
      <c r="L78" s="3" t="str">
        <f t="shared" si="4"/>
        <v/>
      </c>
      <c r="M78" s="3">
        <v>1</v>
      </c>
      <c r="N78" s="4">
        <v>74</v>
      </c>
      <c r="O78" s="4">
        <v>1</v>
      </c>
      <c r="P78" s="3">
        <v>0</v>
      </c>
    </row>
    <row r="79" spans="1:16">
      <c r="A79" s="2">
        <v>10075</v>
      </c>
      <c r="B79" s="3" t="str">
        <f t="shared" si="5"/>
        <v>街区75补给</v>
      </c>
      <c r="C79" s="3">
        <v>100</v>
      </c>
      <c r="D79" s="3" t="s">
        <v>41</v>
      </c>
      <c r="E79" s="3">
        <v>75</v>
      </c>
      <c r="F79" s="3">
        <v>600</v>
      </c>
      <c r="H79" s="4" t="str" cm="1">
        <f t="array" ref="H79">CONCATENATE("2;0;",_xlfn.XLOOKUP(N79,[1]补给!$A:$A,[1]补给!$F:$F),"|3;0;",_xlfn.SINGLE(_xlfn.XLOOKUP(N79,[1]补给!$A:$A,[1]补给!$G:$G*1000)),"|5;1020000;",_xlfn.XLOOKUP(N79,[1]补给!$A:$A,[1]补给!$H:$H),"|5;2010002;",_xlfn.XLOOKUP(N79,[1]补给!$A:$A,[1]补给!$I:$I),IF(_xlfn.XLOOKUP(N79,[1]补给!$A:$A,[1]补给!$J:$J)&gt;0,CONCATENATE("|5;2010001;",_xlfn.XLOOKUP(N79,[1]补给!$A:$A,[1]补给!$J:$J)),""))</f>
        <v>2;0;3200|3;0;2650000|5;1020000;550|5;2010002;50</v>
      </c>
      <c r="I79" s="3">
        <v>1</v>
      </c>
      <c r="J79" s="3">
        <f>IF(K79="","",_xlfn.XLOOKUP(K79,[2]价格档位!$B:$B,[2]价格档位!$A:$A))</f>
        <v>10</v>
      </c>
      <c r="K79" s="3" t="s">
        <v>49</v>
      </c>
      <c r="L79" s="3" t="str">
        <f t="shared" si="4"/>
        <v/>
      </c>
      <c r="M79" s="3">
        <v>1</v>
      </c>
      <c r="N79" s="4">
        <v>75</v>
      </c>
      <c r="O79" s="4">
        <v>1</v>
      </c>
      <c r="P79" s="3">
        <v>0</v>
      </c>
    </row>
    <row r="80" spans="1:16">
      <c r="A80" s="2">
        <v>10076</v>
      </c>
      <c r="B80" s="3" t="str">
        <f t="shared" si="5"/>
        <v>街区76补给</v>
      </c>
      <c r="C80" s="3">
        <v>100</v>
      </c>
      <c r="D80" s="3" t="s">
        <v>41</v>
      </c>
      <c r="E80" s="3">
        <v>76</v>
      </c>
      <c r="F80" s="3">
        <v>600</v>
      </c>
      <c r="H80" s="4" t="str" cm="1">
        <f t="array" ref="H80">CONCATENATE("2;0;",_xlfn.XLOOKUP(N80,[1]补给!$A:$A,[1]补给!$F:$F),"|3;0;",_xlfn.SINGLE(_xlfn.XLOOKUP(N80,[1]补给!$A:$A,[1]补给!$G:$G*1000)),"|5;1020000;",_xlfn.XLOOKUP(N80,[1]补给!$A:$A,[1]补给!$H:$H),"|5;2010002;",_xlfn.XLOOKUP(N80,[1]补给!$A:$A,[1]补给!$I:$I),IF(_xlfn.XLOOKUP(N80,[1]补给!$A:$A,[1]补给!$J:$J)&gt;0,CONCATENATE("|5;2010001;",_xlfn.XLOOKUP(N80,[1]补给!$A:$A,[1]补给!$J:$J)),""))</f>
        <v>2;0;3200|3;0;2700000|5;1020000;550|5;2010002;50</v>
      </c>
      <c r="I80" s="3">
        <v>1</v>
      </c>
      <c r="J80" s="3">
        <f>IF(K80="","",_xlfn.XLOOKUP(K80,[2]价格档位!$B:$B,[2]价格档位!$A:$A))</f>
        <v>10</v>
      </c>
      <c r="K80" s="3" t="s">
        <v>49</v>
      </c>
      <c r="L80" s="3" t="str">
        <f t="shared" si="4"/>
        <v/>
      </c>
      <c r="M80" s="3">
        <v>1</v>
      </c>
      <c r="N80" s="4">
        <v>76</v>
      </c>
      <c r="O80" s="4">
        <v>1</v>
      </c>
      <c r="P80" s="3">
        <v>0</v>
      </c>
    </row>
    <row r="81" spans="1:16">
      <c r="A81" s="2">
        <v>10077</v>
      </c>
      <c r="B81" s="3" t="str">
        <f t="shared" si="5"/>
        <v>街区77补给</v>
      </c>
      <c r="C81" s="3">
        <v>100</v>
      </c>
      <c r="D81" s="3" t="s">
        <v>41</v>
      </c>
      <c r="E81" s="3">
        <v>77</v>
      </c>
      <c r="F81" s="3">
        <v>600</v>
      </c>
      <c r="H81" s="4" t="str" cm="1">
        <f t="array" ref="H81">CONCATENATE("2;0;",_xlfn.XLOOKUP(N81,[1]补给!$A:$A,[1]补给!$F:$F),"|3;0;",_xlfn.SINGLE(_xlfn.XLOOKUP(N81,[1]补给!$A:$A,[1]补给!$G:$G*1000)),"|5;1020000;",_xlfn.XLOOKUP(N81,[1]补给!$A:$A,[1]补给!$H:$H),"|5;2010002;",_xlfn.XLOOKUP(N81,[1]补给!$A:$A,[1]补给!$I:$I),IF(_xlfn.XLOOKUP(N81,[1]补给!$A:$A,[1]补给!$J:$J)&gt;0,CONCATENATE("|5;2010001;",_xlfn.XLOOKUP(N81,[1]补给!$A:$A,[1]补给!$J:$J)),""))</f>
        <v>2;0;3200|3;0;2750000|5;1020000;550|5;2010002;50</v>
      </c>
      <c r="I81" s="3">
        <v>1</v>
      </c>
      <c r="J81" s="3">
        <f>IF(K81="","",_xlfn.XLOOKUP(K81,[2]价格档位!$B:$B,[2]价格档位!$A:$A))</f>
        <v>10</v>
      </c>
      <c r="K81" s="3" t="s">
        <v>49</v>
      </c>
      <c r="L81" s="3" t="str">
        <f t="shared" si="4"/>
        <v/>
      </c>
      <c r="M81" s="3">
        <v>1</v>
      </c>
      <c r="N81" s="4">
        <v>77</v>
      </c>
      <c r="O81" s="4">
        <v>1</v>
      </c>
      <c r="P81" s="3">
        <v>0</v>
      </c>
    </row>
    <row r="82" spans="1:16">
      <c r="A82" s="2">
        <v>10078</v>
      </c>
      <c r="B82" s="3" t="str">
        <f t="shared" si="5"/>
        <v>街区78补给</v>
      </c>
      <c r="C82" s="3">
        <v>100</v>
      </c>
      <c r="D82" s="3" t="s">
        <v>41</v>
      </c>
      <c r="E82" s="3">
        <v>78</v>
      </c>
      <c r="F82" s="3">
        <v>600</v>
      </c>
      <c r="H82" s="4" t="str" cm="1">
        <f t="array" ref="H82">CONCATENATE("2;0;",_xlfn.XLOOKUP(N82,[1]补给!$A:$A,[1]补给!$F:$F),"|3;0;",_xlfn.SINGLE(_xlfn.XLOOKUP(N82,[1]补给!$A:$A,[1]补给!$G:$G*1000)),"|5;1020000;",_xlfn.XLOOKUP(N82,[1]补给!$A:$A,[1]补给!$H:$H),"|5;2010002;",_xlfn.XLOOKUP(N82,[1]补给!$A:$A,[1]补给!$I:$I),IF(_xlfn.XLOOKUP(N82,[1]补给!$A:$A,[1]补给!$J:$J)&gt;0,CONCATENATE("|5;2010001;",_xlfn.XLOOKUP(N82,[1]补给!$A:$A,[1]补给!$J:$J)),""))</f>
        <v>2;0;3200|3;0;2800000|5;1020000;550|5;2010002;50</v>
      </c>
      <c r="I82" s="3">
        <v>1</v>
      </c>
      <c r="J82" s="3">
        <f>IF(K82="","",_xlfn.XLOOKUP(K82,[2]价格档位!$B:$B,[2]价格档位!$A:$A))</f>
        <v>10</v>
      </c>
      <c r="K82" s="3" t="s">
        <v>49</v>
      </c>
      <c r="L82" s="3" t="str">
        <f t="shared" si="4"/>
        <v/>
      </c>
      <c r="M82" s="3">
        <v>1</v>
      </c>
      <c r="N82" s="4">
        <v>78</v>
      </c>
      <c r="O82" s="4">
        <v>1</v>
      </c>
      <c r="P82" s="3">
        <v>0</v>
      </c>
    </row>
    <row r="83" spans="1:16">
      <c r="A83" s="2">
        <v>10079</v>
      </c>
      <c r="B83" s="3" t="str">
        <f t="shared" si="5"/>
        <v>街区79补给</v>
      </c>
      <c r="C83" s="3">
        <v>100</v>
      </c>
      <c r="D83" s="3" t="s">
        <v>41</v>
      </c>
      <c r="E83" s="3">
        <v>79</v>
      </c>
      <c r="F83" s="3">
        <v>600</v>
      </c>
      <c r="H83" s="4" t="str" cm="1">
        <f t="array" ref="H83">CONCATENATE("2;0;",_xlfn.XLOOKUP(N83,[1]补给!$A:$A,[1]补给!$F:$F),"|3;0;",_xlfn.SINGLE(_xlfn.XLOOKUP(N83,[1]补给!$A:$A,[1]补给!$G:$G*1000)),"|5;1020000;",_xlfn.XLOOKUP(N83,[1]补给!$A:$A,[1]补给!$H:$H),"|5;2010002;",_xlfn.XLOOKUP(N83,[1]补给!$A:$A,[1]补给!$I:$I),IF(_xlfn.XLOOKUP(N83,[1]补给!$A:$A,[1]补给!$J:$J)&gt;0,CONCATENATE("|5;2010001;",_xlfn.XLOOKUP(N83,[1]补给!$A:$A,[1]补给!$J:$J)),""))</f>
        <v>2;0;3200|3;0;2850000|5;1020000;550|5;2010002;50</v>
      </c>
      <c r="I83" s="3">
        <v>1</v>
      </c>
      <c r="J83" s="3">
        <f>IF(K83="","",_xlfn.XLOOKUP(K83,[2]价格档位!$B:$B,[2]价格档位!$A:$A))</f>
        <v>10</v>
      </c>
      <c r="K83" s="3" t="s">
        <v>49</v>
      </c>
      <c r="L83" s="3" t="str">
        <f t="shared" si="4"/>
        <v/>
      </c>
      <c r="M83" s="3">
        <v>1</v>
      </c>
      <c r="N83" s="4">
        <v>79</v>
      </c>
      <c r="O83" s="4">
        <v>1</v>
      </c>
      <c r="P83" s="3">
        <v>0</v>
      </c>
    </row>
    <row r="84" spans="1:16">
      <c r="A84" s="2">
        <v>10080</v>
      </c>
      <c r="B84" s="3" t="str">
        <f t="shared" si="5"/>
        <v>街区80补给</v>
      </c>
      <c r="C84" s="3">
        <v>100</v>
      </c>
      <c r="D84" s="3" t="s">
        <v>41</v>
      </c>
      <c r="E84" s="3">
        <v>80</v>
      </c>
      <c r="F84" s="3">
        <v>600</v>
      </c>
      <c r="H84" s="4" t="str" cm="1">
        <f t="array" ref="H84">CONCATENATE("2;0;",_xlfn.XLOOKUP(N84,[1]补给!$A:$A,[1]补给!$F:$F),"|3;0;",_xlfn.SINGLE(_xlfn.XLOOKUP(N84,[1]补给!$A:$A,[1]补给!$G:$G*1000)),"|5;1020000;",_xlfn.XLOOKUP(N84,[1]补给!$A:$A,[1]补给!$H:$H),"|5;2010002;",_xlfn.XLOOKUP(N84,[1]补给!$A:$A,[1]补给!$I:$I),IF(_xlfn.XLOOKUP(N84,[1]补给!$A:$A,[1]补给!$J:$J)&gt;0,CONCATENATE("|5;2010001;",_xlfn.XLOOKUP(N84,[1]补给!$A:$A,[1]补给!$J:$J)),""))</f>
        <v>2;0;3200|3;0;2900000|5;1020000;550|5;2010002;50</v>
      </c>
      <c r="I84" s="3">
        <v>1</v>
      </c>
      <c r="J84" s="3">
        <f>IF(K84="","",_xlfn.XLOOKUP(K84,[2]价格档位!$B:$B,[2]价格档位!$A:$A))</f>
        <v>10</v>
      </c>
      <c r="K84" s="3" t="s">
        <v>49</v>
      </c>
      <c r="L84" s="3" t="str">
        <f t="shared" si="4"/>
        <v/>
      </c>
      <c r="M84" s="3">
        <v>1</v>
      </c>
      <c r="N84" s="4">
        <v>80</v>
      </c>
      <c r="O84" s="4">
        <v>1</v>
      </c>
      <c r="P84" s="3">
        <v>0</v>
      </c>
    </row>
    <row r="85" spans="1:16">
      <c r="A85" s="2">
        <v>10081</v>
      </c>
      <c r="B85" s="3" t="str">
        <f t="shared" si="5"/>
        <v>街区81补给</v>
      </c>
      <c r="C85" s="3">
        <v>100</v>
      </c>
      <c r="D85" s="3" t="s">
        <v>41</v>
      </c>
      <c r="E85" s="3">
        <v>81</v>
      </c>
      <c r="F85" s="3">
        <v>600</v>
      </c>
      <c r="H85" s="4" t="str" cm="1">
        <f t="array" ref="H85">CONCATENATE("2;0;",_xlfn.XLOOKUP(N85,[1]补给!$A:$A,[1]补给!$F:$F),"|3;0;",_xlfn.SINGLE(_xlfn.XLOOKUP(N85,[1]补给!$A:$A,[1]补给!$G:$G*1000)),"|5;1020000;",_xlfn.XLOOKUP(N85,[1]补给!$A:$A,[1]补给!$H:$H),"|5;2010002;",_xlfn.XLOOKUP(N85,[1]补给!$A:$A,[1]补给!$I:$I),IF(_xlfn.XLOOKUP(N85,[1]补给!$A:$A,[1]补给!$J:$J)&gt;0,CONCATENATE("|5;2010001;",_xlfn.XLOOKUP(N85,[1]补给!$A:$A,[1]补给!$J:$J)),""))</f>
        <v>2;0;3200|3;0;2950000|5;1020000;550|5;2010002;50</v>
      </c>
      <c r="I85" s="3">
        <v>1</v>
      </c>
      <c r="J85" s="3">
        <f>IF(K85="","",_xlfn.XLOOKUP(K85,[2]价格档位!$B:$B,[2]价格档位!$A:$A))</f>
        <v>10</v>
      </c>
      <c r="K85" s="3" t="s">
        <v>49</v>
      </c>
      <c r="L85" s="3" t="str">
        <f t="shared" si="4"/>
        <v/>
      </c>
      <c r="M85" s="3">
        <v>1</v>
      </c>
      <c r="N85" s="4">
        <v>81</v>
      </c>
      <c r="O85" s="4">
        <v>1</v>
      </c>
      <c r="P85" s="3">
        <v>0</v>
      </c>
    </row>
    <row r="86" spans="1:16">
      <c r="A86" s="2">
        <v>10082</v>
      </c>
      <c r="B86" s="3" t="str">
        <f t="shared" si="5"/>
        <v>街区82补给</v>
      </c>
      <c r="C86" s="3">
        <v>100</v>
      </c>
      <c r="D86" s="3" t="s">
        <v>41</v>
      </c>
      <c r="E86" s="3">
        <v>82</v>
      </c>
      <c r="F86" s="3">
        <v>600</v>
      </c>
      <c r="H86" s="4" t="str" cm="1">
        <f t="array" ref="H86">CONCATENATE("2;0;",_xlfn.XLOOKUP(N86,[1]补给!$A:$A,[1]补给!$F:$F),"|3;0;",_xlfn.SINGLE(_xlfn.XLOOKUP(N86,[1]补给!$A:$A,[1]补给!$G:$G*1000)),"|5;1020000;",_xlfn.XLOOKUP(N86,[1]补给!$A:$A,[1]补给!$H:$H),"|5;2010002;",_xlfn.XLOOKUP(N86,[1]补给!$A:$A,[1]补给!$I:$I),IF(_xlfn.XLOOKUP(N86,[1]补给!$A:$A,[1]补给!$J:$J)&gt;0,CONCATENATE("|5;2010001;",_xlfn.XLOOKUP(N86,[1]补给!$A:$A,[1]补给!$J:$J)),""))</f>
        <v>2;0;3200|3;0;3000000|5;1020000;550|5;2010002;50</v>
      </c>
      <c r="I86" s="3">
        <v>1</v>
      </c>
      <c r="J86" s="3">
        <f>IF(K86="","",_xlfn.XLOOKUP(K86,[2]价格档位!$B:$B,[2]价格档位!$A:$A))</f>
        <v>10</v>
      </c>
      <c r="K86" s="3" t="s">
        <v>49</v>
      </c>
      <c r="L86" s="3" t="str">
        <f t="shared" si="4"/>
        <v/>
      </c>
      <c r="M86" s="3">
        <v>1</v>
      </c>
      <c r="N86" s="4">
        <v>82</v>
      </c>
      <c r="O86" s="4">
        <v>1</v>
      </c>
      <c r="P86" s="3">
        <v>0</v>
      </c>
    </row>
    <row r="87" spans="1:16">
      <c r="A87" s="2">
        <v>10083</v>
      </c>
      <c r="B87" s="3" t="str">
        <f t="shared" si="5"/>
        <v>街区83补给</v>
      </c>
      <c r="C87" s="3">
        <v>100</v>
      </c>
      <c r="D87" s="3" t="s">
        <v>41</v>
      </c>
      <c r="E87" s="3">
        <v>83</v>
      </c>
      <c r="F87" s="3">
        <v>600</v>
      </c>
      <c r="H87" s="4" t="str" cm="1">
        <f t="array" ref="H87">CONCATENATE("2;0;",_xlfn.XLOOKUP(N87,[1]补给!$A:$A,[1]补给!$F:$F),"|3;0;",_xlfn.SINGLE(_xlfn.XLOOKUP(N87,[1]补给!$A:$A,[1]补给!$G:$G*1000)),"|5;1020000;",_xlfn.XLOOKUP(N87,[1]补给!$A:$A,[1]补给!$H:$H),"|5;2010002;",_xlfn.XLOOKUP(N87,[1]补给!$A:$A,[1]补给!$I:$I),IF(_xlfn.XLOOKUP(N87,[1]补给!$A:$A,[1]补给!$J:$J)&gt;0,CONCATENATE("|5;2010001;",_xlfn.XLOOKUP(N87,[1]补给!$A:$A,[1]补给!$J:$J)),""))</f>
        <v>2;0;3200|3;0;3050000|5;1020000;550|5;2010002;50</v>
      </c>
      <c r="I87" s="3">
        <v>1</v>
      </c>
      <c r="J87" s="3">
        <f>IF(K87="","",_xlfn.XLOOKUP(K87,[2]价格档位!$B:$B,[2]价格档位!$A:$A))</f>
        <v>10</v>
      </c>
      <c r="K87" s="3" t="s">
        <v>49</v>
      </c>
      <c r="L87" s="3" t="str">
        <f t="shared" si="4"/>
        <v/>
      </c>
      <c r="M87" s="3">
        <v>1</v>
      </c>
      <c r="N87" s="4">
        <v>83</v>
      </c>
      <c r="O87" s="4">
        <v>1</v>
      </c>
      <c r="P87" s="3">
        <v>0</v>
      </c>
    </row>
    <row r="88" spans="1:16">
      <c r="A88" s="2">
        <v>10084</v>
      </c>
      <c r="B88" s="3" t="str">
        <f t="shared" si="5"/>
        <v>街区84补给</v>
      </c>
      <c r="C88" s="3">
        <v>100</v>
      </c>
      <c r="D88" s="3" t="s">
        <v>41</v>
      </c>
      <c r="E88" s="3">
        <v>84</v>
      </c>
      <c r="F88" s="3">
        <v>600</v>
      </c>
      <c r="H88" s="4" t="str" cm="1">
        <f t="array" ref="H88">CONCATENATE("2;0;",_xlfn.XLOOKUP(N88,[1]补给!$A:$A,[1]补给!$F:$F),"|3;0;",_xlfn.SINGLE(_xlfn.XLOOKUP(N88,[1]补给!$A:$A,[1]补给!$G:$G*1000)),"|5;1020000;",_xlfn.XLOOKUP(N88,[1]补给!$A:$A,[1]补给!$H:$H),"|5;2010002;",_xlfn.XLOOKUP(N88,[1]补给!$A:$A,[1]补给!$I:$I),IF(_xlfn.XLOOKUP(N88,[1]补给!$A:$A,[1]补给!$J:$J)&gt;0,CONCATENATE("|5;2010001;",_xlfn.XLOOKUP(N88,[1]补给!$A:$A,[1]补给!$J:$J)),""))</f>
        <v>2;0;3200|3;0;3100000|5;1020000;550|5;2010002;50</v>
      </c>
      <c r="I88" s="3">
        <v>1</v>
      </c>
      <c r="J88" s="3">
        <f>IF(K88="","",_xlfn.XLOOKUP(K88,[2]价格档位!$B:$B,[2]价格档位!$A:$A))</f>
        <v>10</v>
      </c>
      <c r="K88" s="3" t="s">
        <v>49</v>
      </c>
      <c r="L88" s="3" t="str">
        <f t="shared" si="4"/>
        <v/>
      </c>
      <c r="M88" s="3">
        <v>1</v>
      </c>
      <c r="N88" s="4">
        <v>84</v>
      </c>
      <c r="O88" s="4">
        <v>1</v>
      </c>
      <c r="P88" s="3">
        <v>0</v>
      </c>
    </row>
    <row r="89" spans="1:16">
      <c r="A89" s="2">
        <v>10085</v>
      </c>
      <c r="B89" s="3" t="str">
        <f t="shared" si="5"/>
        <v>街区85补给</v>
      </c>
      <c r="C89" s="3">
        <v>100</v>
      </c>
      <c r="D89" s="3" t="s">
        <v>41</v>
      </c>
      <c r="E89" s="3">
        <v>85</v>
      </c>
      <c r="F89" s="3">
        <v>600</v>
      </c>
      <c r="H89" s="4" t="str" cm="1">
        <f t="array" ref="H89">CONCATENATE("2;0;",_xlfn.XLOOKUP(N89,[1]补给!$A:$A,[1]补给!$F:$F),"|3;0;",_xlfn.SINGLE(_xlfn.XLOOKUP(N89,[1]补给!$A:$A,[1]补给!$G:$G*1000)),"|5;1020000;",_xlfn.XLOOKUP(N89,[1]补给!$A:$A,[1]补给!$H:$H),"|5;2010002;",_xlfn.XLOOKUP(N89,[1]补给!$A:$A,[1]补给!$I:$I),IF(_xlfn.XLOOKUP(N89,[1]补给!$A:$A,[1]补给!$J:$J)&gt;0,CONCATENATE("|5;2010001;",_xlfn.XLOOKUP(N89,[1]补给!$A:$A,[1]补给!$J:$J)),""))</f>
        <v>2;0;3200|3;0;3150000|5;1020000;550|5;2010002;50</v>
      </c>
      <c r="I89" s="3">
        <v>1</v>
      </c>
      <c r="J89" s="3">
        <f>IF(K89="","",_xlfn.XLOOKUP(K89,[2]价格档位!$B:$B,[2]价格档位!$A:$A))</f>
        <v>10</v>
      </c>
      <c r="K89" s="3" t="s">
        <v>49</v>
      </c>
      <c r="L89" s="3" t="str">
        <f t="shared" si="4"/>
        <v/>
      </c>
      <c r="M89" s="3">
        <v>1</v>
      </c>
      <c r="N89" s="4">
        <v>85</v>
      </c>
      <c r="O89" s="4">
        <v>1</v>
      </c>
      <c r="P89" s="3">
        <v>0</v>
      </c>
    </row>
    <row r="90" spans="1:16">
      <c r="A90" s="2">
        <v>10086</v>
      </c>
      <c r="B90" s="3" t="str">
        <f t="shared" si="5"/>
        <v>街区86补给</v>
      </c>
      <c r="C90" s="3">
        <v>100</v>
      </c>
      <c r="D90" s="3" t="s">
        <v>41</v>
      </c>
      <c r="E90" s="3">
        <v>86</v>
      </c>
      <c r="F90" s="3">
        <v>600</v>
      </c>
      <c r="H90" s="4" t="str" cm="1">
        <f t="array" ref="H90">CONCATENATE("2;0;",_xlfn.XLOOKUP(N90,[1]补给!$A:$A,[1]补给!$F:$F),"|3;0;",_xlfn.SINGLE(_xlfn.XLOOKUP(N90,[1]补给!$A:$A,[1]补给!$G:$G*1000)),"|5;1020000;",_xlfn.XLOOKUP(N90,[1]补给!$A:$A,[1]补给!$H:$H),"|5;2010002;",_xlfn.XLOOKUP(N90,[1]补给!$A:$A,[1]补给!$I:$I),IF(_xlfn.XLOOKUP(N90,[1]补给!$A:$A,[1]补给!$J:$J)&gt;0,CONCATENATE("|5;2010001;",_xlfn.XLOOKUP(N90,[1]补给!$A:$A,[1]补给!$J:$J)),""))</f>
        <v>2;0;3200|3;0;3200000|5;1020000;550|5;2010002;50</v>
      </c>
      <c r="I90" s="3">
        <v>1</v>
      </c>
      <c r="J90" s="3">
        <f>IF(K90="","",_xlfn.XLOOKUP(K90,[2]价格档位!$B:$B,[2]价格档位!$A:$A))</f>
        <v>10</v>
      </c>
      <c r="K90" s="3" t="s">
        <v>49</v>
      </c>
      <c r="L90" s="3" t="str">
        <f t="shared" si="4"/>
        <v/>
      </c>
      <c r="M90" s="3">
        <v>1</v>
      </c>
      <c r="N90" s="4">
        <v>86</v>
      </c>
      <c r="O90" s="4">
        <v>1</v>
      </c>
      <c r="P90" s="3">
        <v>0</v>
      </c>
    </row>
    <row r="91" spans="1:16">
      <c r="A91" s="2">
        <v>10087</v>
      </c>
      <c r="B91" s="3" t="str">
        <f t="shared" si="5"/>
        <v>街区87补给</v>
      </c>
      <c r="C91" s="3">
        <v>100</v>
      </c>
      <c r="D91" s="3" t="s">
        <v>41</v>
      </c>
      <c r="E91" s="3">
        <v>87</v>
      </c>
      <c r="F91" s="3">
        <v>600</v>
      </c>
      <c r="H91" s="4" t="str" cm="1">
        <f t="array" ref="H91">CONCATENATE("2;0;",_xlfn.XLOOKUP(N91,[1]补给!$A:$A,[1]补给!$F:$F),"|3;0;",_xlfn.SINGLE(_xlfn.XLOOKUP(N91,[1]补给!$A:$A,[1]补给!$G:$G*1000)),"|5;1020000;",_xlfn.XLOOKUP(N91,[1]补给!$A:$A,[1]补给!$H:$H),"|5;2010002;",_xlfn.XLOOKUP(N91,[1]补给!$A:$A,[1]补给!$I:$I),IF(_xlfn.XLOOKUP(N91,[1]补给!$A:$A,[1]补给!$J:$J)&gt;0,CONCATENATE("|5;2010001;",_xlfn.XLOOKUP(N91,[1]补给!$A:$A,[1]补给!$J:$J)),""))</f>
        <v>2;0;3200|3;0;3250000|5;1020000;550|5;2010002;50</v>
      </c>
      <c r="I91" s="3">
        <v>1</v>
      </c>
      <c r="J91" s="3">
        <f>IF(K91="","",_xlfn.XLOOKUP(K91,[2]价格档位!$B:$B,[2]价格档位!$A:$A))</f>
        <v>10</v>
      </c>
      <c r="K91" s="3" t="s">
        <v>49</v>
      </c>
      <c r="L91" s="3" t="str">
        <f t="shared" si="4"/>
        <v/>
      </c>
      <c r="M91" s="3">
        <v>1</v>
      </c>
      <c r="N91" s="4">
        <v>87</v>
      </c>
      <c r="O91" s="4">
        <v>1</v>
      </c>
      <c r="P91" s="3">
        <v>0</v>
      </c>
    </row>
    <row r="92" spans="1:16">
      <c r="A92" s="2">
        <v>10088</v>
      </c>
      <c r="B92" s="3" t="str">
        <f t="shared" si="5"/>
        <v>街区88补给</v>
      </c>
      <c r="C92" s="3">
        <v>100</v>
      </c>
      <c r="D92" s="3" t="s">
        <v>41</v>
      </c>
      <c r="E92" s="3">
        <v>88</v>
      </c>
      <c r="F92" s="3">
        <v>600</v>
      </c>
      <c r="H92" s="4" t="str" cm="1">
        <f t="array" ref="H92">CONCATENATE("2;0;",_xlfn.XLOOKUP(N92,[1]补给!$A:$A,[1]补给!$F:$F),"|3;0;",_xlfn.SINGLE(_xlfn.XLOOKUP(N92,[1]补给!$A:$A,[1]补给!$G:$G*1000)),"|5;1020000;",_xlfn.XLOOKUP(N92,[1]补给!$A:$A,[1]补给!$H:$H),"|5;2010002;",_xlfn.XLOOKUP(N92,[1]补给!$A:$A,[1]补给!$I:$I),IF(_xlfn.XLOOKUP(N92,[1]补给!$A:$A,[1]补给!$J:$J)&gt;0,CONCATENATE("|5;2010001;",_xlfn.XLOOKUP(N92,[1]补给!$A:$A,[1]补给!$J:$J)),""))</f>
        <v>2;0;3200|3;0;3300000|5;1020000;550|5;2010002;50</v>
      </c>
      <c r="I92" s="3">
        <v>1</v>
      </c>
      <c r="J92" s="3">
        <f>IF(K92="","",_xlfn.XLOOKUP(K92,[2]价格档位!$B:$B,[2]价格档位!$A:$A))</f>
        <v>10</v>
      </c>
      <c r="K92" s="3" t="s">
        <v>49</v>
      </c>
      <c r="L92" s="3" t="str">
        <f t="shared" si="4"/>
        <v/>
      </c>
      <c r="M92" s="3">
        <v>1</v>
      </c>
      <c r="N92" s="4">
        <v>88</v>
      </c>
      <c r="O92" s="4">
        <v>1</v>
      </c>
      <c r="P92" s="3">
        <v>0</v>
      </c>
    </row>
    <row r="93" spans="1:16">
      <c r="A93" s="2">
        <v>10089</v>
      </c>
      <c r="B93" s="3" t="str">
        <f t="shared" si="5"/>
        <v>街区89补给</v>
      </c>
      <c r="C93" s="3">
        <v>100</v>
      </c>
      <c r="D93" s="3" t="s">
        <v>41</v>
      </c>
      <c r="E93" s="3">
        <v>89</v>
      </c>
      <c r="F93" s="3">
        <v>600</v>
      </c>
      <c r="H93" s="4" t="str" cm="1">
        <f t="array" ref="H93">CONCATENATE("2;0;",_xlfn.XLOOKUP(N93,[1]补给!$A:$A,[1]补给!$F:$F),"|3;0;",_xlfn.SINGLE(_xlfn.XLOOKUP(N93,[1]补给!$A:$A,[1]补给!$G:$G*1000)),"|5;1020000;",_xlfn.XLOOKUP(N93,[1]补给!$A:$A,[1]补给!$H:$H),"|5;2010002;",_xlfn.XLOOKUP(N93,[1]补给!$A:$A,[1]补给!$I:$I),IF(_xlfn.XLOOKUP(N93,[1]补给!$A:$A,[1]补给!$J:$J)&gt;0,CONCATENATE("|5;2010001;",_xlfn.XLOOKUP(N93,[1]补给!$A:$A,[1]补给!$J:$J)),""))</f>
        <v>2;0;3200|3;0;3350000|5;1020000;550|5;2010002;50</v>
      </c>
      <c r="I93" s="3">
        <v>1</v>
      </c>
      <c r="J93" s="3">
        <f>IF(K93="","",_xlfn.XLOOKUP(K93,[2]价格档位!$B:$B,[2]价格档位!$A:$A))</f>
        <v>10</v>
      </c>
      <c r="K93" s="3" t="s">
        <v>49</v>
      </c>
      <c r="L93" s="3" t="str">
        <f t="shared" si="4"/>
        <v/>
      </c>
      <c r="M93" s="3">
        <v>1</v>
      </c>
      <c r="N93" s="4">
        <v>89</v>
      </c>
      <c r="O93" s="4">
        <v>1</v>
      </c>
      <c r="P93" s="3">
        <v>0</v>
      </c>
    </row>
    <row r="94" spans="1:16">
      <c r="A94" s="2">
        <v>10090</v>
      </c>
      <c r="B94" s="3" t="str">
        <f t="shared" si="5"/>
        <v>街区90补给</v>
      </c>
      <c r="C94" s="3">
        <v>100</v>
      </c>
      <c r="D94" s="3" t="s">
        <v>41</v>
      </c>
      <c r="E94" s="3">
        <v>90</v>
      </c>
      <c r="F94" s="3">
        <v>600</v>
      </c>
      <c r="H94" s="4" t="str" cm="1">
        <f t="array" ref="H94">CONCATENATE("2;0;",_xlfn.XLOOKUP(N94,[1]补给!$A:$A,[1]补给!$F:$F),"|3;0;",_xlfn.SINGLE(_xlfn.XLOOKUP(N94,[1]补给!$A:$A,[1]补给!$G:$G*1000)),"|5;1020000;",_xlfn.XLOOKUP(N94,[1]补给!$A:$A,[1]补给!$H:$H),"|5;2010002;",_xlfn.XLOOKUP(N94,[1]补给!$A:$A,[1]补给!$I:$I),IF(_xlfn.XLOOKUP(N94,[1]补给!$A:$A,[1]补给!$J:$J)&gt;0,CONCATENATE("|5;2010001;",_xlfn.XLOOKUP(N94,[1]补给!$A:$A,[1]补给!$J:$J)),""))</f>
        <v>2;0;3200|3;0;3400000|5;1020000;550|5;2010002;50</v>
      </c>
      <c r="I94" s="3">
        <v>1</v>
      </c>
      <c r="J94" s="3">
        <f>IF(K94="","",_xlfn.XLOOKUP(K94,[2]价格档位!$B:$B,[2]价格档位!$A:$A))</f>
        <v>10</v>
      </c>
      <c r="K94" s="3" t="s">
        <v>49</v>
      </c>
      <c r="L94" s="3" t="str">
        <f t="shared" si="4"/>
        <v/>
      </c>
      <c r="M94" s="3">
        <v>1</v>
      </c>
      <c r="N94" s="4">
        <v>90</v>
      </c>
      <c r="O94" s="4">
        <v>1</v>
      </c>
      <c r="P94" s="3">
        <v>0</v>
      </c>
    </row>
    <row r="95" spans="1:16">
      <c r="A95" s="2">
        <v>10091</v>
      </c>
      <c r="B95" s="3" t="str">
        <f t="shared" si="5"/>
        <v>街区91补给</v>
      </c>
      <c r="C95" s="3">
        <v>100</v>
      </c>
      <c r="D95" s="3" t="s">
        <v>41</v>
      </c>
      <c r="E95" s="3">
        <v>91</v>
      </c>
      <c r="F95" s="3">
        <v>600</v>
      </c>
      <c r="H95" s="4" t="str" cm="1">
        <f t="array" ref="H95">CONCATENATE("2;0;",_xlfn.XLOOKUP(N95,[1]补给!$A:$A,[1]补给!$F:$F),"|3;0;",_xlfn.SINGLE(_xlfn.XLOOKUP(N95,[1]补给!$A:$A,[1]补给!$G:$G*1000)),"|5;1020000;",_xlfn.XLOOKUP(N95,[1]补给!$A:$A,[1]补给!$H:$H),"|5;2010002;",_xlfn.XLOOKUP(N95,[1]补给!$A:$A,[1]补给!$I:$I),IF(_xlfn.XLOOKUP(N95,[1]补给!$A:$A,[1]补给!$J:$J)&gt;0,CONCATENATE("|5;2010001;",_xlfn.XLOOKUP(N95,[1]补给!$A:$A,[1]补给!$J:$J)),""))</f>
        <v>2;0;3200|3;0;3450000|5;1020000;550|5;2010002;50</v>
      </c>
      <c r="I95" s="3">
        <v>1</v>
      </c>
      <c r="J95" s="3">
        <f>IF(K95="","",_xlfn.XLOOKUP(K95,[2]价格档位!$B:$B,[2]价格档位!$A:$A))</f>
        <v>10</v>
      </c>
      <c r="K95" s="3" t="s">
        <v>49</v>
      </c>
      <c r="L95" s="3" t="str">
        <f t="shared" si="4"/>
        <v/>
      </c>
      <c r="M95" s="3">
        <v>1</v>
      </c>
      <c r="N95" s="4">
        <v>91</v>
      </c>
      <c r="O95" s="4">
        <v>1</v>
      </c>
      <c r="P95" s="3">
        <v>0</v>
      </c>
    </row>
    <row r="96" spans="1:16">
      <c r="A96" s="2">
        <v>10092</v>
      </c>
      <c r="B96" s="3" t="str">
        <f t="shared" si="5"/>
        <v>街区92补给</v>
      </c>
      <c r="C96" s="3">
        <v>100</v>
      </c>
      <c r="D96" s="3" t="s">
        <v>41</v>
      </c>
      <c r="E96" s="3">
        <v>92</v>
      </c>
      <c r="F96" s="3">
        <v>600</v>
      </c>
      <c r="H96" s="4" t="str" cm="1">
        <f t="array" ref="H96">CONCATENATE("2;0;",_xlfn.XLOOKUP(N96,[1]补给!$A:$A,[1]补给!$F:$F),"|3;0;",_xlfn.SINGLE(_xlfn.XLOOKUP(N96,[1]补给!$A:$A,[1]补给!$G:$G*1000)),"|5;1020000;",_xlfn.XLOOKUP(N96,[1]补给!$A:$A,[1]补给!$H:$H),"|5;2010002;",_xlfn.XLOOKUP(N96,[1]补给!$A:$A,[1]补给!$I:$I),IF(_xlfn.XLOOKUP(N96,[1]补给!$A:$A,[1]补给!$J:$J)&gt;0,CONCATENATE("|5;2010001;",_xlfn.XLOOKUP(N96,[1]补给!$A:$A,[1]补给!$J:$J)),""))</f>
        <v>2;0;3200|3;0;3500000|5;1020000;550|5;2010002;50</v>
      </c>
      <c r="I96" s="3">
        <v>1</v>
      </c>
      <c r="J96" s="3">
        <f>IF(K96="","",_xlfn.XLOOKUP(K96,[2]价格档位!$B:$B,[2]价格档位!$A:$A))</f>
        <v>10</v>
      </c>
      <c r="K96" s="3" t="s">
        <v>49</v>
      </c>
      <c r="L96" s="3" t="str">
        <f t="shared" si="4"/>
        <v/>
      </c>
      <c r="M96" s="3">
        <v>1</v>
      </c>
      <c r="N96" s="4">
        <v>92</v>
      </c>
      <c r="O96" s="4">
        <v>1</v>
      </c>
      <c r="P96" s="3">
        <v>0</v>
      </c>
    </row>
    <row r="97" spans="1:16">
      <c r="A97" s="2">
        <v>10093</v>
      </c>
      <c r="B97" s="3" t="str">
        <f t="shared" si="5"/>
        <v>街区93补给</v>
      </c>
      <c r="C97" s="3">
        <v>100</v>
      </c>
      <c r="D97" s="3" t="s">
        <v>41</v>
      </c>
      <c r="E97" s="3">
        <v>93</v>
      </c>
      <c r="F97" s="3">
        <v>600</v>
      </c>
      <c r="H97" s="4" t="str" cm="1">
        <f t="array" ref="H97">CONCATENATE("2;0;",_xlfn.XLOOKUP(N97,[1]补给!$A:$A,[1]补给!$F:$F),"|3;0;",_xlfn.SINGLE(_xlfn.XLOOKUP(N97,[1]补给!$A:$A,[1]补给!$G:$G*1000)),"|5;1020000;",_xlfn.XLOOKUP(N97,[1]补给!$A:$A,[1]补给!$H:$H),"|5;2010002;",_xlfn.XLOOKUP(N97,[1]补给!$A:$A,[1]补给!$I:$I),IF(_xlfn.XLOOKUP(N97,[1]补给!$A:$A,[1]补给!$J:$J)&gt;0,CONCATENATE("|5;2010001;",_xlfn.XLOOKUP(N97,[1]补给!$A:$A,[1]补给!$J:$J)),""))</f>
        <v>2;0;3200|3;0;3550000|5;1020000;550|5;2010002;50</v>
      </c>
      <c r="I97" s="3">
        <v>1</v>
      </c>
      <c r="J97" s="3">
        <f>IF(K97="","",_xlfn.XLOOKUP(K97,[2]价格档位!$B:$B,[2]价格档位!$A:$A))</f>
        <v>10</v>
      </c>
      <c r="K97" s="3" t="s">
        <v>49</v>
      </c>
      <c r="L97" s="3" t="str">
        <f t="shared" si="4"/>
        <v/>
      </c>
      <c r="M97" s="3">
        <v>1</v>
      </c>
      <c r="N97" s="4">
        <v>93</v>
      </c>
      <c r="O97" s="4">
        <v>1</v>
      </c>
      <c r="P97" s="3">
        <v>0</v>
      </c>
    </row>
    <row r="98" spans="1:16">
      <c r="A98" s="2">
        <v>10094</v>
      </c>
      <c r="B98" s="3" t="str">
        <f t="shared" si="5"/>
        <v>街区94补给</v>
      </c>
      <c r="C98" s="3">
        <v>100</v>
      </c>
      <c r="D98" s="3" t="s">
        <v>41</v>
      </c>
      <c r="E98" s="3">
        <v>94</v>
      </c>
      <c r="F98" s="3">
        <v>600</v>
      </c>
      <c r="H98" s="4" t="str" cm="1">
        <f t="array" ref="H98">CONCATENATE("2;0;",_xlfn.XLOOKUP(N98,[1]补给!$A:$A,[1]补给!$F:$F),"|3;0;",_xlfn.SINGLE(_xlfn.XLOOKUP(N98,[1]补给!$A:$A,[1]补给!$G:$G*1000)),"|5;1020000;",_xlfn.XLOOKUP(N98,[1]补给!$A:$A,[1]补给!$H:$H),"|5;2010002;",_xlfn.XLOOKUP(N98,[1]补给!$A:$A,[1]补给!$I:$I),IF(_xlfn.XLOOKUP(N98,[1]补给!$A:$A,[1]补给!$J:$J)&gt;0,CONCATENATE("|5;2010001;",_xlfn.XLOOKUP(N98,[1]补给!$A:$A,[1]补给!$J:$J)),""))</f>
        <v>2;0;3200|3;0;3600000|5;1020000;550|5;2010002;50</v>
      </c>
      <c r="I98" s="3">
        <v>1</v>
      </c>
      <c r="J98" s="3">
        <f>IF(K98="","",_xlfn.XLOOKUP(K98,[2]价格档位!$B:$B,[2]价格档位!$A:$A))</f>
        <v>10</v>
      </c>
      <c r="K98" s="3" t="s">
        <v>49</v>
      </c>
      <c r="L98" s="3" t="str">
        <f t="shared" si="4"/>
        <v/>
      </c>
      <c r="M98" s="3">
        <v>1</v>
      </c>
      <c r="N98" s="4">
        <v>94</v>
      </c>
      <c r="O98" s="4">
        <v>1</v>
      </c>
      <c r="P98" s="3">
        <v>0</v>
      </c>
    </row>
    <row r="99" spans="1:16">
      <c r="A99" s="2">
        <v>10095</v>
      </c>
      <c r="B99" s="3" t="str">
        <f t="shared" si="5"/>
        <v>街区95补给</v>
      </c>
      <c r="C99" s="3">
        <v>100</v>
      </c>
      <c r="D99" s="3" t="s">
        <v>41</v>
      </c>
      <c r="E99" s="3">
        <v>95</v>
      </c>
      <c r="F99" s="3">
        <v>600</v>
      </c>
      <c r="H99" s="4" t="str" cm="1">
        <f t="array" ref="H99">CONCATENATE("2;0;",_xlfn.XLOOKUP(N99,[1]补给!$A:$A,[1]补给!$F:$F),"|3;0;",_xlfn.SINGLE(_xlfn.XLOOKUP(N99,[1]补给!$A:$A,[1]补给!$G:$G*1000)),"|5;1020000;",_xlfn.XLOOKUP(N99,[1]补给!$A:$A,[1]补给!$H:$H),"|5;2010002;",_xlfn.XLOOKUP(N99,[1]补给!$A:$A,[1]补给!$I:$I),IF(_xlfn.XLOOKUP(N99,[1]补给!$A:$A,[1]补给!$J:$J)&gt;0,CONCATENATE("|5;2010001;",_xlfn.XLOOKUP(N99,[1]补给!$A:$A,[1]补给!$J:$J)),""))</f>
        <v>2;0;3200|3;0;3650000|5;1020000;550|5;2010002;50</v>
      </c>
      <c r="I99" s="3">
        <v>1</v>
      </c>
      <c r="J99" s="3">
        <f>IF(K99="","",_xlfn.XLOOKUP(K99,[2]价格档位!$B:$B,[2]价格档位!$A:$A))</f>
        <v>10</v>
      </c>
      <c r="K99" s="3" t="s">
        <v>49</v>
      </c>
      <c r="L99" s="3" t="str">
        <f t="shared" si="4"/>
        <v/>
      </c>
      <c r="M99" s="3">
        <v>1</v>
      </c>
      <c r="N99" s="4">
        <v>95</v>
      </c>
      <c r="O99" s="4">
        <v>1</v>
      </c>
      <c r="P99" s="3">
        <v>0</v>
      </c>
    </row>
    <row r="100" spans="1:16">
      <c r="A100" s="2">
        <v>10096</v>
      </c>
      <c r="B100" s="3" t="str">
        <f t="shared" si="5"/>
        <v>街区96补给</v>
      </c>
      <c r="C100" s="3">
        <v>100</v>
      </c>
      <c r="D100" s="3" t="s">
        <v>41</v>
      </c>
      <c r="E100" s="3">
        <v>96</v>
      </c>
      <c r="F100" s="3">
        <v>600</v>
      </c>
      <c r="H100" s="4" t="str" cm="1">
        <f t="array" ref="H100">CONCATENATE("2;0;",_xlfn.XLOOKUP(N100,[1]补给!$A:$A,[1]补给!$F:$F),"|3;0;",_xlfn.SINGLE(_xlfn.XLOOKUP(N100,[1]补给!$A:$A,[1]补给!$G:$G*1000)),"|5;1020000;",_xlfn.XLOOKUP(N100,[1]补给!$A:$A,[1]补给!$H:$H),"|5;2010002;",_xlfn.XLOOKUP(N100,[1]补给!$A:$A,[1]补给!$I:$I),IF(_xlfn.XLOOKUP(N100,[1]补给!$A:$A,[1]补给!$J:$J)&gt;0,CONCATENATE("|5;2010001;",_xlfn.XLOOKUP(N100,[1]补给!$A:$A,[1]补给!$J:$J)),""))</f>
        <v>2;0;3200|3;0;3700000|5;1020000;550|5;2010002;50</v>
      </c>
      <c r="I100" s="3">
        <v>1</v>
      </c>
      <c r="J100" s="3">
        <f>IF(K100="","",_xlfn.XLOOKUP(K100,[2]价格档位!$B:$B,[2]价格档位!$A:$A))</f>
        <v>10</v>
      </c>
      <c r="K100" s="3" t="s">
        <v>49</v>
      </c>
      <c r="L100" s="3" t="str">
        <f t="shared" si="4"/>
        <v/>
      </c>
      <c r="M100" s="3">
        <v>1</v>
      </c>
      <c r="N100" s="4">
        <v>96</v>
      </c>
      <c r="O100" s="4">
        <v>1</v>
      </c>
      <c r="P100" s="3">
        <v>0</v>
      </c>
    </row>
    <row r="101" spans="1:16">
      <c r="A101" s="2">
        <v>10097</v>
      </c>
      <c r="B101" s="3" t="str">
        <f t="shared" si="5"/>
        <v>街区97补给</v>
      </c>
      <c r="C101" s="3">
        <v>100</v>
      </c>
      <c r="D101" s="3" t="s">
        <v>41</v>
      </c>
      <c r="E101" s="3">
        <v>97</v>
      </c>
      <c r="F101" s="3">
        <v>600</v>
      </c>
      <c r="H101" s="4" t="str" cm="1">
        <f t="array" ref="H101">CONCATENATE("2;0;",_xlfn.XLOOKUP(N101,[1]补给!$A:$A,[1]补给!$F:$F),"|3;0;",_xlfn.SINGLE(_xlfn.XLOOKUP(N101,[1]补给!$A:$A,[1]补给!$G:$G*1000)),"|5;1020000;",_xlfn.XLOOKUP(N101,[1]补给!$A:$A,[1]补给!$H:$H),"|5;2010002;",_xlfn.XLOOKUP(N101,[1]补给!$A:$A,[1]补给!$I:$I),IF(_xlfn.XLOOKUP(N101,[1]补给!$A:$A,[1]补给!$J:$J)&gt;0,CONCATENATE("|5;2010001;",_xlfn.XLOOKUP(N101,[1]补给!$A:$A,[1]补给!$J:$J)),""))</f>
        <v>2;0;3200|3;0;3750000|5;1020000;550|5;2010002;50</v>
      </c>
      <c r="I101" s="3">
        <v>1</v>
      </c>
      <c r="J101" s="3">
        <f>IF(K101="","",_xlfn.XLOOKUP(K101,[2]价格档位!$B:$B,[2]价格档位!$A:$A))</f>
        <v>10</v>
      </c>
      <c r="K101" s="3" t="s">
        <v>49</v>
      </c>
      <c r="L101" s="3" t="str">
        <f t="shared" si="4"/>
        <v/>
      </c>
      <c r="M101" s="3">
        <v>1</v>
      </c>
      <c r="N101" s="4">
        <v>97</v>
      </c>
      <c r="O101" s="4">
        <v>1</v>
      </c>
      <c r="P101" s="3">
        <v>0</v>
      </c>
    </row>
    <row r="102" spans="1:16">
      <c r="A102" s="2">
        <v>10098</v>
      </c>
      <c r="B102" s="3" t="str">
        <f t="shared" si="5"/>
        <v>街区98补给</v>
      </c>
      <c r="C102" s="3">
        <v>100</v>
      </c>
      <c r="D102" s="3" t="s">
        <v>41</v>
      </c>
      <c r="E102" s="3">
        <v>98</v>
      </c>
      <c r="F102" s="3">
        <v>600</v>
      </c>
      <c r="H102" s="4" t="str" cm="1">
        <f t="array" ref="H102">CONCATENATE("2;0;",_xlfn.XLOOKUP(N102,[1]补给!$A:$A,[1]补给!$F:$F),"|3;0;",_xlfn.SINGLE(_xlfn.XLOOKUP(N102,[1]补给!$A:$A,[1]补给!$G:$G*1000)),"|5;1020000;",_xlfn.XLOOKUP(N102,[1]补给!$A:$A,[1]补给!$H:$H),"|5;2010002;",_xlfn.XLOOKUP(N102,[1]补给!$A:$A,[1]补给!$I:$I),IF(_xlfn.XLOOKUP(N102,[1]补给!$A:$A,[1]补给!$J:$J)&gt;0,CONCATENATE("|5;2010001;",_xlfn.XLOOKUP(N102,[1]补给!$A:$A,[1]补给!$J:$J)),""))</f>
        <v>2;0;3200|3;0;3800000|5;1020000;550|5;2010002;50</v>
      </c>
      <c r="I102" s="3">
        <v>1</v>
      </c>
      <c r="J102" s="3">
        <f>IF(K102="","",_xlfn.XLOOKUP(K102,[2]价格档位!$B:$B,[2]价格档位!$A:$A))</f>
        <v>10</v>
      </c>
      <c r="K102" s="3" t="s">
        <v>49</v>
      </c>
      <c r="L102" s="3" t="str">
        <f t="shared" si="4"/>
        <v/>
      </c>
      <c r="M102" s="3">
        <v>1</v>
      </c>
      <c r="N102" s="4">
        <v>98</v>
      </c>
      <c r="O102" s="4">
        <v>1</v>
      </c>
      <c r="P102" s="3">
        <v>0</v>
      </c>
    </row>
    <row r="103" spans="1:16">
      <c r="A103" s="2">
        <v>10099</v>
      </c>
      <c r="B103" s="3" t="str">
        <f t="shared" si="5"/>
        <v>街区99补给</v>
      </c>
      <c r="C103" s="3">
        <v>100</v>
      </c>
      <c r="D103" s="3" t="s">
        <v>41</v>
      </c>
      <c r="E103" s="3">
        <v>99</v>
      </c>
      <c r="F103" s="3">
        <v>600</v>
      </c>
      <c r="H103" s="4" t="str" cm="1">
        <f t="array" ref="H103">CONCATENATE("2;0;",_xlfn.XLOOKUP(N103,[1]补给!$A:$A,[1]补给!$F:$F),"|3;0;",_xlfn.SINGLE(_xlfn.XLOOKUP(N103,[1]补给!$A:$A,[1]补给!$G:$G*1000)),"|5;1020000;",_xlfn.XLOOKUP(N103,[1]补给!$A:$A,[1]补给!$H:$H),"|5;2010002;",_xlfn.XLOOKUP(N103,[1]补给!$A:$A,[1]补给!$I:$I),IF(_xlfn.XLOOKUP(N103,[1]补给!$A:$A,[1]补给!$J:$J)&gt;0,CONCATENATE("|5;2010001;",_xlfn.XLOOKUP(N103,[1]补给!$A:$A,[1]补给!$J:$J)),""))</f>
        <v>2;0;3200|3;0;3850000|5;1020000;550|5;2010002;50</v>
      </c>
      <c r="I103" s="3">
        <v>1</v>
      </c>
      <c r="J103" s="3">
        <f>IF(K103="","",_xlfn.XLOOKUP(K103,[2]价格档位!$B:$B,[2]价格档位!$A:$A))</f>
        <v>10</v>
      </c>
      <c r="K103" s="3" t="s">
        <v>49</v>
      </c>
      <c r="L103" s="3" t="str">
        <f t="shared" si="4"/>
        <v/>
      </c>
      <c r="M103" s="3">
        <v>1</v>
      </c>
      <c r="N103" s="4">
        <v>99</v>
      </c>
      <c r="O103" s="4">
        <v>1</v>
      </c>
      <c r="P103" s="3">
        <v>0</v>
      </c>
    </row>
    <row r="104" spans="1:16">
      <c r="A104" s="10">
        <v>11011</v>
      </c>
      <c r="B104" s="11" t="s">
        <v>50</v>
      </c>
      <c r="C104" s="11">
        <v>1101</v>
      </c>
      <c r="F104" s="11">
        <v>1500</v>
      </c>
      <c r="G104" s="11"/>
      <c r="H104" s="9" t="s">
        <v>51</v>
      </c>
      <c r="I104" s="3">
        <v>1</v>
      </c>
      <c r="J104" s="3">
        <f>IF(K104="","",_xlfn.XLOOKUP(K104,[2]价格档位!$B:$B,[2]价格档位!$A:$A))</f>
        <v>11</v>
      </c>
      <c r="K104" s="3" t="s">
        <v>52</v>
      </c>
      <c r="L104" s="3" t="str">
        <f t="shared" si="4"/>
        <v/>
      </c>
      <c r="M104" s="11">
        <v>3</v>
      </c>
      <c r="N104" s="9" t="s">
        <v>53</v>
      </c>
      <c r="O104" s="4">
        <v>1</v>
      </c>
      <c r="P104" s="11">
        <v>1</v>
      </c>
    </row>
    <row r="105" spans="1:16">
      <c r="A105" s="10">
        <v>11021</v>
      </c>
      <c r="B105" s="11" t="s">
        <v>54</v>
      </c>
      <c r="C105" s="11">
        <v>1102</v>
      </c>
      <c r="F105" s="11">
        <v>5000</v>
      </c>
      <c r="G105" s="11"/>
      <c r="H105" s="9" t="s">
        <v>55</v>
      </c>
      <c r="I105" s="3">
        <v>1</v>
      </c>
      <c r="J105" s="3">
        <f>IF(K105="","",_xlfn.XLOOKUP(K105,[2]价格档位!$B:$B,[2]价格档位!$A:$A))</f>
        <v>13</v>
      </c>
      <c r="K105" s="3" t="s">
        <v>56</v>
      </c>
      <c r="L105" s="3" t="str">
        <f t="shared" si="4"/>
        <v/>
      </c>
      <c r="M105" s="11">
        <v>3</v>
      </c>
      <c r="N105" s="9" t="s">
        <v>57</v>
      </c>
      <c r="O105" s="4">
        <v>1</v>
      </c>
      <c r="P105" s="11">
        <v>1</v>
      </c>
    </row>
    <row r="106" customFormat="1" ht="13.5" spans="1:16">
      <c r="A106" s="2">
        <v>12001</v>
      </c>
      <c r="B106" s="3" t="s">
        <v>58</v>
      </c>
      <c r="C106" s="3">
        <v>1200</v>
      </c>
      <c r="D106" s="3"/>
      <c r="E106" s="3"/>
      <c r="F106" s="3"/>
      <c r="G106" s="3"/>
      <c r="H106" s="4" t="s">
        <v>59</v>
      </c>
      <c r="I106" s="3">
        <v>0</v>
      </c>
      <c r="J106" s="3">
        <f>IF(K106="","",_xlfn.XLOOKUP(K106,[2]价格档位!$B:$B,[2]价格档位!$A:$A))</f>
        <v>1</v>
      </c>
      <c r="K106" s="3" t="s">
        <v>60</v>
      </c>
      <c r="L106" s="3" t="str">
        <f t="shared" si="4"/>
        <v/>
      </c>
      <c r="M106" s="3">
        <v>2</v>
      </c>
      <c r="N106" s="4">
        <v>2</v>
      </c>
      <c r="O106" s="4">
        <v>1</v>
      </c>
      <c r="P106" s="3">
        <v>1</v>
      </c>
    </row>
    <row r="107" spans="1:16">
      <c r="A107" s="10">
        <v>13011</v>
      </c>
      <c r="B107" s="11" t="s">
        <v>61</v>
      </c>
      <c r="C107" s="11">
        <v>1301</v>
      </c>
      <c r="F107" s="11">
        <v>1500</v>
      </c>
      <c r="G107" s="11"/>
      <c r="H107" s="9" t="s">
        <v>51</v>
      </c>
      <c r="I107" s="3">
        <v>1</v>
      </c>
      <c r="J107" s="3" t="str">
        <f>IF(K107="","",_xlfn.XLOOKUP(K107,[2]价格档位!$B:$B,[2]价格档位!$A:$A))</f>
        <v/>
      </c>
      <c r="L107" s="3" t="str">
        <f t="shared" si="4"/>
        <v>1;1</v>
      </c>
      <c r="M107" s="11">
        <v>4</v>
      </c>
      <c r="N107" s="9"/>
      <c r="O107" s="4">
        <v>1</v>
      </c>
      <c r="P107" s="11">
        <v>1</v>
      </c>
    </row>
    <row r="108" spans="1:16">
      <c r="A108" s="10">
        <v>13012</v>
      </c>
      <c r="B108" s="11" t="s">
        <v>62</v>
      </c>
      <c r="C108" s="11">
        <v>1301</v>
      </c>
      <c r="F108" s="11">
        <v>5000</v>
      </c>
      <c r="G108" s="11"/>
      <c r="H108" s="9" t="s">
        <v>55</v>
      </c>
      <c r="I108" s="3">
        <v>1</v>
      </c>
      <c r="J108" s="3">
        <f>IF(K108="","",_xlfn.XLOOKUP(K108,[2]价格档位!$B:$B,[2]价格档位!$A:$A))</f>
        <v>1</v>
      </c>
      <c r="K108" s="3" t="s">
        <v>60</v>
      </c>
      <c r="L108" s="3" t="str">
        <f t="shared" ref="L108:L121" si="6">IF(J108="","1;1","")</f>
        <v/>
      </c>
      <c r="M108" s="11">
        <v>4</v>
      </c>
      <c r="N108" s="9"/>
      <c r="O108" s="4">
        <v>2</v>
      </c>
      <c r="P108" s="11">
        <v>1</v>
      </c>
    </row>
    <row r="109" spans="1:16">
      <c r="A109" s="10">
        <v>13013</v>
      </c>
      <c r="B109" s="11" t="s">
        <v>63</v>
      </c>
      <c r="C109" s="11">
        <v>1301</v>
      </c>
      <c r="F109" s="11">
        <v>5000</v>
      </c>
      <c r="G109" s="11"/>
      <c r="H109" s="9" t="s">
        <v>55</v>
      </c>
      <c r="I109" s="3">
        <v>1</v>
      </c>
      <c r="J109" s="3">
        <f>IF(K109="","",_xlfn.XLOOKUP(K109,[2]价格档位!$B:$B,[2]价格档位!$A:$A))</f>
        <v>4</v>
      </c>
      <c r="K109" s="3" t="s">
        <v>43</v>
      </c>
      <c r="L109" s="3" t="str">
        <f t="shared" si="6"/>
        <v/>
      </c>
      <c r="M109" s="11">
        <v>4</v>
      </c>
      <c r="N109" s="9"/>
      <c r="O109" s="4">
        <v>3</v>
      </c>
      <c r="P109" s="11">
        <v>1</v>
      </c>
    </row>
    <row r="110" spans="1:16">
      <c r="A110" s="10">
        <v>13014</v>
      </c>
      <c r="B110" s="11" t="s">
        <v>64</v>
      </c>
      <c r="C110" s="11">
        <v>1301</v>
      </c>
      <c r="F110" s="11">
        <v>5000</v>
      </c>
      <c r="G110" s="11"/>
      <c r="H110" s="9" t="s">
        <v>55</v>
      </c>
      <c r="I110" s="3">
        <v>1</v>
      </c>
      <c r="J110" s="3">
        <f>IF(K110="","",_xlfn.XLOOKUP(K110,[2]价格档位!$B:$B,[2]价格档位!$A:$A))</f>
        <v>6</v>
      </c>
      <c r="K110" s="3" t="s">
        <v>45</v>
      </c>
      <c r="L110" s="3" t="str">
        <f t="shared" si="6"/>
        <v/>
      </c>
      <c r="M110" s="11">
        <v>4</v>
      </c>
      <c r="N110" s="9"/>
      <c r="O110" s="4">
        <v>4</v>
      </c>
      <c r="P110" s="11">
        <v>1</v>
      </c>
    </row>
    <row r="111" spans="1:16">
      <c r="A111" s="10">
        <v>13015</v>
      </c>
      <c r="B111" s="11" t="s">
        <v>65</v>
      </c>
      <c r="C111" s="11">
        <v>1301</v>
      </c>
      <c r="F111" s="11">
        <v>5000</v>
      </c>
      <c r="G111" s="11"/>
      <c r="H111" s="9" t="s">
        <v>55</v>
      </c>
      <c r="I111" s="3">
        <v>1</v>
      </c>
      <c r="J111" s="3">
        <f>IF(K111="","",_xlfn.XLOOKUP(K111,[2]价格档位!$B:$B,[2]价格档位!$A:$A))</f>
        <v>8</v>
      </c>
      <c r="K111" s="3" t="s">
        <v>47</v>
      </c>
      <c r="L111" s="3" t="str">
        <f t="shared" si="6"/>
        <v/>
      </c>
      <c r="M111" s="11">
        <v>4</v>
      </c>
      <c r="N111" s="9"/>
      <c r="O111" s="4">
        <v>5</v>
      </c>
      <c r="P111" s="11">
        <v>1</v>
      </c>
    </row>
    <row r="112" spans="1:16">
      <c r="A112" s="10">
        <v>13016</v>
      </c>
      <c r="B112" s="11" t="s">
        <v>66</v>
      </c>
      <c r="C112" s="11">
        <v>1301</v>
      </c>
      <c r="F112" s="11">
        <v>5000</v>
      </c>
      <c r="G112" s="11"/>
      <c r="H112" s="9" t="s">
        <v>55</v>
      </c>
      <c r="I112" s="3">
        <v>1</v>
      </c>
      <c r="J112" s="3">
        <f>IF(K112="","",_xlfn.XLOOKUP(K112,[2]价格档位!$B:$B,[2]价格档位!$A:$A))</f>
        <v>9</v>
      </c>
      <c r="K112" s="3" t="s">
        <v>48</v>
      </c>
      <c r="L112" s="3" t="str">
        <f t="shared" si="6"/>
        <v/>
      </c>
      <c r="M112" s="11">
        <v>4</v>
      </c>
      <c r="N112" s="9"/>
      <c r="O112" s="4">
        <v>6</v>
      </c>
      <c r="P112" s="11">
        <v>1</v>
      </c>
    </row>
    <row r="113" spans="1:16">
      <c r="A113" s="10">
        <v>13017</v>
      </c>
      <c r="B113" s="11" t="s">
        <v>67</v>
      </c>
      <c r="C113" s="11">
        <v>1301</v>
      </c>
      <c r="F113" s="11">
        <v>5000</v>
      </c>
      <c r="G113" s="11"/>
      <c r="H113" s="9" t="s">
        <v>55</v>
      </c>
      <c r="I113" s="3">
        <v>1</v>
      </c>
      <c r="J113" s="3">
        <f>IF(K113="","",_xlfn.XLOOKUP(K113,[2]价格档位!$B:$B,[2]价格档位!$A:$A))</f>
        <v>10</v>
      </c>
      <c r="K113" s="3" t="s">
        <v>49</v>
      </c>
      <c r="L113" s="3" t="str">
        <f t="shared" si="6"/>
        <v/>
      </c>
      <c r="M113" s="11">
        <v>4</v>
      </c>
      <c r="N113" s="9"/>
      <c r="O113" s="4">
        <v>7</v>
      </c>
      <c r="P113" s="11">
        <v>1</v>
      </c>
    </row>
    <row r="114" spans="1:16">
      <c r="A114" s="10">
        <v>13018</v>
      </c>
      <c r="B114" s="11" t="s">
        <v>68</v>
      </c>
      <c r="C114" s="11">
        <v>1301</v>
      </c>
      <c r="F114" s="11">
        <v>5000</v>
      </c>
      <c r="G114" s="11"/>
      <c r="H114" s="9" t="s">
        <v>55</v>
      </c>
      <c r="I114" s="3">
        <v>1</v>
      </c>
      <c r="J114" s="3">
        <f>IF(K114="","",_xlfn.XLOOKUP(K114,[2]价格档位!$B:$B,[2]价格档位!$A:$A))</f>
        <v>11</v>
      </c>
      <c r="K114" s="3" t="s">
        <v>52</v>
      </c>
      <c r="L114" s="3" t="str">
        <f t="shared" si="6"/>
        <v/>
      </c>
      <c r="M114" s="11">
        <v>4</v>
      </c>
      <c r="N114" s="9"/>
      <c r="O114" s="4">
        <v>8</v>
      </c>
      <c r="P114" s="11">
        <v>1</v>
      </c>
    </row>
    <row r="115" spans="1:16">
      <c r="A115" s="10">
        <v>13019</v>
      </c>
      <c r="B115" s="11" t="s">
        <v>69</v>
      </c>
      <c r="C115" s="11">
        <v>1301</v>
      </c>
      <c r="F115" s="11">
        <v>5000</v>
      </c>
      <c r="G115" s="11"/>
      <c r="H115" s="9" t="s">
        <v>55</v>
      </c>
      <c r="I115" s="3">
        <v>1</v>
      </c>
      <c r="J115" s="3">
        <f>IF(K115="","",_xlfn.XLOOKUP(K115,[2]价格档位!$B:$B,[2]价格档位!$A:$A))</f>
        <v>12</v>
      </c>
      <c r="K115" s="3" t="s">
        <v>70</v>
      </c>
      <c r="L115" s="3" t="str">
        <f t="shared" si="6"/>
        <v/>
      </c>
      <c r="M115" s="11">
        <v>4</v>
      </c>
      <c r="N115" s="9"/>
      <c r="O115" s="4">
        <v>9</v>
      </c>
      <c r="P115" s="11">
        <v>1</v>
      </c>
    </row>
    <row r="116" spans="1:16">
      <c r="A116" s="10">
        <v>13021</v>
      </c>
      <c r="B116" s="11" t="s">
        <v>71</v>
      </c>
      <c r="C116" s="11">
        <v>1302</v>
      </c>
      <c r="F116" s="11">
        <v>5000</v>
      </c>
      <c r="G116" s="11"/>
      <c r="H116" s="9" t="s">
        <v>55</v>
      </c>
      <c r="I116" s="3">
        <v>1</v>
      </c>
      <c r="J116" s="3" t="str">
        <f>IF(K116="","",_xlfn.XLOOKUP(K116,[2]价格档位!$B:$B,[2]价格档位!$A:$A))</f>
        <v/>
      </c>
      <c r="L116" s="3" t="str">
        <f t="shared" si="6"/>
        <v>1;1</v>
      </c>
      <c r="M116" s="11">
        <v>4</v>
      </c>
      <c r="N116" s="9"/>
      <c r="O116" s="4">
        <v>10</v>
      </c>
      <c r="P116" s="11">
        <v>1</v>
      </c>
    </row>
    <row r="117" spans="1:16">
      <c r="A117" s="10">
        <v>13022</v>
      </c>
      <c r="B117" s="11" t="s">
        <v>72</v>
      </c>
      <c r="C117" s="11">
        <v>1302</v>
      </c>
      <c r="F117" s="11">
        <v>5000</v>
      </c>
      <c r="G117" s="11"/>
      <c r="H117" s="9" t="s">
        <v>55</v>
      </c>
      <c r="I117" s="3">
        <v>1</v>
      </c>
      <c r="J117" s="3">
        <f>IF(K117="","",_xlfn.XLOOKUP(K117,[2]价格档位!$B:$B,[2]价格档位!$A:$A))</f>
        <v>1</v>
      </c>
      <c r="K117" s="3" t="s">
        <v>60</v>
      </c>
      <c r="L117" s="3" t="str">
        <f t="shared" si="6"/>
        <v/>
      </c>
      <c r="M117" s="11">
        <v>4</v>
      </c>
      <c r="N117" s="9"/>
      <c r="O117" s="4">
        <v>11</v>
      </c>
      <c r="P117" s="11">
        <v>1</v>
      </c>
    </row>
    <row r="118" spans="1:16">
      <c r="A118" s="10">
        <v>13023</v>
      </c>
      <c r="B118" s="11" t="s">
        <v>73</v>
      </c>
      <c r="C118" s="11">
        <v>1302</v>
      </c>
      <c r="F118" s="11">
        <v>5000</v>
      </c>
      <c r="G118" s="11"/>
      <c r="H118" s="9" t="s">
        <v>55</v>
      </c>
      <c r="I118" s="3">
        <v>1</v>
      </c>
      <c r="J118" s="3">
        <f>IF(K118="","",_xlfn.XLOOKUP(K118,[2]价格档位!$B:$B,[2]价格档位!$A:$A))</f>
        <v>6</v>
      </c>
      <c r="K118" s="3" t="s">
        <v>45</v>
      </c>
      <c r="L118" s="3" t="str">
        <f t="shared" si="6"/>
        <v/>
      </c>
      <c r="M118" s="11">
        <v>4</v>
      </c>
      <c r="N118" s="9"/>
      <c r="O118" s="4">
        <v>12</v>
      </c>
      <c r="P118" s="11">
        <v>1</v>
      </c>
    </row>
    <row r="119" spans="1:16">
      <c r="A119" s="10">
        <v>13024</v>
      </c>
      <c r="B119" s="11" t="s">
        <v>74</v>
      </c>
      <c r="C119" s="11">
        <v>1302</v>
      </c>
      <c r="F119" s="11">
        <v>5000</v>
      </c>
      <c r="G119" s="11"/>
      <c r="H119" s="9" t="s">
        <v>55</v>
      </c>
      <c r="I119" s="3">
        <v>1</v>
      </c>
      <c r="J119" s="3">
        <f>IF(K119="","",_xlfn.XLOOKUP(K119,[2]价格档位!$B:$B,[2]价格档位!$A:$A))</f>
        <v>9</v>
      </c>
      <c r="K119" s="3" t="s">
        <v>48</v>
      </c>
      <c r="L119" s="3" t="str">
        <f t="shared" si="6"/>
        <v/>
      </c>
      <c r="M119" s="11">
        <v>4</v>
      </c>
      <c r="N119" s="9"/>
      <c r="O119" s="4">
        <v>13</v>
      </c>
      <c r="P119" s="11">
        <v>1</v>
      </c>
    </row>
    <row r="120" spans="1:16">
      <c r="A120" s="10">
        <v>13025</v>
      </c>
      <c r="B120" s="11" t="s">
        <v>75</v>
      </c>
      <c r="C120" s="11">
        <v>1302</v>
      </c>
      <c r="F120" s="11">
        <v>5000</v>
      </c>
      <c r="G120" s="11"/>
      <c r="H120" s="9" t="s">
        <v>55</v>
      </c>
      <c r="I120" s="3">
        <v>1</v>
      </c>
      <c r="J120" s="3">
        <f>IF(K120="","",_xlfn.XLOOKUP(K120,[2]价格档位!$B:$B,[2]价格档位!$A:$A))</f>
        <v>11</v>
      </c>
      <c r="K120" s="3" t="s">
        <v>52</v>
      </c>
      <c r="L120" s="3" t="str">
        <f t="shared" si="6"/>
        <v/>
      </c>
      <c r="M120" s="11">
        <v>4</v>
      </c>
      <c r="N120" s="9"/>
      <c r="O120" s="4">
        <v>14</v>
      </c>
      <c r="P120" s="11">
        <v>1</v>
      </c>
    </row>
    <row r="121" spans="1:16">
      <c r="A121" s="10">
        <v>13026</v>
      </c>
      <c r="B121" s="11" t="s">
        <v>76</v>
      </c>
      <c r="C121" s="11">
        <v>1302</v>
      </c>
      <c r="F121" s="11">
        <v>5000</v>
      </c>
      <c r="G121" s="11"/>
      <c r="H121" s="9" t="s">
        <v>55</v>
      </c>
      <c r="I121" s="3">
        <v>1</v>
      </c>
      <c r="J121" s="3">
        <f>IF(K121="","",_xlfn.XLOOKUP(K121,[2]价格档位!$B:$B,[2]价格档位!$A:$A))</f>
        <v>12</v>
      </c>
      <c r="K121" s="3" t="s">
        <v>70</v>
      </c>
      <c r="L121" s="3" t="str">
        <f t="shared" si="6"/>
        <v/>
      </c>
      <c r="M121" s="11">
        <v>4</v>
      </c>
      <c r="N121" s="9"/>
      <c r="O121" s="4">
        <v>15</v>
      </c>
      <c r="P121" s="11">
        <v>1</v>
      </c>
    </row>
  </sheetData>
  <autoFilter xmlns:etc="http://www.wps.cn/officeDocument/2017/etCustomData" ref="A4:M121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90" zoomScaleNormal="190" workbookViewId="0">
      <pane xSplit="1" ySplit="4" topLeftCell="B5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1.25" outlineLevelCol="6"/>
  <cols>
    <col min="1" max="1" width="9" style="2"/>
    <col min="2" max="6" width="15.625" style="3" customWidth="1"/>
    <col min="7" max="7" width="15.625" style="4" customWidth="1"/>
    <col min="8" max="16384" width="9" style="2"/>
  </cols>
  <sheetData>
    <row r="1" s="1" customFormat="1" ht="14.25" spans="1:7">
      <c r="A1" s="5" t="s">
        <v>0</v>
      </c>
      <c r="B1" s="6" t="s">
        <v>77</v>
      </c>
      <c r="C1" s="5"/>
      <c r="D1" s="5" t="s">
        <v>78</v>
      </c>
      <c r="E1" s="5" t="s">
        <v>2</v>
      </c>
      <c r="F1" s="5" t="s">
        <v>79</v>
      </c>
      <c r="G1" s="5" t="s">
        <v>80</v>
      </c>
    </row>
    <row r="2" s="1" customFormat="1" ht="14.25" spans="1:7">
      <c r="A2" s="5" t="s">
        <v>14</v>
      </c>
      <c r="B2" s="6" t="s">
        <v>15</v>
      </c>
      <c r="C2" s="5"/>
      <c r="D2" s="5" t="s">
        <v>14</v>
      </c>
      <c r="E2" s="5" t="s">
        <v>15</v>
      </c>
      <c r="F2" s="5" t="s">
        <v>15</v>
      </c>
      <c r="G2" s="5" t="s">
        <v>14</v>
      </c>
    </row>
    <row r="3" s="1" customFormat="1" ht="14.25" spans="1:7">
      <c r="A3" s="5" t="s">
        <v>19</v>
      </c>
      <c r="B3" s="6" t="s">
        <v>21</v>
      </c>
      <c r="C3" s="5"/>
      <c r="D3" s="5" t="s">
        <v>19</v>
      </c>
      <c r="E3" s="5" t="s">
        <v>20</v>
      </c>
      <c r="F3" s="5" t="s">
        <v>20</v>
      </c>
      <c r="G3" s="5" t="s">
        <v>19</v>
      </c>
    </row>
    <row r="4" s="1" customFormat="1" ht="14.25" spans="1:7">
      <c r="A4" s="7" t="s">
        <v>81</v>
      </c>
      <c r="B4" s="7" t="s">
        <v>82</v>
      </c>
      <c r="C4" s="7" t="s">
        <v>83</v>
      </c>
      <c r="D4" s="7" t="s">
        <v>84</v>
      </c>
      <c r="E4" s="7" t="s">
        <v>85</v>
      </c>
      <c r="F4" s="7" t="s">
        <v>86</v>
      </c>
      <c r="G4" s="7" t="s">
        <v>87</v>
      </c>
    </row>
    <row r="5" spans="1:6">
      <c r="A5" s="2">
        <v>100</v>
      </c>
      <c r="D5" s="3">
        <v>1301</v>
      </c>
      <c r="F5" s="3" t="str">
        <f t="shared" ref="F5:F10" si="0">CONCATENATE("pic_gift_group_",A5)</f>
        <v>pic_gift_group_100</v>
      </c>
    </row>
    <row r="6" spans="1:7">
      <c r="A6" s="2">
        <v>1101</v>
      </c>
      <c r="B6" s="3" t="s">
        <v>50</v>
      </c>
      <c r="C6" s="3" t="s">
        <v>88</v>
      </c>
      <c r="D6" s="3">
        <v>1302</v>
      </c>
      <c r="E6" s="3" t="str">
        <f>CONCATENATE("gift_group_",A6,"_name")</f>
        <v>gift_group_1101_name</v>
      </c>
      <c r="F6" s="3" t="str">
        <f t="shared" si="0"/>
        <v>pic_gift_group_1101</v>
      </c>
      <c r="G6" s="4">
        <v>172800</v>
      </c>
    </row>
    <row r="7" spans="1:7">
      <c r="A7" s="2">
        <v>1102</v>
      </c>
      <c r="B7" s="3" t="s">
        <v>54</v>
      </c>
      <c r="C7" s="3" t="s">
        <v>88</v>
      </c>
      <c r="D7" s="3">
        <v>1302</v>
      </c>
      <c r="E7" s="3" t="str">
        <f>CONCATENATE("gift_group_",A7,"_name")</f>
        <v>gift_group_1102_name</v>
      </c>
      <c r="F7" s="3" t="str">
        <f t="shared" si="0"/>
        <v>pic_gift_group_1102</v>
      </c>
      <c r="G7" s="4">
        <v>172800</v>
      </c>
    </row>
    <row r="8" spans="1:7">
      <c r="A8" s="2">
        <v>1200</v>
      </c>
      <c r="B8" s="3" t="s">
        <v>89</v>
      </c>
      <c r="C8" s="3" t="s">
        <v>90</v>
      </c>
      <c r="D8" s="3">
        <v>1302</v>
      </c>
      <c r="E8" s="3" t="str">
        <f>CONCATENATE("gift_group_",A8,"_name")</f>
        <v>gift_group_1200_name</v>
      </c>
      <c r="F8" s="3" t="str">
        <f t="shared" si="0"/>
        <v>pic_gift_group_1200</v>
      </c>
      <c r="G8" s="4">
        <v>86400</v>
      </c>
    </row>
    <row r="9" spans="1:7">
      <c r="A9" s="2">
        <v>1301</v>
      </c>
      <c r="B9" s="3" t="s">
        <v>91</v>
      </c>
      <c r="C9" s="3" t="s">
        <v>92</v>
      </c>
      <c r="D9" s="3">
        <v>1302</v>
      </c>
      <c r="E9" s="3" t="str">
        <f>CONCATENATE("gift_group_",A9,"_name")</f>
        <v>gift_group_1301_name</v>
      </c>
      <c r="F9" s="3" t="str">
        <f t="shared" si="0"/>
        <v>pic_gift_group_1301</v>
      </c>
      <c r="G9" s="4">
        <v>172800</v>
      </c>
    </row>
    <row r="10" spans="1:7">
      <c r="A10" s="2">
        <v>1302</v>
      </c>
      <c r="B10" s="3" t="s">
        <v>93</v>
      </c>
      <c r="C10" s="3" t="s">
        <v>94</v>
      </c>
      <c r="D10" s="3">
        <v>1302</v>
      </c>
      <c r="E10" s="3" t="str">
        <f>CONCATENATE("gift_group_",A10,"_name")</f>
        <v>gift_group_1302_name</v>
      </c>
      <c r="F10" s="3" t="str">
        <f t="shared" si="0"/>
        <v>pic_gift_group_1302</v>
      </c>
      <c r="G10" s="4">
        <v>172800</v>
      </c>
    </row>
  </sheetData>
  <autoFilter xmlns:etc="http://www.wps.cn/officeDocument/2017/etCustomData" ref="A4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gift|补给</vt:lpstr>
      <vt:lpstr>gift_group|补给组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Sucker</cp:lastModifiedBy>
  <dcterms:created xsi:type="dcterms:W3CDTF">2023-07-06T02:18:00Z</dcterms:created>
  <dcterms:modified xsi:type="dcterms:W3CDTF">2025-06-25T08:29:07Z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