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805"/>
  </bookViews>
  <sheets>
    <sheet name="chapter|关卡" sheetId="2" r:id="rId1"/>
    <sheet name="chapter_box|关卡宝箱" sheetId="3" r:id="rId2"/>
    <sheet name="sweep_times|整顿倍数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蓝霸符</author>
    <author>冷淡雾峰</author>
  </authors>
  <commentList>
    <comment ref="A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章节编号</t>
        </r>
      </text>
    </comment>
    <comment ref="C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关联level表level_id</t>
        </r>
      </text>
    </comment>
    <comment ref="D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关联block表id</t>
        </r>
      </text>
    </comment>
    <comment ref="F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关联language表lang_id</t>
        </r>
      </text>
    </comment>
    <comment ref="I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关联language表lang_id</t>
        </r>
      </text>
    </comment>
    <comment ref="M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与【障碍物对玩家伤害】相关
</t>
        </r>
      </text>
    </comment>
    <comment ref="P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掉落串 关联drop表id</t>
        </r>
      </text>
    </comment>
    <comment ref="Q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reward串</t>
        </r>
      </text>
    </comment>
    <comment ref="R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reward串</t>
        </r>
      </text>
    </comment>
    <comment ref="S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喽啰;爪牙;头目</t>
        </r>
      </text>
    </comment>
  </commentList>
</comments>
</file>

<file path=xl/comments2.xml><?xml version="1.0" encoding="utf-8"?>
<comments xmlns="http://schemas.openxmlformats.org/spreadsheetml/2006/main">
  <authors>
    <author>蓝霸符</author>
  </authors>
  <commentList>
    <comment ref="A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关卡类型+关卡子类(没有子类概念则为0)+数字编号</t>
        </r>
      </text>
    </comment>
    <comment ref="D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0-未通关
1-已通关</t>
        </r>
      </text>
    </comment>
    <comment ref="E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单位：秒
前端换算时间显示。</t>
        </r>
      </text>
    </comment>
  </commentList>
</comments>
</file>

<file path=xl/comments3.xml><?xml version="1.0" encoding="utf-8"?>
<comments xmlns="http://schemas.openxmlformats.org/spreadsheetml/2006/main">
  <authors>
    <author>蓝霸符</author>
  </authors>
  <commentList>
    <comment ref="A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关卡类型+关卡子类(没有子类概念则为0)+数字编号</t>
        </r>
      </text>
    </comment>
  </commentList>
</comments>
</file>

<file path=xl/sharedStrings.xml><?xml version="1.0" encoding="utf-8"?>
<sst xmlns="http://schemas.openxmlformats.org/spreadsheetml/2006/main" count="804" uniqueCount="161">
  <si>
    <t>id</t>
  </si>
  <si>
    <t>level_id</t>
  </si>
  <si>
    <t>block_id</t>
  </si>
  <si>
    <t>num</t>
  </si>
  <si>
    <t>name</t>
  </si>
  <si>
    <t>desc</t>
  </si>
  <si>
    <t>cost</t>
  </si>
  <si>
    <t>monster_hp</t>
  </si>
  <si>
    <t>monster_atk</t>
  </si>
  <si>
    <t>hard</t>
  </si>
  <si>
    <t>money</t>
  </si>
  <si>
    <t>exp</t>
  </si>
  <si>
    <t>patrol_unit</t>
  </si>
  <si>
    <t>patrol_once</t>
  </si>
  <si>
    <t>sweep_once</t>
  </si>
  <si>
    <t>sweep_monster_once</t>
  </si>
  <si>
    <t>int</t>
  </si>
  <si>
    <t>string</t>
  </si>
  <si>
    <t>array3_int</t>
  </si>
  <si>
    <t>all</t>
  </si>
  <si>
    <t>client</t>
  </si>
  <si>
    <t>关卡id</t>
  </si>
  <si>
    <t>备注</t>
  </si>
  <si>
    <t>街区id</t>
  </si>
  <si>
    <t>数字编号</t>
  </si>
  <si>
    <t>关卡名称</t>
  </si>
  <si>
    <t>关卡贴图</t>
  </si>
  <si>
    <t>解锁贴图</t>
  </si>
  <si>
    <t>关卡描述</t>
  </si>
  <si>
    <t>消耗</t>
  </si>
  <si>
    <t>怪物生命值万分比</t>
  </si>
  <si>
    <t>怪物攻击力万分比</t>
  </si>
  <si>
    <t>关卡难度值</t>
  </si>
  <si>
    <t>10分钟钞票</t>
  </si>
  <si>
    <t>10分钟玩家经验</t>
  </si>
  <si>
    <t>10分钟收益</t>
  </si>
  <si>
    <t>快速分红收益</t>
  </si>
  <si>
    <t>整顿奖励</t>
  </si>
  <si>
    <t>整顿怪物计数</t>
  </si>
  <si>
    <t>测试关卡</t>
  </si>
  <si>
    <t>1;0;5</t>
  </si>
  <si>
    <t>5;1020000;5|5;5012001;1|5;1030002;0</t>
  </si>
  <si>
    <t>4;0;2000|3;0;5000|5;5012001;3</t>
  </si>
  <si>
    <t>500;3;5</t>
  </si>
  <si>
    <t>主线-1</t>
  </si>
  <si>
    <t>主线-2</t>
  </si>
  <si>
    <t>主线-3</t>
  </si>
  <si>
    <t>主线-4</t>
  </si>
  <si>
    <t>主线-5</t>
  </si>
  <si>
    <t>主线-6</t>
  </si>
  <si>
    <t>主线-7</t>
  </si>
  <si>
    <t>主线-8</t>
  </si>
  <si>
    <t>主线-9</t>
  </si>
  <si>
    <t>主线-10</t>
  </si>
  <si>
    <t>主线-11</t>
  </si>
  <si>
    <t>主线-12</t>
  </si>
  <si>
    <t>主线-13</t>
  </si>
  <si>
    <t>主线-14</t>
  </si>
  <si>
    <t>主线-15</t>
  </si>
  <si>
    <t>主线-16</t>
  </si>
  <si>
    <t>主线-17</t>
  </si>
  <si>
    <t>主线-18</t>
  </si>
  <si>
    <t>主线-19</t>
  </si>
  <si>
    <t>主线-20</t>
  </si>
  <si>
    <t>主线-21</t>
  </si>
  <si>
    <t>主线-22</t>
  </si>
  <si>
    <t>主线-23</t>
  </si>
  <si>
    <t>主线-24</t>
  </si>
  <si>
    <t>主线-25</t>
  </si>
  <si>
    <t>主线-26</t>
  </si>
  <si>
    <t>主线-27</t>
  </si>
  <si>
    <t>主线-28</t>
  </si>
  <si>
    <t>主线-29</t>
  </si>
  <si>
    <t>主线-30</t>
  </si>
  <si>
    <t>主线-31</t>
  </si>
  <si>
    <t>主线-32</t>
  </si>
  <si>
    <t>主线-33</t>
  </si>
  <si>
    <t>主线-34</t>
  </si>
  <si>
    <t>主线-35</t>
  </si>
  <si>
    <t>主线-36</t>
  </si>
  <si>
    <t>主线-37</t>
  </si>
  <si>
    <t>主线-38</t>
  </si>
  <si>
    <t>主线-39</t>
  </si>
  <si>
    <t>主线-40</t>
  </si>
  <si>
    <t>主线-41</t>
  </si>
  <si>
    <t>主线-42</t>
  </si>
  <si>
    <t>主线-43</t>
  </si>
  <si>
    <t>主线-44</t>
  </si>
  <si>
    <t>主线-45</t>
  </si>
  <si>
    <t>主线-46</t>
  </si>
  <si>
    <t>主线-47</t>
  </si>
  <si>
    <t>主线-48</t>
  </si>
  <si>
    <t>主线-49</t>
  </si>
  <si>
    <t>主线-50</t>
  </si>
  <si>
    <t>主线-51</t>
  </si>
  <si>
    <t>主线-52</t>
  </si>
  <si>
    <t>主线-53</t>
  </si>
  <si>
    <t>主线-54</t>
  </si>
  <si>
    <t>主线-55</t>
  </si>
  <si>
    <t>主线-56</t>
  </si>
  <si>
    <t>主线-57</t>
  </si>
  <si>
    <t>主线-58</t>
  </si>
  <si>
    <t>主线-59</t>
  </si>
  <si>
    <t>主线-60</t>
  </si>
  <si>
    <t>主线-61</t>
  </si>
  <si>
    <t>主线-62</t>
  </si>
  <si>
    <t>主线-63</t>
  </si>
  <si>
    <t>主线-64</t>
  </si>
  <si>
    <t>主线-65</t>
  </si>
  <si>
    <t>主线-66</t>
  </si>
  <si>
    <t>主线-67</t>
  </si>
  <si>
    <t>主线-68</t>
  </si>
  <si>
    <t>主线-69</t>
  </si>
  <si>
    <t>主线-70</t>
  </si>
  <si>
    <t>主线-71</t>
  </si>
  <si>
    <t>主线-72</t>
  </si>
  <si>
    <t>主线-73</t>
  </si>
  <si>
    <t>主线-74</t>
  </si>
  <si>
    <t>主线-75</t>
  </si>
  <si>
    <t>主线-76</t>
  </si>
  <si>
    <t>主线-77</t>
  </si>
  <si>
    <t>主线-78</t>
  </si>
  <si>
    <t>主线-79</t>
  </si>
  <si>
    <t>主线-80</t>
  </si>
  <si>
    <t>主线-81</t>
  </si>
  <si>
    <t>主线-82</t>
  </si>
  <si>
    <t>主线-83</t>
  </si>
  <si>
    <t>主线-84</t>
  </si>
  <si>
    <t>主线-85</t>
  </si>
  <si>
    <t>主线-86</t>
  </si>
  <si>
    <t>主线-87</t>
  </si>
  <si>
    <t>主线-88</t>
  </si>
  <si>
    <t>主线-89</t>
  </si>
  <si>
    <t>主线-90</t>
  </si>
  <si>
    <t>主线-91</t>
  </si>
  <si>
    <t>主线-92</t>
  </si>
  <si>
    <t>主线-93</t>
  </si>
  <si>
    <t>主线-94</t>
  </si>
  <si>
    <t>主线-95</t>
  </si>
  <si>
    <t>主线-96</t>
  </si>
  <si>
    <t>主线-97</t>
  </si>
  <si>
    <t>主线-98</t>
  </si>
  <si>
    <t>主线-99</t>
  </si>
  <si>
    <t>chapter_id</t>
  </si>
  <si>
    <t>pass_yn</t>
  </si>
  <si>
    <t>over_time</t>
  </si>
  <si>
    <t>reward</t>
  </si>
  <si>
    <t>宝箱id</t>
  </si>
  <si>
    <t>是否通关</t>
  </si>
  <si>
    <t>生存时间</t>
  </si>
  <si>
    <t>奖励</t>
  </si>
  <si>
    <t>领取描述</t>
  </si>
  <si>
    <t>chapter_box_desc_1</t>
  </si>
  <si>
    <t>times</t>
  </si>
  <si>
    <t>整顿倍数id</t>
  </si>
  <si>
    <t>倍率</t>
  </si>
  <si>
    <t>1倍</t>
  </si>
  <si>
    <t>3倍</t>
  </si>
  <si>
    <t>5倍</t>
  </si>
  <si>
    <t>10倍</t>
  </si>
  <si>
    <t>20倍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</si>
</sst>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iYu\design\&#25968;&#2054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通行证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Boss设计"/>
      <sheetName val="技能方向设计"/>
      <sheetName val="羁绊及武器技能设计"/>
      <sheetName val="轶事设计"/>
      <sheetName val="科技设计"/>
      <sheetName val="装备设计"/>
      <sheetName val="基础天赋"/>
      <sheetName val="辅助表1"/>
      <sheetName val="装备描述草稿"/>
    </sheetNames>
    <sheetDataSet>
      <sheetData sheetId="0"/>
      <sheetData sheetId="1"/>
      <sheetData sheetId="2"/>
      <sheetData sheetId="3"/>
      <sheetData sheetId="4">
        <row r="3">
          <cell r="B3" t="str">
            <v>巡逻资源</v>
          </cell>
        </row>
        <row r="5">
          <cell r="B5" t="str">
            <v>小月卡-30元</v>
          </cell>
        </row>
        <row r="6">
          <cell r="B6" t="str">
            <v>大月卡-68元</v>
          </cell>
        </row>
        <row r="6">
          <cell r="G6" t="str">
            <v>体力上限+20</v>
          </cell>
        </row>
        <row r="8">
          <cell r="P8" t="str">
            <v>10分钟</v>
          </cell>
        </row>
        <row r="9">
          <cell r="B9" t="str">
            <v>章节数</v>
          </cell>
        </row>
        <row r="9">
          <cell r="G9" t="str">
            <v>零件</v>
          </cell>
          <cell r="H9" t="str">
            <v>装备</v>
          </cell>
          <cell r="I9" t="str">
            <v>能量精华</v>
          </cell>
        </row>
        <row r="9">
          <cell r="P9" t="str">
            <v>10分钟钞票</v>
          </cell>
          <cell r="Q9" t="str">
            <v>10分钟经验</v>
          </cell>
        </row>
        <row r="10">
          <cell r="B10">
            <v>1</v>
          </cell>
        </row>
        <row r="10">
          <cell r="G10">
            <v>5</v>
          </cell>
          <cell r="H10">
            <v>1</v>
          </cell>
          <cell r="I10">
            <v>0</v>
          </cell>
        </row>
        <row r="10">
          <cell r="P10">
            <v>500</v>
          </cell>
          <cell r="Q10">
            <v>220</v>
          </cell>
        </row>
        <row r="11">
          <cell r="B11">
            <v>2</v>
          </cell>
        </row>
        <row r="11">
          <cell r="G11">
            <v>5</v>
          </cell>
          <cell r="H11">
            <v>1</v>
          </cell>
          <cell r="I11">
            <v>0</v>
          </cell>
        </row>
        <row r="11">
          <cell r="P11">
            <v>550</v>
          </cell>
          <cell r="Q11">
            <v>240</v>
          </cell>
        </row>
        <row r="12">
          <cell r="B12">
            <v>3</v>
          </cell>
        </row>
        <row r="12">
          <cell r="G12">
            <v>5</v>
          </cell>
          <cell r="H12">
            <v>1</v>
          </cell>
          <cell r="I12">
            <v>0</v>
          </cell>
        </row>
        <row r="12">
          <cell r="P12">
            <v>650</v>
          </cell>
          <cell r="Q12">
            <v>260</v>
          </cell>
        </row>
        <row r="13">
          <cell r="B13">
            <v>4</v>
          </cell>
        </row>
        <row r="13">
          <cell r="G13">
            <v>5</v>
          </cell>
          <cell r="H13">
            <v>1</v>
          </cell>
          <cell r="I13">
            <v>0</v>
          </cell>
        </row>
        <row r="13">
          <cell r="P13">
            <v>700</v>
          </cell>
          <cell r="Q13">
            <v>280</v>
          </cell>
        </row>
        <row r="14">
          <cell r="B14">
            <v>5</v>
          </cell>
        </row>
        <row r="14">
          <cell r="G14">
            <v>6</v>
          </cell>
          <cell r="H14">
            <v>1</v>
          </cell>
          <cell r="I14">
            <v>0</v>
          </cell>
        </row>
        <row r="14">
          <cell r="P14">
            <v>750</v>
          </cell>
          <cell r="Q14">
            <v>300</v>
          </cell>
        </row>
        <row r="15">
          <cell r="B15">
            <v>6</v>
          </cell>
        </row>
        <row r="15">
          <cell r="G15">
            <v>6</v>
          </cell>
          <cell r="H15">
            <v>1</v>
          </cell>
          <cell r="I15">
            <v>0</v>
          </cell>
        </row>
        <row r="15">
          <cell r="P15">
            <v>800</v>
          </cell>
          <cell r="Q15">
            <v>320</v>
          </cell>
        </row>
        <row r="16">
          <cell r="B16">
            <v>7</v>
          </cell>
        </row>
        <row r="16">
          <cell r="G16">
            <v>7</v>
          </cell>
          <cell r="H16">
            <v>1</v>
          </cell>
          <cell r="I16">
            <v>0</v>
          </cell>
        </row>
        <row r="16">
          <cell r="P16">
            <v>850</v>
          </cell>
          <cell r="Q16">
            <v>340</v>
          </cell>
        </row>
        <row r="17">
          <cell r="B17">
            <v>8</v>
          </cell>
        </row>
        <row r="17">
          <cell r="G17">
            <v>7</v>
          </cell>
          <cell r="H17">
            <v>1</v>
          </cell>
          <cell r="I17">
            <v>50</v>
          </cell>
        </row>
        <row r="17">
          <cell r="P17">
            <v>900</v>
          </cell>
          <cell r="Q17">
            <v>360</v>
          </cell>
        </row>
        <row r="18">
          <cell r="B18">
            <v>9</v>
          </cell>
        </row>
        <row r="18">
          <cell r="G18">
            <v>7</v>
          </cell>
          <cell r="H18">
            <v>1</v>
          </cell>
          <cell r="I18">
            <v>50</v>
          </cell>
        </row>
        <row r="18">
          <cell r="P18">
            <v>950</v>
          </cell>
          <cell r="Q18">
            <v>380</v>
          </cell>
        </row>
        <row r="19">
          <cell r="B19">
            <v>10</v>
          </cell>
        </row>
        <row r="19">
          <cell r="G19">
            <v>8</v>
          </cell>
          <cell r="H19">
            <v>1</v>
          </cell>
          <cell r="I19">
            <v>50</v>
          </cell>
        </row>
        <row r="19">
          <cell r="P19">
            <v>1000</v>
          </cell>
          <cell r="Q19">
            <v>400</v>
          </cell>
        </row>
        <row r="20">
          <cell r="B20">
            <v>11</v>
          </cell>
        </row>
        <row r="20">
          <cell r="G20">
            <v>8</v>
          </cell>
          <cell r="H20">
            <v>1</v>
          </cell>
          <cell r="I20">
            <v>51</v>
          </cell>
        </row>
        <row r="20">
          <cell r="P20">
            <v>1050</v>
          </cell>
          <cell r="Q20">
            <v>420</v>
          </cell>
        </row>
        <row r="21">
          <cell r="B21">
            <v>12</v>
          </cell>
        </row>
        <row r="21">
          <cell r="G21">
            <v>8</v>
          </cell>
          <cell r="H21">
            <v>2</v>
          </cell>
          <cell r="I21">
            <v>52</v>
          </cell>
        </row>
        <row r="21">
          <cell r="P21">
            <v>1100</v>
          </cell>
          <cell r="Q21">
            <v>440</v>
          </cell>
        </row>
        <row r="22">
          <cell r="B22">
            <v>13</v>
          </cell>
        </row>
        <row r="22">
          <cell r="G22">
            <v>9</v>
          </cell>
          <cell r="H22">
            <v>2</v>
          </cell>
          <cell r="I22">
            <v>53</v>
          </cell>
        </row>
        <row r="22">
          <cell r="P22">
            <v>1150</v>
          </cell>
          <cell r="Q22">
            <v>460</v>
          </cell>
        </row>
        <row r="23">
          <cell r="B23">
            <v>14</v>
          </cell>
        </row>
        <row r="23">
          <cell r="G23">
            <v>9</v>
          </cell>
          <cell r="H23">
            <v>2</v>
          </cell>
          <cell r="I23">
            <v>54</v>
          </cell>
        </row>
        <row r="23">
          <cell r="P23">
            <v>1200</v>
          </cell>
          <cell r="Q23">
            <v>480</v>
          </cell>
        </row>
        <row r="24">
          <cell r="B24">
            <v>15</v>
          </cell>
        </row>
        <row r="24">
          <cell r="G24">
            <v>9</v>
          </cell>
          <cell r="H24">
            <v>2</v>
          </cell>
          <cell r="I24">
            <v>55</v>
          </cell>
        </row>
        <row r="24">
          <cell r="P24">
            <v>1250</v>
          </cell>
          <cell r="Q24">
            <v>500</v>
          </cell>
        </row>
        <row r="25">
          <cell r="B25">
            <v>16</v>
          </cell>
        </row>
        <row r="25">
          <cell r="G25">
            <v>9</v>
          </cell>
          <cell r="H25">
            <v>2</v>
          </cell>
          <cell r="I25">
            <v>56</v>
          </cell>
        </row>
        <row r="25">
          <cell r="P25">
            <v>1300</v>
          </cell>
          <cell r="Q25">
            <v>520</v>
          </cell>
        </row>
        <row r="26">
          <cell r="B26">
            <v>17</v>
          </cell>
        </row>
        <row r="26">
          <cell r="G26">
            <v>10</v>
          </cell>
          <cell r="H26">
            <v>2</v>
          </cell>
          <cell r="I26">
            <v>57</v>
          </cell>
        </row>
        <row r="26">
          <cell r="P26">
            <v>1350</v>
          </cell>
          <cell r="Q26">
            <v>540</v>
          </cell>
        </row>
        <row r="27">
          <cell r="B27">
            <v>18</v>
          </cell>
        </row>
        <row r="27">
          <cell r="G27">
            <v>10</v>
          </cell>
          <cell r="H27">
            <v>2</v>
          </cell>
          <cell r="I27">
            <v>58</v>
          </cell>
        </row>
        <row r="27">
          <cell r="P27">
            <v>1400</v>
          </cell>
          <cell r="Q27">
            <v>560</v>
          </cell>
        </row>
        <row r="28">
          <cell r="B28">
            <v>19</v>
          </cell>
        </row>
        <row r="28">
          <cell r="G28">
            <v>10</v>
          </cell>
          <cell r="H28">
            <v>2</v>
          </cell>
          <cell r="I28">
            <v>59</v>
          </cell>
        </row>
        <row r="28">
          <cell r="P28">
            <v>1450</v>
          </cell>
          <cell r="Q28">
            <v>580</v>
          </cell>
        </row>
        <row r="29">
          <cell r="B29">
            <v>20</v>
          </cell>
        </row>
        <row r="29">
          <cell r="G29">
            <v>10</v>
          </cell>
          <cell r="H29">
            <v>2</v>
          </cell>
          <cell r="I29">
            <v>60</v>
          </cell>
        </row>
        <row r="29">
          <cell r="P29">
            <v>1500</v>
          </cell>
          <cell r="Q29">
            <v>600</v>
          </cell>
        </row>
        <row r="30">
          <cell r="B30">
            <v>21</v>
          </cell>
        </row>
        <row r="30">
          <cell r="G30">
            <v>10</v>
          </cell>
          <cell r="H30">
            <v>2</v>
          </cell>
          <cell r="I30">
            <v>60</v>
          </cell>
        </row>
        <row r="30">
          <cell r="P30">
            <v>1550</v>
          </cell>
          <cell r="Q30">
            <v>620</v>
          </cell>
        </row>
        <row r="31">
          <cell r="B31">
            <v>22</v>
          </cell>
        </row>
        <row r="31">
          <cell r="G31">
            <v>10</v>
          </cell>
          <cell r="H31">
            <v>2</v>
          </cell>
          <cell r="I31">
            <v>61</v>
          </cell>
        </row>
        <row r="31">
          <cell r="P31">
            <v>1600</v>
          </cell>
          <cell r="Q31">
            <v>640</v>
          </cell>
        </row>
        <row r="32">
          <cell r="B32">
            <v>23</v>
          </cell>
        </row>
        <row r="32">
          <cell r="G32">
            <v>10</v>
          </cell>
          <cell r="H32">
            <v>3</v>
          </cell>
          <cell r="I32">
            <v>61</v>
          </cell>
        </row>
        <row r="32">
          <cell r="P32">
            <v>1650</v>
          </cell>
          <cell r="Q32">
            <v>660</v>
          </cell>
        </row>
        <row r="33">
          <cell r="B33">
            <v>24</v>
          </cell>
        </row>
        <row r="33">
          <cell r="G33">
            <v>10</v>
          </cell>
          <cell r="H33">
            <v>3</v>
          </cell>
          <cell r="I33">
            <v>62</v>
          </cell>
        </row>
        <row r="33">
          <cell r="P33">
            <v>1700</v>
          </cell>
          <cell r="Q33">
            <v>680</v>
          </cell>
        </row>
        <row r="34">
          <cell r="B34">
            <v>25</v>
          </cell>
        </row>
        <row r="34">
          <cell r="G34">
            <v>10</v>
          </cell>
          <cell r="H34">
            <v>3</v>
          </cell>
          <cell r="I34">
            <v>62</v>
          </cell>
        </row>
        <row r="34">
          <cell r="P34">
            <v>1750</v>
          </cell>
          <cell r="Q34">
            <v>700</v>
          </cell>
        </row>
        <row r="35">
          <cell r="B35">
            <v>26</v>
          </cell>
        </row>
        <row r="35">
          <cell r="G35">
            <v>10</v>
          </cell>
          <cell r="H35">
            <v>3</v>
          </cell>
          <cell r="I35">
            <v>62</v>
          </cell>
        </row>
        <row r="35">
          <cell r="P35">
            <v>1800</v>
          </cell>
          <cell r="Q35">
            <v>720</v>
          </cell>
        </row>
        <row r="36">
          <cell r="B36">
            <v>27</v>
          </cell>
        </row>
        <row r="36">
          <cell r="G36">
            <v>11</v>
          </cell>
          <cell r="H36">
            <v>3</v>
          </cell>
          <cell r="I36">
            <v>63</v>
          </cell>
        </row>
        <row r="36">
          <cell r="P36">
            <v>1850</v>
          </cell>
          <cell r="Q36">
            <v>740</v>
          </cell>
        </row>
        <row r="37">
          <cell r="B37">
            <v>28</v>
          </cell>
        </row>
        <row r="37">
          <cell r="G37">
            <v>11</v>
          </cell>
          <cell r="H37">
            <v>3</v>
          </cell>
          <cell r="I37">
            <v>63</v>
          </cell>
        </row>
        <row r="37">
          <cell r="P37">
            <v>1900</v>
          </cell>
          <cell r="Q37">
            <v>760</v>
          </cell>
        </row>
        <row r="38">
          <cell r="B38">
            <v>29</v>
          </cell>
        </row>
        <row r="38">
          <cell r="G38">
            <v>11</v>
          </cell>
          <cell r="H38">
            <v>3</v>
          </cell>
          <cell r="I38">
            <v>63</v>
          </cell>
        </row>
        <row r="38">
          <cell r="P38">
            <v>1950</v>
          </cell>
          <cell r="Q38">
            <v>780</v>
          </cell>
        </row>
        <row r="39">
          <cell r="B39">
            <v>30</v>
          </cell>
        </row>
        <row r="39">
          <cell r="G39">
            <v>11</v>
          </cell>
          <cell r="H39">
            <v>3</v>
          </cell>
          <cell r="I39">
            <v>63</v>
          </cell>
        </row>
        <row r="39">
          <cell r="P39">
            <v>2000</v>
          </cell>
          <cell r="Q39">
            <v>800</v>
          </cell>
        </row>
        <row r="40">
          <cell r="B40">
            <v>31</v>
          </cell>
        </row>
        <row r="40">
          <cell r="G40">
            <v>11</v>
          </cell>
          <cell r="H40">
            <v>3</v>
          </cell>
          <cell r="I40">
            <v>64</v>
          </cell>
        </row>
        <row r="40">
          <cell r="P40">
            <v>2050</v>
          </cell>
          <cell r="Q40">
            <v>820</v>
          </cell>
        </row>
        <row r="41">
          <cell r="B41">
            <v>32</v>
          </cell>
        </row>
        <row r="41">
          <cell r="G41">
            <v>11</v>
          </cell>
          <cell r="H41">
            <v>3</v>
          </cell>
          <cell r="I41">
            <v>64</v>
          </cell>
        </row>
        <row r="41">
          <cell r="P41">
            <v>2100</v>
          </cell>
          <cell r="Q41">
            <v>840</v>
          </cell>
        </row>
        <row r="42">
          <cell r="B42">
            <v>33</v>
          </cell>
        </row>
        <row r="42">
          <cell r="G42">
            <v>11</v>
          </cell>
          <cell r="H42">
            <v>3</v>
          </cell>
          <cell r="I42">
            <v>64</v>
          </cell>
        </row>
        <row r="42">
          <cell r="P42">
            <v>2150</v>
          </cell>
          <cell r="Q42">
            <v>860</v>
          </cell>
        </row>
        <row r="43">
          <cell r="B43">
            <v>34</v>
          </cell>
        </row>
        <row r="43">
          <cell r="G43">
            <v>11</v>
          </cell>
          <cell r="H43">
            <v>3</v>
          </cell>
          <cell r="I43">
            <v>64</v>
          </cell>
        </row>
        <row r="43">
          <cell r="P43">
            <v>2200</v>
          </cell>
          <cell r="Q43">
            <v>880</v>
          </cell>
        </row>
        <row r="44">
          <cell r="B44">
            <v>35</v>
          </cell>
        </row>
        <row r="44">
          <cell r="G44">
            <v>11</v>
          </cell>
          <cell r="H44">
            <v>3</v>
          </cell>
          <cell r="I44">
            <v>64</v>
          </cell>
        </row>
        <row r="44">
          <cell r="P44">
            <v>2250</v>
          </cell>
          <cell r="Q44">
            <v>900</v>
          </cell>
        </row>
        <row r="45">
          <cell r="B45">
            <v>36</v>
          </cell>
        </row>
        <row r="45">
          <cell r="G45">
            <v>11</v>
          </cell>
          <cell r="H45">
            <v>4</v>
          </cell>
          <cell r="I45">
            <v>65</v>
          </cell>
        </row>
        <row r="45">
          <cell r="P45">
            <v>2300</v>
          </cell>
          <cell r="Q45">
            <v>920</v>
          </cell>
        </row>
        <row r="46">
          <cell r="B46">
            <v>37</v>
          </cell>
        </row>
        <row r="46">
          <cell r="G46">
            <v>12</v>
          </cell>
          <cell r="H46">
            <v>4</v>
          </cell>
          <cell r="I46">
            <v>65</v>
          </cell>
        </row>
        <row r="46">
          <cell r="P46">
            <v>2350</v>
          </cell>
          <cell r="Q46">
            <v>940</v>
          </cell>
        </row>
        <row r="47">
          <cell r="B47">
            <v>38</v>
          </cell>
        </row>
        <row r="47">
          <cell r="G47">
            <v>12</v>
          </cell>
          <cell r="H47">
            <v>4</v>
          </cell>
          <cell r="I47">
            <v>65</v>
          </cell>
        </row>
        <row r="47">
          <cell r="P47">
            <v>2400</v>
          </cell>
          <cell r="Q47">
            <v>960</v>
          </cell>
        </row>
        <row r="48">
          <cell r="B48">
            <v>39</v>
          </cell>
        </row>
        <row r="48">
          <cell r="G48">
            <v>12</v>
          </cell>
          <cell r="H48">
            <v>4</v>
          </cell>
          <cell r="I48">
            <v>65</v>
          </cell>
        </row>
        <row r="48">
          <cell r="P48">
            <v>2450</v>
          </cell>
          <cell r="Q48">
            <v>980</v>
          </cell>
        </row>
        <row r="49">
          <cell r="B49">
            <v>40</v>
          </cell>
        </row>
        <row r="49">
          <cell r="G49">
            <v>12</v>
          </cell>
          <cell r="H49">
            <v>4</v>
          </cell>
          <cell r="I49">
            <v>65</v>
          </cell>
        </row>
        <row r="49">
          <cell r="P49">
            <v>2500</v>
          </cell>
          <cell r="Q49">
            <v>1000</v>
          </cell>
        </row>
        <row r="50">
          <cell r="B50">
            <v>41</v>
          </cell>
        </row>
        <row r="50">
          <cell r="G50">
            <v>12</v>
          </cell>
          <cell r="H50">
            <v>4</v>
          </cell>
          <cell r="I50">
            <v>65</v>
          </cell>
        </row>
        <row r="50">
          <cell r="P50">
            <v>2550</v>
          </cell>
          <cell r="Q50">
            <v>1020</v>
          </cell>
        </row>
        <row r="51">
          <cell r="B51">
            <v>42</v>
          </cell>
        </row>
        <row r="51">
          <cell r="G51">
            <v>12</v>
          </cell>
          <cell r="H51">
            <v>4</v>
          </cell>
          <cell r="I51">
            <v>66</v>
          </cell>
        </row>
        <row r="51">
          <cell r="P51">
            <v>2600</v>
          </cell>
          <cell r="Q51">
            <v>1040</v>
          </cell>
        </row>
        <row r="52">
          <cell r="B52">
            <v>43</v>
          </cell>
        </row>
        <row r="52">
          <cell r="G52">
            <v>12</v>
          </cell>
          <cell r="H52">
            <v>4</v>
          </cell>
          <cell r="I52">
            <v>66</v>
          </cell>
        </row>
        <row r="52">
          <cell r="P52">
            <v>2650</v>
          </cell>
          <cell r="Q52">
            <v>1060</v>
          </cell>
        </row>
        <row r="53">
          <cell r="B53">
            <v>44</v>
          </cell>
        </row>
        <row r="53">
          <cell r="G53">
            <v>12</v>
          </cell>
          <cell r="H53">
            <v>4</v>
          </cell>
          <cell r="I53">
            <v>66</v>
          </cell>
        </row>
        <row r="53">
          <cell r="P53">
            <v>2700</v>
          </cell>
          <cell r="Q53">
            <v>1080</v>
          </cell>
        </row>
        <row r="54">
          <cell r="B54">
            <v>45</v>
          </cell>
        </row>
        <row r="54">
          <cell r="G54">
            <v>12</v>
          </cell>
          <cell r="H54">
            <v>4</v>
          </cell>
          <cell r="I54">
            <v>66</v>
          </cell>
        </row>
        <row r="54">
          <cell r="P54">
            <v>2750</v>
          </cell>
          <cell r="Q54">
            <v>1100</v>
          </cell>
        </row>
        <row r="55">
          <cell r="B55">
            <v>46</v>
          </cell>
        </row>
        <row r="55">
          <cell r="G55">
            <v>12</v>
          </cell>
          <cell r="H55">
            <v>4</v>
          </cell>
          <cell r="I55">
            <v>66</v>
          </cell>
        </row>
        <row r="55">
          <cell r="P55">
            <v>2800</v>
          </cell>
          <cell r="Q55">
            <v>1120</v>
          </cell>
        </row>
        <row r="56">
          <cell r="B56">
            <v>47</v>
          </cell>
        </row>
        <row r="56">
          <cell r="G56">
            <v>13</v>
          </cell>
          <cell r="H56">
            <v>4</v>
          </cell>
          <cell r="I56">
            <v>66</v>
          </cell>
        </row>
        <row r="56">
          <cell r="P56">
            <v>2850</v>
          </cell>
          <cell r="Q56">
            <v>1140</v>
          </cell>
        </row>
        <row r="57">
          <cell r="B57">
            <v>48</v>
          </cell>
        </row>
        <row r="57">
          <cell r="G57">
            <v>13</v>
          </cell>
          <cell r="H57">
            <v>4</v>
          </cell>
          <cell r="I57">
            <v>67</v>
          </cell>
        </row>
        <row r="57">
          <cell r="P57">
            <v>2900</v>
          </cell>
          <cell r="Q57">
            <v>1160</v>
          </cell>
        </row>
        <row r="58">
          <cell r="B58">
            <v>49</v>
          </cell>
        </row>
        <row r="58">
          <cell r="G58">
            <v>13</v>
          </cell>
          <cell r="H58">
            <v>4</v>
          </cell>
          <cell r="I58">
            <v>67</v>
          </cell>
        </row>
        <row r="58">
          <cell r="P58">
            <v>2950</v>
          </cell>
          <cell r="Q58">
            <v>1180</v>
          </cell>
        </row>
        <row r="59">
          <cell r="B59">
            <v>50</v>
          </cell>
        </row>
        <row r="59">
          <cell r="G59">
            <v>13</v>
          </cell>
          <cell r="H59">
            <v>5</v>
          </cell>
          <cell r="I59">
            <v>67</v>
          </cell>
        </row>
        <row r="59">
          <cell r="P59">
            <v>3000</v>
          </cell>
          <cell r="Q59">
            <v>1200</v>
          </cell>
        </row>
        <row r="60">
          <cell r="B60">
            <v>51</v>
          </cell>
        </row>
        <row r="60">
          <cell r="G60">
            <v>13</v>
          </cell>
          <cell r="H60">
            <v>5</v>
          </cell>
          <cell r="I60">
            <v>67</v>
          </cell>
        </row>
        <row r="60">
          <cell r="P60">
            <v>3050</v>
          </cell>
          <cell r="Q60">
            <v>1220</v>
          </cell>
        </row>
        <row r="61">
          <cell r="B61">
            <v>52</v>
          </cell>
        </row>
        <row r="61">
          <cell r="G61">
            <v>13</v>
          </cell>
          <cell r="H61">
            <v>5</v>
          </cell>
          <cell r="I61">
            <v>67</v>
          </cell>
        </row>
        <row r="61">
          <cell r="P61">
            <v>3100</v>
          </cell>
          <cell r="Q61">
            <v>1240</v>
          </cell>
        </row>
        <row r="62">
          <cell r="B62">
            <v>53</v>
          </cell>
        </row>
        <row r="62">
          <cell r="G62">
            <v>13</v>
          </cell>
          <cell r="H62">
            <v>5</v>
          </cell>
          <cell r="I62">
            <v>67</v>
          </cell>
        </row>
        <row r="62">
          <cell r="P62">
            <v>3150</v>
          </cell>
          <cell r="Q62">
            <v>1260</v>
          </cell>
        </row>
        <row r="63">
          <cell r="B63">
            <v>54</v>
          </cell>
        </row>
        <row r="63">
          <cell r="G63">
            <v>13</v>
          </cell>
          <cell r="H63">
            <v>5</v>
          </cell>
          <cell r="I63">
            <v>68</v>
          </cell>
        </row>
        <row r="63">
          <cell r="P63">
            <v>3200</v>
          </cell>
          <cell r="Q63">
            <v>1280</v>
          </cell>
        </row>
        <row r="64">
          <cell r="B64">
            <v>55</v>
          </cell>
        </row>
        <row r="64">
          <cell r="G64">
            <v>13</v>
          </cell>
          <cell r="H64">
            <v>5</v>
          </cell>
          <cell r="I64">
            <v>68</v>
          </cell>
        </row>
        <row r="64">
          <cell r="P64">
            <v>3250</v>
          </cell>
          <cell r="Q64">
            <v>1300</v>
          </cell>
        </row>
        <row r="65">
          <cell r="B65">
            <v>56</v>
          </cell>
        </row>
        <row r="65">
          <cell r="G65">
            <v>13</v>
          </cell>
          <cell r="H65">
            <v>5</v>
          </cell>
          <cell r="I65">
            <v>68</v>
          </cell>
        </row>
        <row r="65">
          <cell r="P65">
            <v>3300</v>
          </cell>
          <cell r="Q65">
            <v>1320</v>
          </cell>
        </row>
        <row r="66">
          <cell r="B66">
            <v>57</v>
          </cell>
        </row>
        <row r="66">
          <cell r="G66">
            <v>13</v>
          </cell>
          <cell r="H66">
            <v>5</v>
          </cell>
          <cell r="I66">
            <v>68</v>
          </cell>
        </row>
        <row r="66">
          <cell r="P66">
            <v>3350</v>
          </cell>
          <cell r="Q66">
            <v>1340</v>
          </cell>
        </row>
        <row r="67">
          <cell r="B67">
            <v>58</v>
          </cell>
        </row>
        <row r="67">
          <cell r="G67">
            <v>13</v>
          </cell>
          <cell r="H67">
            <v>5</v>
          </cell>
          <cell r="I67">
            <v>68</v>
          </cell>
        </row>
        <row r="67">
          <cell r="P67">
            <v>3400</v>
          </cell>
          <cell r="Q67">
            <v>1360</v>
          </cell>
        </row>
        <row r="68">
          <cell r="B68">
            <v>59</v>
          </cell>
        </row>
        <row r="68">
          <cell r="G68">
            <v>13</v>
          </cell>
          <cell r="H68">
            <v>5</v>
          </cell>
          <cell r="I68">
            <v>68</v>
          </cell>
        </row>
        <row r="68">
          <cell r="P68">
            <v>3450</v>
          </cell>
          <cell r="Q68">
            <v>1380</v>
          </cell>
        </row>
        <row r="69">
          <cell r="B69">
            <v>60</v>
          </cell>
        </row>
        <row r="69">
          <cell r="G69">
            <v>13</v>
          </cell>
          <cell r="H69">
            <v>5</v>
          </cell>
          <cell r="I69">
            <v>68</v>
          </cell>
        </row>
        <row r="69">
          <cell r="P69">
            <v>3500</v>
          </cell>
          <cell r="Q69">
            <v>1400</v>
          </cell>
        </row>
        <row r="70">
          <cell r="B70">
            <v>61</v>
          </cell>
        </row>
        <row r="70">
          <cell r="G70">
            <v>14</v>
          </cell>
          <cell r="H70">
            <v>5</v>
          </cell>
          <cell r="I70">
            <v>69</v>
          </cell>
        </row>
        <row r="70">
          <cell r="P70">
            <v>3550</v>
          </cell>
          <cell r="Q70">
            <v>1420</v>
          </cell>
        </row>
        <row r="71">
          <cell r="B71">
            <v>62</v>
          </cell>
        </row>
        <row r="71">
          <cell r="G71">
            <v>14</v>
          </cell>
          <cell r="H71">
            <v>5</v>
          </cell>
          <cell r="I71">
            <v>69</v>
          </cell>
        </row>
        <row r="71">
          <cell r="P71">
            <v>3600</v>
          </cell>
          <cell r="Q71">
            <v>1440</v>
          </cell>
        </row>
        <row r="72">
          <cell r="B72">
            <v>63</v>
          </cell>
        </row>
        <row r="72">
          <cell r="G72">
            <v>14</v>
          </cell>
          <cell r="H72">
            <v>5</v>
          </cell>
          <cell r="I72">
            <v>69</v>
          </cell>
        </row>
        <row r="72">
          <cell r="P72">
            <v>3650</v>
          </cell>
          <cell r="Q72">
            <v>1460</v>
          </cell>
        </row>
        <row r="73">
          <cell r="B73">
            <v>64</v>
          </cell>
        </row>
        <row r="73">
          <cell r="G73">
            <v>14</v>
          </cell>
          <cell r="H73">
            <v>5</v>
          </cell>
          <cell r="I73">
            <v>69</v>
          </cell>
        </row>
        <row r="73">
          <cell r="P73">
            <v>3700</v>
          </cell>
          <cell r="Q73">
            <v>1480</v>
          </cell>
        </row>
        <row r="74">
          <cell r="B74">
            <v>65</v>
          </cell>
        </row>
        <row r="74">
          <cell r="G74">
            <v>14</v>
          </cell>
          <cell r="H74">
            <v>5</v>
          </cell>
          <cell r="I74">
            <v>69</v>
          </cell>
        </row>
        <row r="74">
          <cell r="P74">
            <v>3750</v>
          </cell>
          <cell r="Q74">
            <v>1500</v>
          </cell>
        </row>
        <row r="75">
          <cell r="B75">
            <v>66</v>
          </cell>
        </row>
        <row r="75">
          <cell r="G75">
            <v>14</v>
          </cell>
          <cell r="H75">
            <v>5</v>
          </cell>
          <cell r="I75">
            <v>69</v>
          </cell>
        </row>
        <row r="75">
          <cell r="P75">
            <v>3800</v>
          </cell>
          <cell r="Q75">
            <v>1520</v>
          </cell>
        </row>
        <row r="76">
          <cell r="B76">
            <v>67</v>
          </cell>
        </row>
        <row r="76">
          <cell r="G76">
            <v>14</v>
          </cell>
          <cell r="H76">
            <v>5</v>
          </cell>
          <cell r="I76">
            <v>69</v>
          </cell>
        </row>
        <row r="76">
          <cell r="P76">
            <v>3850</v>
          </cell>
          <cell r="Q76">
            <v>1540</v>
          </cell>
        </row>
        <row r="77">
          <cell r="B77">
            <v>68</v>
          </cell>
        </row>
        <row r="77">
          <cell r="G77">
            <v>14</v>
          </cell>
          <cell r="H77">
            <v>5</v>
          </cell>
          <cell r="I77">
            <v>70</v>
          </cell>
        </row>
        <row r="77">
          <cell r="P77">
            <v>3900</v>
          </cell>
          <cell r="Q77">
            <v>1560</v>
          </cell>
        </row>
        <row r="78">
          <cell r="B78">
            <v>69</v>
          </cell>
        </row>
        <row r="78">
          <cell r="G78">
            <v>14</v>
          </cell>
          <cell r="H78">
            <v>5</v>
          </cell>
          <cell r="I78">
            <v>70</v>
          </cell>
        </row>
        <row r="78">
          <cell r="P78">
            <v>3950</v>
          </cell>
          <cell r="Q78">
            <v>1580</v>
          </cell>
        </row>
        <row r="79">
          <cell r="B79">
            <v>70</v>
          </cell>
        </row>
        <row r="79">
          <cell r="G79">
            <v>14</v>
          </cell>
          <cell r="H79">
            <v>5</v>
          </cell>
          <cell r="I79">
            <v>70</v>
          </cell>
        </row>
        <row r="79">
          <cell r="P79">
            <v>4000</v>
          </cell>
          <cell r="Q79">
            <v>1600</v>
          </cell>
        </row>
        <row r="80">
          <cell r="B80">
            <v>71</v>
          </cell>
        </row>
        <row r="80">
          <cell r="G80">
            <v>14</v>
          </cell>
          <cell r="H80">
            <v>5</v>
          </cell>
          <cell r="I80">
            <v>70</v>
          </cell>
        </row>
        <row r="80">
          <cell r="P80">
            <v>4050</v>
          </cell>
          <cell r="Q80">
            <v>1620</v>
          </cell>
        </row>
        <row r="81">
          <cell r="B81">
            <v>72</v>
          </cell>
        </row>
        <row r="81">
          <cell r="G81">
            <v>14</v>
          </cell>
          <cell r="H81">
            <v>5</v>
          </cell>
          <cell r="I81">
            <v>70</v>
          </cell>
        </row>
        <row r="81">
          <cell r="P81">
            <v>4100</v>
          </cell>
          <cell r="Q81">
            <v>1640</v>
          </cell>
        </row>
        <row r="82">
          <cell r="B82">
            <v>73</v>
          </cell>
        </row>
        <row r="82">
          <cell r="G82">
            <v>14</v>
          </cell>
          <cell r="H82">
            <v>5</v>
          </cell>
          <cell r="I82">
            <v>70</v>
          </cell>
        </row>
        <row r="82">
          <cell r="P82">
            <v>4150</v>
          </cell>
          <cell r="Q82">
            <v>1660</v>
          </cell>
        </row>
        <row r="83">
          <cell r="B83">
            <v>74</v>
          </cell>
        </row>
        <row r="83">
          <cell r="G83">
            <v>14</v>
          </cell>
          <cell r="H83">
            <v>5</v>
          </cell>
          <cell r="I83">
            <v>70</v>
          </cell>
        </row>
        <row r="83">
          <cell r="P83">
            <v>4200</v>
          </cell>
          <cell r="Q83">
            <v>1680</v>
          </cell>
        </row>
        <row r="84">
          <cell r="B84">
            <v>75</v>
          </cell>
        </row>
        <row r="84">
          <cell r="G84">
            <v>14</v>
          </cell>
          <cell r="H84">
            <v>5</v>
          </cell>
          <cell r="I84">
            <v>71</v>
          </cell>
        </row>
        <row r="84">
          <cell r="P84">
            <v>4250</v>
          </cell>
          <cell r="Q84">
            <v>1700</v>
          </cell>
        </row>
        <row r="85">
          <cell r="B85">
            <v>76</v>
          </cell>
        </row>
        <row r="85">
          <cell r="G85">
            <v>14</v>
          </cell>
          <cell r="H85">
            <v>5</v>
          </cell>
          <cell r="I85">
            <v>71</v>
          </cell>
        </row>
        <row r="85">
          <cell r="P85">
            <v>4300</v>
          </cell>
          <cell r="Q85">
            <v>1720</v>
          </cell>
        </row>
        <row r="86">
          <cell r="B86">
            <v>77</v>
          </cell>
        </row>
        <row r="86">
          <cell r="G86">
            <v>14</v>
          </cell>
          <cell r="H86">
            <v>5</v>
          </cell>
          <cell r="I86">
            <v>71</v>
          </cell>
        </row>
        <row r="86">
          <cell r="P86">
            <v>4350</v>
          </cell>
          <cell r="Q86">
            <v>1740</v>
          </cell>
        </row>
        <row r="87">
          <cell r="B87">
            <v>78</v>
          </cell>
        </row>
        <row r="87">
          <cell r="G87">
            <v>14</v>
          </cell>
          <cell r="H87">
            <v>5</v>
          </cell>
          <cell r="I87">
            <v>71</v>
          </cell>
        </row>
        <row r="87">
          <cell r="P87">
            <v>4400</v>
          </cell>
          <cell r="Q87">
            <v>1760</v>
          </cell>
        </row>
        <row r="88">
          <cell r="B88">
            <v>79</v>
          </cell>
        </row>
        <row r="88">
          <cell r="G88">
            <v>14</v>
          </cell>
          <cell r="H88">
            <v>5</v>
          </cell>
          <cell r="I88">
            <v>71</v>
          </cell>
        </row>
        <row r="88">
          <cell r="P88">
            <v>4450</v>
          </cell>
          <cell r="Q88">
            <v>1780</v>
          </cell>
        </row>
        <row r="89">
          <cell r="B89">
            <v>80</v>
          </cell>
        </row>
        <row r="89">
          <cell r="G89">
            <v>14</v>
          </cell>
          <cell r="H89">
            <v>5</v>
          </cell>
          <cell r="I89">
            <v>72</v>
          </cell>
        </row>
        <row r="89">
          <cell r="P89">
            <v>4500</v>
          </cell>
          <cell r="Q89">
            <v>1800</v>
          </cell>
        </row>
        <row r="90">
          <cell r="B90">
            <v>81</v>
          </cell>
        </row>
        <row r="90">
          <cell r="G90">
            <v>15</v>
          </cell>
          <cell r="H90">
            <v>5</v>
          </cell>
          <cell r="I90">
            <v>72</v>
          </cell>
        </row>
        <row r="90">
          <cell r="P90">
            <v>4550</v>
          </cell>
          <cell r="Q90">
            <v>1820</v>
          </cell>
        </row>
        <row r="91">
          <cell r="B91">
            <v>82</v>
          </cell>
        </row>
        <row r="91">
          <cell r="G91">
            <v>15</v>
          </cell>
          <cell r="H91">
            <v>5</v>
          </cell>
          <cell r="I91">
            <v>72</v>
          </cell>
        </row>
        <row r="91">
          <cell r="P91">
            <v>4600</v>
          </cell>
          <cell r="Q91">
            <v>1840</v>
          </cell>
        </row>
        <row r="92">
          <cell r="B92">
            <v>83</v>
          </cell>
        </row>
        <row r="92">
          <cell r="G92">
            <v>15</v>
          </cell>
          <cell r="H92">
            <v>5</v>
          </cell>
          <cell r="I92">
            <v>72</v>
          </cell>
        </row>
        <row r="92">
          <cell r="P92">
            <v>4650</v>
          </cell>
          <cell r="Q92">
            <v>1860</v>
          </cell>
        </row>
        <row r="93">
          <cell r="B93">
            <v>84</v>
          </cell>
        </row>
        <row r="93">
          <cell r="G93">
            <v>15</v>
          </cell>
          <cell r="H93">
            <v>5</v>
          </cell>
          <cell r="I93">
            <v>72</v>
          </cell>
        </row>
        <row r="93">
          <cell r="P93">
            <v>4700</v>
          </cell>
          <cell r="Q93">
            <v>1880</v>
          </cell>
        </row>
        <row r="94">
          <cell r="B94">
            <v>85</v>
          </cell>
        </row>
        <row r="94">
          <cell r="G94">
            <v>15</v>
          </cell>
          <cell r="H94">
            <v>5</v>
          </cell>
          <cell r="I94">
            <v>73</v>
          </cell>
        </row>
        <row r="94">
          <cell r="P94">
            <v>4750</v>
          </cell>
          <cell r="Q94">
            <v>1900</v>
          </cell>
        </row>
        <row r="95">
          <cell r="B95">
            <v>86</v>
          </cell>
        </row>
        <row r="95">
          <cell r="G95">
            <v>15</v>
          </cell>
          <cell r="H95">
            <v>5</v>
          </cell>
          <cell r="I95">
            <v>73</v>
          </cell>
        </row>
        <row r="95">
          <cell r="P95">
            <v>4800</v>
          </cell>
          <cell r="Q95">
            <v>1920</v>
          </cell>
        </row>
        <row r="96">
          <cell r="B96">
            <v>87</v>
          </cell>
        </row>
        <row r="96">
          <cell r="G96">
            <v>15</v>
          </cell>
          <cell r="H96">
            <v>5</v>
          </cell>
          <cell r="I96">
            <v>73</v>
          </cell>
        </row>
        <row r="96">
          <cell r="P96">
            <v>4850</v>
          </cell>
          <cell r="Q96">
            <v>1940</v>
          </cell>
        </row>
        <row r="97">
          <cell r="B97">
            <v>88</v>
          </cell>
        </row>
        <row r="97">
          <cell r="G97">
            <v>15</v>
          </cell>
          <cell r="H97">
            <v>5</v>
          </cell>
          <cell r="I97">
            <v>73</v>
          </cell>
        </row>
        <row r="97">
          <cell r="P97">
            <v>4900</v>
          </cell>
          <cell r="Q97">
            <v>1960</v>
          </cell>
        </row>
        <row r="98">
          <cell r="B98">
            <v>89</v>
          </cell>
        </row>
        <row r="98">
          <cell r="G98">
            <v>15</v>
          </cell>
          <cell r="H98">
            <v>5</v>
          </cell>
          <cell r="I98">
            <v>73</v>
          </cell>
        </row>
        <row r="98">
          <cell r="P98">
            <v>4950</v>
          </cell>
          <cell r="Q98">
            <v>1980</v>
          </cell>
        </row>
        <row r="99">
          <cell r="B99">
            <v>90</v>
          </cell>
        </row>
        <row r="99">
          <cell r="G99">
            <v>15</v>
          </cell>
          <cell r="H99">
            <v>5</v>
          </cell>
          <cell r="I99">
            <v>74</v>
          </cell>
        </row>
        <row r="99">
          <cell r="P99">
            <v>5000</v>
          </cell>
          <cell r="Q99">
            <v>2000</v>
          </cell>
        </row>
        <row r="100">
          <cell r="B100">
            <v>91</v>
          </cell>
        </row>
        <row r="100">
          <cell r="G100">
            <v>15</v>
          </cell>
          <cell r="H100">
            <v>5</v>
          </cell>
          <cell r="I100">
            <v>74</v>
          </cell>
        </row>
        <row r="100">
          <cell r="P100">
            <v>5075</v>
          </cell>
          <cell r="Q100">
            <v>2050</v>
          </cell>
        </row>
        <row r="101">
          <cell r="B101">
            <v>92</v>
          </cell>
        </row>
        <row r="101">
          <cell r="G101">
            <v>15</v>
          </cell>
          <cell r="H101">
            <v>5</v>
          </cell>
          <cell r="I101">
            <v>74</v>
          </cell>
        </row>
        <row r="101">
          <cell r="P101">
            <v>5150</v>
          </cell>
          <cell r="Q101">
            <v>2100</v>
          </cell>
        </row>
        <row r="102">
          <cell r="B102">
            <v>93</v>
          </cell>
        </row>
        <row r="102">
          <cell r="G102">
            <v>15</v>
          </cell>
          <cell r="H102">
            <v>5</v>
          </cell>
          <cell r="I102">
            <v>74</v>
          </cell>
        </row>
        <row r="102">
          <cell r="P102">
            <v>5225</v>
          </cell>
          <cell r="Q102">
            <v>2150</v>
          </cell>
        </row>
        <row r="103">
          <cell r="B103">
            <v>94</v>
          </cell>
        </row>
        <row r="103">
          <cell r="G103">
            <v>15</v>
          </cell>
          <cell r="H103">
            <v>5</v>
          </cell>
          <cell r="I103">
            <v>74</v>
          </cell>
        </row>
        <row r="103">
          <cell r="P103">
            <v>5300</v>
          </cell>
          <cell r="Q103">
            <v>2200</v>
          </cell>
        </row>
        <row r="104">
          <cell r="B104">
            <v>95</v>
          </cell>
        </row>
        <row r="104">
          <cell r="G104">
            <v>15</v>
          </cell>
          <cell r="H104">
            <v>5</v>
          </cell>
          <cell r="I104">
            <v>75</v>
          </cell>
        </row>
        <row r="104">
          <cell r="P104">
            <v>5375</v>
          </cell>
          <cell r="Q104">
            <v>2250</v>
          </cell>
        </row>
        <row r="105">
          <cell r="B105">
            <v>96</v>
          </cell>
        </row>
        <row r="105">
          <cell r="G105">
            <v>15</v>
          </cell>
          <cell r="H105">
            <v>5</v>
          </cell>
          <cell r="I105">
            <v>75</v>
          </cell>
        </row>
        <row r="105">
          <cell r="P105">
            <v>5450</v>
          </cell>
          <cell r="Q105">
            <v>2300</v>
          </cell>
        </row>
        <row r="106">
          <cell r="B106">
            <v>97</v>
          </cell>
        </row>
        <row r="106">
          <cell r="G106">
            <v>15</v>
          </cell>
          <cell r="H106">
            <v>5</v>
          </cell>
          <cell r="I106">
            <v>75</v>
          </cell>
        </row>
        <row r="106">
          <cell r="P106">
            <v>5525</v>
          </cell>
          <cell r="Q106">
            <v>2350</v>
          </cell>
        </row>
        <row r="107">
          <cell r="B107">
            <v>98</v>
          </cell>
        </row>
        <row r="107">
          <cell r="G107">
            <v>15</v>
          </cell>
          <cell r="H107">
            <v>5</v>
          </cell>
          <cell r="I107">
            <v>75</v>
          </cell>
        </row>
        <row r="107">
          <cell r="P107">
            <v>5600</v>
          </cell>
          <cell r="Q107">
            <v>2400</v>
          </cell>
        </row>
        <row r="108">
          <cell r="B108">
            <v>99</v>
          </cell>
        </row>
        <row r="108">
          <cell r="G108">
            <v>15</v>
          </cell>
          <cell r="H108">
            <v>5</v>
          </cell>
          <cell r="I108">
            <v>75</v>
          </cell>
        </row>
        <row r="108">
          <cell r="P108">
            <v>5675</v>
          </cell>
          <cell r="Q108">
            <v>2450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zoomScale="175" zoomScaleNormal="175" topLeftCell="D1" workbookViewId="0">
      <selection activeCell="H10" sqref="H10"/>
    </sheetView>
  </sheetViews>
  <sheetFormatPr defaultColWidth="9" defaultRowHeight="11.25"/>
  <cols>
    <col min="1" max="7" width="16.625" style="4" customWidth="1"/>
    <col min="8" max="8" width="22.2166666666667" style="4" customWidth="1"/>
    <col min="9" max="16" width="16.625" style="4" customWidth="1"/>
    <col min="17" max="17" width="39.875" style="4" customWidth="1"/>
    <col min="18" max="18" width="26.85" style="4" customWidth="1"/>
    <col min="19" max="19" width="16.7833333333333" style="4" customWidth="1"/>
    <col min="20" max="16384" width="9" style="4"/>
  </cols>
  <sheetData>
    <row r="1" s="3" customFormat="1" ht="14.25" spans="1:19">
      <c r="A1" s="5" t="s">
        <v>0</v>
      </c>
      <c r="B1" s="5"/>
      <c r="C1" s="5" t="s">
        <v>1</v>
      </c>
      <c r="D1" s="5" t="s">
        <v>2</v>
      </c>
      <c r="E1" s="5" t="s">
        <v>3</v>
      </c>
      <c r="F1" s="5" t="s">
        <v>4</v>
      </c>
      <c r="G1" s="5"/>
      <c r="H1" s="5"/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1" t="s">
        <v>14</v>
      </c>
      <c r="S1" s="1" t="s">
        <v>15</v>
      </c>
    </row>
    <row r="2" ht="14.25" spans="1:19">
      <c r="A2" s="5" t="s">
        <v>16</v>
      </c>
      <c r="B2" s="5"/>
      <c r="C2" s="5" t="s">
        <v>16</v>
      </c>
      <c r="D2" s="5" t="s">
        <v>16</v>
      </c>
      <c r="E2" s="5" t="s">
        <v>16</v>
      </c>
      <c r="F2" s="5" t="s">
        <v>17</v>
      </c>
      <c r="G2" s="5"/>
      <c r="H2" s="5"/>
      <c r="I2" s="5" t="s">
        <v>17</v>
      </c>
      <c r="J2" s="5" t="s">
        <v>18</v>
      </c>
      <c r="K2" s="5" t="s">
        <v>16</v>
      </c>
      <c r="L2" s="5" t="s">
        <v>16</v>
      </c>
      <c r="M2" s="5" t="s">
        <v>16</v>
      </c>
      <c r="N2" s="5" t="s">
        <v>16</v>
      </c>
      <c r="O2" s="5" t="s">
        <v>16</v>
      </c>
      <c r="P2" s="5" t="s">
        <v>16</v>
      </c>
      <c r="Q2" s="5" t="s">
        <v>18</v>
      </c>
      <c r="R2" s="1" t="s">
        <v>18</v>
      </c>
      <c r="S2" s="1" t="s">
        <v>18</v>
      </c>
    </row>
    <row r="3" ht="14.25" spans="1:19">
      <c r="A3" s="5" t="s">
        <v>19</v>
      </c>
      <c r="B3" s="5"/>
      <c r="C3" s="5" t="s">
        <v>19</v>
      </c>
      <c r="D3" s="5" t="s">
        <v>19</v>
      </c>
      <c r="E3" s="5" t="s">
        <v>20</v>
      </c>
      <c r="F3" s="5" t="s">
        <v>20</v>
      </c>
      <c r="G3" s="5"/>
      <c r="H3" s="5"/>
      <c r="I3" s="5" t="s">
        <v>20</v>
      </c>
      <c r="J3" s="5" t="s">
        <v>19</v>
      </c>
      <c r="K3" s="5" t="s">
        <v>20</v>
      </c>
      <c r="L3" s="5" t="s">
        <v>20</v>
      </c>
      <c r="M3" s="5" t="s">
        <v>20</v>
      </c>
      <c r="N3" s="5" t="s">
        <v>19</v>
      </c>
      <c r="O3" s="5" t="s">
        <v>19</v>
      </c>
      <c r="P3" s="5" t="s">
        <v>19</v>
      </c>
      <c r="Q3" s="5" t="s">
        <v>19</v>
      </c>
      <c r="R3" s="1" t="s">
        <v>19</v>
      </c>
      <c r="S3" s="1" t="s">
        <v>19</v>
      </c>
    </row>
    <row r="4" ht="14.25" spans="1:19">
      <c r="A4" s="2" t="s">
        <v>21</v>
      </c>
      <c r="B4" s="2" t="s">
        <v>22</v>
      </c>
      <c r="C4" s="2" t="s">
        <v>21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</row>
    <row r="5" spans="1:19">
      <c r="A5" s="4">
        <v>999999</v>
      </c>
      <c r="B5" s="4" t="s">
        <v>39</v>
      </c>
      <c r="C5" s="4">
        <v>999999</v>
      </c>
      <c r="D5" s="4">
        <v>1</v>
      </c>
      <c r="E5" s="4">
        <v>999999</v>
      </c>
      <c r="F5" s="4" t="str">
        <f>CONCATENATE("chapter_",A5,"_name")</f>
        <v>chapter_999999_name</v>
      </c>
      <c r="G5" s="4" t="str">
        <f>CONCATENATE("icon_chapter_",A5)</f>
        <v>icon_chapter_999999</v>
      </c>
      <c r="H5" s="4" t="str">
        <f>CONCATENATE("icon_unlock_chapter_",A5)</f>
        <v>icon_unlock_chapter_999999</v>
      </c>
      <c r="I5" s="4" t="str">
        <f>CONCATENATE("chapter_",A5,"_desc")</f>
        <v>chapter_999999_desc</v>
      </c>
      <c r="J5" s="4" t="s">
        <v>40</v>
      </c>
      <c r="K5" s="4">
        <v>10000</v>
      </c>
      <c r="L5" s="4">
        <v>10000</v>
      </c>
      <c r="M5" s="4">
        <v>1</v>
      </c>
      <c r="N5" s="4">
        <v>500</v>
      </c>
      <c r="O5" s="4">
        <v>220</v>
      </c>
      <c r="P5" s="4">
        <v>10001</v>
      </c>
      <c r="Q5" s="4" t="s">
        <v>41</v>
      </c>
      <c r="R5" s="4" t="s">
        <v>42</v>
      </c>
      <c r="S5" s="4" t="s">
        <v>43</v>
      </c>
    </row>
    <row r="6" spans="1:19">
      <c r="A6" s="4">
        <v>1</v>
      </c>
      <c r="B6" s="4" t="s">
        <v>44</v>
      </c>
      <c r="C6" s="4">
        <v>10001</v>
      </c>
      <c r="D6" s="4">
        <f>ROUNDUP(A6/10,0)</f>
        <v>1</v>
      </c>
      <c r="E6" s="4">
        <v>1</v>
      </c>
      <c r="F6" s="4" t="str">
        <f t="shared" ref="F6:F69" si="0">CONCATENATE("chapter_",A6,"_name")</f>
        <v>chapter_1_name</v>
      </c>
      <c r="G6" s="4" t="str">
        <f>CONCATENATE("icon_chapter_",A6)</f>
        <v>icon_chapter_1</v>
      </c>
      <c r="H6" s="4" t="str">
        <f>CONCATENATE("icon_unlock_chapter_",A6)</f>
        <v>icon_unlock_chapter_1</v>
      </c>
      <c r="I6" s="4" t="str">
        <f t="shared" ref="I6:I69" si="1">CONCATENATE("chapter_",A6,"_desc")</f>
        <v>chapter_1_desc</v>
      </c>
      <c r="J6" s="4" t="s">
        <v>40</v>
      </c>
      <c r="K6" s="4">
        <v>10000</v>
      </c>
      <c r="L6" s="4">
        <v>10000</v>
      </c>
      <c r="M6" s="4">
        <v>1</v>
      </c>
      <c r="N6" s="4">
        <f>_xlfn.XLOOKUP(A6,[1]地盘!$B:$B,[1]地盘!$P:$P)</f>
        <v>500</v>
      </c>
      <c r="O6" s="4">
        <f>_xlfn.XLOOKUP(A6,[1]地盘!$B:$B,[1]地盘!$Q:$Q)</f>
        <v>220</v>
      </c>
      <c r="P6" s="4">
        <f>C6</f>
        <v>10001</v>
      </c>
      <c r="Q6" s="4" t="str">
        <f>CONCATENATE("5;1020000;",_xlfn.XLOOKUP(A6,[1]地盘!$B:$B,[1]地盘!$G:$G),"|5;5012001;",_xlfn.XLOOKUP(A6,[1]地盘!$B:$B,[1]地盘!$H:$H),"|5;1030002;",_xlfn.XLOOKUP(A6,[1]地盘!$B:$B,[1]地盘!$I:$I))</f>
        <v>5;1020000;5|5;5012001;1|5;1030002;0</v>
      </c>
      <c r="R6" s="4" t="s">
        <v>42</v>
      </c>
      <c r="S6" s="4" t="s">
        <v>43</v>
      </c>
    </row>
    <row r="7" spans="1:19">
      <c r="A7" s="4">
        <v>2</v>
      </c>
      <c r="B7" s="4" t="s">
        <v>45</v>
      </c>
      <c r="C7" s="4">
        <v>10002</v>
      </c>
      <c r="D7" s="4">
        <f t="shared" ref="D7:D38" si="2">ROUNDUP(A7/10,0)</f>
        <v>1</v>
      </c>
      <c r="E7" s="4">
        <v>2</v>
      </c>
      <c r="F7" s="4" t="str">
        <f t="shared" si="0"/>
        <v>chapter_2_name</v>
      </c>
      <c r="G7" s="4" t="str">
        <f t="shared" ref="G7:G38" si="3">CONCATENATE("icon_chapter_",A7)</f>
        <v>icon_chapter_2</v>
      </c>
      <c r="H7" s="4" t="str">
        <f t="shared" ref="H7:H38" si="4">CONCATENATE("icon_unlock_chapter_",A7)</f>
        <v>icon_unlock_chapter_2</v>
      </c>
      <c r="I7" s="4" t="str">
        <f t="shared" si="1"/>
        <v>chapter_2_desc</v>
      </c>
      <c r="J7" s="4" t="s">
        <v>40</v>
      </c>
      <c r="K7" s="4">
        <v>20000</v>
      </c>
      <c r="L7" s="4">
        <v>15000</v>
      </c>
      <c r="M7" s="4">
        <v>2</v>
      </c>
      <c r="N7" s="4">
        <f>_xlfn.XLOOKUP(A7,[1]地盘!$B:$B,[1]地盘!$P:$P)</f>
        <v>550</v>
      </c>
      <c r="O7" s="4">
        <f>_xlfn.XLOOKUP(A7,[1]地盘!$B:$B,[1]地盘!$Q:$Q)</f>
        <v>240</v>
      </c>
      <c r="P7" s="4">
        <f t="shared" ref="P7:P38" si="5">C7</f>
        <v>10002</v>
      </c>
      <c r="Q7" s="4" t="str">
        <f>CONCATENATE("5;1020000;",_xlfn.XLOOKUP(A7,[1]地盘!$B:$B,[1]地盘!$G:$G),"|5;5012001;",_xlfn.XLOOKUP(A7,[1]地盘!$B:$B,[1]地盘!$H:$H),"|5;1030002;",_xlfn.XLOOKUP(A7,[1]地盘!$B:$B,[1]地盘!$I:$I))</f>
        <v>5;1020000;5|5;5012001;1|5;1030002;0</v>
      </c>
      <c r="R7" s="4" t="s">
        <v>42</v>
      </c>
      <c r="S7" s="4" t="s">
        <v>43</v>
      </c>
    </row>
    <row r="8" spans="1:19">
      <c r="A8" s="4">
        <v>3</v>
      </c>
      <c r="B8" s="4" t="s">
        <v>46</v>
      </c>
      <c r="C8" s="4">
        <v>10003</v>
      </c>
      <c r="D8" s="4">
        <f t="shared" si="2"/>
        <v>1</v>
      </c>
      <c r="E8" s="4">
        <v>3</v>
      </c>
      <c r="F8" s="4" t="str">
        <f t="shared" si="0"/>
        <v>chapter_3_name</v>
      </c>
      <c r="G8" s="4" t="str">
        <f t="shared" si="3"/>
        <v>icon_chapter_3</v>
      </c>
      <c r="H8" s="4" t="str">
        <f t="shared" si="4"/>
        <v>icon_unlock_chapter_3</v>
      </c>
      <c r="I8" s="4" t="str">
        <f t="shared" si="1"/>
        <v>chapter_3_desc</v>
      </c>
      <c r="J8" s="4" t="s">
        <v>40</v>
      </c>
      <c r="K8" s="4">
        <v>35000</v>
      </c>
      <c r="L8" s="4">
        <v>20000</v>
      </c>
      <c r="M8" s="4">
        <v>3</v>
      </c>
      <c r="N8" s="4">
        <f>_xlfn.XLOOKUP(A8,[1]地盘!$B:$B,[1]地盘!$P:$P)</f>
        <v>650</v>
      </c>
      <c r="O8" s="4">
        <f>_xlfn.XLOOKUP(A8,[1]地盘!$B:$B,[1]地盘!$Q:$Q)</f>
        <v>260</v>
      </c>
      <c r="P8" s="4">
        <f t="shared" si="5"/>
        <v>10003</v>
      </c>
      <c r="Q8" s="4" t="str">
        <f>CONCATENATE("5;1020000;",_xlfn.XLOOKUP(A8,[1]地盘!$B:$B,[1]地盘!$G:$G),"|5;5012001;",_xlfn.XLOOKUP(A8,[1]地盘!$B:$B,[1]地盘!$H:$H),"|5;1030002;",_xlfn.XLOOKUP(A8,[1]地盘!$B:$B,[1]地盘!$I:$I))</f>
        <v>5;1020000;5|5;5012001;1|5;1030002;0</v>
      </c>
      <c r="R8" s="4" t="s">
        <v>42</v>
      </c>
      <c r="S8" s="4" t="s">
        <v>43</v>
      </c>
    </row>
    <row r="9" spans="1:19">
      <c r="A9" s="4">
        <v>4</v>
      </c>
      <c r="B9" s="4" t="s">
        <v>47</v>
      </c>
      <c r="C9" s="4">
        <v>10004</v>
      </c>
      <c r="D9" s="4">
        <f t="shared" si="2"/>
        <v>1</v>
      </c>
      <c r="E9" s="4">
        <v>4</v>
      </c>
      <c r="F9" s="4" t="str">
        <f t="shared" si="0"/>
        <v>chapter_4_name</v>
      </c>
      <c r="G9" s="4" t="str">
        <f t="shared" si="3"/>
        <v>icon_chapter_4</v>
      </c>
      <c r="H9" s="4" t="str">
        <f t="shared" si="4"/>
        <v>icon_unlock_chapter_4</v>
      </c>
      <c r="I9" s="4" t="str">
        <f t="shared" si="1"/>
        <v>chapter_4_desc</v>
      </c>
      <c r="J9" s="4" t="s">
        <v>40</v>
      </c>
      <c r="K9" s="4">
        <v>35000</v>
      </c>
      <c r="L9" s="4">
        <v>20000</v>
      </c>
      <c r="M9" s="4">
        <v>3</v>
      </c>
      <c r="N9" s="4">
        <f>_xlfn.XLOOKUP(A9,[1]地盘!$B:$B,[1]地盘!$P:$P)</f>
        <v>700</v>
      </c>
      <c r="O9" s="4">
        <f>_xlfn.XLOOKUP(A9,[1]地盘!$B:$B,[1]地盘!$Q:$Q)</f>
        <v>280</v>
      </c>
      <c r="P9" s="4">
        <f t="shared" si="5"/>
        <v>10004</v>
      </c>
      <c r="Q9" s="4" t="str">
        <f>CONCATENATE("5;1020000;",_xlfn.XLOOKUP(A9,[1]地盘!$B:$B,[1]地盘!$G:$G),"|5;5012001;",_xlfn.XLOOKUP(A9,[1]地盘!$B:$B,[1]地盘!$H:$H),"|5;1030002;",_xlfn.XLOOKUP(A9,[1]地盘!$B:$B,[1]地盘!$I:$I))</f>
        <v>5;1020000;5|5;5012001;1|5;1030002;0</v>
      </c>
      <c r="R9" s="4" t="s">
        <v>42</v>
      </c>
      <c r="S9" s="4" t="s">
        <v>43</v>
      </c>
    </row>
    <row r="10" spans="1:19">
      <c r="A10" s="4">
        <v>5</v>
      </c>
      <c r="B10" s="4" t="s">
        <v>48</v>
      </c>
      <c r="C10" s="4">
        <v>10005</v>
      </c>
      <c r="D10" s="4">
        <f t="shared" si="2"/>
        <v>1</v>
      </c>
      <c r="E10" s="4">
        <v>5</v>
      </c>
      <c r="F10" s="4" t="str">
        <f t="shared" si="0"/>
        <v>chapter_5_name</v>
      </c>
      <c r="G10" s="4" t="str">
        <f t="shared" si="3"/>
        <v>icon_chapter_5</v>
      </c>
      <c r="H10" s="4" t="str">
        <f t="shared" si="4"/>
        <v>icon_unlock_chapter_5</v>
      </c>
      <c r="I10" s="4" t="str">
        <f t="shared" si="1"/>
        <v>chapter_5_desc</v>
      </c>
      <c r="J10" s="4" t="s">
        <v>40</v>
      </c>
      <c r="K10" s="4">
        <v>35000</v>
      </c>
      <c r="L10" s="4">
        <v>20000</v>
      </c>
      <c r="M10" s="4">
        <v>3</v>
      </c>
      <c r="N10" s="4">
        <f>_xlfn.XLOOKUP(A10,[1]地盘!$B:$B,[1]地盘!$P:$P)</f>
        <v>750</v>
      </c>
      <c r="O10" s="4">
        <f>_xlfn.XLOOKUP(A10,[1]地盘!$B:$B,[1]地盘!$Q:$Q)</f>
        <v>300</v>
      </c>
      <c r="P10" s="4">
        <f t="shared" si="5"/>
        <v>10005</v>
      </c>
      <c r="Q10" s="4" t="str">
        <f>CONCATENATE("5;1020000;",_xlfn.XLOOKUP(A10,[1]地盘!$B:$B,[1]地盘!$G:$G),"|5;5012001;",_xlfn.XLOOKUP(A10,[1]地盘!$B:$B,[1]地盘!$H:$H),"|5;1030002;",_xlfn.XLOOKUP(A10,[1]地盘!$B:$B,[1]地盘!$I:$I))</f>
        <v>5;1020000;6|5;5012001;1|5;1030002;0</v>
      </c>
      <c r="R10" s="4" t="s">
        <v>42</v>
      </c>
      <c r="S10" s="4" t="s">
        <v>43</v>
      </c>
    </row>
    <row r="11" spans="1:19">
      <c r="A11" s="4">
        <v>6</v>
      </c>
      <c r="B11" s="4" t="s">
        <v>49</v>
      </c>
      <c r="C11" s="4">
        <v>10006</v>
      </c>
      <c r="D11" s="4">
        <f t="shared" si="2"/>
        <v>1</v>
      </c>
      <c r="E11" s="4">
        <v>6</v>
      </c>
      <c r="F11" s="4" t="str">
        <f t="shared" si="0"/>
        <v>chapter_6_name</v>
      </c>
      <c r="G11" s="4" t="str">
        <f t="shared" si="3"/>
        <v>icon_chapter_6</v>
      </c>
      <c r="H11" s="4" t="str">
        <f t="shared" si="4"/>
        <v>icon_unlock_chapter_6</v>
      </c>
      <c r="I11" s="4" t="str">
        <f t="shared" si="1"/>
        <v>chapter_6_desc</v>
      </c>
      <c r="J11" s="4" t="s">
        <v>40</v>
      </c>
      <c r="K11" s="4">
        <v>35000</v>
      </c>
      <c r="L11" s="4">
        <v>20000</v>
      </c>
      <c r="M11" s="4">
        <v>3</v>
      </c>
      <c r="N11" s="4">
        <f>_xlfn.XLOOKUP(A11,[1]地盘!$B:$B,[1]地盘!$P:$P)</f>
        <v>800</v>
      </c>
      <c r="O11" s="4">
        <f>_xlfn.XLOOKUP(A11,[1]地盘!$B:$B,[1]地盘!$Q:$Q)</f>
        <v>320</v>
      </c>
      <c r="P11" s="4">
        <f t="shared" si="5"/>
        <v>10006</v>
      </c>
      <c r="Q11" s="4" t="str">
        <f>CONCATENATE("5;1020000;",_xlfn.XLOOKUP(A11,[1]地盘!$B:$B,[1]地盘!$G:$G),"|5;5012001;",_xlfn.XLOOKUP(A11,[1]地盘!$B:$B,[1]地盘!$H:$H),"|5;1030002;",_xlfn.XLOOKUP(A11,[1]地盘!$B:$B,[1]地盘!$I:$I))</f>
        <v>5;1020000;6|5;5012001;1|5;1030002;0</v>
      </c>
      <c r="R11" s="4" t="s">
        <v>42</v>
      </c>
      <c r="S11" s="4" t="s">
        <v>43</v>
      </c>
    </row>
    <row r="12" spans="1:19">
      <c r="A12" s="4">
        <v>7</v>
      </c>
      <c r="B12" s="4" t="s">
        <v>50</v>
      </c>
      <c r="C12" s="4">
        <v>10007</v>
      </c>
      <c r="D12" s="4">
        <f t="shared" si="2"/>
        <v>1</v>
      </c>
      <c r="E12" s="4">
        <v>7</v>
      </c>
      <c r="F12" s="4" t="str">
        <f t="shared" si="0"/>
        <v>chapter_7_name</v>
      </c>
      <c r="G12" s="4" t="str">
        <f t="shared" si="3"/>
        <v>icon_chapter_7</v>
      </c>
      <c r="H12" s="4" t="str">
        <f t="shared" si="4"/>
        <v>icon_unlock_chapter_7</v>
      </c>
      <c r="I12" s="4" t="str">
        <f t="shared" si="1"/>
        <v>chapter_7_desc</v>
      </c>
      <c r="J12" s="4" t="s">
        <v>40</v>
      </c>
      <c r="K12" s="4">
        <v>35000</v>
      </c>
      <c r="L12" s="4">
        <v>20000</v>
      </c>
      <c r="M12" s="4">
        <v>3</v>
      </c>
      <c r="N12" s="4">
        <f>_xlfn.XLOOKUP(A12,[1]地盘!$B:$B,[1]地盘!$P:$P)</f>
        <v>850</v>
      </c>
      <c r="O12" s="4">
        <f>_xlfn.XLOOKUP(A12,[1]地盘!$B:$B,[1]地盘!$Q:$Q)</f>
        <v>340</v>
      </c>
      <c r="P12" s="4">
        <f t="shared" si="5"/>
        <v>10007</v>
      </c>
      <c r="Q12" s="4" t="str">
        <f>CONCATENATE("5;1020000;",_xlfn.XLOOKUP(A12,[1]地盘!$B:$B,[1]地盘!$G:$G),"|5;5012001;",_xlfn.XLOOKUP(A12,[1]地盘!$B:$B,[1]地盘!$H:$H),"|5;1030002;",_xlfn.XLOOKUP(A12,[1]地盘!$B:$B,[1]地盘!$I:$I))</f>
        <v>5;1020000;7|5;5012001;1|5;1030002;0</v>
      </c>
      <c r="R12" s="4" t="s">
        <v>42</v>
      </c>
      <c r="S12" s="4" t="s">
        <v>43</v>
      </c>
    </row>
    <row r="13" spans="1:19">
      <c r="A13" s="4">
        <v>8</v>
      </c>
      <c r="B13" s="4" t="s">
        <v>51</v>
      </c>
      <c r="C13" s="4">
        <v>10008</v>
      </c>
      <c r="D13" s="4">
        <f t="shared" si="2"/>
        <v>1</v>
      </c>
      <c r="E13" s="4">
        <v>8</v>
      </c>
      <c r="F13" s="4" t="str">
        <f t="shared" si="0"/>
        <v>chapter_8_name</v>
      </c>
      <c r="G13" s="4" t="str">
        <f t="shared" si="3"/>
        <v>icon_chapter_8</v>
      </c>
      <c r="H13" s="4" t="str">
        <f t="shared" si="4"/>
        <v>icon_unlock_chapter_8</v>
      </c>
      <c r="I13" s="4" t="str">
        <f t="shared" si="1"/>
        <v>chapter_8_desc</v>
      </c>
      <c r="J13" s="4" t="s">
        <v>40</v>
      </c>
      <c r="K13" s="4">
        <v>35000</v>
      </c>
      <c r="L13" s="4">
        <v>20000</v>
      </c>
      <c r="M13" s="4">
        <v>3</v>
      </c>
      <c r="N13" s="4">
        <f>_xlfn.XLOOKUP(A13,[1]地盘!$B:$B,[1]地盘!$P:$P)</f>
        <v>900</v>
      </c>
      <c r="O13" s="4">
        <f>_xlfn.XLOOKUP(A13,[1]地盘!$B:$B,[1]地盘!$Q:$Q)</f>
        <v>360</v>
      </c>
      <c r="P13" s="4">
        <f t="shared" si="5"/>
        <v>10008</v>
      </c>
      <c r="Q13" s="4" t="str">
        <f>CONCATENATE("5;1020000;",_xlfn.XLOOKUP(A13,[1]地盘!$B:$B,[1]地盘!$G:$G),"|5;5012001;",_xlfn.XLOOKUP(A13,[1]地盘!$B:$B,[1]地盘!$H:$H),"|5;1030002;",_xlfn.XLOOKUP(A13,[1]地盘!$B:$B,[1]地盘!$I:$I))</f>
        <v>5;1020000;7|5;5012001;1|5;1030002;50</v>
      </c>
      <c r="R13" s="4" t="s">
        <v>42</v>
      </c>
      <c r="S13" s="4" t="s">
        <v>43</v>
      </c>
    </row>
    <row r="14" spans="1:19">
      <c r="A14" s="4">
        <v>9</v>
      </c>
      <c r="B14" s="4" t="s">
        <v>52</v>
      </c>
      <c r="C14" s="4">
        <v>10009</v>
      </c>
      <c r="D14" s="4">
        <f t="shared" si="2"/>
        <v>1</v>
      </c>
      <c r="E14" s="4">
        <v>9</v>
      </c>
      <c r="F14" s="4" t="str">
        <f t="shared" si="0"/>
        <v>chapter_9_name</v>
      </c>
      <c r="G14" s="4" t="str">
        <f t="shared" si="3"/>
        <v>icon_chapter_9</v>
      </c>
      <c r="H14" s="4" t="str">
        <f t="shared" si="4"/>
        <v>icon_unlock_chapter_9</v>
      </c>
      <c r="I14" s="4" t="str">
        <f t="shared" si="1"/>
        <v>chapter_9_desc</v>
      </c>
      <c r="J14" s="4" t="s">
        <v>40</v>
      </c>
      <c r="K14" s="4">
        <v>35000</v>
      </c>
      <c r="L14" s="4">
        <v>20000</v>
      </c>
      <c r="M14" s="4">
        <v>3</v>
      </c>
      <c r="N14" s="4">
        <f>_xlfn.XLOOKUP(A14,[1]地盘!$B:$B,[1]地盘!$P:$P)</f>
        <v>950</v>
      </c>
      <c r="O14" s="4">
        <f>_xlfn.XLOOKUP(A14,[1]地盘!$B:$B,[1]地盘!$Q:$Q)</f>
        <v>380</v>
      </c>
      <c r="P14" s="4">
        <f t="shared" si="5"/>
        <v>10009</v>
      </c>
      <c r="Q14" s="4" t="str">
        <f>CONCATENATE("5;1020000;",_xlfn.XLOOKUP(A14,[1]地盘!$B:$B,[1]地盘!$G:$G),"|5;5012001;",_xlfn.XLOOKUP(A14,[1]地盘!$B:$B,[1]地盘!$H:$H),"|5;1030002;",_xlfn.XLOOKUP(A14,[1]地盘!$B:$B,[1]地盘!$I:$I))</f>
        <v>5;1020000;7|5;5012001;1|5;1030002;50</v>
      </c>
      <c r="R14" s="4" t="s">
        <v>42</v>
      </c>
      <c r="S14" s="4" t="s">
        <v>43</v>
      </c>
    </row>
    <row r="15" spans="1:19">
      <c r="A15" s="4">
        <v>10</v>
      </c>
      <c r="B15" s="4" t="s">
        <v>53</v>
      </c>
      <c r="C15" s="4">
        <v>10010</v>
      </c>
      <c r="D15" s="4">
        <f t="shared" si="2"/>
        <v>1</v>
      </c>
      <c r="E15" s="4">
        <v>10</v>
      </c>
      <c r="F15" s="4" t="str">
        <f t="shared" si="0"/>
        <v>chapter_10_name</v>
      </c>
      <c r="G15" s="4" t="str">
        <f t="shared" si="3"/>
        <v>icon_chapter_10</v>
      </c>
      <c r="H15" s="4" t="str">
        <f t="shared" si="4"/>
        <v>icon_unlock_chapter_10</v>
      </c>
      <c r="I15" s="4" t="str">
        <f t="shared" si="1"/>
        <v>chapter_10_desc</v>
      </c>
      <c r="J15" s="4" t="s">
        <v>40</v>
      </c>
      <c r="K15" s="4">
        <v>35000</v>
      </c>
      <c r="L15" s="4">
        <v>20000</v>
      </c>
      <c r="M15" s="4">
        <v>3</v>
      </c>
      <c r="N15" s="4">
        <f>_xlfn.XLOOKUP(A15,[1]地盘!$B:$B,[1]地盘!$P:$P)</f>
        <v>1000</v>
      </c>
      <c r="O15" s="4">
        <f>_xlfn.XLOOKUP(A15,[1]地盘!$B:$B,[1]地盘!$Q:$Q)</f>
        <v>400</v>
      </c>
      <c r="P15" s="4">
        <f t="shared" si="5"/>
        <v>10010</v>
      </c>
      <c r="Q15" s="4" t="str">
        <f>CONCATENATE("5;1020000;",_xlfn.XLOOKUP(A15,[1]地盘!$B:$B,[1]地盘!$G:$G),"|5;5012001;",_xlfn.XLOOKUP(A15,[1]地盘!$B:$B,[1]地盘!$H:$H),"|5;1030002;",_xlfn.XLOOKUP(A15,[1]地盘!$B:$B,[1]地盘!$I:$I))</f>
        <v>5;1020000;8|5;5012001;1|5;1030002;50</v>
      </c>
      <c r="R15" s="4" t="s">
        <v>42</v>
      </c>
      <c r="S15" s="4" t="s">
        <v>43</v>
      </c>
    </row>
    <row r="16" spans="1:19">
      <c r="A16" s="4">
        <v>11</v>
      </c>
      <c r="B16" s="4" t="s">
        <v>54</v>
      </c>
      <c r="C16" s="4">
        <v>10011</v>
      </c>
      <c r="D16" s="4">
        <f t="shared" si="2"/>
        <v>2</v>
      </c>
      <c r="E16" s="4">
        <v>11</v>
      </c>
      <c r="F16" s="4" t="str">
        <f t="shared" si="0"/>
        <v>chapter_11_name</v>
      </c>
      <c r="G16" s="4" t="str">
        <f t="shared" si="3"/>
        <v>icon_chapter_11</v>
      </c>
      <c r="H16" s="4" t="str">
        <f t="shared" si="4"/>
        <v>icon_unlock_chapter_11</v>
      </c>
      <c r="I16" s="4" t="str">
        <f t="shared" si="1"/>
        <v>chapter_11_desc</v>
      </c>
      <c r="J16" s="4" t="s">
        <v>40</v>
      </c>
      <c r="K16" s="4">
        <v>35000</v>
      </c>
      <c r="L16" s="4">
        <v>20000</v>
      </c>
      <c r="M16" s="4">
        <v>3</v>
      </c>
      <c r="N16" s="4">
        <f>_xlfn.XLOOKUP(A16,[1]地盘!$B:$B,[1]地盘!$P:$P)</f>
        <v>1050</v>
      </c>
      <c r="O16" s="4">
        <f>_xlfn.XLOOKUP(A16,[1]地盘!$B:$B,[1]地盘!$Q:$Q)</f>
        <v>420</v>
      </c>
      <c r="P16" s="4">
        <f t="shared" si="5"/>
        <v>10011</v>
      </c>
      <c r="Q16" s="4" t="str">
        <f>CONCATENATE("5;1020000;",_xlfn.XLOOKUP(A16,[1]地盘!$B:$B,[1]地盘!$G:$G),"|5;5012001;",_xlfn.XLOOKUP(A16,[1]地盘!$B:$B,[1]地盘!$H:$H),"|5;1030002;",_xlfn.XLOOKUP(A16,[1]地盘!$B:$B,[1]地盘!$I:$I))</f>
        <v>5;1020000;8|5;5012001;1|5;1030002;51</v>
      </c>
      <c r="R16" s="4" t="s">
        <v>42</v>
      </c>
      <c r="S16" s="4" t="s">
        <v>43</v>
      </c>
    </row>
    <row r="17" spans="1:19">
      <c r="A17" s="4">
        <v>12</v>
      </c>
      <c r="B17" s="4" t="s">
        <v>55</v>
      </c>
      <c r="C17" s="4">
        <v>10012</v>
      </c>
      <c r="D17" s="4">
        <f t="shared" si="2"/>
        <v>2</v>
      </c>
      <c r="E17" s="4">
        <v>12</v>
      </c>
      <c r="F17" s="4" t="str">
        <f t="shared" si="0"/>
        <v>chapter_12_name</v>
      </c>
      <c r="G17" s="4" t="str">
        <f t="shared" si="3"/>
        <v>icon_chapter_12</v>
      </c>
      <c r="H17" s="4" t="str">
        <f t="shared" si="4"/>
        <v>icon_unlock_chapter_12</v>
      </c>
      <c r="I17" s="4" t="str">
        <f t="shared" si="1"/>
        <v>chapter_12_desc</v>
      </c>
      <c r="J17" s="4" t="s">
        <v>40</v>
      </c>
      <c r="K17" s="4">
        <v>35000</v>
      </c>
      <c r="L17" s="4">
        <v>20000</v>
      </c>
      <c r="M17" s="4">
        <v>3</v>
      </c>
      <c r="N17" s="4">
        <f>_xlfn.XLOOKUP(A17,[1]地盘!$B:$B,[1]地盘!$P:$P)</f>
        <v>1100</v>
      </c>
      <c r="O17" s="4">
        <f>_xlfn.XLOOKUP(A17,[1]地盘!$B:$B,[1]地盘!$Q:$Q)</f>
        <v>440</v>
      </c>
      <c r="P17" s="4">
        <f t="shared" si="5"/>
        <v>10012</v>
      </c>
      <c r="Q17" s="4" t="str">
        <f>CONCATENATE("5;1020000;",_xlfn.XLOOKUP(A17,[1]地盘!$B:$B,[1]地盘!$G:$G),"|5;5012001;",_xlfn.XLOOKUP(A17,[1]地盘!$B:$B,[1]地盘!$H:$H),"|5;1030002;",_xlfn.XLOOKUP(A17,[1]地盘!$B:$B,[1]地盘!$I:$I))</f>
        <v>5;1020000;8|5;5012001;2|5;1030002;52</v>
      </c>
      <c r="R17" s="4" t="s">
        <v>42</v>
      </c>
      <c r="S17" s="4" t="s">
        <v>43</v>
      </c>
    </row>
    <row r="18" spans="1:19">
      <c r="A18" s="4">
        <v>13</v>
      </c>
      <c r="B18" s="4" t="s">
        <v>56</v>
      </c>
      <c r="C18" s="4">
        <v>10013</v>
      </c>
      <c r="D18" s="4">
        <f t="shared" si="2"/>
        <v>2</v>
      </c>
      <c r="E18" s="4">
        <v>13</v>
      </c>
      <c r="F18" s="4" t="str">
        <f t="shared" si="0"/>
        <v>chapter_13_name</v>
      </c>
      <c r="G18" s="4" t="str">
        <f t="shared" si="3"/>
        <v>icon_chapter_13</v>
      </c>
      <c r="H18" s="4" t="str">
        <f t="shared" si="4"/>
        <v>icon_unlock_chapter_13</v>
      </c>
      <c r="I18" s="4" t="str">
        <f t="shared" si="1"/>
        <v>chapter_13_desc</v>
      </c>
      <c r="J18" s="4" t="s">
        <v>40</v>
      </c>
      <c r="K18" s="4">
        <v>35000</v>
      </c>
      <c r="L18" s="4">
        <v>20000</v>
      </c>
      <c r="M18" s="4">
        <v>3</v>
      </c>
      <c r="N18" s="4">
        <f>_xlfn.XLOOKUP(A18,[1]地盘!$B:$B,[1]地盘!$P:$P)</f>
        <v>1150</v>
      </c>
      <c r="O18" s="4">
        <f>_xlfn.XLOOKUP(A18,[1]地盘!$B:$B,[1]地盘!$Q:$Q)</f>
        <v>460</v>
      </c>
      <c r="P18" s="4">
        <f t="shared" si="5"/>
        <v>10013</v>
      </c>
      <c r="Q18" s="4" t="str">
        <f>CONCATENATE("5;1020000;",_xlfn.XLOOKUP(A18,[1]地盘!$B:$B,[1]地盘!$G:$G),"|5;5012001;",_xlfn.XLOOKUP(A18,[1]地盘!$B:$B,[1]地盘!$H:$H),"|5;1030002;",_xlfn.XLOOKUP(A18,[1]地盘!$B:$B,[1]地盘!$I:$I))</f>
        <v>5;1020000;9|5;5012001;2|5;1030002;53</v>
      </c>
      <c r="R18" s="4" t="s">
        <v>42</v>
      </c>
      <c r="S18" s="4" t="s">
        <v>43</v>
      </c>
    </row>
    <row r="19" spans="1:19">
      <c r="A19" s="4">
        <v>14</v>
      </c>
      <c r="B19" s="4" t="s">
        <v>57</v>
      </c>
      <c r="C19" s="4">
        <v>10014</v>
      </c>
      <c r="D19" s="4">
        <f t="shared" si="2"/>
        <v>2</v>
      </c>
      <c r="E19" s="4">
        <v>14</v>
      </c>
      <c r="F19" s="4" t="str">
        <f t="shared" si="0"/>
        <v>chapter_14_name</v>
      </c>
      <c r="G19" s="4" t="str">
        <f t="shared" si="3"/>
        <v>icon_chapter_14</v>
      </c>
      <c r="H19" s="4" t="str">
        <f t="shared" si="4"/>
        <v>icon_unlock_chapter_14</v>
      </c>
      <c r="I19" s="4" t="str">
        <f t="shared" si="1"/>
        <v>chapter_14_desc</v>
      </c>
      <c r="J19" s="4" t="s">
        <v>40</v>
      </c>
      <c r="K19" s="4">
        <v>35000</v>
      </c>
      <c r="L19" s="4">
        <v>20000</v>
      </c>
      <c r="M19" s="4">
        <v>3</v>
      </c>
      <c r="N19" s="4">
        <f>_xlfn.XLOOKUP(A19,[1]地盘!$B:$B,[1]地盘!$P:$P)</f>
        <v>1200</v>
      </c>
      <c r="O19" s="4">
        <f>_xlfn.XLOOKUP(A19,[1]地盘!$B:$B,[1]地盘!$Q:$Q)</f>
        <v>480</v>
      </c>
      <c r="P19" s="4">
        <f t="shared" si="5"/>
        <v>10014</v>
      </c>
      <c r="Q19" s="4" t="str">
        <f>CONCATENATE("5;1020000;",_xlfn.XLOOKUP(A19,[1]地盘!$B:$B,[1]地盘!$G:$G),"|5;5012001;",_xlfn.XLOOKUP(A19,[1]地盘!$B:$B,[1]地盘!$H:$H),"|5;1030002;",_xlfn.XLOOKUP(A19,[1]地盘!$B:$B,[1]地盘!$I:$I))</f>
        <v>5;1020000;9|5;5012001;2|5;1030002;54</v>
      </c>
      <c r="R19" s="4" t="s">
        <v>42</v>
      </c>
      <c r="S19" s="4" t="s">
        <v>43</v>
      </c>
    </row>
    <row r="20" spans="1:19">
      <c r="A20" s="4">
        <v>15</v>
      </c>
      <c r="B20" s="4" t="s">
        <v>58</v>
      </c>
      <c r="C20" s="4">
        <v>10015</v>
      </c>
      <c r="D20" s="4">
        <f t="shared" si="2"/>
        <v>2</v>
      </c>
      <c r="E20" s="4">
        <v>15</v>
      </c>
      <c r="F20" s="4" t="str">
        <f t="shared" si="0"/>
        <v>chapter_15_name</v>
      </c>
      <c r="G20" s="4" t="str">
        <f t="shared" si="3"/>
        <v>icon_chapter_15</v>
      </c>
      <c r="H20" s="4" t="str">
        <f t="shared" si="4"/>
        <v>icon_unlock_chapter_15</v>
      </c>
      <c r="I20" s="4" t="str">
        <f t="shared" si="1"/>
        <v>chapter_15_desc</v>
      </c>
      <c r="J20" s="4" t="s">
        <v>40</v>
      </c>
      <c r="K20" s="4">
        <v>35000</v>
      </c>
      <c r="L20" s="4">
        <v>20000</v>
      </c>
      <c r="M20" s="4">
        <v>3</v>
      </c>
      <c r="N20" s="4">
        <f>_xlfn.XLOOKUP(A20,[1]地盘!$B:$B,[1]地盘!$P:$P)</f>
        <v>1250</v>
      </c>
      <c r="O20" s="4">
        <f>_xlfn.XLOOKUP(A20,[1]地盘!$B:$B,[1]地盘!$Q:$Q)</f>
        <v>500</v>
      </c>
      <c r="P20" s="4">
        <f t="shared" si="5"/>
        <v>10015</v>
      </c>
      <c r="Q20" s="4" t="str">
        <f>CONCATENATE("5;1020000;",_xlfn.XLOOKUP(A20,[1]地盘!$B:$B,[1]地盘!$G:$G),"|5;5012001;",_xlfn.XLOOKUP(A20,[1]地盘!$B:$B,[1]地盘!$H:$H),"|5;1030002;",_xlfn.XLOOKUP(A20,[1]地盘!$B:$B,[1]地盘!$I:$I))</f>
        <v>5;1020000;9|5;5012001;2|5;1030002;55</v>
      </c>
      <c r="R20" s="4" t="s">
        <v>42</v>
      </c>
      <c r="S20" s="4" t="s">
        <v>43</v>
      </c>
    </row>
    <row r="21" spans="1:19">
      <c r="A21" s="4">
        <v>16</v>
      </c>
      <c r="B21" s="4" t="s">
        <v>59</v>
      </c>
      <c r="C21" s="4">
        <v>10016</v>
      </c>
      <c r="D21" s="4">
        <f t="shared" si="2"/>
        <v>2</v>
      </c>
      <c r="E21" s="4">
        <v>16</v>
      </c>
      <c r="F21" s="4" t="str">
        <f t="shared" si="0"/>
        <v>chapter_16_name</v>
      </c>
      <c r="G21" s="4" t="str">
        <f t="shared" si="3"/>
        <v>icon_chapter_16</v>
      </c>
      <c r="H21" s="4" t="str">
        <f t="shared" si="4"/>
        <v>icon_unlock_chapter_16</v>
      </c>
      <c r="I21" s="4" t="str">
        <f t="shared" si="1"/>
        <v>chapter_16_desc</v>
      </c>
      <c r="J21" s="4" t="s">
        <v>40</v>
      </c>
      <c r="K21" s="4">
        <v>35000</v>
      </c>
      <c r="L21" s="4">
        <v>20000</v>
      </c>
      <c r="M21" s="4">
        <v>3</v>
      </c>
      <c r="N21" s="4">
        <f>_xlfn.XLOOKUP(A21,[1]地盘!$B:$B,[1]地盘!$P:$P)</f>
        <v>1300</v>
      </c>
      <c r="O21" s="4">
        <f>_xlfn.XLOOKUP(A21,[1]地盘!$B:$B,[1]地盘!$Q:$Q)</f>
        <v>520</v>
      </c>
      <c r="P21" s="4">
        <f t="shared" si="5"/>
        <v>10016</v>
      </c>
      <c r="Q21" s="4" t="str">
        <f>CONCATENATE("5;1020000;",_xlfn.XLOOKUP(A21,[1]地盘!$B:$B,[1]地盘!$G:$G),"|5;5012001;",_xlfn.XLOOKUP(A21,[1]地盘!$B:$B,[1]地盘!$H:$H),"|5;1030002;",_xlfn.XLOOKUP(A21,[1]地盘!$B:$B,[1]地盘!$I:$I))</f>
        <v>5;1020000;9|5;5012001;2|5;1030002;56</v>
      </c>
      <c r="R21" s="4" t="s">
        <v>42</v>
      </c>
      <c r="S21" s="4" t="s">
        <v>43</v>
      </c>
    </row>
    <row r="22" spans="1:19">
      <c r="A22" s="4">
        <v>17</v>
      </c>
      <c r="B22" s="4" t="s">
        <v>60</v>
      </c>
      <c r="C22" s="4">
        <v>10017</v>
      </c>
      <c r="D22" s="4">
        <f t="shared" si="2"/>
        <v>2</v>
      </c>
      <c r="E22" s="4">
        <v>17</v>
      </c>
      <c r="F22" s="4" t="str">
        <f t="shared" si="0"/>
        <v>chapter_17_name</v>
      </c>
      <c r="G22" s="4" t="str">
        <f t="shared" si="3"/>
        <v>icon_chapter_17</v>
      </c>
      <c r="H22" s="4" t="str">
        <f t="shared" si="4"/>
        <v>icon_unlock_chapter_17</v>
      </c>
      <c r="I22" s="4" t="str">
        <f t="shared" si="1"/>
        <v>chapter_17_desc</v>
      </c>
      <c r="J22" s="4" t="s">
        <v>40</v>
      </c>
      <c r="K22" s="4">
        <v>35000</v>
      </c>
      <c r="L22" s="4">
        <v>20000</v>
      </c>
      <c r="M22" s="4">
        <v>3</v>
      </c>
      <c r="N22" s="4">
        <f>_xlfn.XLOOKUP(A22,[1]地盘!$B:$B,[1]地盘!$P:$P)</f>
        <v>1350</v>
      </c>
      <c r="O22" s="4">
        <f>_xlfn.XLOOKUP(A22,[1]地盘!$B:$B,[1]地盘!$Q:$Q)</f>
        <v>540</v>
      </c>
      <c r="P22" s="4">
        <f t="shared" si="5"/>
        <v>10017</v>
      </c>
      <c r="Q22" s="4" t="str">
        <f>CONCATENATE("5;1020000;",_xlfn.XLOOKUP(A22,[1]地盘!$B:$B,[1]地盘!$G:$G),"|5;5012001;",_xlfn.XLOOKUP(A22,[1]地盘!$B:$B,[1]地盘!$H:$H),"|5;1030002;",_xlfn.XLOOKUP(A22,[1]地盘!$B:$B,[1]地盘!$I:$I))</f>
        <v>5;1020000;10|5;5012001;2|5;1030002;57</v>
      </c>
      <c r="R22" s="4" t="s">
        <v>42</v>
      </c>
      <c r="S22" s="4" t="s">
        <v>43</v>
      </c>
    </row>
    <row r="23" spans="1:19">
      <c r="A23" s="4">
        <v>18</v>
      </c>
      <c r="B23" s="4" t="s">
        <v>61</v>
      </c>
      <c r="C23" s="4">
        <v>10018</v>
      </c>
      <c r="D23" s="4">
        <f t="shared" si="2"/>
        <v>2</v>
      </c>
      <c r="E23" s="4">
        <v>18</v>
      </c>
      <c r="F23" s="4" t="str">
        <f t="shared" si="0"/>
        <v>chapter_18_name</v>
      </c>
      <c r="G23" s="4" t="str">
        <f t="shared" si="3"/>
        <v>icon_chapter_18</v>
      </c>
      <c r="H23" s="4" t="str">
        <f t="shared" si="4"/>
        <v>icon_unlock_chapter_18</v>
      </c>
      <c r="I23" s="4" t="str">
        <f t="shared" si="1"/>
        <v>chapter_18_desc</v>
      </c>
      <c r="J23" s="4" t="s">
        <v>40</v>
      </c>
      <c r="K23" s="4">
        <v>35000</v>
      </c>
      <c r="L23" s="4">
        <v>20000</v>
      </c>
      <c r="M23" s="4">
        <v>3</v>
      </c>
      <c r="N23" s="4">
        <f>_xlfn.XLOOKUP(A23,[1]地盘!$B:$B,[1]地盘!$P:$P)</f>
        <v>1400</v>
      </c>
      <c r="O23" s="4">
        <f>_xlfn.XLOOKUP(A23,[1]地盘!$B:$B,[1]地盘!$Q:$Q)</f>
        <v>560</v>
      </c>
      <c r="P23" s="4">
        <f t="shared" si="5"/>
        <v>10018</v>
      </c>
      <c r="Q23" s="4" t="str">
        <f>CONCATENATE("5;1020000;",_xlfn.XLOOKUP(A23,[1]地盘!$B:$B,[1]地盘!$G:$G),"|5;5012001;",_xlfn.XLOOKUP(A23,[1]地盘!$B:$B,[1]地盘!$H:$H),"|5;1030002;",_xlfn.XLOOKUP(A23,[1]地盘!$B:$B,[1]地盘!$I:$I))</f>
        <v>5;1020000;10|5;5012001;2|5;1030002;58</v>
      </c>
      <c r="R23" s="4" t="s">
        <v>42</v>
      </c>
      <c r="S23" s="4" t="s">
        <v>43</v>
      </c>
    </row>
    <row r="24" spans="1:19">
      <c r="A24" s="4">
        <v>19</v>
      </c>
      <c r="B24" s="4" t="s">
        <v>62</v>
      </c>
      <c r="C24" s="4">
        <v>10019</v>
      </c>
      <c r="D24" s="4">
        <f t="shared" si="2"/>
        <v>2</v>
      </c>
      <c r="E24" s="4">
        <v>19</v>
      </c>
      <c r="F24" s="4" t="str">
        <f t="shared" si="0"/>
        <v>chapter_19_name</v>
      </c>
      <c r="G24" s="4" t="str">
        <f t="shared" si="3"/>
        <v>icon_chapter_19</v>
      </c>
      <c r="H24" s="4" t="str">
        <f t="shared" si="4"/>
        <v>icon_unlock_chapter_19</v>
      </c>
      <c r="I24" s="4" t="str">
        <f t="shared" si="1"/>
        <v>chapter_19_desc</v>
      </c>
      <c r="J24" s="4" t="s">
        <v>40</v>
      </c>
      <c r="K24" s="4">
        <v>35000</v>
      </c>
      <c r="L24" s="4">
        <v>20000</v>
      </c>
      <c r="M24" s="4">
        <v>3</v>
      </c>
      <c r="N24" s="4">
        <f>_xlfn.XLOOKUP(A24,[1]地盘!$B:$B,[1]地盘!$P:$P)</f>
        <v>1450</v>
      </c>
      <c r="O24" s="4">
        <f>_xlfn.XLOOKUP(A24,[1]地盘!$B:$B,[1]地盘!$Q:$Q)</f>
        <v>580</v>
      </c>
      <c r="P24" s="4">
        <f t="shared" si="5"/>
        <v>10019</v>
      </c>
      <c r="Q24" s="4" t="str">
        <f>CONCATENATE("5;1020000;",_xlfn.XLOOKUP(A24,[1]地盘!$B:$B,[1]地盘!$G:$G),"|5;5012001;",_xlfn.XLOOKUP(A24,[1]地盘!$B:$B,[1]地盘!$H:$H),"|5;1030002;",_xlfn.XLOOKUP(A24,[1]地盘!$B:$B,[1]地盘!$I:$I))</f>
        <v>5;1020000;10|5;5012001;2|5;1030002;59</v>
      </c>
      <c r="R24" s="4" t="s">
        <v>42</v>
      </c>
      <c r="S24" s="4" t="s">
        <v>43</v>
      </c>
    </row>
    <row r="25" spans="1:19">
      <c r="A25" s="4">
        <v>20</v>
      </c>
      <c r="B25" s="4" t="s">
        <v>63</v>
      </c>
      <c r="C25" s="4">
        <v>10020</v>
      </c>
      <c r="D25" s="4">
        <f t="shared" si="2"/>
        <v>2</v>
      </c>
      <c r="E25" s="4">
        <v>20</v>
      </c>
      <c r="F25" s="4" t="str">
        <f t="shared" si="0"/>
        <v>chapter_20_name</v>
      </c>
      <c r="G25" s="4" t="str">
        <f t="shared" si="3"/>
        <v>icon_chapter_20</v>
      </c>
      <c r="H25" s="4" t="str">
        <f t="shared" si="4"/>
        <v>icon_unlock_chapter_20</v>
      </c>
      <c r="I25" s="4" t="str">
        <f t="shared" si="1"/>
        <v>chapter_20_desc</v>
      </c>
      <c r="J25" s="4" t="s">
        <v>40</v>
      </c>
      <c r="K25" s="4">
        <v>35000</v>
      </c>
      <c r="L25" s="4">
        <v>20000</v>
      </c>
      <c r="M25" s="4">
        <v>3</v>
      </c>
      <c r="N25" s="4">
        <f>_xlfn.XLOOKUP(A25,[1]地盘!$B:$B,[1]地盘!$P:$P)</f>
        <v>1500</v>
      </c>
      <c r="O25" s="4">
        <f>_xlfn.XLOOKUP(A25,[1]地盘!$B:$B,[1]地盘!$Q:$Q)</f>
        <v>600</v>
      </c>
      <c r="P25" s="4">
        <f t="shared" si="5"/>
        <v>10020</v>
      </c>
      <c r="Q25" s="4" t="str">
        <f>CONCATENATE("5;1020000;",_xlfn.XLOOKUP(A25,[1]地盘!$B:$B,[1]地盘!$G:$G),"|5;5012001;",_xlfn.XLOOKUP(A25,[1]地盘!$B:$B,[1]地盘!$H:$H),"|5;1030002;",_xlfn.XLOOKUP(A25,[1]地盘!$B:$B,[1]地盘!$I:$I))</f>
        <v>5;1020000;10|5;5012001;2|5;1030002;60</v>
      </c>
      <c r="R25" s="4" t="s">
        <v>42</v>
      </c>
      <c r="S25" s="4" t="s">
        <v>43</v>
      </c>
    </row>
    <row r="26" spans="1:19">
      <c r="A26" s="4">
        <v>21</v>
      </c>
      <c r="B26" s="4" t="s">
        <v>64</v>
      </c>
      <c r="C26" s="4">
        <v>10021</v>
      </c>
      <c r="D26" s="4">
        <f t="shared" si="2"/>
        <v>3</v>
      </c>
      <c r="E26" s="4">
        <v>21</v>
      </c>
      <c r="F26" s="4" t="str">
        <f t="shared" si="0"/>
        <v>chapter_21_name</v>
      </c>
      <c r="G26" s="4" t="str">
        <f t="shared" si="3"/>
        <v>icon_chapter_21</v>
      </c>
      <c r="H26" s="4" t="str">
        <f t="shared" si="4"/>
        <v>icon_unlock_chapter_21</v>
      </c>
      <c r="I26" s="4" t="str">
        <f t="shared" si="1"/>
        <v>chapter_21_desc</v>
      </c>
      <c r="J26" s="4" t="s">
        <v>40</v>
      </c>
      <c r="K26" s="4">
        <v>35000</v>
      </c>
      <c r="L26" s="4">
        <v>20000</v>
      </c>
      <c r="M26" s="4">
        <v>3</v>
      </c>
      <c r="N26" s="4">
        <f>_xlfn.XLOOKUP(A26,[1]地盘!$B:$B,[1]地盘!$P:$P)</f>
        <v>1550</v>
      </c>
      <c r="O26" s="4">
        <f>_xlfn.XLOOKUP(A26,[1]地盘!$B:$B,[1]地盘!$Q:$Q)</f>
        <v>620</v>
      </c>
      <c r="P26" s="4">
        <f t="shared" si="5"/>
        <v>10021</v>
      </c>
      <c r="Q26" s="4" t="str">
        <f>CONCATENATE("5;1020000;",_xlfn.XLOOKUP(A26,[1]地盘!$B:$B,[1]地盘!$G:$G),"|5;5012001;",_xlfn.XLOOKUP(A26,[1]地盘!$B:$B,[1]地盘!$H:$H),"|5;1030002;",_xlfn.XLOOKUP(A26,[1]地盘!$B:$B,[1]地盘!$I:$I))</f>
        <v>5;1020000;10|5;5012001;2|5;1030002;60</v>
      </c>
      <c r="R26" s="4" t="s">
        <v>42</v>
      </c>
      <c r="S26" s="4" t="s">
        <v>43</v>
      </c>
    </row>
    <row r="27" spans="1:19">
      <c r="A27" s="4">
        <v>22</v>
      </c>
      <c r="B27" s="4" t="s">
        <v>65</v>
      </c>
      <c r="C27" s="4">
        <v>10022</v>
      </c>
      <c r="D27" s="4">
        <f t="shared" si="2"/>
        <v>3</v>
      </c>
      <c r="E27" s="4">
        <v>22</v>
      </c>
      <c r="F27" s="4" t="str">
        <f t="shared" si="0"/>
        <v>chapter_22_name</v>
      </c>
      <c r="G27" s="4" t="str">
        <f t="shared" si="3"/>
        <v>icon_chapter_22</v>
      </c>
      <c r="H27" s="4" t="str">
        <f t="shared" si="4"/>
        <v>icon_unlock_chapter_22</v>
      </c>
      <c r="I27" s="4" t="str">
        <f t="shared" si="1"/>
        <v>chapter_22_desc</v>
      </c>
      <c r="J27" s="4" t="s">
        <v>40</v>
      </c>
      <c r="K27" s="4">
        <v>35000</v>
      </c>
      <c r="L27" s="4">
        <v>20000</v>
      </c>
      <c r="M27" s="4">
        <v>3</v>
      </c>
      <c r="N27" s="4">
        <f>_xlfn.XLOOKUP(A27,[1]地盘!$B:$B,[1]地盘!$P:$P)</f>
        <v>1600</v>
      </c>
      <c r="O27" s="4">
        <f>_xlfn.XLOOKUP(A27,[1]地盘!$B:$B,[1]地盘!$Q:$Q)</f>
        <v>640</v>
      </c>
      <c r="P27" s="4">
        <f t="shared" si="5"/>
        <v>10022</v>
      </c>
      <c r="Q27" s="4" t="str">
        <f>CONCATENATE("5;1020000;",_xlfn.XLOOKUP(A27,[1]地盘!$B:$B,[1]地盘!$G:$G),"|5;5012001;",_xlfn.XLOOKUP(A27,[1]地盘!$B:$B,[1]地盘!$H:$H),"|5;1030002;",_xlfn.XLOOKUP(A27,[1]地盘!$B:$B,[1]地盘!$I:$I))</f>
        <v>5;1020000;10|5;5012001;2|5;1030002;61</v>
      </c>
      <c r="R27" s="4" t="s">
        <v>42</v>
      </c>
      <c r="S27" s="4" t="s">
        <v>43</v>
      </c>
    </row>
    <row r="28" spans="1:19">
      <c r="A28" s="4">
        <v>23</v>
      </c>
      <c r="B28" s="4" t="s">
        <v>66</v>
      </c>
      <c r="C28" s="4">
        <v>10023</v>
      </c>
      <c r="D28" s="4">
        <f t="shared" si="2"/>
        <v>3</v>
      </c>
      <c r="E28" s="4">
        <v>23</v>
      </c>
      <c r="F28" s="4" t="str">
        <f t="shared" si="0"/>
        <v>chapter_23_name</v>
      </c>
      <c r="G28" s="4" t="str">
        <f t="shared" si="3"/>
        <v>icon_chapter_23</v>
      </c>
      <c r="H28" s="4" t="str">
        <f t="shared" si="4"/>
        <v>icon_unlock_chapter_23</v>
      </c>
      <c r="I28" s="4" t="str">
        <f t="shared" si="1"/>
        <v>chapter_23_desc</v>
      </c>
      <c r="J28" s="4" t="s">
        <v>40</v>
      </c>
      <c r="K28" s="4">
        <v>35000</v>
      </c>
      <c r="L28" s="4">
        <v>20000</v>
      </c>
      <c r="M28" s="4">
        <v>3</v>
      </c>
      <c r="N28" s="4">
        <f>_xlfn.XLOOKUP(A28,[1]地盘!$B:$B,[1]地盘!$P:$P)</f>
        <v>1650</v>
      </c>
      <c r="O28" s="4">
        <f>_xlfn.XLOOKUP(A28,[1]地盘!$B:$B,[1]地盘!$Q:$Q)</f>
        <v>660</v>
      </c>
      <c r="P28" s="4">
        <f t="shared" si="5"/>
        <v>10023</v>
      </c>
      <c r="Q28" s="4" t="str">
        <f>CONCATENATE("5;1020000;",_xlfn.XLOOKUP(A28,[1]地盘!$B:$B,[1]地盘!$G:$G),"|5;5012001;",_xlfn.XLOOKUP(A28,[1]地盘!$B:$B,[1]地盘!$H:$H),"|5;1030002;",_xlfn.XLOOKUP(A28,[1]地盘!$B:$B,[1]地盘!$I:$I))</f>
        <v>5;1020000;10|5;5012001;3|5;1030002;61</v>
      </c>
      <c r="R28" s="4" t="s">
        <v>42</v>
      </c>
      <c r="S28" s="4" t="s">
        <v>43</v>
      </c>
    </row>
    <row r="29" spans="1:19">
      <c r="A29" s="4">
        <v>24</v>
      </c>
      <c r="B29" s="4" t="s">
        <v>67</v>
      </c>
      <c r="C29" s="4">
        <v>10024</v>
      </c>
      <c r="D29" s="4">
        <f t="shared" si="2"/>
        <v>3</v>
      </c>
      <c r="E29" s="4">
        <v>24</v>
      </c>
      <c r="F29" s="4" t="str">
        <f t="shared" si="0"/>
        <v>chapter_24_name</v>
      </c>
      <c r="G29" s="4" t="str">
        <f t="shared" si="3"/>
        <v>icon_chapter_24</v>
      </c>
      <c r="H29" s="4" t="str">
        <f t="shared" si="4"/>
        <v>icon_unlock_chapter_24</v>
      </c>
      <c r="I29" s="4" t="str">
        <f t="shared" si="1"/>
        <v>chapter_24_desc</v>
      </c>
      <c r="J29" s="4" t="s">
        <v>40</v>
      </c>
      <c r="K29" s="4">
        <v>35000</v>
      </c>
      <c r="L29" s="4">
        <v>20000</v>
      </c>
      <c r="M29" s="4">
        <v>3</v>
      </c>
      <c r="N29" s="4">
        <f>_xlfn.XLOOKUP(A29,[1]地盘!$B:$B,[1]地盘!$P:$P)</f>
        <v>1700</v>
      </c>
      <c r="O29" s="4">
        <f>_xlfn.XLOOKUP(A29,[1]地盘!$B:$B,[1]地盘!$Q:$Q)</f>
        <v>680</v>
      </c>
      <c r="P29" s="4">
        <f t="shared" si="5"/>
        <v>10024</v>
      </c>
      <c r="Q29" s="4" t="str">
        <f>CONCATENATE("5;1020000;",_xlfn.XLOOKUP(A29,[1]地盘!$B:$B,[1]地盘!$G:$G),"|5;5012001;",_xlfn.XLOOKUP(A29,[1]地盘!$B:$B,[1]地盘!$H:$H),"|5;1030002;",_xlfn.XLOOKUP(A29,[1]地盘!$B:$B,[1]地盘!$I:$I))</f>
        <v>5;1020000;10|5;5012001;3|5;1030002;62</v>
      </c>
      <c r="R29" s="4" t="s">
        <v>42</v>
      </c>
      <c r="S29" s="4" t="s">
        <v>43</v>
      </c>
    </row>
    <row r="30" spans="1:19">
      <c r="A30" s="4">
        <v>25</v>
      </c>
      <c r="B30" s="4" t="s">
        <v>68</v>
      </c>
      <c r="C30" s="4">
        <v>10025</v>
      </c>
      <c r="D30" s="4">
        <f t="shared" si="2"/>
        <v>3</v>
      </c>
      <c r="E30" s="4">
        <v>25</v>
      </c>
      <c r="F30" s="4" t="str">
        <f t="shared" si="0"/>
        <v>chapter_25_name</v>
      </c>
      <c r="G30" s="4" t="str">
        <f t="shared" si="3"/>
        <v>icon_chapter_25</v>
      </c>
      <c r="H30" s="4" t="str">
        <f t="shared" si="4"/>
        <v>icon_unlock_chapter_25</v>
      </c>
      <c r="I30" s="4" t="str">
        <f t="shared" si="1"/>
        <v>chapter_25_desc</v>
      </c>
      <c r="J30" s="4" t="s">
        <v>40</v>
      </c>
      <c r="K30" s="4">
        <v>35000</v>
      </c>
      <c r="L30" s="4">
        <v>20000</v>
      </c>
      <c r="M30" s="4">
        <v>3</v>
      </c>
      <c r="N30" s="4">
        <f>_xlfn.XLOOKUP(A30,[1]地盘!$B:$B,[1]地盘!$P:$P)</f>
        <v>1750</v>
      </c>
      <c r="O30" s="4">
        <f>_xlfn.XLOOKUP(A30,[1]地盘!$B:$B,[1]地盘!$Q:$Q)</f>
        <v>700</v>
      </c>
      <c r="P30" s="4">
        <f t="shared" si="5"/>
        <v>10025</v>
      </c>
      <c r="Q30" s="4" t="str">
        <f>CONCATENATE("5;1020000;",_xlfn.XLOOKUP(A30,[1]地盘!$B:$B,[1]地盘!$G:$G),"|5;5012001;",_xlfn.XLOOKUP(A30,[1]地盘!$B:$B,[1]地盘!$H:$H),"|5;1030002;",_xlfn.XLOOKUP(A30,[1]地盘!$B:$B,[1]地盘!$I:$I))</f>
        <v>5;1020000;10|5;5012001;3|5;1030002;62</v>
      </c>
      <c r="R30" s="4" t="s">
        <v>42</v>
      </c>
      <c r="S30" s="4" t="s">
        <v>43</v>
      </c>
    </row>
    <row r="31" spans="1:19">
      <c r="A31" s="4">
        <v>26</v>
      </c>
      <c r="B31" s="4" t="s">
        <v>69</v>
      </c>
      <c r="C31" s="4">
        <v>10026</v>
      </c>
      <c r="D31" s="4">
        <f t="shared" si="2"/>
        <v>3</v>
      </c>
      <c r="E31" s="4">
        <v>26</v>
      </c>
      <c r="F31" s="4" t="str">
        <f t="shared" si="0"/>
        <v>chapter_26_name</v>
      </c>
      <c r="G31" s="4" t="str">
        <f t="shared" si="3"/>
        <v>icon_chapter_26</v>
      </c>
      <c r="H31" s="4" t="str">
        <f t="shared" si="4"/>
        <v>icon_unlock_chapter_26</v>
      </c>
      <c r="I31" s="4" t="str">
        <f t="shared" si="1"/>
        <v>chapter_26_desc</v>
      </c>
      <c r="J31" s="4" t="s">
        <v>40</v>
      </c>
      <c r="K31" s="4">
        <v>35000</v>
      </c>
      <c r="L31" s="4">
        <v>20000</v>
      </c>
      <c r="M31" s="4">
        <v>3</v>
      </c>
      <c r="N31" s="4">
        <f>_xlfn.XLOOKUP(A31,[1]地盘!$B:$B,[1]地盘!$P:$P)</f>
        <v>1800</v>
      </c>
      <c r="O31" s="4">
        <f>_xlfn.XLOOKUP(A31,[1]地盘!$B:$B,[1]地盘!$Q:$Q)</f>
        <v>720</v>
      </c>
      <c r="P31" s="4">
        <f t="shared" si="5"/>
        <v>10026</v>
      </c>
      <c r="Q31" s="4" t="str">
        <f>CONCATENATE("5;1020000;",_xlfn.XLOOKUP(A31,[1]地盘!$B:$B,[1]地盘!$G:$G),"|5;5012001;",_xlfn.XLOOKUP(A31,[1]地盘!$B:$B,[1]地盘!$H:$H),"|5;1030002;",_xlfn.XLOOKUP(A31,[1]地盘!$B:$B,[1]地盘!$I:$I))</f>
        <v>5;1020000;10|5;5012001;3|5;1030002;62</v>
      </c>
      <c r="R31" s="4" t="s">
        <v>42</v>
      </c>
      <c r="S31" s="4" t="s">
        <v>43</v>
      </c>
    </row>
    <row r="32" spans="1:19">
      <c r="A32" s="4">
        <v>27</v>
      </c>
      <c r="B32" s="4" t="s">
        <v>70</v>
      </c>
      <c r="C32" s="4">
        <v>10027</v>
      </c>
      <c r="D32" s="4">
        <f t="shared" si="2"/>
        <v>3</v>
      </c>
      <c r="E32" s="4">
        <v>27</v>
      </c>
      <c r="F32" s="4" t="str">
        <f t="shared" si="0"/>
        <v>chapter_27_name</v>
      </c>
      <c r="G32" s="4" t="str">
        <f t="shared" si="3"/>
        <v>icon_chapter_27</v>
      </c>
      <c r="H32" s="4" t="str">
        <f t="shared" si="4"/>
        <v>icon_unlock_chapter_27</v>
      </c>
      <c r="I32" s="4" t="str">
        <f t="shared" si="1"/>
        <v>chapter_27_desc</v>
      </c>
      <c r="J32" s="4" t="s">
        <v>40</v>
      </c>
      <c r="K32" s="4">
        <v>35000</v>
      </c>
      <c r="L32" s="4">
        <v>20000</v>
      </c>
      <c r="M32" s="4">
        <v>3</v>
      </c>
      <c r="N32" s="4">
        <f>_xlfn.XLOOKUP(A32,[1]地盘!$B:$B,[1]地盘!$P:$P)</f>
        <v>1850</v>
      </c>
      <c r="O32" s="4">
        <f>_xlfn.XLOOKUP(A32,[1]地盘!$B:$B,[1]地盘!$Q:$Q)</f>
        <v>740</v>
      </c>
      <c r="P32" s="4">
        <f t="shared" si="5"/>
        <v>10027</v>
      </c>
      <c r="Q32" s="4" t="str">
        <f>CONCATENATE("5;1020000;",_xlfn.XLOOKUP(A32,[1]地盘!$B:$B,[1]地盘!$G:$G),"|5;5012001;",_xlfn.XLOOKUP(A32,[1]地盘!$B:$B,[1]地盘!$H:$H),"|5;1030002;",_xlfn.XLOOKUP(A32,[1]地盘!$B:$B,[1]地盘!$I:$I))</f>
        <v>5;1020000;11|5;5012001;3|5;1030002;63</v>
      </c>
      <c r="R32" s="4" t="s">
        <v>42</v>
      </c>
      <c r="S32" s="4" t="s">
        <v>43</v>
      </c>
    </row>
    <row r="33" spans="1:19">
      <c r="A33" s="4">
        <v>28</v>
      </c>
      <c r="B33" s="4" t="s">
        <v>71</v>
      </c>
      <c r="C33" s="4">
        <v>10028</v>
      </c>
      <c r="D33" s="4">
        <f t="shared" si="2"/>
        <v>3</v>
      </c>
      <c r="E33" s="4">
        <v>28</v>
      </c>
      <c r="F33" s="4" t="str">
        <f t="shared" si="0"/>
        <v>chapter_28_name</v>
      </c>
      <c r="G33" s="4" t="str">
        <f t="shared" si="3"/>
        <v>icon_chapter_28</v>
      </c>
      <c r="H33" s="4" t="str">
        <f t="shared" si="4"/>
        <v>icon_unlock_chapter_28</v>
      </c>
      <c r="I33" s="4" t="str">
        <f t="shared" si="1"/>
        <v>chapter_28_desc</v>
      </c>
      <c r="J33" s="4" t="s">
        <v>40</v>
      </c>
      <c r="K33" s="4">
        <v>35000</v>
      </c>
      <c r="L33" s="4">
        <v>20000</v>
      </c>
      <c r="M33" s="4">
        <v>3</v>
      </c>
      <c r="N33" s="4">
        <f>_xlfn.XLOOKUP(A33,[1]地盘!$B:$B,[1]地盘!$P:$P)</f>
        <v>1900</v>
      </c>
      <c r="O33" s="4">
        <f>_xlfn.XLOOKUP(A33,[1]地盘!$B:$B,[1]地盘!$Q:$Q)</f>
        <v>760</v>
      </c>
      <c r="P33" s="4">
        <f t="shared" si="5"/>
        <v>10028</v>
      </c>
      <c r="Q33" s="4" t="str">
        <f>CONCATENATE("5;1020000;",_xlfn.XLOOKUP(A33,[1]地盘!$B:$B,[1]地盘!$G:$G),"|5;5012001;",_xlfn.XLOOKUP(A33,[1]地盘!$B:$B,[1]地盘!$H:$H),"|5;1030002;",_xlfn.XLOOKUP(A33,[1]地盘!$B:$B,[1]地盘!$I:$I))</f>
        <v>5;1020000;11|5;5012001;3|5;1030002;63</v>
      </c>
      <c r="R33" s="4" t="s">
        <v>42</v>
      </c>
      <c r="S33" s="4" t="s">
        <v>43</v>
      </c>
    </row>
    <row r="34" spans="1:19">
      <c r="A34" s="4">
        <v>29</v>
      </c>
      <c r="B34" s="4" t="s">
        <v>72</v>
      </c>
      <c r="C34" s="4">
        <v>10029</v>
      </c>
      <c r="D34" s="4">
        <f t="shared" si="2"/>
        <v>3</v>
      </c>
      <c r="E34" s="4">
        <v>29</v>
      </c>
      <c r="F34" s="4" t="str">
        <f t="shared" si="0"/>
        <v>chapter_29_name</v>
      </c>
      <c r="G34" s="4" t="str">
        <f t="shared" si="3"/>
        <v>icon_chapter_29</v>
      </c>
      <c r="H34" s="4" t="str">
        <f t="shared" si="4"/>
        <v>icon_unlock_chapter_29</v>
      </c>
      <c r="I34" s="4" t="str">
        <f t="shared" si="1"/>
        <v>chapter_29_desc</v>
      </c>
      <c r="J34" s="4" t="s">
        <v>40</v>
      </c>
      <c r="K34" s="4">
        <v>35000</v>
      </c>
      <c r="L34" s="4">
        <v>20000</v>
      </c>
      <c r="M34" s="4">
        <v>3</v>
      </c>
      <c r="N34" s="4">
        <f>_xlfn.XLOOKUP(A34,[1]地盘!$B:$B,[1]地盘!$P:$P)</f>
        <v>1950</v>
      </c>
      <c r="O34" s="4">
        <f>_xlfn.XLOOKUP(A34,[1]地盘!$B:$B,[1]地盘!$Q:$Q)</f>
        <v>780</v>
      </c>
      <c r="P34" s="4">
        <f t="shared" si="5"/>
        <v>10029</v>
      </c>
      <c r="Q34" s="4" t="str">
        <f>CONCATENATE("5;1020000;",_xlfn.XLOOKUP(A34,[1]地盘!$B:$B,[1]地盘!$G:$G),"|5;5012001;",_xlfn.XLOOKUP(A34,[1]地盘!$B:$B,[1]地盘!$H:$H),"|5;1030002;",_xlfn.XLOOKUP(A34,[1]地盘!$B:$B,[1]地盘!$I:$I))</f>
        <v>5;1020000;11|5;5012001;3|5;1030002;63</v>
      </c>
      <c r="R34" s="4" t="s">
        <v>42</v>
      </c>
      <c r="S34" s="4" t="s">
        <v>43</v>
      </c>
    </row>
    <row r="35" spans="1:19">
      <c r="A35" s="4">
        <v>30</v>
      </c>
      <c r="B35" s="4" t="s">
        <v>73</v>
      </c>
      <c r="C35" s="4">
        <v>10030</v>
      </c>
      <c r="D35" s="4">
        <f t="shared" si="2"/>
        <v>3</v>
      </c>
      <c r="E35" s="4">
        <v>30</v>
      </c>
      <c r="F35" s="4" t="str">
        <f t="shared" si="0"/>
        <v>chapter_30_name</v>
      </c>
      <c r="G35" s="4" t="str">
        <f t="shared" si="3"/>
        <v>icon_chapter_30</v>
      </c>
      <c r="H35" s="4" t="str">
        <f t="shared" si="4"/>
        <v>icon_unlock_chapter_30</v>
      </c>
      <c r="I35" s="4" t="str">
        <f t="shared" si="1"/>
        <v>chapter_30_desc</v>
      </c>
      <c r="J35" s="4" t="s">
        <v>40</v>
      </c>
      <c r="K35" s="4">
        <v>35000</v>
      </c>
      <c r="L35" s="4">
        <v>20000</v>
      </c>
      <c r="M35" s="4">
        <v>3</v>
      </c>
      <c r="N35" s="4">
        <f>_xlfn.XLOOKUP(A35,[1]地盘!$B:$B,[1]地盘!$P:$P)</f>
        <v>2000</v>
      </c>
      <c r="O35" s="4">
        <f>_xlfn.XLOOKUP(A35,[1]地盘!$B:$B,[1]地盘!$Q:$Q)</f>
        <v>800</v>
      </c>
      <c r="P35" s="4">
        <f t="shared" si="5"/>
        <v>10030</v>
      </c>
      <c r="Q35" s="4" t="str">
        <f>CONCATENATE("5;1020000;",_xlfn.XLOOKUP(A35,[1]地盘!$B:$B,[1]地盘!$G:$G),"|5;5012001;",_xlfn.XLOOKUP(A35,[1]地盘!$B:$B,[1]地盘!$H:$H),"|5;1030002;",_xlfn.XLOOKUP(A35,[1]地盘!$B:$B,[1]地盘!$I:$I))</f>
        <v>5;1020000;11|5;5012001;3|5;1030002;63</v>
      </c>
      <c r="R35" s="4" t="s">
        <v>42</v>
      </c>
      <c r="S35" s="4" t="s">
        <v>43</v>
      </c>
    </row>
    <row r="36" spans="1:19">
      <c r="A36" s="4">
        <v>31</v>
      </c>
      <c r="B36" s="4" t="s">
        <v>74</v>
      </c>
      <c r="C36" s="4">
        <v>10031</v>
      </c>
      <c r="D36" s="4">
        <f t="shared" si="2"/>
        <v>4</v>
      </c>
      <c r="E36" s="4">
        <v>31</v>
      </c>
      <c r="F36" s="4" t="str">
        <f t="shared" si="0"/>
        <v>chapter_31_name</v>
      </c>
      <c r="G36" s="4" t="str">
        <f t="shared" si="3"/>
        <v>icon_chapter_31</v>
      </c>
      <c r="H36" s="4" t="str">
        <f t="shared" si="4"/>
        <v>icon_unlock_chapter_31</v>
      </c>
      <c r="I36" s="4" t="str">
        <f t="shared" si="1"/>
        <v>chapter_31_desc</v>
      </c>
      <c r="J36" s="4" t="s">
        <v>40</v>
      </c>
      <c r="K36" s="4">
        <v>35000</v>
      </c>
      <c r="L36" s="4">
        <v>20000</v>
      </c>
      <c r="M36" s="4">
        <v>3</v>
      </c>
      <c r="N36" s="4">
        <f>_xlfn.XLOOKUP(A36,[1]地盘!$B:$B,[1]地盘!$P:$P)</f>
        <v>2050</v>
      </c>
      <c r="O36" s="4">
        <f>_xlfn.XLOOKUP(A36,[1]地盘!$B:$B,[1]地盘!$Q:$Q)</f>
        <v>820</v>
      </c>
      <c r="P36" s="4">
        <f t="shared" si="5"/>
        <v>10031</v>
      </c>
      <c r="Q36" s="4" t="str">
        <f>CONCATENATE("5;1020000;",_xlfn.XLOOKUP(A36,[1]地盘!$B:$B,[1]地盘!$G:$G),"|5;5012001;",_xlfn.XLOOKUP(A36,[1]地盘!$B:$B,[1]地盘!$H:$H),"|5;1030002;",_xlfn.XLOOKUP(A36,[1]地盘!$B:$B,[1]地盘!$I:$I))</f>
        <v>5;1020000;11|5;5012001;3|5;1030002;64</v>
      </c>
      <c r="R36" s="4" t="s">
        <v>42</v>
      </c>
      <c r="S36" s="4" t="s">
        <v>43</v>
      </c>
    </row>
    <row r="37" spans="1:19">
      <c r="A37" s="4">
        <v>32</v>
      </c>
      <c r="B37" s="4" t="s">
        <v>75</v>
      </c>
      <c r="C37" s="4">
        <v>10032</v>
      </c>
      <c r="D37" s="4">
        <f t="shared" si="2"/>
        <v>4</v>
      </c>
      <c r="E37" s="4">
        <v>32</v>
      </c>
      <c r="F37" s="4" t="str">
        <f t="shared" si="0"/>
        <v>chapter_32_name</v>
      </c>
      <c r="G37" s="4" t="str">
        <f t="shared" si="3"/>
        <v>icon_chapter_32</v>
      </c>
      <c r="H37" s="4" t="str">
        <f t="shared" si="4"/>
        <v>icon_unlock_chapter_32</v>
      </c>
      <c r="I37" s="4" t="str">
        <f t="shared" si="1"/>
        <v>chapter_32_desc</v>
      </c>
      <c r="J37" s="4" t="s">
        <v>40</v>
      </c>
      <c r="K37" s="4">
        <v>35000</v>
      </c>
      <c r="L37" s="4">
        <v>20000</v>
      </c>
      <c r="M37" s="4">
        <v>3</v>
      </c>
      <c r="N37" s="4">
        <f>_xlfn.XLOOKUP(A37,[1]地盘!$B:$B,[1]地盘!$P:$P)</f>
        <v>2100</v>
      </c>
      <c r="O37" s="4">
        <f>_xlfn.XLOOKUP(A37,[1]地盘!$B:$B,[1]地盘!$Q:$Q)</f>
        <v>840</v>
      </c>
      <c r="P37" s="4">
        <f t="shared" si="5"/>
        <v>10032</v>
      </c>
      <c r="Q37" s="4" t="str">
        <f>CONCATENATE("5;1020000;",_xlfn.XLOOKUP(A37,[1]地盘!$B:$B,[1]地盘!$G:$G),"|5;5012001;",_xlfn.XLOOKUP(A37,[1]地盘!$B:$B,[1]地盘!$H:$H),"|5;1030002;",_xlfn.XLOOKUP(A37,[1]地盘!$B:$B,[1]地盘!$I:$I))</f>
        <v>5;1020000;11|5;5012001;3|5;1030002;64</v>
      </c>
      <c r="R37" s="4" t="s">
        <v>42</v>
      </c>
      <c r="S37" s="4" t="s">
        <v>43</v>
      </c>
    </row>
    <row r="38" spans="1:19">
      <c r="A38" s="4">
        <v>33</v>
      </c>
      <c r="B38" s="4" t="s">
        <v>76</v>
      </c>
      <c r="C38" s="4">
        <v>10033</v>
      </c>
      <c r="D38" s="4">
        <f t="shared" si="2"/>
        <v>4</v>
      </c>
      <c r="E38" s="4">
        <v>33</v>
      </c>
      <c r="F38" s="4" t="str">
        <f t="shared" si="0"/>
        <v>chapter_33_name</v>
      </c>
      <c r="G38" s="4" t="str">
        <f t="shared" si="3"/>
        <v>icon_chapter_33</v>
      </c>
      <c r="H38" s="4" t="str">
        <f t="shared" si="4"/>
        <v>icon_unlock_chapter_33</v>
      </c>
      <c r="I38" s="4" t="str">
        <f t="shared" si="1"/>
        <v>chapter_33_desc</v>
      </c>
      <c r="J38" s="4" t="s">
        <v>40</v>
      </c>
      <c r="K38" s="4">
        <v>35000</v>
      </c>
      <c r="L38" s="4">
        <v>20000</v>
      </c>
      <c r="M38" s="4">
        <v>3</v>
      </c>
      <c r="N38" s="4">
        <f>_xlfn.XLOOKUP(A38,[1]地盘!$B:$B,[1]地盘!$P:$P)</f>
        <v>2150</v>
      </c>
      <c r="O38" s="4">
        <f>_xlfn.XLOOKUP(A38,[1]地盘!$B:$B,[1]地盘!$Q:$Q)</f>
        <v>860</v>
      </c>
      <c r="P38" s="4">
        <f t="shared" si="5"/>
        <v>10033</v>
      </c>
      <c r="Q38" s="4" t="str">
        <f>CONCATENATE("5;1020000;",_xlfn.XLOOKUP(A38,[1]地盘!$B:$B,[1]地盘!$G:$G),"|5;5012001;",_xlfn.XLOOKUP(A38,[1]地盘!$B:$B,[1]地盘!$H:$H),"|5;1030002;",_xlfn.XLOOKUP(A38,[1]地盘!$B:$B,[1]地盘!$I:$I))</f>
        <v>5;1020000;11|5;5012001;3|5;1030002;64</v>
      </c>
      <c r="R38" s="4" t="s">
        <v>42</v>
      </c>
      <c r="S38" s="4" t="s">
        <v>43</v>
      </c>
    </row>
    <row r="39" spans="1:19">
      <c r="A39" s="4">
        <v>34</v>
      </c>
      <c r="B39" s="4" t="s">
        <v>77</v>
      </c>
      <c r="C39" s="4">
        <v>10034</v>
      </c>
      <c r="D39" s="4">
        <f t="shared" ref="D39:D70" si="6">ROUNDUP(A39/10,0)</f>
        <v>4</v>
      </c>
      <c r="E39" s="4">
        <v>34</v>
      </c>
      <c r="F39" s="4" t="str">
        <f t="shared" si="0"/>
        <v>chapter_34_name</v>
      </c>
      <c r="G39" s="4" t="str">
        <f t="shared" ref="G39:G70" si="7">CONCATENATE("icon_chapter_",A39)</f>
        <v>icon_chapter_34</v>
      </c>
      <c r="H39" s="4" t="str">
        <f t="shared" ref="H39:H70" si="8">CONCATENATE("icon_unlock_chapter_",A39)</f>
        <v>icon_unlock_chapter_34</v>
      </c>
      <c r="I39" s="4" t="str">
        <f t="shared" si="1"/>
        <v>chapter_34_desc</v>
      </c>
      <c r="J39" s="4" t="s">
        <v>40</v>
      </c>
      <c r="K39" s="4">
        <v>35000</v>
      </c>
      <c r="L39" s="4">
        <v>20000</v>
      </c>
      <c r="M39" s="4">
        <v>3</v>
      </c>
      <c r="N39" s="4">
        <f>_xlfn.XLOOKUP(A39,[1]地盘!$B:$B,[1]地盘!$P:$P)</f>
        <v>2200</v>
      </c>
      <c r="O39" s="4">
        <f>_xlfn.XLOOKUP(A39,[1]地盘!$B:$B,[1]地盘!$Q:$Q)</f>
        <v>880</v>
      </c>
      <c r="P39" s="4">
        <f t="shared" ref="P39:P70" si="9">C39</f>
        <v>10034</v>
      </c>
      <c r="Q39" s="4" t="str">
        <f>CONCATENATE("5;1020000;",_xlfn.XLOOKUP(A39,[1]地盘!$B:$B,[1]地盘!$G:$G),"|5;5012001;",_xlfn.XLOOKUP(A39,[1]地盘!$B:$B,[1]地盘!$H:$H),"|5;1030002;",_xlfn.XLOOKUP(A39,[1]地盘!$B:$B,[1]地盘!$I:$I))</f>
        <v>5;1020000;11|5;5012001;3|5;1030002;64</v>
      </c>
      <c r="R39" s="4" t="s">
        <v>42</v>
      </c>
      <c r="S39" s="4" t="s">
        <v>43</v>
      </c>
    </row>
    <row r="40" spans="1:19">
      <c r="A40" s="4">
        <v>35</v>
      </c>
      <c r="B40" s="4" t="s">
        <v>78</v>
      </c>
      <c r="C40" s="4">
        <v>10035</v>
      </c>
      <c r="D40" s="4">
        <f t="shared" si="6"/>
        <v>4</v>
      </c>
      <c r="E40" s="4">
        <v>35</v>
      </c>
      <c r="F40" s="4" t="str">
        <f t="shared" si="0"/>
        <v>chapter_35_name</v>
      </c>
      <c r="G40" s="4" t="str">
        <f t="shared" si="7"/>
        <v>icon_chapter_35</v>
      </c>
      <c r="H40" s="4" t="str">
        <f t="shared" si="8"/>
        <v>icon_unlock_chapter_35</v>
      </c>
      <c r="I40" s="4" t="str">
        <f t="shared" si="1"/>
        <v>chapter_35_desc</v>
      </c>
      <c r="J40" s="4" t="s">
        <v>40</v>
      </c>
      <c r="K40" s="4">
        <v>35000</v>
      </c>
      <c r="L40" s="4">
        <v>20000</v>
      </c>
      <c r="M40" s="4">
        <v>3</v>
      </c>
      <c r="N40" s="4">
        <f>_xlfn.XLOOKUP(A40,[1]地盘!$B:$B,[1]地盘!$P:$P)</f>
        <v>2250</v>
      </c>
      <c r="O40" s="4">
        <f>_xlfn.XLOOKUP(A40,[1]地盘!$B:$B,[1]地盘!$Q:$Q)</f>
        <v>900</v>
      </c>
      <c r="P40" s="4">
        <f t="shared" si="9"/>
        <v>10035</v>
      </c>
      <c r="Q40" s="4" t="str">
        <f>CONCATENATE("5;1020000;",_xlfn.XLOOKUP(A40,[1]地盘!$B:$B,[1]地盘!$G:$G),"|5;5012001;",_xlfn.XLOOKUP(A40,[1]地盘!$B:$B,[1]地盘!$H:$H),"|5;1030002;",_xlfn.XLOOKUP(A40,[1]地盘!$B:$B,[1]地盘!$I:$I))</f>
        <v>5;1020000;11|5;5012001;3|5;1030002;64</v>
      </c>
      <c r="R40" s="4" t="s">
        <v>42</v>
      </c>
      <c r="S40" s="4" t="s">
        <v>43</v>
      </c>
    </row>
    <row r="41" spans="1:19">
      <c r="A41" s="4">
        <v>36</v>
      </c>
      <c r="B41" s="4" t="s">
        <v>79</v>
      </c>
      <c r="C41" s="4">
        <v>10036</v>
      </c>
      <c r="D41" s="4">
        <f t="shared" si="6"/>
        <v>4</v>
      </c>
      <c r="E41" s="4">
        <v>36</v>
      </c>
      <c r="F41" s="4" t="str">
        <f t="shared" si="0"/>
        <v>chapter_36_name</v>
      </c>
      <c r="G41" s="4" t="str">
        <f t="shared" si="7"/>
        <v>icon_chapter_36</v>
      </c>
      <c r="H41" s="4" t="str">
        <f t="shared" si="8"/>
        <v>icon_unlock_chapter_36</v>
      </c>
      <c r="I41" s="4" t="str">
        <f t="shared" si="1"/>
        <v>chapter_36_desc</v>
      </c>
      <c r="J41" s="4" t="s">
        <v>40</v>
      </c>
      <c r="K41" s="4">
        <v>35000</v>
      </c>
      <c r="L41" s="4">
        <v>20000</v>
      </c>
      <c r="M41" s="4">
        <v>3</v>
      </c>
      <c r="N41" s="4">
        <f>_xlfn.XLOOKUP(A41,[1]地盘!$B:$B,[1]地盘!$P:$P)</f>
        <v>2300</v>
      </c>
      <c r="O41" s="4">
        <f>_xlfn.XLOOKUP(A41,[1]地盘!$B:$B,[1]地盘!$Q:$Q)</f>
        <v>920</v>
      </c>
      <c r="P41" s="4">
        <f t="shared" si="9"/>
        <v>10036</v>
      </c>
      <c r="Q41" s="4" t="str">
        <f>CONCATENATE("5;1020000;",_xlfn.XLOOKUP(A41,[1]地盘!$B:$B,[1]地盘!$G:$G),"|5;5012001;",_xlfn.XLOOKUP(A41,[1]地盘!$B:$B,[1]地盘!$H:$H),"|5;1030002;",_xlfn.XLOOKUP(A41,[1]地盘!$B:$B,[1]地盘!$I:$I))</f>
        <v>5;1020000;11|5;5012001;4|5;1030002;65</v>
      </c>
      <c r="R41" s="4" t="s">
        <v>42</v>
      </c>
      <c r="S41" s="4" t="s">
        <v>43</v>
      </c>
    </row>
    <row r="42" spans="1:19">
      <c r="A42" s="4">
        <v>37</v>
      </c>
      <c r="B42" s="4" t="s">
        <v>80</v>
      </c>
      <c r="C42" s="4">
        <v>10037</v>
      </c>
      <c r="D42" s="4">
        <f t="shared" si="6"/>
        <v>4</v>
      </c>
      <c r="E42" s="4">
        <v>37</v>
      </c>
      <c r="F42" s="4" t="str">
        <f t="shared" si="0"/>
        <v>chapter_37_name</v>
      </c>
      <c r="G42" s="4" t="str">
        <f t="shared" si="7"/>
        <v>icon_chapter_37</v>
      </c>
      <c r="H42" s="4" t="str">
        <f t="shared" si="8"/>
        <v>icon_unlock_chapter_37</v>
      </c>
      <c r="I42" s="4" t="str">
        <f t="shared" si="1"/>
        <v>chapter_37_desc</v>
      </c>
      <c r="J42" s="4" t="s">
        <v>40</v>
      </c>
      <c r="K42" s="4">
        <v>35000</v>
      </c>
      <c r="L42" s="4">
        <v>20000</v>
      </c>
      <c r="M42" s="4">
        <v>3</v>
      </c>
      <c r="N42" s="4">
        <f>_xlfn.XLOOKUP(A42,[1]地盘!$B:$B,[1]地盘!$P:$P)</f>
        <v>2350</v>
      </c>
      <c r="O42" s="4">
        <f>_xlfn.XLOOKUP(A42,[1]地盘!$B:$B,[1]地盘!$Q:$Q)</f>
        <v>940</v>
      </c>
      <c r="P42" s="4">
        <f t="shared" si="9"/>
        <v>10037</v>
      </c>
      <c r="Q42" s="4" t="str">
        <f>CONCATENATE("5;1020000;",_xlfn.XLOOKUP(A42,[1]地盘!$B:$B,[1]地盘!$G:$G),"|5;5012001;",_xlfn.XLOOKUP(A42,[1]地盘!$B:$B,[1]地盘!$H:$H),"|5;1030002;",_xlfn.XLOOKUP(A42,[1]地盘!$B:$B,[1]地盘!$I:$I))</f>
        <v>5;1020000;12|5;5012001;4|5;1030002;65</v>
      </c>
      <c r="R42" s="4" t="s">
        <v>42</v>
      </c>
      <c r="S42" s="4" t="s">
        <v>43</v>
      </c>
    </row>
    <row r="43" spans="1:19">
      <c r="A43" s="4">
        <v>38</v>
      </c>
      <c r="B43" s="4" t="s">
        <v>81</v>
      </c>
      <c r="C43" s="4">
        <v>10038</v>
      </c>
      <c r="D43" s="4">
        <f t="shared" si="6"/>
        <v>4</v>
      </c>
      <c r="E43" s="4">
        <v>38</v>
      </c>
      <c r="F43" s="4" t="str">
        <f t="shared" si="0"/>
        <v>chapter_38_name</v>
      </c>
      <c r="G43" s="4" t="str">
        <f t="shared" si="7"/>
        <v>icon_chapter_38</v>
      </c>
      <c r="H43" s="4" t="str">
        <f t="shared" si="8"/>
        <v>icon_unlock_chapter_38</v>
      </c>
      <c r="I43" s="4" t="str">
        <f t="shared" si="1"/>
        <v>chapter_38_desc</v>
      </c>
      <c r="J43" s="4" t="s">
        <v>40</v>
      </c>
      <c r="K43" s="4">
        <v>35000</v>
      </c>
      <c r="L43" s="4">
        <v>20000</v>
      </c>
      <c r="M43" s="4">
        <v>3</v>
      </c>
      <c r="N43" s="4">
        <f>_xlfn.XLOOKUP(A43,[1]地盘!$B:$B,[1]地盘!$P:$P)</f>
        <v>2400</v>
      </c>
      <c r="O43" s="4">
        <f>_xlfn.XLOOKUP(A43,[1]地盘!$B:$B,[1]地盘!$Q:$Q)</f>
        <v>960</v>
      </c>
      <c r="P43" s="4">
        <f t="shared" si="9"/>
        <v>10038</v>
      </c>
      <c r="Q43" s="4" t="str">
        <f>CONCATENATE("5;1020000;",_xlfn.XLOOKUP(A43,[1]地盘!$B:$B,[1]地盘!$G:$G),"|5;5012001;",_xlfn.XLOOKUP(A43,[1]地盘!$B:$B,[1]地盘!$H:$H),"|5;1030002;",_xlfn.XLOOKUP(A43,[1]地盘!$B:$B,[1]地盘!$I:$I))</f>
        <v>5;1020000;12|5;5012001;4|5;1030002;65</v>
      </c>
      <c r="R43" s="4" t="s">
        <v>42</v>
      </c>
      <c r="S43" s="4" t="s">
        <v>43</v>
      </c>
    </row>
    <row r="44" spans="1:19">
      <c r="A44" s="4">
        <v>39</v>
      </c>
      <c r="B44" s="4" t="s">
        <v>82</v>
      </c>
      <c r="C44" s="4">
        <v>10039</v>
      </c>
      <c r="D44" s="4">
        <f t="shared" si="6"/>
        <v>4</v>
      </c>
      <c r="E44" s="4">
        <v>39</v>
      </c>
      <c r="F44" s="4" t="str">
        <f t="shared" si="0"/>
        <v>chapter_39_name</v>
      </c>
      <c r="G44" s="4" t="str">
        <f t="shared" si="7"/>
        <v>icon_chapter_39</v>
      </c>
      <c r="H44" s="4" t="str">
        <f t="shared" si="8"/>
        <v>icon_unlock_chapter_39</v>
      </c>
      <c r="I44" s="4" t="str">
        <f t="shared" si="1"/>
        <v>chapter_39_desc</v>
      </c>
      <c r="J44" s="4" t="s">
        <v>40</v>
      </c>
      <c r="K44" s="4">
        <v>35000</v>
      </c>
      <c r="L44" s="4">
        <v>20000</v>
      </c>
      <c r="M44" s="4">
        <v>3</v>
      </c>
      <c r="N44" s="4">
        <f>_xlfn.XLOOKUP(A44,[1]地盘!$B:$B,[1]地盘!$P:$P)</f>
        <v>2450</v>
      </c>
      <c r="O44" s="4">
        <f>_xlfn.XLOOKUP(A44,[1]地盘!$B:$B,[1]地盘!$Q:$Q)</f>
        <v>980</v>
      </c>
      <c r="P44" s="4">
        <f t="shared" si="9"/>
        <v>10039</v>
      </c>
      <c r="Q44" s="4" t="str">
        <f>CONCATENATE("5;1020000;",_xlfn.XLOOKUP(A44,[1]地盘!$B:$B,[1]地盘!$G:$G),"|5;5012001;",_xlfn.XLOOKUP(A44,[1]地盘!$B:$B,[1]地盘!$H:$H),"|5;1030002;",_xlfn.XLOOKUP(A44,[1]地盘!$B:$B,[1]地盘!$I:$I))</f>
        <v>5;1020000;12|5;5012001;4|5;1030002;65</v>
      </c>
      <c r="R44" s="4" t="s">
        <v>42</v>
      </c>
      <c r="S44" s="4" t="s">
        <v>43</v>
      </c>
    </row>
    <row r="45" spans="1:19">
      <c r="A45" s="4">
        <v>40</v>
      </c>
      <c r="B45" s="4" t="s">
        <v>83</v>
      </c>
      <c r="C45" s="4">
        <v>10040</v>
      </c>
      <c r="D45" s="4">
        <f t="shared" si="6"/>
        <v>4</v>
      </c>
      <c r="E45" s="4">
        <v>40</v>
      </c>
      <c r="F45" s="4" t="str">
        <f t="shared" si="0"/>
        <v>chapter_40_name</v>
      </c>
      <c r="G45" s="4" t="str">
        <f t="shared" si="7"/>
        <v>icon_chapter_40</v>
      </c>
      <c r="H45" s="4" t="str">
        <f t="shared" si="8"/>
        <v>icon_unlock_chapter_40</v>
      </c>
      <c r="I45" s="4" t="str">
        <f t="shared" si="1"/>
        <v>chapter_40_desc</v>
      </c>
      <c r="J45" s="4" t="s">
        <v>40</v>
      </c>
      <c r="K45" s="4">
        <v>35000</v>
      </c>
      <c r="L45" s="4">
        <v>20000</v>
      </c>
      <c r="M45" s="4">
        <v>3</v>
      </c>
      <c r="N45" s="4">
        <f>_xlfn.XLOOKUP(A45,[1]地盘!$B:$B,[1]地盘!$P:$P)</f>
        <v>2500</v>
      </c>
      <c r="O45" s="4">
        <f>_xlfn.XLOOKUP(A45,[1]地盘!$B:$B,[1]地盘!$Q:$Q)</f>
        <v>1000</v>
      </c>
      <c r="P45" s="4">
        <f t="shared" si="9"/>
        <v>10040</v>
      </c>
      <c r="Q45" s="4" t="str">
        <f>CONCATENATE("5;1020000;",_xlfn.XLOOKUP(A45,[1]地盘!$B:$B,[1]地盘!$G:$G),"|5;5012001;",_xlfn.XLOOKUP(A45,[1]地盘!$B:$B,[1]地盘!$H:$H),"|5;1030002;",_xlfn.XLOOKUP(A45,[1]地盘!$B:$B,[1]地盘!$I:$I))</f>
        <v>5;1020000;12|5;5012001;4|5;1030002;65</v>
      </c>
      <c r="R45" s="4" t="s">
        <v>42</v>
      </c>
      <c r="S45" s="4" t="s">
        <v>43</v>
      </c>
    </row>
    <row r="46" spans="1:19">
      <c r="A46" s="4">
        <v>41</v>
      </c>
      <c r="B46" s="4" t="s">
        <v>84</v>
      </c>
      <c r="C46" s="4">
        <v>10041</v>
      </c>
      <c r="D46" s="4">
        <f t="shared" si="6"/>
        <v>5</v>
      </c>
      <c r="E46" s="4">
        <v>41</v>
      </c>
      <c r="F46" s="4" t="str">
        <f t="shared" si="0"/>
        <v>chapter_41_name</v>
      </c>
      <c r="G46" s="4" t="str">
        <f t="shared" si="7"/>
        <v>icon_chapter_41</v>
      </c>
      <c r="H46" s="4" t="str">
        <f t="shared" si="8"/>
        <v>icon_unlock_chapter_41</v>
      </c>
      <c r="I46" s="4" t="str">
        <f t="shared" si="1"/>
        <v>chapter_41_desc</v>
      </c>
      <c r="J46" s="4" t="s">
        <v>40</v>
      </c>
      <c r="K46" s="4">
        <v>35000</v>
      </c>
      <c r="L46" s="4">
        <v>20000</v>
      </c>
      <c r="M46" s="4">
        <v>3</v>
      </c>
      <c r="N46" s="4">
        <f>_xlfn.XLOOKUP(A46,[1]地盘!$B:$B,[1]地盘!$P:$P)</f>
        <v>2550</v>
      </c>
      <c r="O46" s="4">
        <f>_xlfn.XLOOKUP(A46,[1]地盘!$B:$B,[1]地盘!$Q:$Q)</f>
        <v>1020</v>
      </c>
      <c r="P46" s="4">
        <f t="shared" si="9"/>
        <v>10041</v>
      </c>
      <c r="Q46" s="4" t="str">
        <f>CONCATENATE("5;1020000;",_xlfn.XLOOKUP(A46,[1]地盘!$B:$B,[1]地盘!$G:$G),"|5;5012001;",_xlfn.XLOOKUP(A46,[1]地盘!$B:$B,[1]地盘!$H:$H),"|5;1030002;",_xlfn.XLOOKUP(A46,[1]地盘!$B:$B,[1]地盘!$I:$I))</f>
        <v>5;1020000;12|5;5012001;4|5;1030002;65</v>
      </c>
      <c r="R46" s="4" t="s">
        <v>42</v>
      </c>
      <c r="S46" s="4" t="s">
        <v>43</v>
      </c>
    </row>
    <row r="47" spans="1:19">
      <c r="A47" s="4">
        <v>42</v>
      </c>
      <c r="B47" s="4" t="s">
        <v>85</v>
      </c>
      <c r="C47" s="4">
        <v>10042</v>
      </c>
      <c r="D47" s="4">
        <f t="shared" si="6"/>
        <v>5</v>
      </c>
      <c r="E47" s="4">
        <v>42</v>
      </c>
      <c r="F47" s="4" t="str">
        <f t="shared" si="0"/>
        <v>chapter_42_name</v>
      </c>
      <c r="G47" s="4" t="str">
        <f t="shared" si="7"/>
        <v>icon_chapter_42</v>
      </c>
      <c r="H47" s="4" t="str">
        <f t="shared" si="8"/>
        <v>icon_unlock_chapter_42</v>
      </c>
      <c r="I47" s="4" t="str">
        <f t="shared" si="1"/>
        <v>chapter_42_desc</v>
      </c>
      <c r="J47" s="4" t="s">
        <v>40</v>
      </c>
      <c r="K47" s="4">
        <v>35000</v>
      </c>
      <c r="L47" s="4">
        <v>20000</v>
      </c>
      <c r="M47" s="4">
        <v>3</v>
      </c>
      <c r="N47" s="4">
        <f>_xlfn.XLOOKUP(A47,[1]地盘!$B:$B,[1]地盘!$P:$P)</f>
        <v>2600</v>
      </c>
      <c r="O47" s="4">
        <f>_xlfn.XLOOKUP(A47,[1]地盘!$B:$B,[1]地盘!$Q:$Q)</f>
        <v>1040</v>
      </c>
      <c r="P47" s="4">
        <f t="shared" si="9"/>
        <v>10042</v>
      </c>
      <c r="Q47" s="4" t="str">
        <f>CONCATENATE("5;1020000;",_xlfn.XLOOKUP(A47,[1]地盘!$B:$B,[1]地盘!$G:$G),"|5;5012001;",_xlfn.XLOOKUP(A47,[1]地盘!$B:$B,[1]地盘!$H:$H),"|5;1030002;",_xlfn.XLOOKUP(A47,[1]地盘!$B:$B,[1]地盘!$I:$I))</f>
        <v>5;1020000;12|5;5012001;4|5;1030002;66</v>
      </c>
      <c r="R47" s="4" t="s">
        <v>42</v>
      </c>
      <c r="S47" s="4" t="s">
        <v>43</v>
      </c>
    </row>
    <row r="48" spans="1:19">
      <c r="A48" s="4">
        <v>43</v>
      </c>
      <c r="B48" s="4" t="s">
        <v>86</v>
      </c>
      <c r="C48" s="4">
        <v>10043</v>
      </c>
      <c r="D48" s="4">
        <f t="shared" si="6"/>
        <v>5</v>
      </c>
      <c r="E48" s="4">
        <v>43</v>
      </c>
      <c r="F48" s="4" t="str">
        <f t="shared" si="0"/>
        <v>chapter_43_name</v>
      </c>
      <c r="G48" s="4" t="str">
        <f t="shared" si="7"/>
        <v>icon_chapter_43</v>
      </c>
      <c r="H48" s="4" t="str">
        <f t="shared" si="8"/>
        <v>icon_unlock_chapter_43</v>
      </c>
      <c r="I48" s="4" t="str">
        <f t="shared" si="1"/>
        <v>chapter_43_desc</v>
      </c>
      <c r="J48" s="4" t="s">
        <v>40</v>
      </c>
      <c r="K48" s="4">
        <v>35000</v>
      </c>
      <c r="L48" s="4">
        <v>20000</v>
      </c>
      <c r="M48" s="4">
        <v>3</v>
      </c>
      <c r="N48" s="4">
        <f>_xlfn.XLOOKUP(A48,[1]地盘!$B:$B,[1]地盘!$P:$P)</f>
        <v>2650</v>
      </c>
      <c r="O48" s="4">
        <f>_xlfn.XLOOKUP(A48,[1]地盘!$B:$B,[1]地盘!$Q:$Q)</f>
        <v>1060</v>
      </c>
      <c r="P48" s="4">
        <f t="shared" si="9"/>
        <v>10043</v>
      </c>
      <c r="Q48" s="4" t="str">
        <f>CONCATENATE("5;1020000;",_xlfn.XLOOKUP(A48,[1]地盘!$B:$B,[1]地盘!$G:$G),"|5;5012001;",_xlfn.XLOOKUP(A48,[1]地盘!$B:$B,[1]地盘!$H:$H),"|5;1030002;",_xlfn.XLOOKUP(A48,[1]地盘!$B:$B,[1]地盘!$I:$I))</f>
        <v>5;1020000;12|5;5012001;4|5;1030002;66</v>
      </c>
      <c r="R48" s="4" t="s">
        <v>42</v>
      </c>
      <c r="S48" s="4" t="s">
        <v>43</v>
      </c>
    </row>
    <row r="49" spans="1:19">
      <c r="A49" s="4">
        <v>44</v>
      </c>
      <c r="B49" s="4" t="s">
        <v>87</v>
      </c>
      <c r="C49" s="4">
        <v>10044</v>
      </c>
      <c r="D49" s="4">
        <f t="shared" si="6"/>
        <v>5</v>
      </c>
      <c r="E49" s="4">
        <v>44</v>
      </c>
      <c r="F49" s="4" t="str">
        <f t="shared" si="0"/>
        <v>chapter_44_name</v>
      </c>
      <c r="G49" s="4" t="str">
        <f t="shared" si="7"/>
        <v>icon_chapter_44</v>
      </c>
      <c r="H49" s="4" t="str">
        <f t="shared" si="8"/>
        <v>icon_unlock_chapter_44</v>
      </c>
      <c r="I49" s="4" t="str">
        <f t="shared" si="1"/>
        <v>chapter_44_desc</v>
      </c>
      <c r="J49" s="4" t="s">
        <v>40</v>
      </c>
      <c r="K49" s="4">
        <v>35000</v>
      </c>
      <c r="L49" s="4">
        <v>20000</v>
      </c>
      <c r="M49" s="4">
        <v>3</v>
      </c>
      <c r="N49" s="4">
        <f>_xlfn.XLOOKUP(A49,[1]地盘!$B:$B,[1]地盘!$P:$P)</f>
        <v>2700</v>
      </c>
      <c r="O49" s="4">
        <f>_xlfn.XLOOKUP(A49,[1]地盘!$B:$B,[1]地盘!$Q:$Q)</f>
        <v>1080</v>
      </c>
      <c r="P49" s="4">
        <f t="shared" si="9"/>
        <v>10044</v>
      </c>
      <c r="Q49" s="4" t="str">
        <f>CONCATENATE("5;1020000;",_xlfn.XLOOKUP(A49,[1]地盘!$B:$B,[1]地盘!$G:$G),"|5;5012001;",_xlfn.XLOOKUP(A49,[1]地盘!$B:$B,[1]地盘!$H:$H),"|5;1030002;",_xlfn.XLOOKUP(A49,[1]地盘!$B:$B,[1]地盘!$I:$I))</f>
        <v>5;1020000;12|5;5012001;4|5;1030002;66</v>
      </c>
      <c r="R49" s="4" t="s">
        <v>42</v>
      </c>
      <c r="S49" s="4" t="s">
        <v>43</v>
      </c>
    </row>
    <row r="50" spans="1:19">
      <c r="A50" s="4">
        <v>45</v>
      </c>
      <c r="B50" s="4" t="s">
        <v>88</v>
      </c>
      <c r="C50" s="4">
        <v>10045</v>
      </c>
      <c r="D50" s="4">
        <f t="shared" si="6"/>
        <v>5</v>
      </c>
      <c r="E50" s="4">
        <v>45</v>
      </c>
      <c r="F50" s="4" t="str">
        <f t="shared" si="0"/>
        <v>chapter_45_name</v>
      </c>
      <c r="G50" s="4" t="str">
        <f t="shared" si="7"/>
        <v>icon_chapter_45</v>
      </c>
      <c r="H50" s="4" t="str">
        <f t="shared" si="8"/>
        <v>icon_unlock_chapter_45</v>
      </c>
      <c r="I50" s="4" t="str">
        <f t="shared" si="1"/>
        <v>chapter_45_desc</v>
      </c>
      <c r="J50" s="4" t="s">
        <v>40</v>
      </c>
      <c r="K50" s="4">
        <v>35000</v>
      </c>
      <c r="L50" s="4">
        <v>20000</v>
      </c>
      <c r="M50" s="4">
        <v>3</v>
      </c>
      <c r="N50" s="4">
        <f>_xlfn.XLOOKUP(A50,[1]地盘!$B:$B,[1]地盘!$P:$P)</f>
        <v>2750</v>
      </c>
      <c r="O50" s="4">
        <f>_xlfn.XLOOKUP(A50,[1]地盘!$B:$B,[1]地盘!$Q:$Q)</f>
        <v>1100</v>
      </c>
      <c r="P50" s="4">
        <f t="shared" si="9"/>
        <v>10045</v>
      </c>
      <c r="Q50" s="4" t="str">
        <f>CONCATENATE("5;1020000;",_xlfn.XLOOKUP(A50,[1]地盘!$B:$B,[1]地盘!$G:$G),"|5;5012001;",_xlfn.XLOOKUP(A50,[1]地盘!$B:$B,[1]地盘!$H:$H),"|5;1030002;",_xlfn.XLOOKUP(A50,[1]地盘!$B:$B,[1]地盘!$I:$I))</f>
        <v>5;1020000;12|5;5012001;4|5;1030002;66</v>
      </c>
      <c r="R50" s="4" t="s">
        <v>42</v>
      </c>
      <c r="S50" s="4" t="s">
        <v>43</v>
      </c>
    </row>
    <row r="51" spans="1:19">
      <c r="A51" s="4">
        <v>46</v>
      </c>
      <c r="B51" s="4" t="s">
        <v>89</v>
      </c>
      <c r="C51" s="4">
        <v>10046</v>
      </c>
      <c r="D51" s="4">
        <f t="shared" si="6"/>
        <v>5</v>
      </c>
      <c r="E51" s="4">
        <v>46</v>
      </c>
      <c r="F51" s="4" t="str">
        <f t="shared" si="0"/>
        <v>chapter_46_name</v>
      </c>
      <c r="G51" s="4" t="str">
        <f t="shared" si="7"/>
        <v>icon_chapter_46</v>
      </c>
      <c r="H51" s="4" t="str">
        <f t="shared" si="8"/>
        <v>icon_unlock_chapter_46</v>
      </c>
      <c r="I51" s="4" t="str">
        <f t="shared" si="1"/>
        <v>chapter_46_desc</v>
      </c>
      <c r="J51" s="4" t="s">
        <v>40</v>
      </c>
      <c r="K51" s="4">
        <v>35000</v>
      </c>
      <c r="L51" s="4">
        <v>20000</v>
      </c>
      <c r="M51" s="4">
        <v>3</v>
      </c>
      <c r="N51" s="4">
        <f>_xlfn.XLOOKUP(A51,[1]地盘!$B:$B,[1]地盘!$P:$P)</f>
        <v>2800</v>
      </c>
      <c r="O51" s="4">
        <f>_xlfn.XLOOKUP(A51,[1]地盘!$B:$B,[1]地盘!$Q:$Q)</f>
        <v>1120</v>
      </c>
      <c r="P51" s="4">
        <f t="shared" si="9"/>
        <v>10046</v>
      </c>
      <c r="Q51" s="4" t="str">
        <f>CONCATENATE("5;1020000;",_xlfn.XLOOKUP(A51,[1]地盘!$B:$B,[1]地盘!$G:$G),"|5;5012001;",_xlfn.XLOOKUP(A51,[1]地盘!$B:$B,[1]地盘!$H:$H),"|5;1030002;",_xlfn.XLOOKUP(A51,[1]地盘!$B:$B,[1]地盘!$I:$I))</f>
        <v>5;1020000;12|5;5012001;4|5;1030002;66</v>
      </c>
      <c r="R51" s="4" t="s">
        <v>42</v>
      </c>
      <c r="S51" s="4" t="s">
        <v>43</v>
      </c>
    </row>
    <row r="52" spans="1:19">
      <c r="A52" s="4">
        <v>47</v>
      </c>
      <c r="B52" s="4" t="s">
        <v>90</v>
      </c>
      <c r="C52" s="4">
        <v>10047</v>
      </c>
      <c r="D52" s="4">
        <f t="shared" si="6"/>
        <v>5</v>
      </c>
      <c r="E52" s="4">
        <v>47</v>
      </c>
      <c r="F52" s="4" t="str">
        <f t="shared" si="0"/>
        <v>chapter_47_name</v>
      </c>
      <c r="G52" s="4" t="str">
        <f t="shared" si="7"/>
        <v>icon_chapter_47</v>
      </c>
      <c r="H52" s="4" t="str">
        <f t="shared" si="8"/>
        <v>icon_unlock_chapter_47</v>
      </c>
      <c r="I52" s="4" t="str">
        <f t="shared" si="1"/>
        <v>chapter_47_desc</v>
      </c>
      <c r="J52" s="4" t="s">
        <v>40</v>
      </c>
      <c r="K52" s="4">
        <v>35000</v>
      </c>
      <c r="L52" s="4">
        <v>20000</v>
      </c>
      <c r="M52" s="4">
        <v>3</v>
      </c>
      <c r="N52" s="4">
        <f>_xlfn.XLOOKUP(A52,[1]地盘!$B:$B,[1]地盘!$P:$P)</f>
        <v>2850</v>
      </c>
      <c r="O52" s="4">
        <f>_xlfn.XLOOKUP(A52,[1]地盘!$B:$B,[1]地盘!$Q:$Q)</f>
        <v>1140</v>
      </c>
      <c r="P52" s="4">
        <f t="shared" si="9"/>
        <v>10047</v>
      </c>
      <c r="Q52" s="4" t="str">
        <f>CONCATENATE("5;1020000;",_xlfn.XLOOKUP(A52,[1]地盘!$B:$B,[1]地盘!$G:$G),"|5;5012001;",_xlfn.XLOOKUP(A52,[1]地盘!$B:$B,[1]地盘!$H:$H),"|5;1030002;",_xlfn.XLOOKUP(A52,[1]地盘!$B:$B,[1]地盘!$I:$I))</f>
        <v>5;1020000;13|5;5012001;4|5;1030002;66</v>
      </c>
      <c r="R52" s="4" t="s">
        <v>42</v>
      </c>
      <c r="S52" s="4" t="s">
        <v>43</v>
      </c>
    </row>
    <row r="53" spans="1:19">
      <c r="A53" s="4">
        <v>48</v>
      </c>
      <c r="B53" s="4" t="s">
        <v>91</v>
      </c>
      <c r="C53" s="4">
        <v>10048</v>
      </c>
      <c r="D53" s="4">
        <f t="shared" si="6"/>
        <v>5</v>
      </c>
      <c r="E53" s="4">
        <v>48</v>
      </c>
      <c r="F53" s="4" t="str">
        <f t="shared" si="0"/>
        <v>chapter_48_name</v>
      </c>
      <c r="G53" s="4" t="str">
        <f t="shared" si="7"/>
        <v>icon_chapter_48</v>
      </c>
      <c r="H53" s="4" t="str">
        <f t="shared" si="8"/>
        <v>icon_unlock_chapter_48</v>
      </c>
      <c r="I53" s="4" t="str">
        <f t="shared" si="1"/>
        <v>chapter_48_desc</v>
      </c>
      <c r="J53" s="4" t="s">
        <v>40</v>
      </c>
      <c r="K53" s="4">
        <v>35000</v>
      </c>
      <c r="L53" s="4">
        <v>20000</v>
      </c>
      <c r="M53" s="4">
        <v>3</v>
      </c>
      <c r="N53" s="4">
        <f>_xlfn.XLOOKUP(A53,[1]地盘!$B:$B,[1]地盘!$P:$P)</f>
        <v>2900</v>
      </c>
      <c r="O53" s="4">
        <f>_xlfn.XLOOKUP(A53,[1]地盘!$B:$B,[1]地盘!$Q:$Q)</f>
        <v>1160</v>
      </c>
      <c r="P53" s="4">
        <f t="shared" si="9"/>
        <v>10048</v>
      </c>
      <c r="Q53" s="4" t="str">
        <f>CONCATENATE("5;1020000;",_xlfn.XLOOKUP(A53,[1]地盘!$B:$B,[1]地盘!$G:$G),"|5;5012001;",_xlfn.XLOOKUP(A53,[1]地盘!$B:$B,[1]地盘!$H:$H),"|5;1030002;",_xlfn.XLOOKUP(A53,[1]地盘!$B:$B,[1]地盘!$I:$I))</f>
        <v>5;1020000;13|5;5012001;4|5;1030002;67</v>
      </c>
      <c r="R53" s="4" t="s">
        <v>42</v>
      </c>
      <c r="S53" s="4" t="s">
        <v>43</v>
      </c>
    </row>
    <row r="54" spans="1:19">
      <c r="A54" s="4">
        <v>49</v>
      </c>
      <c r="B54" s="4" t="s">
        <v>92</v>
      </c>
      <c r="C54" s="4">
        <v>10049</v>
      </c>
      <c r="D54" s="4">
        <f t="shared" si="6"/>
        <v>5</v>
      </c>
      <c r="E54" s="4">
        <v>49</v>
      </c>
      <c r="F54" s="4" t="str">
        <f t="shared" si="0"/>
        <v>chapter_49_name</v>
      </c>
      <c r="G54" s="4" t="str">
        <f t="shared" si="7"/>
        <v>icon_chapter_49</v>
      </c>
      <c r="H54" s="4" t="str">
        <f t="shared" si="8"/>
        <v>icon_unlock_chapter_49</v>
      </c>
      <c r="I54" s="4" t="str">
        <f t="shared" si="1"/>
        <v>chapter_49_desc</v>
      </c>
      <c r="J54" s="4" t="s">
        <v>40</v>
      </c>
      <c r="K54" s="4">
        <v>35000</v>
      </c>
      <c r="L54" s="4">
        <v>20000</v>
      </c>
      <c r="M54" s="4">
        <v>3</v>
      </c>
      <c r="N54" s="4">
        <f>_xlfn.XLOOKUP(A54,[1]地盘!$B:$B,[1]地盘!$P:$P)</f>
        <v>2950</v>
      </c>
      <c r="O54" s="4">
        <f>_xlfn.XLOOKUP(A54,[1]地盘!$B:$B,[1]地盘!$Q:$Q)</f>
        <v>1180</v>
      </c>
      <c r="P54" s="4">
        <f t="shared" si="9"/>
        <v>10049</v>
      </c>
      <c r="Q54" s="4" t="str">
        <f>CONCATENATE("5;1020000;",_xlfn.XLOOKUP(A54,[1]地盘!$B:$B,[1]地盘!$G:$G),"|5;5012001;",_xlfn.XLOOKUP(A54,[1]地盘!$B:$B,[1]地盘!$H:$H),"|5;1030002;",_xlfn.XLOOKUP(A54,[1]地盘!$B:$B,[1]地盘!$I:$I))</f>
        <v>5;1020000;13|5;5012001;4|5;1030002;67</v>
      </c>
      <c r="R54" s="4" t="s">
        <v>42</v>
      </c>
      <c r="S54" s="4" t="s">
        <v>43</v>
      </c>
    </row>
    <row r="55" spans="1:19">
      <c r="A55" s="4">
        <v>50</v>
      </c>
      <c r="B55" s="4" t="s">
        <v>93</v>
      </c>
      <c r="C55" s="4">
        <v>10050</v>
      </c>
      <c r="D55" s="4">
        <f t="shared" si="6"/>
        <v>5</v>
      </c>
      <c r="E55" s="4">
        <v>50</v>
      </c>
      <c r="F55" s="4" t="str">
        <f t="shared" si="0"/>
        <v>chapter_50_name</v>
      </c>
      <c r="G55" s="4" t="str">
        <f t="shared" si="7"/>
        <v>icon_chapter_50</v>
      </c>
      <c r="H55" s="4" t="str">
        <f t="shared" si="8"/>
        <v>icon_unlock_chapter_50</v>
      </c>
      <c r="I55" s="4" t="str">
        <f t="shared" si="1"/>
        <v>chapter_50_desc</v>
      </c>
      <c r="J55" s="4" t="s">
        <v>40</v>
      </c>
      <c r="K55" s="4">
        <v>35000</v>
      </c>
      <c r="L55" s="4">
        <v>20000</v>
      </c>
      <c r="M55" s="4">
        <v>3</v>
      </c>
      <c r="N55" s="4">
        <f>_xlfn.XLOOKUP(A55,[1]地盘!$B:$B,[1]地盘!$P:$P)</f>
        <v>3000</v>
      </c>
      <c r="O55" s="4">
        <f>_xlfn.XLOOKUP(A55,[1]地盘!$B:$B,[1]地盘!$Q:$Q)</f>
        <v>1200</v>
      </c>
      <c r="P55" s="4">
        <f t="shared" si="9"/>
        <v>10050</v>
      </c>
      <c r="Q55" s="4" t="str">
        <f>CONCATENATE("5;1020000;",_xlfn.XLOOKUP(A55,[1]地盘!$B:$B,[1]地盘!$G:$G),"|5;5012001;",_xlfn.XLOOKUP(A55,[1]地盘!$B:$B,[1]地盘!$H:$H),"|5;1030002;",_xlfn.XLOOKUP(A55,[1]地盘!$B:$B,[1]地盘!$I:$I))</f>
        <v>5;1020000;13|5;5012001;5|5;1030002;67</v>
      </c>
      <c r="R55" s="4" t="s">
        <v>42</v>
      </c>
      <c r="S55" s="4" t="s">
        <v>43</v>
      </c>
    </row>
    <row r="56" spans="1:19">
      <c r="A56" s="4">
        <v>51</v>
      </c>
      <c r="B56" s="4" t="s">
        <v>94</v>
      </c>
      <c r="C56" s="4">
        <v>10051</v>
      </c>
      <c r="D56" s="4">
        <f t="shared" si="6"/>
        <v>6</v>
      </c>
      <c r="E56" s="4">
        <v>51</v>
      </c>
      <c r="F56" s="4" t="str">
        <f t="shared" si="0"/>
        <v>chapter_51_name</v>
      </c>
      <c r="G56" s="4" t="str">
        <f t="shared" si="7"/>
        <v>icon_chapter_51</v>
      </c>
      <c r="H56" s="4" t="str">
        <f t="shared" si="8"/>
        <v>icon_unlock_chapter_51</v>
      </c>
      <c r="I56" s="4" t="str">
        <f t="shared" si="1"/>
        <v>chapter_51_desc</v>
      </c>
      <c r="J56" s="4" t="s">
        <v>40</v>
      </c>
      <c r="K56" s="4">
        <v>35000</v>
      </c>
      <c r="L56" s="4">
        <v>20000</v>
      </c>
      <c r="M56" s="4">
        <v>3</v>
      </c>
      <c r="N56" s="4">
        <f>_xlfn.XLOOKUP(A56,[1]地盘!$B:$B,[1]地盘!$P:$P)</f>
        <v>3050</v>
      </c>
      <c r="O56" s="4">
        <f>_xlfn.XLOOKUP(A56,[1]地盘!$B:$B,[1]地盘!$Q:$Q)</f>
        <v>1220</v>
      </c>
      <c r="P56" s="4">
        <f t="shared" si="9"/>
        <v>10051</v>
      </c>
      <c r="Q56" s="4" t="str">
        <f>CONCATENATE("5;1020000;",_xlfn.XLOOKUP(A56,[1]地盘!$B:$B,[1]地盘!$G:$G),"|5;5012001;",_xlfn.XLOOKUP(A56,[1]地盘!$B:$B,[1]地盘!$H:$H),"|5;1030002;",_xlfn.XLOOKUP(A56,[1]地盘!$B:$B,[1]地盘!$I:$I))</f>
        <v>5;1020000;13|5;5012001;5|5;1030002;67</v>
      </c>
      <c r="R56" s="4" t="s">
        <v>42</v>
      </c>
      <c r="S56" s="4" t="s">
        <v>43</v>
      </c>
    </row>
    <row r="57" spans="1:19">
      <c r="A57" s="4">
        <v>52</v>
      </c>
      <c r="B57" s="4" t="s">
        <v>95</v>
      </c>
      <c r="C57" s="4">
        <v>10052</v>
      </c>
      <c r="D57" s="4">
        <f t="shared" si="6"/>
        <v>6</v>
      </c>
      <c r="E57" s="4">
        <v>52</v>
      </c>
      <c r="F57" s="4" t="str">
        <f t="shared" si="0"/>
        <v>chapter_52_name</v>
      </c>
      <c r="G57" s="4" t="str">
        <f t="shared" si="7"/>
        <v>icon_chapter_52</v>
      </c>
      <c r="H57" s="4" t="str">
        <f t="shared" si="8"/>
        <v>icon_unlock_chapter_52</v>
      </c>
      <c r="I57" s="4" t="str">
        <f t="shared" si="1"/>
        <v>chapter_52_desc</v>
      </c>
      <c r="J57" s="4" t="s">
        <v>40</v>
      </c>
      <c r="K57" s="4">
        <v>35000</v>
      </c>
      <c r="L57" s="4">
        <v>20000</v>
      </c>
      <c r="M57" s="4">
        <v>3</v>
      </c>
      <c r="N57" s="4">
        <f>_xlfn.XLOOKUP(A57,[1]地盘!$B:$B,[1]地盘!$P:$P)</f>
        <v>3100</v>
      </c>
      <c r="O57" s="4">
        <f>_xlfn.XLOOKUP(A57,[1]地盘!$B:$B,[1]地盘!$Q:$Q)</f>
        <v>1240</v>
      </c>
      <c r="P57" s="4">
        <f t="shared" si="9"/>
        <v>10052</v>
      </c>
      <c r="Q57" s="4" t="str">
        <f>CONCATENATE("5;1020000;",_xlfn.XLOOKUP(A57,[1]地盘!$B:$B,[1]地盘!$G:$G),"|5;5012001;",_xlfn.XLOOKUP(A57,[1]地盘!$B:$B,[1]地盘!$H:$H),"|5;1030002;",_xlfn.XLOOKUP(A57,[1]地盘!$B:$B,[1]地盘!$I:$I))</f>
        <v>5;1020000;13|5;5012001;5|5;1030002;67</v>
      </c>
      <c r="R57" s="4" t="s">
        <v>42</v>
      </c>
      <c r="S57" s="4" t="s">
        <v>43</v>
      </c>
    </row>
    <row r="58" spans="1:19">
      <c r="A58" s="4">
        <v>53</v>
      </c>
      <c r="B58" s="4" t="s">
        <v>96</v>
      </c>
      <c r="C58" s="4">
        <v>10053</v>
      </c>
      <c r="D58" s="4">
        <f t="shared" si="6"/>
        <v>6</v>
      </c>
      <c r="E58" s="4">
        <v>53</v>
      </c>
      <c r="F58" s="4" t="str">
        <f t="shared" si="0"/>
        <v>chapter_53_name</v>
      </c>
      <c r="G58" s="4" t="str">
        <f t="shared" si="7"/>
        <v>icon_chapter_53</v>
      </c>
      <c r="H58" s="4" t="str">
        <f t="shared" si="8"/>
        <v>icon_unlock_chapter_53</v>
      </c>
      <c r="I58" s="4" t="str">
        <f t="shared" si="1"/>
        <v>chapter_53_desc</v>
      </c>
      <c r="J58" s="4" t="s">
        <v>40</v>
      </c>
      <c r="K58" s="4">
        <v>35000</v>
      </c>
      <c r="L58" s="4">
        <v>20000</v>
      </c>
      <c r="M58" s="4">
        <v>3</v>
      </c>
      <c r="N58" s="4">
        <f>_xlfn.XLOOKUP(A58,[1]地盘!$B:$B,[1]地盘!$P:$P)</f>
        <v>3150</v>
      </c>
      <c r="O58" s="4">
        <f>_xlfn.XLOOKUP(A58,[1]地盘!$B:$B,[1]地盘!$Q:$Q)</f>
        <v>1260</v>
      </c>
      <c r="P58" s="4">
        <f t="shared" si="9"/>
        <v>10053</v>
      </c>
      <c r="Q58" s="4" t="str">
        <f>CONCATENATE("5;1020000;",_xlfn.XLOOKUP(A58,[1]地盘!$B:$B,[1]地盘!$G:$G),"|5;5012001;",_xlfn.XLOOKUP(A58,[1]地盘!$B:$B,[1]地盘!$H:$H),"|5;1030002;",_xlfn.XLOOKUP(A58,[1]地盘!$B:$B,[1]地盘!$I:$I))</f>
        <v>5;1020000;13|5;5012001;5|5;1030002;67</v>
      </c>
      <c r="R58" s="4" t="s">
        <v>42</v>
      </c>
      <c r="S58" s="4" t="s">
        <v>43</v>
      </c>
    </row>
    <row r="59" spans="1:19">
      <c r="A59" s="4">
        <v>54</v>
      </c>
      <c r="B59" s="4" t="s">
        <v>97</v>
      </c>
      <c r="C59" s="4">
        <v>10054</v>
      </c>
      <c r="D59" s="4">
        <f t="shared" si="6"/>
        <v>6</v>
      </c>
      <c r="E59" s="4">
        <v>54</v>
      </c>
      <c r="F59" s="4" t="str">
        <f t="shared" si="0"/>
        <v>chapter_54_name</v>
      </c>
      <c r="G59" s="4" t="str">
        <f t="shared" si="7"/>
        <v>icon_chapter_54</v>
      </c>
      <c r="H59" s="4" t="str">
        <f t="shared" si="8"/>
        <v>icon_unlock_chapter_54</v>
      </c>
      <c r="I59" s="4" t="str">
        <f t="shared" si="1"/>
        <v>chapter_54_desc</v>
      </c>
      <c r="J59" s="4" t="s">
        <v>40</v>
      </c>
      <c r="K59" s="4">
        <v>35000</v>
      </c>
      <c r="L59" s="4">
        <v>20000</v>
      </c>
      <c r="M59" s="4">
        <v>3</v>
      </c>
      <c r="N59" s="4">
        <f>_xlfn.XLOOKUP(A59,[1]地盘!$B:$B,[1]地盘!$P:$P)</f>
        <v>3200</v>
      </c>
      <c r="O59" s="4">
        <f>_xlfn.XLOOKUP(A59,[1]地盘!$B:$B,[1]地盘!$Q:$Q)</f>
        <v>1280</v>
      </c>
      <c r="P59" s="4">
        <f t="shared" si="9"/>
        <v>10054</v>
      </c>
      <c r="Q59" s="4" t="str">
        <f>CONCATENATE("5;1020000;",_xlfn.XLOOKUP(A59,[1]地盘!$B:$B,[1]地盘!$G:$G),"|5;5012001;",_xlfn.XLOOKUP(A59,[1]地盘!$B:$B,[1]地盘!$H:$H),"|5;1030002;",_xlfn.XLOOKUP(A59,[1]地盘!$B:$B,[1]地盘!$I:$I))</f>
        <v>5;1020000;13|5;5012001;5|5;1030002;68</v>
      </c>
      <c r="R59" s="4" t="s">
        <v>42</v>
      </c>
      <c r="S59" s="4" t="s">
        <v>43</v>
      </c>
    </row>
    <row r="60" spans="1:19">
      <c r="A60" s="4">
        <v>55</v>
      </c>
      <c r="B60" s="4" t="s">
        <v>98</v>
      </c>
      <c r="C60" s="4">
        <v>10055</v>
      </c>
      <c r="D60" s="4">
        <f t="shared" si="6"/>
        <v>6</v>
      </c>
      <c r="E60" s="4">
        <v>55</v>
      </c>
      <c r="F60" s="4" t="str">
        <f t="shared" si="0"/>
        <v>chapter_55_name</v>
      </c>
      <c r="G60" s="4" t="str">
        <f t="shared" si="7"/>
        <v>icon_chapter_55</v>
      </c>
      <c r="H60" s="4" t="str">
        <f t="shared" si="8"/>
        <v>icon_unlock_chapter_55</v>
      </c>
      <c r="I60" s="4" t="str">
        <f t="shared" si="1"/>
        <v>chapter_55_desc</v>
      </c>
      <c r="J60" s="4" t="s">
        <v>40</v>
      </c>
      <c r="K60" s="4">
        <v>35000</v>
      </c>
      <c r="L60" s="4">
        <v>20000</v>
      </c>
      <c r="M60" s="4">
        <v>3</v>
      </c>
      <c r="N60" s="4">
        <f>_xlfn.XLOOKUP(A60,[1]地盘!$B:$B,[1]地盘!$P:$P)</f>
        <v>3250</v>
      </c>
      <c r="O60" s="4">
        <f>_xlfn.XLOOKUP(A60,[1]地盘!$B:$B,[1]地盘!$Q:$Q)</f>
        <v>1300</v>
      </c>
      <c r="P60" s="4">
        <f t="shared" si="9"/>
        <v>10055</v>
      </c>
      <c r="Q60" s="4" t="str">
        <f>CONCATENATE("5;1020000;",_xlfn.XLOOKUP(A60,[1]地盘!$B:$B,[1]地盘!$G:$G),"|5;5012001;",_xlfn.XLOOKUP(A60,[1]地盘!$B:$B,[1]地盘!$H:$H),"|5;1030002;",_xlfn.XLOOKUP(A60,[1]地盘!$B:$B,[1]地盘!$I:$I))</f>
        <v>5;1020000;13|5;5012001;5|5;1030002;68</v>
      </c>
      <c r="R60" s="4" t="s">
        <v>42</v>
      </c>
      <c r="S60" s="4" t="s">
        <v>43</v>
      </c>
    </row>
    <row r="61" spans="1:19">
      <c r="A61" s="4">
        <v>56</v>
      </c>
      <c r="B61" s="4" t="s">
        <v>99</v>
      </c>
      <c r="C61" s="4">
        <v>10056</v>
      </c>
      <c r="D61" s="4">
        <f t="shared" si="6"/>
        <v>6</v>
      </c>
      <c r="E61" s="4">
        <v>56</v>
      </c>
      <c r="F61" s="4" t="str">
        <f t="shared" si="0"/>
        <v>chapter_56_name</v>
      </c>
      <c r="G61" s="4" t="str">
        <f t="shared" si="7"/>
        <v>icon_chapter_56</v>
      </c>
      <c r="H61" s="4" t="str">
        <f t="shared" si="8"/>
        <v>icon_unlock_chapter_56</v>
      </c>
      <c r="I61" s="4" t="str">
        <f t="shared" si="1"/>
        <v>chapter_56_desc</v>
      </c>
      <c r="J61" s="4" t="s">
        <v>40</v>
      </c>
      <c r="K61" s="4">
        <v>35000</v>
      </c>
      <c r="L61" s="4">
        <v>20000</v>
      </c>
      <c r="M61" s="4">
        <v>3</v>
      </c>
      <c r="N61" s="4">
        <f>_xlfn.XLOOKUP(A61,[1]地盘!$B:$B,[1]地盘!$P:$P)</f>
        <v>3300</v>
      </c>
      <c r="O61" s="4">
        <f>_xlfn.XLOOKUP(A61,[1]地盘!$B:$B,[1]地盘!$Q:$Q)</f>
        <v>1320</v>
      </c>
      <c r="P61" s="4">
        <f t="shared" si="9"/>
        <v>10056</v>
      </c>
      <c r="Q61" s="4" t="str">
        <f>CONCATENATE("5;1020000;",_xlfn.XLOOKUP(A61,[1]地盘!$B:$B,[1]地盘!$G:$G),"|5;5012001;",_xlfn.XLOOKUP(A61,[1]地盘!$B:$B,[1]地盘!$H:$H),"|5;1030002;",_xlfn.XLOOKUP(A61,[1]地盘!$B:$B,[1]地盘!$I:$I))</f>
        <v>5;1020000;13|5;5012001;5|5;1030002;68</v>
      </c>
      <c r="R61" s="4" t="s">
        <v>42</v>
      </c>
      <c r="S61" s="4" t="s">
        <v>43</v>
      </c>
    </row>
    <row r="62" spans="1:19">
      <c r="A62" s="4">
        <v>57</v>
      </c>
      <c r="B62" s="4" t="s">
        <v>100</v>
      </c>
      <c r="C62" s="4">
        <v>10057</v>
      </c>
      <c r="D62" s="4">
        <f t="shared" si="6"/>
        <v>6</v>
      </c>
      <c r="E62" s="4">
        <v>57</v>
      </c>
      <c r="F62" s="4" t="str">
        <f t="shared" si="0"/>
        <v>chapter_57_name</v>
      </c>
      <c r="G62" s="4" t="str">
        <f t="shared" si="7"/>
        <v>icon_chapter_57</v>
      </c>
      <c r="H62" s="4" t="str">
        <f t="shared" si="8"/>
        <v>icon_unlock_chapter_57</v>
      </c>
      <c r="I62" s="4" t="str">
        <f t="shared" si="1"/>
        <v>chapter_57_desc</v>
      </c>
      <c r="J62" s="4" t="s">
        <v>40</v>
      </c>
      <c r="K62" s="4">
        <v>35000</v>
      </c>
      <c r="L62" s="4">
        <v>20000</v>
      </c>
      <c r="M62" s="4">
        <v>3</v>
      </c>
      <c r="N62" s="4">
        <f>_xlfn.XLOOKUP(A62,[1]地盘!$B:$B,[1]地盘!$P:$P)</f>
        <v>3350</v>
      </c>
      <c r="O62" s="4">
        <f>_xlfn.XLOOKUP(A62,[1]地盘!$B:$B,[1]地盘!$Q:$Q)</f>
        <v>1340</v>
      </c>
      <c r="P62" s="4">
        <f t="shared" si="9"/>
        <v>10057</v>
      </c>
      <c r="Q62" s="4" t="str">
        <f>CONCATENATE("5;1020000;",_xlfn.XLOOKUP(A62,[1]地盘!$B:$B,[1]地盘!$G:$G),"|5;5012001;",_xlfn.XLOOKUP(A62,[1]地盘!$B:$B,[1]地盘!$H:$H),"|5;1030002;",_xlfn.XLOOKUP(A62,[1]地盘!$B:$B,[1]地盘!$I:$I))</f>
        <v>5;1020000;13|5;5012001;5|5;1030002;68</v>
      </c>
      <c r="R62" s="4" t="s">
        <v>42</v>
      </c>
      <c r="S62" s="4" t="s">
        <v>43</v>
      </c>
    </row>
    <row r="63" spans="1:19">
      <c r="A63" s="4">
        <v>58</v>
      </c>
      <c r="B63" s="4" t="s">
        <v>101</v>
      </c>
      <c r="C63" s="4">
        <v>10058</v>
      </c>
      <c r="D63" s="4">
        <f t="shared" si="6"/>
        <v>6</v>
      </c>
      <c r="E63" s="4">
        <v>58</v>
      </c>
      <c r="F63" s="4" t="str">
        <f t="shared" si="0"/>
        <v>chapter_58_name</v>
      </c>
      <c r="G63" s="4" t="str">
        <f t="shared" si="7"/>
        <v>icon_chapter_58</v>
      </c>
      <c r="H63" s="4" t="str">
        <f t="shared" si="8"/>
        <v>icon_unlock_chapter_58</v>
      </c>
      <c r="I63" s="4" t="str">
        <f t="shared" si="1"/>
        <v>chapter_58_desc</v>
      </c>
      <c r="J63" s="4" t="s">
        <v>40</v>
      </c>
      <c r="K63" s="4">
        <v>35000</v>
      </c>
      <c r="L63" s="4">
        <v>20000</v>
      </c>
      <c r="M63" s="4">
        <v>3</v>
      </c>
      <c r="N63" s="4">
        <f>_xlfn.XLOOKUP(A63,[1]地盘!$B:$B,[1]地盘!$P:$P)</f>
        <v>3400</v>
      </c>
      <c r="O63" s="4">
        <f>_xlfn.XLOOKUP(A63,[1]地盘!$B:$B,[1]地盘!$Q:$Q)</f>
        <v>1360</v>
      </c>
      <c r="P63" s="4">
        <f t="shared" si="9"/>
        <v>10058</v>
      </c>
      <c r="Q63" s="4" t="str">
        <f>CONCATENATE("5;1020000;",_xlfn.XLOOKUP(A63,[1]地盘!$B:$B,[1]地盘!$G:$G),"|5;5012001;",_xlfn.XLOOKUP(A63,[1]地盘!$B:$B,[1]地盘!$H:$H),"|5;1030002;",_xlfn.XLOOKUP(A63,[1]地盘!$B:$B,[1]地盘!$I:$I))</f>
        <v>5;1020000;13|5;5012001;5|5;1030002;68</v>
      </c>
      <c r="R63" s="4" t="s">
        <v>42</v>
      </c>
      <c r="S63" s="4" t="s">
        <v>43</v>
      </c>
    </row>
    <row r="64" spans="1:19">
      <c r="A64" s="4">
        <v>59</v>
      </c>
      <c r="B64" s="4" t="s">
        <v>102</v>
      </c>
      <c r="C64" s="4">
        <v>10059</v>
      </c>
      <c r="D64" s="4">
        <f t="shared" si="6"/>
        <v>6</v>
      </c>
      <c r="E64" s="4">
        <v>59</v>
      </c>
      <c r="F64" s="4" t="str">
        <f t="shared" si="0"/>
        <v>chapter_59_name</v>
      </c>
      <c r="G64" s="4" t="str">
        <f t="shared" si="7"/>
        <v>icon_chapter_59</v>
      </c>
      <c r="H64" s="4" t="str">
        <f t="shared" si="8"/>
        <v>icon_unlock_chapter_59</v>
      </c>
      <c r="I64" s="4" t="str">
        <f t="shared" si="1"/>
        <v>chapter_59_desc</v>
      </c>
      <c r="J64" s="4" t="s">
        <v>40</v>
      </c>
      <c r="K64" s="4">
        <v>35000</v>
      </c>
      <c r="L64" s="4">
        <v>20000</v>
      </c>
      <c r="M64" s="4">
        <v>3</v>
      </c>
      <c r="N64" s="4">
        <f>_xlfn.XLOOKUP(A64,[1]地盘!$B:$B,[1]地盘!$P:$P)</f>
        <v>3450</v>
      </c>
      <c r="O64" s="4">
        <f>_xlfn.XLOOKUP(A64,[1]地盘!$B:$B,[1]地盘!$Q:$Q)</f>
        <v>1380</v>
      </c>
      <c r="P64" s="4">
        <f t="shared" si="9"/>
        <v>10059</v>
      </c>
      <c r="Q64" s="4" t="str">
        <f>CONCATENATE("5;1020000;",_xlfn.XLOOKUP(A64,[1]地盘!$B:$B,[1]地盘!$G:$G),"|5;5012001;",_xlfn.XLOOKUP(A64,[1]地盘!$B:$B,[1]地盘!$H:$H),"|5;1030002;",_xlfn.XLOOKUP(A64,[1]地盘!$B:$B,[1]地盘!$I:$I))</f>
        <v>5;1020000;13|5;5012001;5|5;1030002;68</v>
      </c>
      <c r="R64" s="4" t="s">
        <v>42</v>
      </c>
      <c r="S64" s="4" t="s">
        <v>43</v>
      </c>
    </row>
    <row r="65" spans="1:19">
      <c r="A65" s="4">
        <v>60</v>
      </c>
      <c r="B65" s="4" t="s">
        <v>103</v>
      </c>
      <c r="C65" s="4">
        <v>10060</v>
      </c>
      <c r="D65" s="4">
        <f t="shared" si="6"/>
        <v>6</v>
      </c>
      <c r="E65" s="4">
        <v>60</v>
      </c>
      <c r="F65" s="4" t="str">
        <f t="shared" si="0"/>
        <v>chapter_60_name</v>
      </c>
      <c r="G65" s="4" t="str">
        <f t="shared" si="7"/>
        <v>icon_chapter_60</v>
      </c>
      <c r="H65" s="4" t="str">
        <f t="shared" si="8"/>
        <v>icon_unlock_chapter_60</v>
      </c>
      <c r="I65" s="4" t="str">
        <f t="shared" si="1"/>
        <v>chapter_60_desc</v>
      </c>
      <c r="J65" s="4" t="s">
        <v>40</v>
      </c>
      <c r="K65" s="4">
        <v>35000</v>
      </c>
      <c r="L65" s="4">
        <v>20000</v>
      </c>
      <c r="M65" s="4">
        <v>3</v>
      </c>
      <c r="N65" s="4">
        <f>_xlfn.XLOOKUP(A65,[1]地盘!$B:$B,[1]地盘!$P:$P)</f>
        <v>3500</v>
      </c>
      <c r="O65" s="4">
        <f>_xlfn.XLOOKUP(A65,[1]地盘!$B:$B,[1]地盘!$Q:$Q)</f>
        <v>1400</v>
      </c>
      <c r="P65" s="4">
        <f t="shared" si="9"/>
        <v>10060</v>
      </c>
      <c r="Q65" s="4" t="str">
        <f>CONCATENATE("5;1020000;",_xlfn.XLOOKUP(A65,[1]地盘!$B:$B,[1]地盘!$G:$G),"|5;5012001;",_xlfn.XLOOKUP(A65,[1]地盘!$B:$B,[1]地盘!$H:$H),"|5;1030002;",_xlfn.XLOOKUP(A65,[1]地盘!$B:$B,[1]地盘!$I:$I))</f>
        <v>5;1020000;13|5;5012001;5|5;1030002;68</v>
      </c>
      <c r="R65" s="4" t="s">
        <v>42</v>
      </c>
      <c r="S65" s="4" t="s">
        <v>43</v>
      </c>
    </row>
    <row r="66" spans="1:19">
      <c r="A66" s="4">
        <v>61</v>
      </c>
      <c r="B66" s="4" t="s">
        <v>104</v>
      </c>
      <c r="C66" s="4">
        <v>10061</v>
      </c>
      <c r="D66" s="4">
        <f t="shared" si="6"/>
        <v>7</v>
      </c>
      <c r="E66" s="4">
        <v>61</v>
      </c>
      <c r="F66" s="4" t="str">
        <f t="shared" si="0"/>
        <v>chapter_61_name</v>
      </c>
      <c r="G66" s="4" t="str">
        <f t="shared" si="7"/>
        <v>icon_chapter_61</v>
      </c>
      <c r="H66" s="4" t="str">
        <f t="shared" si="8"/>
        <v>icon_unlock_chapter_61</v>
      </c>
      <c r="I66" s="4" t="str">
        <f t="shared" si="1"/>
        <v>chapter_61_desc</v>
      </c>
      <c r="J66" s="4" t="s">
        <v>40</v>
      </c>
      <c r="K66" s="4">
        <v>35000</v>
      </c>
      <c r="L66" s="4">
        <v>20000</v>
      </c>
      <c r="M66" s="4">
        <v>3</v>
      </c>
      <c r="N66" s="4">
        <f>_xlfn.XLOOKUP(A66,[1]地盘!$B:$B,[1]地盘!$P:$P)</f>
        <v>3550</v>
      </c>
      <c r="O66" s="4">
        <f>_xlfn.XLOOKUP(A66,[1]地盘!$B:$B,[1]地盘!$Q:$Q)</f>
        <v>1420</v>
      </c>
      <c r="P66" s="4">
        <f t="shared" si="9"/>
        <v>10061</v>
      </c>
      <c r="Q66" s="4" t="str">
        <f>CONCATENATE("5;1020000;",_xlfn.XLOOKUP(A66,[1]地盘!$B:$B,[1]地盘!$G:$G),"|5;5012001;",_xlfn.XLOOKUP(A66,[1]地盘!$B:$B,[1]地盘!$H:$H),"|5;1030002;",_xlfn.XLOOKUP(A66,[1]地盘!$B:$B,[1]地盘!$I:$I))</f>
        <v>5;1020000;14|5;5012001;5|5;1030002;69</v>
      </c>
      <c r="R66" s="4" t="s">
        <v>42</v>
      </c>
      <c r="S66" s="4" t="s">
        <v>43</v>
      </c>
    </row>
    <row r="67" spans="1:19">
      <c r="A67" s="4">
        <v>62</v>
      </c>
      <c r="B67" s="4" t="s">
        <v>105</v>
      </c>
      <c r="C67" s="4">
        <v>10062</v>
      </c>
      <c r="D67" s="4">
        <f t="shared" si="6"/>
        <v>7</v>
      </c>
      <c r="E67" s="4">
        <v>62</v>
      </c>
      <c r="F67" s="4" t="str">
        <f t="shared" si="0"/>
        <v>chapter_62_name</v>
      </c>
      <c r="G67" s="4" t="str">
        <f t="shared" si="7"/>
        <v>icon_chapter_62</v>
      </c>
      <c r="H67" s="4" t="str">
        <f t="shared" si="8"/>
        <v>icon_unlock_chapter_62</v>
      </c>
      <c r="I67" s="4" t="str">
        <f t="shared" si="1"/>
        <v>chapter_62_desc</v>
      </c>
      <c r="J67" s="4" t="s">
        <v>40</v>
      </c>
      <c r="K67" s="4">
        <v>35000</v>
      </c>
      <c r="L67" s="4">
        <v>20000</v>
      </c>
      <c r="M67" s="4">
        <v>3</v>
      </c>
      <c r="N67" s="4">
        <f>_xlfn.XLOOKUP(A67,[1]地盘!$B:$B,[1]地盘!$P:$P)</f>
        <v>3600</v>
      </c>
      <c r="O67" s="4">
        <f>_xlfn.XLOOKUP(A67,[1]地盘!$B:$B,[1]地盘!$Q:$Q)</f>
        <v>1440</v>
      </c>
      <c r="P67" s="4">
        <f t="shared" si="9"/>
        <v>10062</v>
      </c>
      <c r="Q67" s="4" t="str">
        <f>CONCATENATE("5;1020000;",_xlfn.XLOOKUP(A67,[1]地盘!$B:$B,[1]地盘!$G:$G),"|5;5012001;",_xlfn.XLOOKUP(A67,[1]地盘!$B:$B,[1]地盘!$H:$H),"|5;1030002;",_xlfn.XLOOKUP(A67,[1]地盘!$B:$B,[1]地盘!$I:$I))</f>
        <v>5;1020000;14|5;5012001;5|5;1030002;69</v>
      </c>
      <c r="R67" s="4" t="s">
        <v>42</v>
      </c>
      <c r="S67" s="4" t="s">
        <v>43</v>
      </c>
    </row>
    <row r="68" spans="1:19">
      <c r="A68" s="4">
        <v>63</v>
      </c>
      <c r="B68" s="4" t="s">
        <v>106</v>
      </c>
      <c r="C68" s="4">
        <v>10063</v>
      </c>
      <c r="D68" s="4">
        <f t="shared" si="6"/>
        <v>7</v>
      </c>
      <c r="E68" s="4">
        <v>63</v>
      </c>
      <c r="F68" s="4" t="str">
        <f t="shared" si="0"/>
        <v>chapter_63_name</v>
      </c>
      <c r="G68" s="4" t="str">
        <f t="shared" si="7"/>
        <v>icon_chapter_63</v>
      </c>
      <c r="H68" s="4" t="str">
        <f t="shared" si="8"/>
        <v>icon_unlock_chapter_63</v>
      </c>
      <c r="I68" s="4" t="str">
        <f t="shared" si="1"/>
        <v>chapter_63_desc</v>
      </c>
      <c r="J68" s="4" t="s">
        <v>40</v>
      </c>
      <c r="K68" s="4">
        <v>35000</v>
      </c>
      <c r="L68" s="4">
        <v>20000</v>
      </c>
      <c r="M68" s="4">
        <v>3</v>
      </c>
      <c r="N68" s="4">
        <f>_xlfn.XLOOKUP(A68,[1]地盘!$B:$B,[1]地盘!$P:$P)</f>
        <v>3650</v>
      </c>
      <c r="O68" s="4">
        <f>_xlfn.XLOOKUP(A68,[1]地盘!$B:$B,[1]地盘!$Q:$Q)</f>
        <v>1460</v>
      </c>
      <c r="P68" s="4">
        <f t="shared" si="9"/>
        <v>10063</v>
      </c>
      <c r="Q68" s="4" t="str">
        <f>CONCATENATE("5;1020000;",_xlfn.XLOOKUP(A68,[1]地盘!$B:$B,[1]地盘!$G:$G),"|5;5012001;",_xlfn.XLOOKUP(A68,[1]地盘!$B:$B,[1]地盘!$H:$H),"|5;1030002;",_xlfn.XLOOKUP(A68,[1]地盘!$B:$B,[1]地盘!$I:$I))</f>
        <v>5;1020000;14|5;5012001;5|5;1030002;69</v>
      </c>
      <c r="R68" s="4" t="s">
        <v>42</v>
      </c>
      <c r="S68" s="4" t="s">
        <v>43</v>
      </c>
    </row>
    <row r="69" spans="1:19">
      <c r="A69" s="4">
        <v>64</v>
      </c>
      <c r="B69" s="4" t="s">
        <v>107</v>
      </c>
      <c r="C69" s="4">
        <v>10064</v>
      </c>
      <c r="D69" s="4">
        <f t="shared" si="6"/>
        <v>7</v>
      </c>
      <c r="E69" s="4">
        <v>64</v>
      </c>
      <c r="F69" s="4" t="str">
        <f t="shared" si="0"/>
        <v>chapter_64_name</v>
      </c>
      <c r="G69" s="4" t="str">
        <f t="shared" si="7"/>
        <v>icon_chapter_64</v>
      </c>
      <c r="H69" s="4" t="str">
        <f t="shared" si="8"/>
        <v>icon_unlock_chapter_64</v>
      </c>
      <c r="I69" s="4" t="str">
        <f t="shared" si="1"/>
        <v>chapter_64_desc</v>
      </c>
      <c r="J69" s="4" t="s">
        <v>40</v>
      </c>
      <c r="K69" s="4">
        <v>35000</v>
      </c>
      <c r="L69" s="4">
        <v>20000</v>
      </c>
      <c r="M69" s="4">
        <v>3</v>
      </c>
      <c r="N69" s="4">
        <f>_xlfn.XLOOKUP(A69,[1]地盘!$B:$B,[1]地盘!$P:$P)</f>
        <v>3700</v>
      </c>
      <c r="O69" s="4">
        <f>_xlfn.XLOOKUP(A69,[1]地盘!$B:$B,[1]地盘!$Q:$Q)</f>
        <v>1480</v>
      </c>
      <c r="P69" s="4">
        <f t="shared" si="9"/>
        <v>10064</v>
      </c>
      <c r="Q69" s="4" t="str">
        <f>CONCATENATE("5;1020000;",_xlfn.XLOOKUP(A69,[1]地盘!$B:$B,[1]地盘!$G:$G),"|5;5012001;",_xlfn.XLOOKUP(A69,[1]地盘!$B:$B,[1]地盘!$H:$H),"|5;1030002;",_xlfn.XLOOKUP(A69,[1]地盘!$B:$B,[1]地盘!$I:$I))</f>
        <v>5;1020000;14|5;5012001;5|5;1030002;69</v>
      </c>
      <c r="R69" s="4" t="s">
        <v>42</v>
      </c>
      <c r="S69" s="4" t="s">
        <v>43</v>
      </c>
    </row>
    <row r="70" spans="1:19">
      <c r="A70" s="4">
        <v>65</v>
      </c>
      <c r="B70" s="4" t="s">
        <v>108</v>
      </c>
      <c r="C70" s="4">
        <v>10065</v>
      </c>
      <c r="D70" s="4">
        <f t="shared" si="6"/>
        <v>7</v>
      </c>
      <c r="E70" s="4">
        <v>65</v>
      </c>
      <c r="F70" s="4" t="str">
        <f t="shared" ref="F70:F105" si="10">CONCATENATE("chapter_",A70,"_name")</f>
        <v>chapter_65_name</v>
      </c>
      <c r="G70" s="4" t="str">
        <f t="shared" si="7"/>
        <v>icon_chapter_65</v>
      </c>
      <c r="H70" s="4" t="str">
        <f t="shared" si="8"/>
        <v>icon_unlock_chapter_65</v>
      </c>
      <c r="I70" s="4" t="str">
        <f t="shared" ref="I70:I105" si="11">CONCATENATE("chapter_",A70,"_desc")</f>
        <v>chapter_65_desc</v>
      </c>
      <c r="J70" s="4" t="s">
        <v>40</v>
      </c>
      <c r="K70" s="4">
        <v>35000</v>
      </c>
      <c r="L70" s="4">
        <v>20000</v>
      </c>
      <c r="M70" s="4">
        <v>3</v>
      </c>
      <c r="N70" s="4">
        <f>_xlfn.XLOOKUP(A70,[1]地盘!$B:$B,[1]地盘!$P:$P)</f>
        <v>3750</v>
      </c>
      <c r="O70" s="4">
        <f>_xlfn.XLOOKUP(A70,[1]地盘!$B:$B,[1]地盘!$Q:$Q)</f>
        <v>1500</v>
      </c>
      <c r="P70" s="4">
        <f t="shared" si="9"/>
        <v>10065</v>
      </c>
      <c r="Q70" s="4" t="str">
        <f>CONCATENATE("5;1020000;",_xlfn.XLOOKUP(A70,[1]地盘!$B:$B,[1]地盘!$G:$G),"|5;5012001;",_xlfn.XLOOKUP(A70,[1]地盘!$B:$B,[1]地盘!$H:$H),"|5;1030002;",_xlfn.XLOOKUP(A70,[1]地盘!$B:$B,[1]地盘!$I:$I))</f>
        <v>5;1020000;14|5;5012001;5|5;1030002;69</v>
      </c>
      <c r="R70" s="4" t="s">
        <v>42</v>
      </c>
      <c r="S70" s="4" t="s">
        <v>43</v>
      </c>
    </row>
    <row r="71" spans="1:19">
      <c r="A71" s="4">
        <v>66</v>
      </c>
      <c r="B71" s="4" t="s">
        <v>109</v>
      </c>
      <c r="C71" s="4">
        <v>10066</v>
      </c>
      <c r="D71" s="4">
        <f t="shared" ref="D71:D104" si="12">ROUNDUP(A71/10,0)</f>
        <v>7</v>
      </c>
      <c r="E71" s="4">
        <v>66</v>
      </c>
      <c r="F71" s="4" t="str">
        <f t="shared" si="10"/>
        <v>chapter_66_name</v>
      </c>
      <c r="G71" s="4" t="str">
        <f t="shared" ref="G71:G104" si="13">CONCATENATE("icon_chapter_",A71)</f>
        <v>icon_chapter_66</v>
      </c>
      <c r="H71" s="4" t="str">
        <f t="shared" ref="H71:H104" si="14">CONCATENATE("icon_unlock_chapter_",A71)</f>
        <v>icon_unlock_chapter_66</v>
      </c>
      <c r="I71" s="4" t="str">
        <f t="shared" si="11"/>
        <v>chapter_66_desc</v>
      </c>
      <c r="J71" s="4" t="s">
        <v>40</v>
      </c>
      <c r="K71" s="4">
        <v>35000</v>
      </c>
      <c r="L71" s="4">
        <v>20000</v>
      </c>
      <c r="M71" s="4">
        <v>3</v>
      </c>
      <c r="N71" s="4">
        <f>_xlfn.XLOOKUP(A71,[1]地盘!$B:$B,[1]地盘!$P:$P)</f>
        <v>3800</v>
      </c>
      <c r="O71" s="4">
        <f>_xlfn.XLOOKUP(A71,[1]地盘!$B:$B,[1]地盘!$Q:$Q)</f>
        <v>1520</v>
      </c>
      <c r="P71" s="4">
        <f t="shared" ref="P71:P104" si="15">C71</f>
        <v>10066</v>
      </c>
      <c r="Q71" s="4" t="str">
        <f>CONCATENATE("5;1020000;",_xlfn.XLOOKUP(A71,[1]地盘!$B:$B,[1]地盘!$G:$G),"|5;5012001;",_xlfn.XLOOKUP(A71,[1]地盘!$B:$B,[1]地盘!$H:$H),"|5;1030002;",_xlfn.XLOOKUP(A71,[1]地盘!$B:$B,[1]地盘!$I:$I))</f>
        <v>5;1020000;14|5;5012001;5|5;1030002;69</v>
      </c>
      <c r="R71" s="4" t="s">
        <v>42</v>
      </c>
      <c r="S71" s="4" t="s">
        <v>43</v>
      </c>
    </row>
    <row r="72" spans="1:19">
      <c r="A72" s="4">
        <v>67</v>
      </c>
      <c r="B72" s="4" t="s">
        <v>110</v>
      </c>
      <c r="C72" s="4">
        <v>10067</v>
      </c>
      <c r="D72" s="4">
        <f t="shared" si="12"/>
        <v>7</v>
      </c>
      <c r="E72" s="4">
        <v>67</v>
      </c>
      <c r="F72" s="4" t="str">
        <f t="shared" si="10"/>
        <v>chapter_67_name</v>
      </c>
      <c r="G72" s="4" t="str">
        <f t="shared" si="13"/>
        <v>icon_chapter_67</v>
      </c>
      <c r="H72" s="4" t="str">
        <f t="shared" si="14"/>
        <v>icon_unlock_chapter_67</v>
      </c>
      <c r="I72" s="4" t="str">
        <f t="shared" si="11"/>
        <v>chapter_67_desc</v>
      </c>
      <c r="J72" s="4" t="s">
        <v>40</v>
      </c>
      <c r="K72" s="4">
        <v>35000</v>
      </c>
      <c r="L72" s="4">
        <v>20000</v>
      </c>
      <c r="M72" s="4">
        <v>3</v>
      </c>
      <c r="N72" s="4">
        <f>_xlfn.XLOOKUP(A72,[1]地盘!$B:$B,[1]地盘!$P:$P)</f>
        <v>3850</v>
      </c>
      <c r="O72" s="4">
        <f>_xlfn.XLOOKUP(A72,[1]地盘!$B:$B,[1]地盘!$Q:$Q)</f>
        <v>1540</v>
      </c>
      <c r="P72" s="4">
        <f t="shared" si="15"/>
        <v>10067</v>
      </c>
      <c r="Q72" s="4" t="str">
        <f>CONCATENATE("5;1020000;",_xlfn.XLOOKUP(A72,[1]地盘!$B:$B,[1]地盘!$G:$G),"|5;5012001;",_xlfn.XLOOKUP(A72,[1]地盘!$B:$B,[1]地盘!$H:$H),"|5;1030002;",_xlfn.XLOOKUP(A72,[1]地盘!$B:$B,[1]地盘!$I:$I))</f>
        <v>5;1020000;14|5;5012001;5|5;1030002;69</v>
      </c>
      <c r="R72" s="4" t="s">
        <v>42</v>
      </c>
      <c r="S72" s="4" t="s">
        <v>43</v>
      </c>
    </row>
    <row r="73" spans="1:19">
      <c r="A73" s="4">
        <v>68</v>
      </c>
      <c r="B73" s="4" t="s">
        <v>111</v>
      </c>
      <c r="C73" s="4">
        <v>10068</v>
      </c>
      <c r="D73" s="4">
        <f t="shared" si="12"/>
        <v>7</v>
      </c>
      <c r="E73" s="4">
        <v>68</v>
      </c>
      <c r="F73" s="4" t="str">
        <f t="shared" si="10"/>
        <v>chapter_68_name</v>
      </c>
      <c r="G73" s="4" t="str">
        <f t="shared" si="13"/>
        <v>icon_chapter_68</v>
      </c>
      <c r="H73" s="4" t="str">
        <f t="shared" si="14"/>
        <v>icon_unlock_chapter_68</v>
      </c>
      <c r="I73" s="4" t="str">
        <f t="shared" si="11"/>
        <v>chapter_68_desc</v>
      </c>
      <c r="J73" s="4" t="s">
        <v>40</v>
      </c>
      <c r="K73" s="4">
        <v>35000</v>
      </c>
      <c r="L73" s="4">
        <v>20000</v>
      </c>
      <c r="M73" s="4">
        <v>3</v>
      </c>
      <c r="N73" s="4">
        <f>_xlfn.XLOOKUP(A73,[1]地盘!$B:$B,[1]地盘!$P:$P)</f>
        <v>3900</v>
      </c>
      <c r="O73" s="4">
        <f>_xlfn.XLOOKUP(A73,[1]地盘!$B:$B,[1]地盘!$Q:$Q)</f>
        <v>1560</v>
      </c>
      <c r="P73" s="4">
        <f t="shared" si="15"/>
        <v>10068</v>
      </c>
      <c r="Q73" s="4" t="str">
        <f>CONCATENATE("5;1020000;",_xlfn.XLOOKUP(A73,[1]地盘!$B:$B,[1]地盘!$G:$G),"|5;5012001;",_xlfn.XLOOKUP(A73,[1]地盘!$B:$B,[1]地盘!$H:$H),"|5;1030002;",_xlfn.XLOOKUP(A73,[1]地盘!$B:$B,[1]地盘!$I:$I))</f>
        <v>5;1020000;14|5;5012001;5|5;1030002;70</v>
      </c>
      <c r="R73" s="4" t="s">
        <v>42</v>
      </c>
      <c r="S73" s="4" t="s">
        <v>43</v>
      </c>
    </row>
    <row r="74" spans="1:19">
      <c r="A74" s="4">
        <v>69</v>
      </c>
      <c r="B74" s="4" t="s">
        <v>112</v>
      </c>
      <c r="C74" s="4">
        <v>10069</v>
      </c>
      <c r="D74" s="4">
        <f t="shared" si="12"/>
        <v>7</v>
      </c>
      <c r="E74" s="4">
        <v>69</v>
      </c>
      <c r="F74" s="4" t="str">
        <f t="shared" si="10"/>
        <v>chapter_69_name</v>
      </c>
      <c r="G74" s="4" t="str">
        <f t="shared" si="13"/>
        <v>icon_chapter_69</v>
      </c>
      <c r="H74" s="4" t="str">
        <f t="shared" si="14"/>
        <v>icon_unlock_chapter_69</v>
      </c>
      <c r="I74" s="4" t="str">
        <f t="shared" si="11"/>
        <v>chapter_69_desc</v>
      </c>
      <c r="J74" s="4" t="s">
        <v>40</v>
      </c>
      <c r="K74" s="4">
        <v>35000</v>
      </c>
      <c r="L74" s="4">
        <v>20000</v>
      </c>
      <c r="M74" s="4">
        <v>3</v>
      </c>
      <c r="N74" s="4">
        <f>_xlfn.XLOOKUP(A74,[1]地盘!$B:$B,[1]地盘!$P:$P)</f>
        <v>3950</v>
      </c>
      <c r="O74" s="4">
        <f>_xlfn.XLOOKUP(A74,[1]地盘!$B:$B,[1]地盘!$Q:$Q)</f>
        <v>1580</v>
      </c>
      <c r="P74" s="4">
        <f t="shared" si="15"/>
        <v>10069</v>
      </c>
      <c r="Q74" s="4" t="str">
        <f>CONCATENATE("5;1020000;",_xlfn.XLOOKUP(A74,[1]地盘!$B:$B,[1]地盘!$G:$G),"|5;5012001;",_xlfn.XLOOKUP(A74,[1]地盘!$B:$B,[1]地盘!$H:$H),"|5;1030002;",_xlfn.XLOOKUP(A74,[1]地盘!$B:$B,[1]地盘!$I:$I))</f>
        <v>5;1020000;14|5;5012001;5|5;1030002;70</v>
      </c>
      <c r="R74" s="4" t="s">
        <v>42</v>
      </c>
      <c r="S74" s="4" t="s">
        <v>43</v>
      </c>
    </row>
    <row r="75" spans="1:19">
      <c r="A75" s="4">
        <v>70</v>
      </c>
      <c r="B75" s="4" t="s">
        <v>113</v>
      </c>
      <c r="C75" s="4">
        <v>10070</v>
      </c>
      <c r="D75" s="4">
        <f t="shared" si="12"/>
        <v>7</v>
      </c>
      <c r="E75" s="4">
        <v>70</v>
      </c>
      <c r="F75" s="4" t="str">
        <f t="shared" si="10"/>
        <v>chapter_70_name</v>
      </c>
      <c r="G75" s="4" t="str">
        <f t="shared" si="13"/>
        <v>icon_chapter_70</v>
      </c>
      <c r="H75" s="4" t="str">
        <f t="shared" si="14"/>
        <v>icon_unlock_chapter_70</v>
      </c>
      <c r="I75" s="4" t="str">
        <f t="shared" si="11"/>
        <v>chapter_70_desc</v>
      </c>
      <c r="J75" s="4" t="s">
        <v>40</v>
      </c>
      <c r="K75" s="4">
        <v>35000</v>
      </c>
      <c r="L75" s="4">
        <v>20000</v>
      </c>
      <c r="M75" s="4">
        <v>3</v>
      </c>
      <c r="N75" s="4">
        <f>_xlfn.XLOOKUP(A75,[1]地盘!$B:$B,[1]地盘!$P:$P)</f>
        <v>4000</v>
      </c>
      <c r="O75" s="4">
        <f>_xlfn.XLOOKUP(A75,[1]地盘!$B:$B,[1]地盘!$Q:$Q)</f>
        <v>1600</v>
      </c>
      <c r="P75" s="4">
        <f t="shared" si="15"/>
        <v>10070</v>
      </c>
      <c r="Q75" s="4" t="str">
        <f>CONCATENATE("5;1020000;",_xlfn.XLOOKUP(A75,[1]地盘!$B:$B,[1]地盘!$G:$G),"|5;5012001;",_xlfn.XLOOKUP(A75,[1]地盘!$B:$B,[1]地盘!$H:$H),"|5;1030002;",_xlfn.XLOOKUP(A75,[1]地盘!$B:$B,[1]地盘!$I:$I))</f>
        <v>5;1020000;14|5;5012001;5|5;1030002;70</v>
      </c>
      <c r="R75" s="4" t="s">
        <v>42</v>
      </c>
      <c r="S75" s="4" t="s">
        <v>43</v>
      </c>
    </row>
    <row r="76" spans="1:19">
      <c r="A76" s="4">
        <v>71</v>
      </c>
      <c r="B76" s="4" t="s">
        <v>114</v>
      </c>
      <c r="C76" s="4">
        <v>10071</v>
      </c>
      <c r="D76" s="4">
        <f t="shared" si="12"/>
        <v>8</v>
      </c>
      <c r="E76" s="4">
        <v>71</v>
      </c>
      <c r="F76" s="4" t="str">
        <f t="shared" si="10"/>
        <v>chapter_71_name</v>
      </c>
      <c r="G76" s="4" t="str">
        <f t="shared" si="13"/>
        <v>icon_chapter_71</v>
      </c>
      <c r="H76" s="4" t="str">
        <f t="shared" si="14"/>
        <v>icon_unlock_chapter_71</v>
      </c>
      <c r="I76" s="4" t="str">
        <f t="shared" si="11"/>
        <v>chapter_71_desc</v>
      </c>
      <c r="J76" s="4" t="s">
        <v>40</v>
      </c>
      <c r="K76" s="4">
        <v>35000</v>
      </c>
      <c r="L76" s="4">
        <v>20000</v>
      </c>
      <c r="M76" s="4">
        <v>3</v>
      </c>
      <c r="N76" s="4">
        <f>_xlfn.XLOOKUP(A76,[1]地盘!$B:$B,[1]地盘!$P:$P)</f>
        <v>4050</v>
      </c>
      <c r="O76" s="4">
        <f>_xlfn.XLOOKUP(A76,[1]地盘!$B:$B,[1]地盘!$Q:$Q)</f>
        <v>1620</v>
      </c>
      <c r="P76" s="4">
        <f t="shared" si="15"/>
        <v>10071</v>
      </c>
      <c r="Q76" s="4" t="str">
        <f>CONCATENATE("5;1020000;",_xlfn.XLOOKUP(A76,[1]地盘!$B:$B,[1]地盘!$G:$G),"|5;5012001;",_xlfn.XLOOKUP(A76,[1]地盘!$B:$B,[1]地盘!$H:$H),"|5;1030002;",_xlfn.XLOOKUP(A76,[1]地盘!$B:$B,[1]地盘!$I:$I))</f>
        <v>5;1020000;14|5;5012001;5|5;1030002;70</v>
      </c>
      <c r="R76" s="4" t="s">
        <v>42</v>
      </c>
      <c r="S76" s="4" t="s">
        <v>43</v>
      </c>
    </row>
    <row r="77" spans="1:19">
      <c r="A77" s="4">
        <v>72</v>
      </c>
      <c r="B77" s="4" t="s">
        <v>115</v>
      </c>
      <c r="C77" s="4">
        <v>10072</v>
      </c>
      <c r="D77" s="4">
        <f t="shared" si="12"/>
        <v>8</v>
      </c>
      <c r="E77" s="4">
        <v>72</v>
      </c>
      <c r="F77" s="4" t="str">
        <f t="shared" si="10"/>
        <v>chapter_72_name</v>
      </c>
      <c r="G77" s="4" t="str">
        <f t="shared" si="13"/>
        <v>icon_chapter_72</v>
      </c>
      <c r="H77" s="4" t="str">
        <f t="shared" si="14"/>
        <v>icon_unlock_chapter_72</v>
      </c>
      <c r="I77" s="4" t="str">
        <f t="shared" si="11"/>
        <v>chapter_72_desc</v>
      </c>
      <c r="J77" s="4" t="s">
        <v>40</v>
      </c>
      <c r="K77" s="4">
        <v>35000</v>
      </c>
      <c r="L77" s="4">
        <v>20000</v>
      </c>
      <c r="M77" s="4">
        <v>3</v>
      </c>
      <c r="N77" s="4">
        <f>_xlfn.XLOOKUP(A77,[1]地盘!$B:$B,[1]地盘!$P:$P)</f>
        <v>4100</v>
      </c>
      <c r="O77" s="4">
        <f>_xlfn.XLOOKUP(A77,[1]地盘!$B:$B,[1]地盘!$Q:$Q)</f>
        <v>1640</v>
      </c>
      <c r="P77" s="4">
        <f t="shared" si="15"/>
        <v>10072</v>
      </c>
      <c r="Q77" s="4" t="str">
        <f>CONCATENATE("5;1020000;",_xlfn.XLOOKUP(A77,[1]地盘!$B:$B,[1]地盘!$G:$G),"|5;5012001;",_xlfn.XLOOKUP(A77,[1]地盘!$B:$B,[1]地盘!$H:$H),"|5;1030002;",_xlfn.XLOOKUP(A77,[1]地盘!$B:$B,[1]地盘!$I:$I))</f>
        <v>5;1020000;14|5;5012001;5|5;1030002;70</v>
      </c>
      <c r="R77" s="4" t="s">
        <v>42</v>
      </c>
      <c r="S77" s="4" t="s">
        <v>43</v>
      </c>
    </row>
    <row r="78" spans="1:19">
      <c r="A78" s="4">
        <v>73</v>
      </c>
      <c r="B78" s="4" t="s">
        <v>116</v>
      </c>
      <c r="C78" s="4">
        <v>10073</v>
      </c>
      <c r="D78" s="4">
        <f t="shared" si="12"/>
        <v>8</v>
      </c>
      <c r="E78" s="4">
        <v>73</v>
      </c>
      <c r="F78" s="4" t="str">
        <f t="shared" si="10"/>
        <v>chapter_73_name</v>
      </c>
      <c r="G78" s="4" t="str">
        <f t="shared" si="13"/>
        <v>icon_chapter_73</v>
      </c>
      <c r="H78" s="4" t="str">
        <f t="shared" si="14"/>
        <v>icon_unlock_chapter_73</v>
      </c>
      <c r="I78" s="4" t="str">
        <f t="shared" si="11"/>
        <v>chapter_73_desc</v>
      </c>
      <c r="J78" s="4" t="s">
        <v>40</v>
      </c>
      <c r="K78" s="4">
        <v>35000</v>
      </c>
      <c r="L78" s="4">
        <v>20000</v>
      </c>
      <c r="M78" s="4">
        <v>3</v>
      </c>
      <c r="N78" s="4">
        <f>_xlfn.XLOOKUP(A78,[1]地盘!$B:$B,[1]地盘!$P:$P)</f>
        <v>4150</v>
      </c>
      <c r="O78" s="4">
        <f>_xlfn.XLOOKUP(A78,[1]地盘!$B:$B,[1]地盘!$Q:$Q)</f>
        <v>1660</v>
      </c>
      <c r="P78" s="4">
        <f t="shared" si="15"/>
        <v>10073</v>
      </c>
      <c r="Q78" s="4" t="str">
        <f>CONCATENATE("5;1020000;",_xlfn.XLOOKUP(A78,[1]地盘!$B:$B,[1]地盘!$G:$G),"|5;5012001;",_xlfn.XLOOKUP(A78,[1]地盘!$B:$B,[1]地盘!$H:$H),"|5;1030002;",_xlfn.XLOOKUP(A78,[1]地盘!$B:$B,[1]地盘!$I:$I))</f>
        <v>5;1020000;14|5;5012001;5|5;1030002;70</v>
      </c>
      <c r="R78" s="4" t="s">
        <v>42</v>
      </c>
      <c r="S78" s="4" t="s">
        <v>43</v>
      </c>
    </row>
    <row r="79" spans="1:19">
      <c r="A79" s="4">
        <v>74</v>
      </c>
      <c r="B79" s="4" t="s">
        <v>117</v>
      </c>
      <c r="C79" s="4">
        <v>10074</v>
      </c>
      <c r="D79" s="4">
        <f t="shared" si="12"/>
        <v>8</v>
      </c>
      <c r="E79" s="4">
        <v>74</v>
      </c>
      <c r="F79" s="4" t="str">
        <f t="shared" si="10"/>
        <v>chapter_74_name</v>
      </c>
      <c r="G79" s="4" t="str">
        <f t="shared" si="13"/>
        <v>icon_chapter_74</v>
      </c>
      <c r="H79" s="4" t="str">
        <f t="shared" si="14"/>
        <v>icon_unlock_chapter_74</v>
      </c>
      <c r="I79" s="4" t="str">
        <f t="shared" si="11"/>
        <v>chapter_74_desc</v>
      </c>
      <c r="J79" s="4" t="s">
        <v>40</v>
      </c>
      <c r="K79" s="4">
        <v>35000</v>
      </c>
      <c r="L79" s="4">
        <v>20000</v>
      </c>
      <c r="M79" s="4">
        <v>3</v>
      </c>
      <c r="N79" s="4">
        <f>_xlfn.XLOOKUP(A79,[1]地盘!$B:$B,[1]地盘!$P:$P)</f>
        <v>4200</v>
      </c>
      <c r="O79" s="4">
        <f>_xlfn.XLOOKUP(A79,[1]地盘!$B:$B,[1]地盘!$Q:$Q)</f>
        <v>1680</v>
      </c>
      <c r="P79" s="4">
        <f t="shared" si="15"/>
        <v>10074</v>
      </c>
      <c r="Q79" s="4" t="str">
        <f>CONCATENATE("5;1020000;",_xlfn.XLOOKUP(A79,[1]地盘!$B:$B,[1]地盘!$G:$G),"|5;5012001;",_xlfn.XLOOKUP(A79,[1]地盘!$B:$B,[1]地盘!$H:$H),"|5;1030002;",_xlfn.XLOOKUP(A79,[1]地盘!$B:$B,[1]地盘!$I:$I))</f>
        <v>5;1020000;14|5;5012001;5|5;1030002;70</v>
      </c>
      <c r="R79" s="4" t="s">
        <v>42</v>
      </c>
      <c r="S79" s="4" t="s">
        <v>43</v>
      </c>
    </row>
    <row r="80" spans="1:19">
      <c r="A80" s="4">
        <v>75</v>
      </c>
      <c r="B80" s="4" t="s">
        <v>118</v>
      </c>
      <c r="C80" s="4">
        <v>10075</v>
      </c>
      <c r="D80" s="4">
        <f t="shared" si="12"/>
        <v>8</v>
      </c>
      <c r="E80" s="4">
        <v>75</v>
      </c>
      <c r="F80" s="4" t="str">
        <f t="shared" si="10"/>
        <v>chapter_75_name</v>
      </c>
      <c r="G80" s="4" t="str">
        <f t="shared" si="13"/>
        <v>icon_chapter_75</v>
      </c>
      <c r="H80" s="4" t="str">
        <f t="shared" si="14"/>
        <v>icon_unlock_chapter_75</v>
      </c>
      <c r="I80" s="4" t="str">
        <f t="shared" si="11"/>
        <v>chapter_75_desc</v>
      </c>
      <c r="J80" s="4" t="s">
        <v>40</v>
      </c>
      <c r="K80" s="4">
        <v>35000</v>
      </c>
      <c r="L80" s="4">
        <v>20000</v>
      </c>
      <c r="M80" s="4">
        <v>3</v>
      </c>
      <c r="N80" s="4">
        <f>_xlfn.XLOOKUP(A80,[1]地盘!$B:$B,[1]地盘!$P:$P)</f>
        <v>4250</v>
      </c>
      <c r="O80" s="4">
        <f>_xlfn.XLOOKUP(A80,[1]地盘!$B:$B,[1]地盘!$Q:$Q)</f>
        <v>1700</v>
      </c>
      <c r="P80" s="4">
        <f t="shared" si="15"/>
        <v>10075</v>
      </c>
      <c r="Q80" s="4" t="str">
        <f>CONCATENATE("5;1020000;",_xlfn.XLOOKUP(A80,[1]地盘!$B:$B,[1]地盘!$G:$G),"|5;5012001;",_xlfn.XLOOKUP(A80,[1]地盘!$B:$B,[1]地盘!$H:$H),"|5;1030002;",_xlfn.XLOOKUP(A80,[1]地盘!$B:$B,[1]地盘!$I:$I))</f>
        <v>5;1020000;14|5;5012001;5|5;1030002;71</v>
      </c>
      <c r="R80" s="4" t="s">
        <v>42</v>
      </c>
      <c r="S80" s="4" t="s">
        <v>43</v>
      </c>
    </row>
    <row r="81" spans="1:19">
      <c r="A81" s="4">
        <v>76</v>
      </c>
      <c r="B81" s="4" t="s">
        <v>119</v>
      </c>
      <c r="C81" s="4">
        <v>10076</v>
      </c>
      <c r="D81" s="4">
        <f t="shared" si="12"/>
        <v>8</v>
      </c>
      <c r="E81" s="4">
        <v>76</v>
      </c>
      <c r="F81" s="4" t="str">
        <f t="shared" si="10"/>
        <v>chapter_76_name</v>
      </c>
      <c r="G81" s="4" t="str">
        <f t="shared" si="13"/>
        <v>icon_chapter_76</v>
      </c>
      <c r="H81" s="4" t="str">
        <f t="shared" si="14"/>
        <v>icon_unlock_chapter_76</v>
      </c>
      <c r="I81" s="4" t="str">
        <f t="shared" si="11"/>
        <v>chapter_76_desc</v>
      </c>
      <c r="J81" s="4" t="s">
        <v>40</v>
      </c>
      <c r="K81" s="4">
        <v>35000</v>
      </c>
      <c r="L81" s="4">
        <v>20000</v>
      </c>
      <c r="M81" s="4">
        <v>3</v>
      </c>
      <c r="N81" s="4">
        <f>_xlfn.XLOOKUP(A81,[1]地盘!$B:$B,[1]地盘!$P:$P)</f>
        <v>4300</v>
      </c>
      <c r="O81" s="4">
        <f>_xlfn.XLOOKUP(A81,[1]地盘!$B:$B,[1]地盘!$Q:$Q)</f>
        <v>1720</v>
      </c>
      <c r="P81" s="4">
        <f t="shared" si="15"/>
        <v>10076</v>
      </c>
      <c r="Q81" s="4" t="str">
        <f>CONCATENATE("5;1020000;",_xlfn.XLOOKUP(A81,[1]地盘!$B:$B,[1]地盘!$G:$G),"|5;5012001;",_xlfn.XLOOKUP(A81,[1]地盘!$B:$B,[1]地盘!$H:$H),"|5;1030002;",_xlfn.XLOOKUP(A81,[1]地盘!$B:$B,[1]地盘!$I:$I))</f>
        <v>5;1020000;14|5;5012001;5|5;1030002;71</v>
      </c>
      <c r="R81" s="4" t="s">
        <v>42</v>
      </c>
      <c r="S81" s="4" t="s">
        <v>43</v>
      </c>
    </row>
    <row r="82" spans="1:19">
      <c r="A82" s="4">
        <v>77</v>
      </c>
      <c r="B82" s="4" t="s">
        <v>120</v>
      </c>
      <c r="C82" s="4">
        <v>10077</v>
      </c>
      <c r="D82" s="4">
        <f t="shared" si="12"/>
        <v>8</v>
      </c>
      <c r="E82" s="4">
        <v>77</v>
      </c>
      <c r="F82" s="4" t="str">
        <f t="shared" si="10"/>
        <v>chapter_77_name</v>
      </c>
      <c r="G82" s="4" t="str">
        <f t="shared" si="13"/>
        <v>icon_chapter_77</v>
      </c>
      <c r="H82" s="4" t="str">
        <f t="shared" si="14"/>
        <v>icon_unlock_chapter_77</v>
      </c>
      <c r="I82" s="4" t="str">
        <f t="shared" si="11"/>
        <v>chapter_77_desc</v>
      </c>
      <c r="J82" s="4" t="s">
        <v>40</v>
      </c>
      <c r="K82" s="4">
        <v>35000</v>
      </c>
      <c r="L82" s="4">
        <v>20000</v>
      </c>
      <c r="M82" s="4">
        <v>3</v>
      </c>
      <c r="N82" s="4">
        <f>_xlfn.XLOOKUP(A82,[1]地盘!$B:$B,[1]地盘!$P:$P)</f>
        <v>4350</v>
      </c>
      <c r="O82" s="4">
        <f>_xlfn.XLOOKUP(A82,[1]地盘!$B:$B,[1]地盘!$Q:$Q)</f>
        <v>1740</v>
      </c>
      <c r="P82" s="4">
        <f t="shared" si="15"/>
        <v>10077</v>
      </c>
      <c r="Q82" s="4" t="str">
        <f>CONCATENATE("5;1020000;",_xlfn.XLOOKUP(A82,[1]地盘!$B:$B,[1]地盘!$G:$G),"|5;5012001;",_xlfn.XLOOKUP(A82,[1]地盘!$B:$B,[1]地盘!$H:$H),"|5;1030002;",_xlfn.XLOOKUP(A82,[1]地盘!$B:$B,[1]地盘!$I:$I))</f>
        <v>5;1020000;14|5;5012001;5|5;1030002;71</v>
      </c>
      <c r="R82" s="4" t="s">
        <v>42</v>
      </c>
      <c r="S82" s="4" t="s">
        <v>43</v>
      </c>
    </row>
    <row r="83" spans="1:19">
      <c r="A83" s="4">
        <v>78</v>
      </c>
      <c r="B83" s="4" t="s">
        <v>121</v>
      </c>
      <c r="C83" s="4">
        <v>10078</v>
      </c>
      <c r="D83" s="4">
        <f t="shared" si="12"/>
        <v>8</v>
      </c>
      <c r="E83" s="4">
        <v>78</v>
      </c>
      <c r="F83" s="4" t="str">
        <f t="shared" si="10"/>
        <v>chapter_78_name</v>
      </c>
      <c r="G83" s="4" t="str">
        <f t="shared" si="13"/>
        <v>icon_chapter_78</v>
      </c>
      <c r="H83" s="4" t="str">
        <f t="shared" si="14"/>
        <v>icon_unlock_chapter_78</v>
      </c>
      <c r="I83" s="4" t="str">
        <f t="shared" si="11"/>
        <v>chapter_78_desc</v>
      </c>
      <c r="J83" s="4" t="s">
        <v>40</v>
      </c>
      <c r="K83" s="4">
        <v>35000</v>
      </c>
      <c r="L83" s="4">
        <v>20000</v>
      </c>
      <c r="M83" s="4">
        <v>3</v>
      </c>
      <c r="N83" s="4">
        <f>_xlfn.XLOOKUP(A83,[1]地盘!$B:$B,[1]地盘!$P:$P)</f>
        <v>4400</v>
      </c>
      <c r="O83" s="4">
        <f>_xlfn.XLOOKUP(A83,[1]地盘!$B:$B,[1]地盘!$Q:$Q)</f>
        <v>1760</v>
      </c>
      <c r="P83" s="4">
        <f t="shared" si="15"/>
        <v>10078</v>
      </c>
      <c r="Q83" s="4" t="str">
        <f>CONCATENATE("5;1020000;",_xlfn.XLOOKUP(A83,[1]地盘!$B:$B,[1]地盘!$G:$G),"|5;5012001;",_xlfn.XLOOKUP(A83,[1]地盘!$B:$B,[1]地盘!$H:$H),"|5;1030002;",_xlfn.XLOOKUP(A83,[1]地盘!$B:$B,[1]地盘!$I:$I))</f>
        <v>5;1020000;14|5;5012001;5|5;1030002;71</v>
      </c>
      <c r="R83" s="4" t="s">
        <v>42</v>
      </c>
      <c r="S83" s="4" t="s">
        <v>43</v>
      </c>
    </row>
    <row r="84" spans="1:19">
      <c r="A84" s="4">
        <v>79</v>
      </c>
      <c r="B84" s="4" t="s">
        <v>122</v>
      </c>
      <c r="C84" s="4">
        <v>10079</v>
      </c>
      <c r="D84" s="4">
        <f t="shared" si="12"/>
        <v>8</v>
      </c>
      <c r="E84" s="4">
        <v>79</v>
      </c>
      <c r="F84" s="4" t="str">
        <f t="shared" si="10"/>
        <v>chapter_79_name</v>
      </c>
      <c r="G84" s="4" t="str">
        <f t="shared" si="13"/>
        <v>icon_chapter_79</v>
      </c>
      <c r="H84" s="4" t="str">
        <f t="shared" si="14"/>
        <v>icon_unlock_chapter_79</v>
      </c>
      <c r="I84" s="4" t="str">
        <f t="shared" si="11"/>
        <v>chapter_79_desc</v>
      </c>
      <c r="J84" s="4" t="s">
        <v>40</v>
      </c>
      <c r="K84" s="4">
        <v>35000</v>
      </c>
      <c r="L84" s="4">
        <v>20000</v>
      </c>
      <c r="M84" s="4">
        <v>3</v>
      </c>
      <c r="N84" s="4">
        <f>_xlfn.XLOOKUP(A84,[1]地盘!$B:$B,[1]地盘!$P:$P)</f>
        <v>4450</v>
      </c>
      <c r="O84" s="4">
        <f>_xlfn.XLOOKUP(A84,[1]地盘!$B:$B,[1]地盘!$Q:$Q)</f>
        <v>1780</v>
      </c>
      <c r="P84" s="4">
        <f t="shared" si="15"/>
        <v>10079</v>
      </c>
      <c r="Q84" s="4" t="str">
        <f>CONCATENATE("5;1020000;",_xlfn.XLOOKUP(A84,[1]地盘!$B:$B,[1]地盘!$G:$G),"|5;5012001;",_xlfn.XLOOKUP(A84,[1]地盘!$B:$B,[1]地盘!$H:$H),"|5;1030002;",_xlfn.XLOOKUP(A84,[1]地盘!$B:$B,[1]地盘!$I:$I))</f>
        <v>5;1020000;14|5;5012001;5|5;1030002;71</v>
      </c>
      <c r="R84" s="4" t="s">
        <v>42</v>
      </c>
      <c r="S84" s="4" t="s">
        <v>43</v>
      </c>
    </row>
    <row r="85" spans="1:19">
      <c r="A85" s="4">
        <v>80</v>
      </c>
      <c r="B85" s="4" t="s">
        <v>123</v>
      </c>
      <c r="C85" s="4">
        <v>10080</v>
      </c>
      <c r="D85" s="4">
        <f t="shared" si="12"/>
        <v>8</v>
      </c>
      <c r="E85" s="4">
        <v>80</v>
      </c>
      <c r="F85" s="4" t="str">
        <f t="shared" si="10"/>
        <v>chapter_80_name</v>
      </c>
      <c r="G85" s="4" t="str">
        <f t="shared" si="13"/>
        <v>icon_chapter_80</v>
      </c>
      <c r="H85" s="4" t="str">
        <f t="shared" si="14"/>
        <v>icon_unlock_chapter_80</v>
      </c>
      <c r="I85" s="4" t="str">
        <f t="shared" si="11"/>
        <v>chapter_80_desc</v>
      </c>
      <c r="J85" s="4" t="s">
        <v>40</v>
      </c>
      <c r="K85" s="4">
        <v>35000</v>
      </c>
      <c r="L85" s="4">
        <v>20000</v>
      </c>
      <c r="M85" s="4">
        <v>3</v>
      </c>
      <c r="N85" s="4">
        <f>_xlfn.XLOOKUP(A85,[1]地盘!$B:$B,[1]地盘!$P:$P)</f>
        <v>4500</v>
      </c>
      <c r="O85" s="4">
        <f>_xlfn.XLOOKUP(A85,[1]地盘!$B:$B,[1]地盘!$Q:$Q)</f>
        <v>1800</v>
      </c>
      <c r="P85" s="4">
        <f t="shared" si="15"/>
        <v>10080</v>
      </c>
      <c r="Q85" s="4" t="str">
        <f>CONCATENATE("5;1020000;",_xlfn.XLOOKUP(A85,[1]地盘!$B:$B,[1]地盘!$G:$G),"|5;5012001;",_xlfn.XLOOKUP(A85,[1]地盘!$B:$B,[1]地盘!$H:$H),"|5;1030002;",_xlfn.XLOOKUP(A85,[1]地盘!$B:$B,[1]地盘!$I:$I))</f>
        <v>5;1020000;14|5;5012001;5|5;1030002;72</v>
      </c>
      <c r="R85" s="4" t="s">
        <v>42</v>
      </c>
      <c r="S85" s="4" t="s">
        <v>43</v>
      </c>
    </row>
    <row r="86" spans="1:19">
      <c r="A86" s="4">
        <v>81</v>
      </c>
      <c r="B86" s="4" t="s">
        <v>124</v>
      </c>
      <c r="C86" s="4">
        <v>10081</v>
      </c>
      <c r="D86" s="4">
        <f t="shared" si="12"/>
        <v>9</v>
      </c>
      <c r="E86" s="4">
        <v>81</v>
      </c>
      <c r="F86" s="4" t="str">
        <f t="shared" si="10"/>
        <v>chapter_81_name</v>
      </c>
      <c r="G86" s="4" t="str">
        <f t="shared" si="13"/>
        <v>icon_chapter_81</v>
      </c>
      <c r="H86" s="4" t="str">
        <f t="shared" si="14"/>
        <v>icon_unlock_chapter_81</v>
      </c>
      <c r="I86" s="4" t="str">
        <f t="shared" si="11"/>
        <v>chapter_81_desc</v>
      </c>
      <c r="J86" s="4" t="s">
        <v>40</v>
      </c>
      <c r="K86" s="4">
        <v>35000</v>
      </c>
      <c r="L86" s="4">
        <v>20000</v>
      </c>
      <c r="M86" s="4">
        <v>3</v>
      </c>
      <c r="N86" s="4">
        <f>_xlfn.XLOOKUP(A86,[1]地盘!$B:$B,[1]地盘!$P:$P)</f>
        <v>4550</v>
      </c>
      <c r="O86" s="4">
        <f>_xlfn.XLOOKUP(A86,[1]地盘!$B:$B,[1]地盘!$Q:$Q)</f>
        <v>1820</v>
      </c>
      <c r="P86" s="4">
        <f t="shared" si="15"/>
        <v>10081</v>
      </c>
      <c r="Q86" s="4" t="str">
        <f>CONCATENATE("5;1020000;",_xlfn.XLOOKUP(A86,[1]地盘!$B:$B,[1]地盘!$G:$G),"|5;5012001;",_xlfn.XLOOKUP(A86,[1]地盘!$B:$B,[1]地盘!$H:$H),"|5;1030002;",_xlfn.XLOOKUP(A86,[1]地盘!$B:$B,[1]地盘!$I:$I))</f>
        <v>5;1020000;15|5;5012001;5|5;1030002;72</v>
      </c>
      <c r="R86" s="4" t="s">
        <v>42</v>
      </c>
      <c r="S86" s="4" t="s">
        <v>43</v>
      </c>
    </row>
    <row r="87" spans="1:19">
      <c r="A87" s="4">
        <v>82</v>
      </c>
      <c r="B87" s="4" t="s">
        <v>125</v>
      </c>
      <c r="C87" s="4">
        <v>10082</v>
      </c>
      <c r="D87" s="4">
        <f t="shared" si="12"/>
        <v>9</v>
      </c>
      <c r="E87" s="4">
        <v>82</v>
      </c>
      <c r="F87" s="4" t="str">
        <f t="shared" si="10"/>
        <v>chapter_82_name</v>
      </c>
      <c r="G87" s="4" t="str">
        <f t="shared" si="13"/>
        <v>icon_chapter_82</v>
      </c>
      <c r="H87" s="4" t="str">
        <f t="shared" si="14"/>
        <v>icon_unlock_chapter_82</v>
      </c>
      <c r="I87" s="4" t="str">
        <f t="shared" si="11"/>
        <v>chapter_82_desc</v>
      </c>
      <c r="J87" s="4" t="s">
        <v>40</v>
      </c>
      <c r="K87" s="4">
        <v>35000</v>
      </c>
      <c r="L87" s="4">
        <v>20000</v>
      </c>
      <c r="M87" s="4">
        <v>3</v>
      </c>
      <c r="N87" s="4">
        <f>_xlfn.XLOOKUP(A87,[1]地盘!$B:$B,[1]地盘!$P:$P)</f>
        <v>4600</v>
      </c>
      <c r="O87" s="4">
        <f>_xlfn.XLOOKUP(A87,[1]地盘!$B:$B,[1]地盘!$Q:$Q)</f>
        <v>1840</v>
      </c>
      <c r="P87" s="4">
        <f t="shared" si="15"/>
        <v>10082</v>
      </c>
      <c r="Q87" s="4" t="str">
        <f>CONCATENATE("5;1020000;",_xlfn.XLOOKUP(A87,[1]地盘!$B:$B,[1]地盘!$G:$G),"|5;5012001;",_xlfn.XLOOKUP(A87,[1]地盘!$B:$B,[1]地盘!$H:$H),"|5;1030002;",_xlfn.XLOOKUP(A87,[1]地盘!$B:$B,[1]地盘!$I:$I))</f>
        <v>5;1020000;15|5;5012001;5|5;1030002;72</v>
      </c>
      <c r="R87" s="4" t="s">
        <v>42</v>
      </c>
      <c r="S87" s="4" t="s">
        <v>43</v>
      </c>
    </row>
    <row r="88" spans="1:19">
      <c r="A88" s="4">
        <v>83</v>
      </c>
      <c r="B88" s="4" t="s">
        <v>126</v>
      </c>
      <c r="C88" s="4">
        <v>10083</v>
      </c>
      <c r="D88" s="4">
        <f t="shared" si="12"/>
        <v>9</v>
      </c>
      <c r="E88" s="4">
        <v>83</v>
      </c>
      <c r="F88" s="4" t="str">
        <f t="shared" si="10"/>
        <v>chapter_83_name</v>
      </c>
      <c r="G88" s="4" t="str">
        <f t="shared" si="13"/>
        <v>icon_chapter_83</v>
      </c>
      <c r="H88" s="4" t="str">
        <f t="shared" si="14"/>
        <v>icon_unlock_chapter_83</v>
      </c>
      <c r="I88" s="4" t="str">
        <f t="shared" si="11"/>
        <v>chapter_83_desc</v>
      </c>
      <c r="J88" s="4" t="s">
        <v>40</v>
      </c>
      <c r="K88" s="4">
        <v>35000</v>
      </c>
      <c r="L88" s="4">
        <v>20000</v>
      </c>
      <c r="M88" s="4">
        <v>3</v>
      </c>
      <c r="N88" s="4">
        <f>_xlfn.XLOOKUP(A88,[1]地盘!$B:$B,[1]地盘!$P:$P)</f>
        <v>4650</v>
      </c>
      <c r="O88" s="4">
        <f>_xlfn.XLOOKUP(A88,[1]地盘!$B:$B,[1]地盘!$Q:$Q)</f>
        <v>1860</v>
      </c>
      <c r="P88" s="4">
        <f t="shared" si="15"/>
        <v>10083</v>
      </c>
      <c r="Q88" s="4" t="str">
        <f>CONCATENATE("5;1020000;",_xlfn.XLOOKUP(A88,[1]地盘!$B:$B,[1]地盘!$G:$G),"|5;5012001;",_xlfn.XLOOKUP(A88,[1]地盘!$B:$B,[1]地盘!$H:$H),"|5;1030002;",_xlfn.XLOOKUP(A88,[1]地盘!$B:$B,[1]地盘!$I:$I))</f>
        <v>5;1020000;15|5;5012001;5|5;1030002;72</v>
      </c>
      <c r="R88" s="4" t="s">
        <v>42</v>
      </c>
      <c r="S88" s="4" t="s">
        <v>43</v>
      </c>
    </row>
    <row r="89" spans="1:19">
      <c r="A89" s="4">
        <v>84</v>
      </c>
      <c r="B89" s="4" t="s">
        <v>127</v>
      </c>
      <c r="C89" s="4">
        <v>10084</v>
      </c>
      <c r="D89" s="4">
        <f t="shared" si="12"/>
        <v>9</v>
      </c>
      <c r="E89" s="4">
        <v>84</v>
      </c>
      <c r="F89" s="4" t="str">
        <f t="shared" si="10"/>
        <v>chapter_84_name</v>
      </c>
      <c r="G89" s="4" t="str">
        <f t="shared" si="13"/>
        <v>icon_chapter_84</v>
      </c>
      <c r="H89" s="4" t="str">
        <f t="shared" si="14"/>
        <v>icon_unlock_chapter_84</v>
      </c>
      <c r="I89" s="4" t="str">
        <f t="shared" si="11"/>
        <v>chapter_84_desc</v>
      </c>
      <c r="J89" s="4" t="s">
        <v>40</v>
      </c>
      <c r="K89" s="4">
        <v>35000</v>
      </c>
      <c r="L89" s="4">
        <v>20000</v>
      </c>
      <c r="M89" s="4">
        <v>3</v>
      </c>
      <c r="N89" s="4">
        <f>_xlfn.XLOOKUP(A89,[1]地盘!$B:$B,[1]地盘!$P:$P)</f>
        <v>4700</v>
      </c>
      <c r="O89" s="4">
        <f>_xlfn.XLOOKUP(A89,[1]地盘!$B:$B,[1]地盘!$Q:$Q)</f>
        <v>1880</v>
      </c>
      <c r="P89" s="4">
        <f t="shared" si="15"/>
        <v>10084</v>
      </c>
      <c r="Q89" s="4" t="str">
        <f>CONCATENATE("5;1020000;",_xlfn.XLOOKUP(A89,[1]地盘!$B:$B,[1]地盘!$G:$G),"|5;5012001;",_xlfn.XLOOKUP(A89,[1]地盘!$B:$B,[1]地盘!$H:$H),"|5;1030002;",_xlfn.XLOOKUP(A89,[1]地盘!$B:$B,[1]地盘!$I:$I))</f>
        <v>5;1020000;15|5;5012001;5|5;1030002;72</v>
      </c>
      <c r="R89" s="4" t="s">
        <v>42</v>
      </c>
      <c r="S89" s="4" t="s">
        <v>43</v>
      </c>
    </row>
    <row r="90" spans="1:19">
      <c r="A90" s="4">
        <v>85</v>
      </c>
      <c r="B90" s="4" t="s">
        <v>128</v>
      </c>
      <c r="C90" s="4">
        <v>10085</v>
      </c>
      <c r="D90" s="4">
        <f t="shared" si="12"/>
        <v>9</v>
      </c>
      <c r="E90" s="4">
        <v>85</v>
      </c>
      <c r="F90" s="4" t="str">
        <f t="shared" si="10"/>
        <v>chapter_85_name</v>
      </c>
      <c r="G90" s="4" t="str">
        <f t="shared" si="13"/>
        <v>icon_chapter_85</v>
      </c>
      <c r="H90" s="4" t="str">
        <f t="shared" si="14"/>
        <v>icon_unlock_chapter_85</v>
      </c>
      <c r="I90" s="4" t="str">
        <f t="shared" si="11"/>
        <v>chapter_85_desc</v>
      </c>
      <c r="J90" s="4" t="s">
        <v>40</v>
      </c>
      <c r="K90" s="4">
        <v>35000</v>
      </c>
      <c r="L90" s="4">
        <v>20000</v>
      </c>
      <c r="M90" s="4">
        <v>3</v>
      </c>
      <c r="N90" s="4">
        <f>_xlfn.XLOOKUP(A90,[1]地盘!$B:$B,[1]地盘!$P:$P)</f>
        <v>4750</v>
      </c>
      <c r="O90" s="4">
        <f>_xlfn.XLOOKUP(A90,[1]地盘!$B:$B,[1]地盘!$Q:$Q)</f>
        <v>1900</v>
      </c>
      <c r="P90" s="4">
        <f t="shared" si="15"/>
        <v>10085</v>
      </c>
      <c r="Q90" s="4" t="str">
        <f>CONCATENATE("5;1020000;",_xlfn.XLOOKUP(A90,[1]地盘!$B:$B,[1]地盘!$G:$G),"|5;5012001;",_xlfn.XLOOKUP(A90,[1]地盘!$B:$B,[1]地盘!$H:$H),"|5;1030002;",_xlfn.XLOOKUP(A90,[1]地盘!$B:$B,[1]地盘!$I:$I))</f>
        <v>5;1020000;15|5;5012001;5|5;1030002;73</v>
      </c>
      <c r="R90" s="4" t="s">
        <v>42</v>
      </c>
      <c r="S90" s="4" t="s">
        <v>43</v>
      </c>
    </row>
    <row r="91" spans="1:19">
      <c r="A91" s="4">
        <v>86</v>
      </c>
      <c r="B91" s="4" t="s">
        <v>129</v>
      </c>
      <c r="C91" s="4">
        <v>10086</v>
      </c>
      <c r="D91" s="4">
        <f t="shared" si="12"/>
        <v>9</v>
      </c>
      <c r="E91" s="4">
        <v>86</v>
      </c>
      <c r="F91" s="4" t="str">
        <f t="shared" si="10"/>
        <v>chapter_86_name</v>
      </c>
      <c r="G91" s="4" t="str">
        <f t="shared" si="13"/>
        <v>icon_chapter_86</v>
      </c>
      <c r="H91" s="4" t="str">
        <f t="shared" si="14"/>
        <v>icon_unlock_chapter_86</v>
      </c>
      <c r="I91" s="4" t="str">
        <f t="shared" si="11"/>
        <v>chapter_86_desc</v>
      </c>
      <c r="J91" s="4" t="s">
        <v>40</v>
      </c>
      <c r="K91" s="4">
        <v>35000</v>
      </c>
      <c r="L91" s="4">
        <v>20000</v>
      </c>
      <c r="M91" s="4">
        <v>3</v>
      </c>
      <c r="N91" s="4">
        <f>_xlfn.XLOOKUP(A91,[1]地盘!$B:$B,[1]地盘!$P:$P)</f>
        <v>4800</v>
      </c>
      <c r="O91" s="4">
        <f>_xlfn.XLOOKUP(A91,[1]地盘!$B:$B,[1]地盘!$Q:$Q)</f>
        <v>1920</v>
      </c>
      <c r="P91" s="4">
        <f t="shared" si="15"/>
        <v>10086</v>
      </c>
      <c r="Q91" s="4" t="str">
        <f>CONCATENATE("5;1020000;",_xlfn.XLOOKUP(A91,[1]地盘!$B:$B,[1]地盘!$G:$G),"|5;5012001;",_xlfn.XLOOKUP(A91,[1]地盘!$B:$B,[1]地盘!$H:$H),"|5;1030002;",_xlfn.XLOOKUP(A91,[1]地盘!$B:$B,[1]地盘!$I:$I))</f>
        <v>5;1020000;15|5;5012001;5|5;1030002;73</v>
      </c>
      <c r="R91" s="4" t="s">
        <v>42</v>
      </c>
      <c r="S91" s="4" t="s">
        <v>43</v>
      </c>
    </row>
    <row r="92" spans="1:19">
      <c r="A92" s="4">
        <v>87</v>
      </c>
      <c r="B92" s="4" t="s">
        <v>130</v>
      </c>
      <c r="C92" s="4">
        <v>10087</v>
      </c>
      <c r="D92" s="4">
        <f t="shared" si="12"/>
        <v>9</v>
      </c>
      <c r="E92" s="4">
        <v>87</v>
      </c>
      <c r="F92" s="4" t="str">
        <f t="shared" si="10"/>
        <v>chapter_87_name</v>
      </c>
      <c r="G92" s="4" t="str">
        <f t="shared" si="13"/>
        <v>icon_chapter_87</v>
      </c>
      <c r="H92" s="4" t="str">
        <f t="shared" si="14"/>
        <v>icon_unlock_chapter_87</v>
      </c>
      <c r="I92" s="4" t="str">
        <f t="shared" si="11"/>
        <v>chapter_87_desc</v>
      </c>
      <c r="J92" s="4" t="s">
        <v>40</v>
      </c>
      <c r="K92" s="4">
        <v>35000</v>
      </c>
      <c r="L92" s="4">
        <v>20000</v>
      </c>
      <c r="M92" s="4">
        <v>3</v>
      </c>
      <c r="N92" s="4">
        <f>_xlfn.XLOOKUP(A92,[1]地盘!$B:$B,[1]地盘!$P:$P)</f>
        <v>4850</v>
      </c>
      <c r="O92" s="4">
        <f>_xlfn.XLOOKUP(A92,[1]地盘!$B:$B,[1]地盘!$Q:$Q)</f>
        <v>1940</v>
      </c>
      <c r="P92" s="4">
        <f t="shared" si="15"/>
        <v>10087</v>
      </c>
      <c r="Q92" s="4" t="str">
        <f>CONCATENATE("5;1020000;",_xlfn.XLOOKUP(A92,[1]地盘!$B:$B,[1]地盘!$G:$G),"|5;5012001;",_xlfn.XLOOKUP(A92,[1]地盘!$B:$B,[1]地盘!$H:$H),"|5;1030002;",_xlfn.XLOOKUP(A92,[1]地盘!$B:$B,[1]地盘!$I:$I))</f>
        <v>5;1020000;15|5;5012001;5|5;1030002;73</v>
      </c>
      <c r="R92" s="4" t="s">
        <v>42</v>
      </c>
      <c r="S92" s="4" t="s">
        <v>43</v>
      </c>
    </row>
    <row r="93" spans="1:19">
      <c r="A93" s="4">
        <v>88</v>
      </c>
      <c r="B93" s="4" t="s">
        <v>131</v>
      </c>
      <c r="C93" s="4">
        <v>10088</v>
      </c>
      <c r="D93" s="4">
        <f t="shared" si="12"/>
        <v>9</v>
      </c>
      <c r="E93" s="4">
        <v>88</v>
      </c>
      <c r="F93" s="4" t="str">
        <f t="shared" si="10"/>
        <v>chapter_88_name</v>
      </c>
      <c r="G93" s="4" t="str">
        <f t="shared" si="13"/>
        <v>icon_chapter_88</v>
      </c>
      <c r="H93" s="4" t="str">
        <f t="shared" si="14"/>
        <v>icon_unlock_chapter_88</v>
      </c>
      <c r="I93" s="4" t="str">
        <f t="shared" si="11"/>
        <v>chapter_88_desc</v>
      </c>
      <c r="J93" s="4" t="s">
        <v>40</v>
      </c>
      <c r="K93" s="4">
        <v>35000</v>
      </c>
      <c r="L93" s="4">
        <v>20000</v>
      </c>
      <c r="M93" s="4">
        <v>3</v>
      </c>
      <c r="N93" s="4">
        <f>_xlfn.XLOOKUP(A93,[1]地盘!$B:$B,[1]地盘!$P:$P)</f>
        <v>4900</v>
      </c>
      <c r="O93" s="4">
        <f>_xlfn.XLOOKUP(A93,[1]地盘!$B:$B,[1]地盘!$Q:$Q)</f>
        <v>1960</v>
      </c>
      <c r="P93" s="4">
        <f t="shared" si="15"/>
        <v>10088</v>
      </c>
      <c r="Q93" s="4" t="str">
        <f>CONCATENATE("5;1020000;",_xlfn.XLOOKUP(A93,[1]地盘!$B:$B,[1]地盘!$G:$G),"|5;5012001;",_xlfn.XLOOKUP(A93,[1]地盘!$B:$B,[1]地盘!$H:$H),"|5;1030002;",_xlfn.XLOOKUP(A93,[1]地盘!$B:$B,[1]地盘!$I:$I))</f>
        <v>5;1020000;15|5;5012001;5|5;1030002;73</v>
      </c>
      <c r="R93" s="4" t="s">
        <v>42</v>
      </c>
      <c r="S93" s="4" t="s">
        <v>43</v>
      </c>
    </row>
    <row r="94" spans="1:19">
      <c r="A94" s="4">
        <v>89</v>
      </c>
      <c r="B94" s="4" t="s">
        <v>132</v>
      </c>
      <c r="C94" s="4">
        <v>10089</v>
      </c>
      <c r="D94" s="4">
        <f t="shared" si="12"/>
        <v>9</v>
      </c>
      <c r="E94" s="4">
        <v>89</v>
      </c>
      <c r="F94" s="4" t="str">
        <f t="shared" si="10"/>
        <v>chapter_89_name</v>
      </c>
      <c r="G94" s="4" t="str">
        <f t="shared" si="13"/>
        <v>icon_chapter_89</v>
      </c>
      <c r="H94" s="4" t="str">
        <f t="shared" si="14"/>
        <v>icon_unlock_chapter_89</v>
      </c>
      <c r="I94" s="4" t="str">
        <f t="shared" si="11"/>
        <v>chapter_89_desc</v>
      </c>
      <c r="J94" s="4" t="s">
        <v>40</v>
      </c>
      <c r="K94" s="4">
        <v>35000</v>
      </c>
      <c r="L94" s="4">
        <v>20000</v>
      </c>
      <c r="M94" s="4">
        <v>3</v>
      </c>
      <c r="N94" s="4">
        <f>_xlfn.XLOOKUP(A94,[1]地盘!$B:$B,[1]地盘!$P:$P)</f>
        <v>4950</v>
      </c>
      <c r="O94" s="4">
        <f>_xlfn.XLOOKUP(A94,[1]地盘!$B:$B,[1]地盘!$Q:$Q)</f>
        <v>1980</v>
      </c>
      <c r="P94" s="4">
        <f t="shared" si="15"/>
        <v>10089</v>
      </c>
      <c r="Q94" s="4" t="str">
        <f>CONCATENATE("5;1020000;",_xlfn.XLOOKUP(A94,[1]地盘!$B:$B,[1]地盘!$G:$G),"|5;5012001;",_xlfn.XLOOKUP(A94,[1]地盘!$B:$B,[1]地盘!$H:$H),"|5;1030002;",_xlfn.XLOOKUP(A94,[1]地盘!$B:$B,[1]地盘!$I:$I))</f>
        <v>5;1020000;15|5;5012001;5|5;1030002;73</v>
      </c>
      <c r="R94" s="4" t="s">
        <v>42</v>
      </c>
      <c r="S94" s="4" t="s">
        <v>43</v>
      </c>
    </row>
    <row r="95" spans="1:19">
      <c r="A95" s="4">
        <v>90</v>
      </c>
      <c r="B95" s="4" t="s">
        <v>133</v>
      </c>
      <c r="C95" s="4">
        <v>10090</v>
      </c>
      <c r="D95" s="4">
        <f t="shared" si="12"/>
        <v>9</v>
      </c>
      <c r="E95" s="4">
        <v>90</v>
      </c>
      <c r="F95" s="4" t="str">
        <f t="shared" si="10"/>
        <v>chapter_90_name</v>
      </c>
      <c r="G95" s="4" t="str">
        <f t="shared" si="13"/>
        <v>icon_chapter_90</v>
      </c>
      <c r="H95" s="4" t="str">
        <f t="shared" si="14"/>
        <v>icon_unlock_chapter_90</v>
      </c>
      <c r="I95" s="4" t="str">
        <f t="shared" si="11"/>
        <v>chapter_90_desc</v>
      </c>
      <c r="J95" s="4" t="s">
        <v>40</v>
      </c>
      <c r="K95" s="4">
        <v>35000</v>
      </c>
      <c r="L95" s="4">
        <v>20000</v>
      </c>
      <c r="M95" s="4">
        <v>3</v>
      </c>
      <c r="N95" s="4">
        <f>_xlfn.XLOOKUP(A95,[1]地盘!$B:$B,[1]地盘!$P:$P)</f>
        <v>5000</v>
      </c>
      <c r="O95" s="4">
        <f>_xlfn.XLOOKUP(A95,[1]地盘!$B:$B,[1]地盘!$Q:$Q)</f>
        <v>2000</v>
      </c>
      <c r="P95" s="4">
        <f t="shared" si="15"/>
        <v>10090</v>
      </c>
      <c r="Q95" s="4" t="str">
        <f>CONCATENATE("5;1020000;",_xlfn.XLOOKUP(A95,[1]地盘!$B:$B,[1]地盘!$G:$G),"|5;5012001;",_xlfn.XLOOKUP(A95,[1]地盘!$B:$B,[1]地盘!$H:$H),"|5;1030002;",_xlfn.XLOOKUP(A95,[1]地盘!$B:$B,[1]地盘!$I:$I))</f>
        <v>5;1020000;15|5;5012001;5|5;1030002;74</v>
      </c>
      <c r="R95" s="4" t="s">
        <v>42</v>
      </c>
      <c r="S95" s="4" t="s">
        <v>43</v>
      </c>
    </row>
    <row r="96" spans="1:19">
      <c r="A96" s="4">
        <v>91</v>
      </c>
      <c r="B96" s="4" t="s">
        <v>134</v>
      </c>
      <c r="C96" s="4">
        <v>10091</v>
      </c>
      <c r="D96" s="4">
        <f t="shared" si="12"/>
        <v>10</v>
      </c>
      <c r="E96" s="4">
        <v>91</v>
      </c>
      <c r="F96" s="4" t="str">
        <f t="shared" si="10"/>
        <v>chapter_91_name</v>
      </c>
      <c r="G96" s="4" t="str">
        <f t="shared" si="13"/>
        <v>icon_chapter_91</v>
      </c>
      <c r="H96" s="4" t="str">
        <f t="shared" si="14"/>
        <v>icon_unlock_chapter_91</v>
      </c>
      <c r="I96" s="4" t="str">
        <f t="shared" si="11"/>
        <v>chapter_91_desc</v>
      </c>
      <c r="J96" s="4" t="s">
        <v>40</v>
      </c>
      <c r="K96" s="4">
        <v>35000</v>
      </c>
      <c r="L96" s="4">
        <v>20000</v>
      </c>
      <c r="M96" s="4">
        <v>3</v>
      </c>
      <c r="N96" s="4">
        <f>_xlfn.XLOOKUP(A96,[1]地盘!$B:$B,[1]地盘!$P:$P)</f>
        <v>5075</v>
      </c>
      <c r="O96" s="4">
        <f>_xlfn.XLOOKUP(A96,[1]地盘!$B:$B,[1]地盘!$Q:$Q)</f>
        <v>2050</v>
      </c>
      <c r="P96" s="4">
        <f t="shared" si="15"/>
        <v>10091</v>
      </c>
      <c r="Q96" s="4" t="str">
        <f>CONCATENATE("5;1020000;",_xlfn.XLOOKUP(A96,[1]地盘!$B:$B,[1]地盘!$G:$G),"|5;5012001;",_xlfn.XLOOKUP(A96,[1]地盘!$B:$B,[1]地盘!$H:$H),"|5;1030002;",_xlfn.XLOOKUP(A96,[1]地盘!$B:$B,[1]地盘!$I:$I))</f>
        <v>5;1020000;15|5;5012001;5|5;1030002;74</v>
      </c>
      <c r="R96" s="4" t="s">
        <v>42</v>
      </c>
      <c r="S96" s="4" t="s">
        <v>43</v>
      </c>
    </row>
    <row r="97" spans="1:19">
      <c r="A97" s="4">
        <v>92</v>
      </c>
      <c r="B97" s="4" t="s">
        <v>135</v>
      </c>
      <c r="C97" s="4">
        <v>10092</v>
      </c>
      <c r="D97" s="4">
        <f t="shared" si="12"/>
        <v>10</v>
      </c>
      <c r="E97" s="4">
        <v>92</v>
      </c>
      <c r="F97" s="4" t="str">
        <f t="shared" si="10"/>
        <v>chapter_92_name</v>
      </c>
      <c r="G97" s="4" t="str">
        <f t="shared" si="13"/>
        <v>icon_chapter_92</v>
      </c>
      <c r="H97" s="4" t="str">
        <f t="shared" si="14"/>
        <v>icon_unlock_chapter_92</v>
      </c>
      <c r="I97" s="4" t="str">
        <f t="shared" si="11"/>
        <v>chapter_92_desc</v>
      </c>
      <c r="J97" s="4" t="s">
        <v>40</v>
      </c>
      <c r="K97" s="4">
        <v>35000</v>
      </c>
      <c r="L97" s="4">
        <v>20000</v>
      </c>
      <c r="M97" s="4">
        <v>3</v>
      </c>
      <c r="N97" s="4">
        <f>_xlfn.XLOOKUP(A97,[1]地盘!$B:$B,[1]地盘!$P:$P)</f>
        <v>5150</v>
      </c>
      <c r="O97" s="4">
        <f>_xlfn.XLOOKUP(A97,[1]地盘!$B:$B,[1]地盘!$Q:$Q)</f>
        <v>2100</v>
      </c>
      <c r="P97" s="4">
        <f t="shared" si="15"/>
        <v>10092</v>
      </c>
      <c r="Q97" s="4" t="str">
        <f>CONCATENATE("5;1020000;",_xlfn.XLOOKUP(A97,[1]地盘!$B:$B,[1]地盘!$G:$G),"|5;5012001;",_xlfn.XLOOKUP(A97,[1]地盘!$B:$B,[1]地盘!$H:$H),"|5;1030002;",_xlfn.XLOOKUP(A97,[1]地盘!$B:$B,[1]地盘!$I:$I))</f>
        <v>5;1020000;15|5;5012001;5|5;1030002;74</v>
      </c>
      <c r="R97" s="4" t="s">
        <v>42</v>
      </c>
      <c r="S97" s="4" t="s">
        <v>43</v>
      </c>
    </row>
    <row r="98" spans="1:19">
      <c r="A98" s="4">
        <v>93</v>
      </c>
      <c r="B98" s="4" t="s">
        <v>136</v>
      </c>
      <c r="C98" s="4">
        <v>10093</v>
      </c>
      <c r="D98" s="4">
        <f t="shared" si="12"/>
        <v>10</v>
      </c>
      <c r="E98" s="4">
        <v>93</v>
      </c>
      <c r="F98" s="4" t="str">
        <f t="shared" si="10"/>
        <v>chapter_93_name</v>
      </c>
      <c r="G98" s="4" t="str">
        <f t="shared" si="13"/>
        <v>icon_chapter_93</v>
      </c>
      <c r="H98" s="4" t="str">
        <f t="shared" si="14"/>
        <v>icon_unlock_chapter_93</v>
      </c>
      <c r="I98" s="4" t="str">
        <f t="shared" si="11"/>
        <v>chapter_93_desc</v>
      </c>
      <c r="J98" s="4" t="s">
        <v>40</v>
      </c>
      <c r="K98" s="4">
        <v>35000</v>
      </c>
      <c r="L98" s="4">
        <v>20000</v>
      </c>
      <c r="M98" s="4">
        <v>3</v>
      </c>
      <c r="N98" s="4">
        <f>_xlfn.XLOOKUP(A98,[1]地盘!$B:$B,[1]地盘!$P:$P)</f>
        <v>5225</v>
      </c>
      <c r="O98" s="4">
        <f>_xlfn.XLOOKUP(A98,[1]地盘!$B:$B,[1]地盘!$Q:$Q)</f>
        <v>2150</v>
      </c>
      <c r="P98" s="4">
        <f t="shared" si="15"/>
        <v>10093</v>
      </c>
      <c r="Q98" s="4" t="str">
        <f>CONCATENATE("5;1020000;",_xlfn.XLOOKUP(A98,[1]地盘!$B:$B,[1]地盘!$G:$G),"|5;5012001;",_xlfn.XLOOKUP(A98,[1]地盘!$B:$B,[1]地盘!$H:$H),"|5;1030002;",_xlfn.XLOOKUP(A98,[1]地盘!$B:$B,[1]地盘!$I:$I))</f>
        <v>5;1020000;15|5;5012001;5|5;1030002;74</v>
      </c>
      <c r="R98" s="4" t="s">
        <v>42</v>
      </c>
      <c r="S98" s="4" t="s">
        <v>43</v>
      </c>
    </row>
    <row r="99" spans="1:19">
      <c r="A99" s="4">
        <v>94</v>
      </c>
      <c r="B99" s="4" t="s">
        <v>137</v>
      </c>
      <c r="C99" s="4">
        <v>10094</v>
      </c>
      <c r="D99" s="4">
        <f t="shared" si="12"/>
        <v>10</v>
      </c>
      <c r="E99" s="4">
        <v>94</v>
      </c>
      <c r="F99" s="4" t="str">
        <f t="shared" si="10"/>
        <v>chapter_94_name</v>
      </c>
      <c r="G99" s="4" t="str">
        <f t="shared" si="13"/>
        <v>icon_chapter_94</v>
      </c>
      <c r="H99" s="4" t="str">
        <f t="shared" si="14"/>
        <v>icon_unlock_chapter_94</v>
      </c>
      <c r="I99" s="4" t="str">
        <f t="shared" si="11"/>
        <v>chapter_94_desc</v>
      </c>
      <c r="J99" s="4" t="s">
        <v>40</v>
      </c>
      <c r="K99" s="4">
        <v>35000</v>
      </c>
      <c r="L99" s="4">
        <v>20000</v>
      </c>
      <c r="M99" s="4">
        <v>3</v>
      </c>
      <c r="N99" s="4">
        <f>_xlfn.XLOOKUP(A99,[1]地盘!$B:$B,[1]地盘!$P:$P)</f>
        <v>5300</v>
      </c>
      <c r="O99" s="4">
        <f>_xlfn.XLOOKUP(A99,[1]地盘!$B:$B,[1]地盘!$Q:$Q)</f>
        <v>2200</v>
      </c>
      <c r="P99" s="4">
        <f t="shared" si="15"/>
        <v>10094</v>
      </c>
      <c r="Q99" s="4" t="str">
        <f>CONCATENATE("5;1020000;",_xlfn.XLOOKUP(A99,[1]地盘!$B:$B,[1]地盘!$G:$G),"|5;5012001;",_xlfn.XLOOKUP(A99,[1]地盘!$B:$B,[1]地盘!$H:$H),"|5;1030002;",_xlfn.XLOOKUP(A99,[1]地盘!$B:$B,[1]地盘!$I:$I))</f>
        <v>5;1020000;15|5;5012001;5|5;1030002;74</v>
      </c>
      <c r="R99" s="4" t="s">
        <v>42</v>
      </c>
      <c r="S99" s="4" t="s">
        <v>43</v>
      </c>
    </row>
    <row r="100" spans="1:19">
      <c r="A100" s="4">
        <v>95</v>
      </c>
      <c r="B100" s="4" t="s">
        <v>138</v>
      </c>
      <c r="C100" s="4">
        <v>10095</v>
      </c>
      <c r="D100" s="4">
        <f t="shared" si="12"/>
        <v>10</v>
      </c>
      <c r="E100" s="4">
        <v>95</v>
      </c>
      <c r="F100" s="4" t="str">
        <f t="shared" si="10"/>
        <v>chapter_95_name</v>
      </c>
      <c r="G100" s="4" t="str">
        <f t="shared" si="13"/>
        <v>icon_chapter_95</v>
      </c>
      <c r="H100" s="4" t="str">
        <f t="shared" si="14"/>
        <v>icon_unlock_chapter_95</v>
      </c>
      <c r="I100" s="4" t="str">
        <f t="shared" si="11"/>
        <v>chapter_95_desc</v>
      </c>
      <c r="J100" s="4" t="s">
        <v>40</v>
      </c>
      <c r="K100" s="4">
        <v>35000</v>
      </c>
      <c r="L100" s="4">
        <v>20000</v>
      </c>
      <c r="M100" s="4">
        <v>3</v>
      </c>
      <c r="N100" s="4">
        <f>_xlfn.XLOOKUP(A100,[1]地盘!$B:$B,[1]地盘!$P:$P)</f>
        <v>5375</v>
      </c>
      <c r="O100" s="4">
        <f>_xlfn.XLOOKUP(A100,[1]地盘!$B:$B,[1]地盘!$Q:$Q)</f>
        <v>2250</v>
      </c>
      <c r="P100" s="4">
        <f t="shared" si="15"/>
        <v>10095</v>
      </c>
      <c r="Q100" s="4" t="str">
        <f>CONCATENATE("5;1020000;",_xlfn.XLOOKUP(A100,[1]地盘!$B:$B,[1]地盘!$G:$G),"|5;5012001;",_xlfn.XLOOKUP(A100,[1]地盘!$B:$B,[1]地盘!$H:$H),"|5;1030002;",_xlfn.XLOOKUP(A100,[1]地盘!$B:$B,[1]地盘!$I:$I))</f>
        <v>5;1020000;15|5;5012001;5|5;1030002;75</v>
      </c>
      <c r="R100" s="4" t="s">
        <v>42</v>
      </c>
      <c r="S100" s="4" t="s">
        <v>43</v>
      </c>
    </row>
    <row r="101" spans="1:19">
      <c r="A101" s="4">
        <v>96</v>
      </c>
      <c r="B101" s="4" t="s">
        <v>139</v>
      </c>
      <c r="C101" s="4">
        <v>10096</v>
      </c>
      <c r="D101" s="4">
        <f t="shared" si="12"/>
        <v>10</v>
      </c>
      <c r="E101" s="4">
        <v>96</v>
      </c>
      <c r="F101" s="4" t="str">
        <f t="shared" si="10"/>
        <v>chapter_96_name</v>
      </c>
      <c r="G101" s="4" t="str">
        <f t="shared" si="13"/>
        <v>icon_chapter_96</v>
      </c>
      <c r="H101" s="4" t="str">
        <f t="shared" si="14"/>
        <v>icon_unlock_chapter_96</v>
      </c>
      <c r="I101" s="4" t="str">
        <f t="shared" si="11"/>
        <v>chapter_96_desc</v>
      </c>
      <c r="J101" s="4" t="s">
        <v>40</v>
      </c>
      <c r="K101" s="4">
        <v>35000</v>
      </c>
      <c r="L101" s="4">
        <v>20000</v>
      </c>
      <c r="M101" s="4">
        <v>3</v>
      </c>
      <c r="N101" s="4">
        <f>_xlfn.XLOOKUP(A101,[1]地盘!$B:$B,[1]地盘!$P:$P)</f>
        <v>5450</v>
      </c>
      <c r="O101" s="4">
        <f>_xlfn.XLOOKUP(A101,[1]地盘!$B:$B,[1]地盘!$Q:$Q)</f>
        <v>2300</v>
      </c>
      <c r="P101" s="4">
        <f t="shared" si="15"/>
        <v>10096</v>
      </c>
      <c r="Q101" s="4" t="str">
        <f>CONCATENATE("5;1020000;",_xlfn.XLOOKUP(A101,[1]地盘!$B:$B,[1]地盘!$G:$G),"|5;5012001;",_xlfn.XLOOKUP(A101,[1]地盘!$B:$B,[1]地盘!$H:$H),"|5;1030002;",_xlfn.XLOOKUP(A101,[1]地盘!$B:$B,[1]地盘!$I:$I))</f>
        <v>5;1020000;15|5;5012001;5|5;1030002;75</v>
      </c>
      <c r="R101" s="4" t="s">
        <v>42</v>
      </c>
      <c r="S101" s="4" t="s">
        <v>43</v>
      </c>
    </row>
    <row r="102" spans="1:19">
      <c r="A102" s="4">
        <v>97</v>
      </c>
      <c r="B102" s="4" t="s">
        <v>140</v>
      </c>
      <c r="C102" s="4">
        <v>10097</v>
      </c>
      <c r="D102" s="4">
        <f t="shared" si="12"/>
        <v>10</v>
      </c>
      <c r="E102" s="4">
        <v>97</v>
      </c>
      <c r="F102" s="4" t="str">
        <f t="shared" si="10"/>
        <v>chapter_97_name</v>
      </c>
      <c r="G102" s="4" t="str">
        <f t="shared" si="13"/>
        <v>icon_chapter_97</v>
      </c>
      <c r="H102" s="4" t="str">
        <f t="shared" si="14"/>
        <v>icon_unlock_chapter_97</v>
      </c>
      <c r="I102" s="4" t="str">
        <f t="shared" si="11"/>
        <v>chapter_97_desc</v>
      </c>
      <c r="J102" s="4" t="s">
        <v>40</v>
      </c>
      <c r="K102" s="4">
        <v>35000</v>
      </c>
      <c r="L102" s="4">
        <v>20000</v>
      </c>
      <c r="M102" s="4">
        <v>3</v>
      </c>
      <c r="N102" s="4">
        <f>_xlfn.XLOOKUP(A102,[1]地盘!$B:$B,[1]地盘!$P:$P)</f>
        <v>5525</v>
      </c>
      <c r="O102" s="4">
        <f>_xlfn.XLOOKUP(A102,[1]地盘!$B:$B,[1]地盘!$Q:$Q)</f>
        <v>2350</v>
      </c>
      <c r="P102" s="4">
        <f t="shared" si="15"/>
        <v>10097</v>
      </c>
      <c r="Q102" s="4" t="str">
        <f>CONCATENATE("5;1020000;",_xlfn.XLOOKUP(A102,[1]地盘!$B:$B,[1]地盘!$G:$G),"|5;5012001;",_xlfn.XLOOKUP(A102,[1]地盘!$B:$B,[1]地盘!$H:$H),"|5;1030002;",_xlfn.XLOOKUP(A102,[1]地盘!$B:$B,[1]地盘!$I:$I))</f>
        <v>5;1020000;15|5;5012001;5|5;1030002;75</v>
      </c>
      <c r="R102" s="4" t="s">
        <v>42</v>
      </c>
      <c r="S102" s="4" t="s">
        <v>43</v>
      </c>
    </row>
    <row r="103" spans="1:19">
      <c r="A103" s="4">
        <v>98</v>
      </c>
      <c r="B103" s="4" t="s">
        <v>141</v>
      </c>
      <c r="C103" s="4">
        <v>10098</v>
      </c>
      <c r="D103" s="4">
        <f t="shared" si="12"/>
        <v>10</v>
      </c>
      <c r="E103" s="4">
        <v>98</v>
      </c>
      <c r="F103" s="4" t="str">
        <f t="shared" si="10"/>
        <v>chapter_98_name</v>
      </c>
      <c r="G103" s="4" t="str">
        <f t="shared" si="13"/>
        <v>icon_chapter_98</v>
      </c>
      <c r="H103" s="4" t="str">
        <f t="shared" si="14"/>
        <v>icon_unlock_chapter_98</v>
      </c>
      <c r="I103" s="4" t="str">
        <f t="shared" si="11"/>
        <v>chapter_98_desc</v>
      </c>
      <c r="J103" s="4" t="s">
        <v>40</v>
      </c>
      <c r="K103" s="4">
        <v>35000</v>
      </c>
      <c r="L103" s="4">
        <v>20000</v>
      </c>
      <c r="M103" s="4">
        <v>3</v>
      </c>
      <c r="N103" s="4">
        <f>_xlfn.XLOOKUP(A103,[1]地盘!$B:$B,[1]地盘!$P:$P)</f>
        <v>5600</v>
      </c>
      <c r="O103" s="4">
        <f>_xlfn.XLOOKUP(A103,[1]地盘!$B:$B,[1]地盘!$Q:$Q)</f>
        <v>2400</v>
      </c>
      <c r="P103" s="4">
        <f t="shared" si="15"/>
        <v>10098</v>
      </c>
      <c r="Q103" s="4" t="str">
        <f>CONCATENATE("5;1020000;",_xlfn.XLOOKUP(A103,[1]地盘!$B:$B,[1]地盘!$G:$G),"|5;5012001;",_xlfn.XLOOKUP(A103,[1]地盘!$B:$B,[1]地盘!$H:$H),"|5;1030002;",_xlfn.XLOOKUP(A103,[1]地盘!$B:$B,[1]地盘!$I:$I))</f>
        <v>5;1020000;15|5;5012001;5|5;1030002;75</v>
      </c>
      <c r="R103" s="4" t="s">
        <v>42</v>
      </c>
      <c r="S103" s="4" t="s">
        <v>43</v>
      </c>
    </row>
    <row r="104" spans="1:19">
      <c r="A104" s="4">
        <v>99</v>
      </c>
      <c r="B104" s="4" t="s">
        <v>142</v>
      </c>
      <c r="C104" s="4">
        <v>10099</v>
      </c>
      <c r="D104" s="4">
        <f t="shared" si="12"/>
        <v>10</v>
      </c>
      <c r="E104" s="4">
        <v>99</v>
      </c>
      <c r="F104" s="4" t="str">
        <f t="shared" si="10"/>
        <v>chapter_99_name</v>
      </c>
      <c r="G104" s="4" t="str">
        <f t="shared" si="13"/>
        <v>icon_chapter_99</v>
      </c>
      <c r="H104" s="4" t="str">
        <f t="shared" si="14"/>
        <v>icon_unlock_chapter_99</v>
      </c>
      <c r="I104" s="4" t="str">
        <f t="shared" si="11"/>
        <v>chapter_99_desc</v>
      </c>
      <c r="J104" s="4" t="s">
        <v>40</v>
      </c>
      <c r="K104" s="4">
        <v>35000</v>
      </c>
      <c r="L104" s="4">
        <v>20000</v>
      </c>
      <c r="M104" s="4">
        <v>3</v>
      </c>
      <c r="N104" s="4">
        <f>_xlfn.XLOOKUP(A104,[1]地盘!$B:$B,[1]地盘!$P:$P)</f>
        <v>5675</v>
      </c>
      <c r="O104" s="4">
        <f>_xlfn.XLOOKUP(A104,[1]地盘!$B:$B,[1]地盘!$Q:$Q)</f>
        <v>2450</v>
      </c>
      <c r="P104" s="4">
        <f t="shared" si="15"/>
        <v>10099</v>
      </c>
      <c r="Q104" s="4" t="str">
        <f>CONCATENATE("5;1020000;",_xlfn.XLOOKUP(A104,[1]地盘!$B:$B,[1]地盘!$G:$G),"|5;5012001;",_xlfn.XLOOKUP(A104,[1]地盘!$B:$B,[1]地盘!$H:$H),"|5;1030002;",_xlfn.XLOOKUP(A104,[1]地盘!$B:$B,[1]地盘!$I:$I))</f>
        <v>5;1020000;15|5;5012001;5|5;1030002;75</v>
      </c>
      <c r="R104" s="4" t="s">
        <v>42</v>
      </c>
      <c r="S104" s="4" t="s">
        <v>43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1"/>
  <sheetViews>
    <sheetView workbookViewId="0">
      <selection activeCell="A1" sqref="A1:C4"/>
    </sheetView>
  </sheetViews>
  <sheetFormatPr defaultColWidth="9" defaultRowHeight="11.25" outlineLevelCol="6"/>
  <cols>
    <col min="1" max="5" width="16.625" style="4" customWidth="1"/>
    <col min="6" max="6" width="25.75" style="4" customWidth="1"/>
    <col min="7" max="12" width="16.625" style="4" customWidth="1"/>
    <col min="13" max="16384" width="9" style="4"/>
  </cols>
  <sheetData>
    <row r="1" s="3" customFormat="1" ht="14.25" spans="1:7">
      <c r="A1" s="5" t="s">
        <v>0</v>
      </c>
      <c r="B1" s="5"/>
      <c r="C1" s="5" t="s">
        <v>143</v>
      </c>
      <c r="D1" s="5" t="s">
        <v>144</v>
      </c>
      <c r="E1" s="5" t="s">
        <v>145</v>
      </c>
      <c r="F1" s="5" t="s">
        <v>146</v>
      </c>
      <c r="G1" s="5" t="s">
        <v>5</v>
      </c>
    </row>
    <row r="2" ht="14.25" spans="1:7">
      <c r="A2" s="5" t="s">
        <v>16</v>
      </c>
      <c r="B2" s="5"/>
      <c r="C2" s="5" t="s">
        <v>16</v>
      </c>
      <c r="D2" s="5" t="s">
        <v>16</v>
      </c>
      <c r="E2" s="5" t="s">
        <v>16</v>
      </c>
      <c r="F2" s="6" t="s">
        <v>18</v>
      </c>
      <c r="G2" s="5" t="s">
        <v>17</v>
      </c>
    </row>
    <row r="3" ht="14.25" spans="1:7">
      <c r="A3" s="5" t="s">
        <v>19</v>
      </c>
      <c r="B3" s="5"/>
      <c r="C3" s="5" t="s">
        <v>19</v>
      </c>
      <c r="D3" s="5" t="s">
        <v>19</v>
      </c>
      <c r="E3" s="5" t="s">
        <v>19</v>
      </c>
      <c r="F3" s="6" t="s">
        <v>19</v>
      </c>
      <c r="G3" s="5" t="s">
        <v>20</v>
      </c>
    </row>
    <row r="4" ht="14.25" spans="1:7">
      <c r="A4" s="2" t="s">
        <v>147</v>
      </c>
      <c r="B4" s="2" t="s">
        <v>22</v>
      </c>
      <c r="C4" s="2" t="s">
        <v>21</v>
      </c>
      <c r="D4" s="2" t="s">
        <v>148</v>
      </c>
      <c r="E4" s="2" t="s">
        <v>149</v>
      </c>
      <c r="F4" s="2" t="s">
        <v>150</v>
      </c>
      <c r="G4" s="2" t="s">
        <v>151</v>
      </c>
    </row>
    <row r="5" spans="1:7">
      <c r="A5" s="4">
        <v>101</v>
      </c>
      <c r="B5" s="4" t="str">
        <f t="shared" ref="B5:B68" si="0">CONCATENATE("关卡",ROUNDDOWN(A5/100,0),"-阶段",A5-ROUNDDOWN(A5/100,0)*100)</f>
        <v>关卡1-阶段1</v>
      </c>
      <c r="C5" s="4">
        <f t="shared" ref="C5:C34" si="1">ROUNDDOWN(A5/100,0)</f>
        <v>1</v>
      </c>
      <c r="D5" s="4">
        <v>0</v>
      </c>
      <c r="E5" s="4">
        <f>2*60</f>
        <v>120</v>
      </c>
      <c r="F5" s="4" t="str">
        <f t="shared" ref="F5:F34" si="2">CONCATENATE("3;0;",2000*ROUNDDOWN(A5/100,0),"|2;0;",10*(D5+1))</f>
        <v>3;0;2000|2;0;10</v>
      </c>
      <c r="G5" s="4" t="s">
        <v>152</v>
      </c>
    </row>
    <row r="6" spans="1:7">
      <c r="A6" s="4">
        <v>102</v>
      </c>
      <c r="B6" s="4" t="str">
        <f t="shared" si="0"/>
        <v>关卡1-阶段2</v>
      </c>
      <c r="C6" s="4">
        <f t="shared" si="1"/>
        <v>1</v>
      </c>
      <c r="D6" s="4">
        <v>0</v>
      </c>
      <c r="E6" s="4">
        <v>300</v>
      </c>
      <c r="F6" s="4" t="str">
        <f t="shared" si="2"/>
        <v>3;0;2000|2;0;10</v>
      </c>
      <c r="G6" s="4" t="s">
        <v>152</v>
      </c>
    </row>
    <row r="7" spans="1:7">
      <c r="A7" s="4">
        <v>103</v>
      </c>
      <c r="B7" s="4" t="str">
        <f t="shared" si="0"/>
        <v>关卡1-阶段3</v>
      </c>
      <c r="C7" s="4">
        <f t="shared" si="1"/>
        <v>1</v>
      </c>
      <c r="D7" s="4">
        <v>1</v>
      </c>
      <c r="E7" s="4">
        <v>480</v>
      </c>
      <c r="F7" s="4" t="str">
        <f t="shared" si="2"/>
        <v>3;0;2000|2;0;20</v>
      </c>
      <c r="G7" s="4" t="s">
        <v>152</v>
      </c>
    </row>
    <row r="8" spans="1:7">
      <c r="A8" s="4">
        <f t="shared" ref="A8:A34" si="3">A5+100</f>
        <v>201</v>
      </c>
      <c r="B8" s="4" t="str">
        <f t="shared" si="0"/>
        <v>关卡2-阶段1</v>
      </c>
      <c r="C8" s="4">
        <f t="shared" si="1"/>
        <v>2</v>
      </c>
      <c r="D8" s="4">
        <f t="shared" ref="D8:D34" si="4">D5</f>
        <v>0</v>
      </c>
      <c r="E8" s="4">
        <f>2*60</f>
        <v>120</v>
      </c>
      <c r="F8" s="4" t="str">
        <f t="shared" si="2"/>
        <v>3;0;4000|2;0;10</v>
      </c>
      <c r="G8" s="4" t="s">
        <v>152</v>
      </c>
    </row>
    <row r="9" spans="1:7">
      <c r="A9" s="4">
        <f t="shared" si="3"/>
        <v>202</v>
      </c>
      <c r="B9" s="4" t="str">
        <f t="shared" si="0"/>
        <v>关卡2-阶段2</v>
      </c>
      <c r="C9" s="4">
        <f t="shared" si="1"/>
        <v>2</v>
      </c>
      <c r="D9" s="4">
        <f t="shared" si="4"/>
        <v>0</v>
      </c>
      <c r="E9" s="4">
        <v>300</v>
      </c>
      <c r="F9" s="4" t="str">
        <f t="shared" si="2"/>
        <v>3;0;4000|2;0;10</v>
      </c>
      <c r="G9" s="4" t="s">
        <v>152</v>
      </c>
    </row>
    <row r="10" spans="1:7">
      <c r="A10" s="4">
        <f t="shared" si="3"/>
        <v>203</v>
      </c>
      <c r="B10" s="4" t="str">
        <f t="shared" si="0"/>
        <v>关卡2-阶段3</v>
      </c>
      <c r="C10" s="4">
        <f t="shared" si="1"/>
        <v>2</v>
      </c>
      <c r="D10" s="4">
        <f t="shared" si="4"/>
        <v>1</v>
      </c>
      <c r="E10" s="4">
        <v>480</v>
      </c>
      <c r="F10" s="4" t="str">
        <f t="shared" si="2"/>
        <v>3;0;4000|2;0;20</v>
      </c>
      <c r="G10" s="4" t="s">
        <v>152</v>
      </c>
    </row>
    <row r="11" spans="1:7">
      <c r="A11" s="4">
        <f t="shared" si="3"/>
        <v>301</v>
      </c>
      <c r="B11" s="4" t="str">
        <f t="shared" si="0"/>
        <v>关卡3-阶段1</v>
      </c>
      <c r="C11" s="4">
        <f t="shared" si="1"/>
        <v>3</v>
      </c>
      <c r="D11" s="4">
        <f t="shared" si="4"/>
        <v>0</v>
      </c>
      <c r="E11" s="4">
        <f>2*60</f>
        <v>120</v>
      </c>
      <c r="F11" s="4" t="str">
        <f t="shared" si="2"/>
        <v>3;0;6000|2;0;10</v>
      </c>
      <c r="G11" s="4" t="s">
        <v>152</v>
      </c>
    </row>
    <row r="12" spans="1:7">
      <c r="A12" s="4">
        <f t="shared" si="3"/>
        <v>302</v>
      </c>
      <c r="B12" s="4" t="str">
        <f t="shared" si="0"/>
        <v>关卡3-阶段2</v>
      </c>
      <c r="C12" s="4">
        <f t="shared" si="1"/>
        <v>3</v>
      </c>
      <c r="D12" s="4">
        <f t="shared" si="4"/>
        <v>0</v>
      </c>
      <c r="E12" s="4">
        <v>300</v>
      </c>
      <c r="F12" s="4" t="str">
        <f t="shared" si="2"/>
        <v>3;0;6000|2;0;10</v>
      </c>
      <c r="G12" s="4" t="s">
        <v>152</v>
      </c>
    </row>
    <row r="13" spans="1:7">
      <c r="A13" s="4">
        <f t="shared" si="3"/>
        <v>303</v>
      </c>
      <c r="B13" s="4" t="str">
        <f t="shared" si="0"/>
        <v>关卡3-阶段3</v>
      </c>
      <c r="C13" s="4">
        <f t="shared" si="1"/>
        <v>3</v>
      </c>
      <c r="D13" s="4">
        <f t="shared" si="4"/>
        <v>1</v>
      </c>
      <c r="E13" s="4">
        <v>480</v>
      </c>
      <c r="F13" s="4" t="str">
        <f t="shared" si="2"/>
        <v>3;0;6000|2;0;20</v>
      </c>
      <c r="G13" s="4" t="s">
        <v>152</v>
      </c>
    </row>
    <row r="14" spans="1:7">
      <c r="A14" s="4">
        <f t="shared" si="3"/>
        <v>401</v>
      </c>
      <c r="B14" s="4" t="str">
        <f t="shared" si="0"/>
        <v>关卡4-阶段1</v>
      </c>
      <c r="C14" s="4">
        <f t="shared" si="1"/>
        <v>4</v>
      </c>
      <c r="D14" s="4">
        <f t="shared" si="4"/>
        <v>0</v>
      </c>
      <c r="E14" s="4">
        <f>2*60</f>
        <v>120</v>
      </c>
      <c r="F14" s="4" t="str">
        <f t="shared" si="2"/>
        <v>3;0;8000|2;0;10</v>
      </c>
      <c r="G14" s="4" t="s">
        <v>152</v>
      </c>
    </row>
    <row r="15" spans="1:7">
      <c r="A15" s="4">
        <f t="shared" si="3"/>
        <v>402</v>
      </c>
      <c r="B15" s="4" t="str">
        <f t="shared" si="0"/>
        <v>关卡4-阶段2</v>
      </c>
      <c r="C15" s="4">
        <f t="shared" si="1"/>
        <v>4</v>
      </c>
      <c r="D15" s="4">
        <f t="shared" si="4"/>
        <v>0</v>
      </c>
      <c r="E15" s="4">
        <v>300</v>
      </c>
      <c r="F15" s="4" t="str">
        <f t="shared" si="2"/>
        <v>3;0;8000|2;0;10</v>
      </c>
      <c r="G15" s="4" t="s">
        <v>152</v>
      </c>
    </row>
    <row r="16" spans="1:7">
      <c r="A16" s="4">
        <f t="shared" si="3"/>
        <v>403</v>
      </c>
      <c r="B16" s="4" t="str">
        <f t="shared" si="0"/>
        <v>关卡4-阶段3</v>
      </c>
      <c r="C16" s="4">
        <f t="shared" si="1"/>
        <v>4</v>
      </c>
      <c r="D16" s="4">
        <f t="shared" si="4"/>
        <v>1</v>
      </c>
      <c r="E16" s="4">
        <v>480</v>
      </c>
      <c r="F16" s="4" t="str">
        <f t="shared" si="2"/>
        <v>3;0;8000|2;0;20</v>
      </c>
      <c r="G16" s="4" t="s">
        <v>152</v>
      </c>
    </row>
    <row r="17" spans="1:7">
      <c r="A17" s="4">
        <f t="shared" si="3"/>
        <v>501</v>
      </c>
      <c r="B17" s="4" t="str">
        <f t="shared" si="0"/>
        <v>关卡5-阶段1</v>
      </c>
      <c r="C17" s="4">
        <f t="shared" si="1"/>
        <v>5</v>
      </c>
      <c r="D17" s="4">
        <f t="shared" si="4"/>
        <v>0</v>
      </c>
      <c r="E17" s="4">
        <f>2*60</f>
        <v>120</v>
      </c>
      <c r="F17" s="4" t="str">
        <f t="shared" si="2"/>
        <v>3;0;10000|2;0;10</v>
      </c>
      <c r="G17" s="4" t="s">
        <v>152</v>
      </c>
    </row>
    <row r="18" spans="1:7">
      <c r="A18" s="4">
        <f t="shared" si="3"/>
        <v>502</v>
      </c>
      <c r="B18" s="4" t="str">
        <f t="shared" si="0"/>
        <v>关卡5-阶段2</v>
      </c>
      <c r="C18" s="4">
        <f t="shared" si="1"/>
        <v>5</v>
      </c>
      <c r="D18" s="4">
        <f t="shared" si="4"/>
        <v>0</v>
      </c>
      <c r="E18" s="4">
        <v>300</v>
      </c>
      <c r="F18" s="4" t="str">
        <f t="shared" si="2"/>
        <v>3;0;10000|2;0;10</v>
      </c>
      <c r="G18" s="4" t="s">
        <v>152</v>
      </c>
    </row>
    <row r="19" spans="1:7">
      <c r="A19" s="4">
        <f t="shared" si="3"/>
        <v>503</v>
      </c>
      <c r="B19" s="4" t="str">
        <f t="shared" si="0"/>
        <v>关卡5-阶段3</v>
      </c>
      <c r="C19" s="4">
        <f t="shared" si="1"/>
        <v>5</v>
      </c>
      <c r="D19" s="4">
        <f t="shared" si="4"/>
        <v>1</v>
      </c>
      <c r="E19" s="4">
        <v>480</v>
      </c>
      <c r="F19" s="4" t="str">
        <f t="shared" si="2"/>
        <v>3;0;10000|2;0;20</v>
      </c>
      <c r="G19" s="4" t="s">
        <v>152</v>
      </c>
    </row>
    <row r="20" spans="1:7">
      <c r="A20" s="4">
        <f t="shared" si="3"/>
        <v>601</v>
      </c>
      <c r="B20" s="4" t="str">
        <f t="shared" si="0"/>
        <v>关卡6-阶段1</v>
      </c>
      <c r="C20" s="4">
        <f t="shared" si="1"/>
        <v>6</v>
      </c>
      <c r="D20" s="4">
        <f t="shared" si="4"/>
        <v>0</v>
      </c>
      <c r="E20" s="4">
        <f>2*60</f>
        <v>120</v>
      </c>
      <c r="F20" s="4" t="str">
        <f t="shared" si="2"/>
        <v>3;0;12000|2;0;10</v>
      </c>
      <c r="G20" s="4" t="s">
        <v>152</v>
      </c>
    </row>
    <row r="21" spans="1:7">
      <c r="A21" s="4">
        <f t="shared" si="3"/>
        <v>602</v>
      </c>
      <c r="B21" s="4" t="str">
        <f t="shared" si="0"/>
        <v>关卡6-阶段2</v>
      </c>
      <c r="C21" s="4">
        <f t="shared" si="1"/>
        <v>6</v>
      </c>
      <c r="D21" s="4">
        <f t="shared" si="4"/>
        <v>0</v>
      </c>
      <c r="E21" s="4">
        <v>300</v>
      </c>
      <c r="F21" s="4" t="str">
        <f t="shared" si="2"/>
        <v>3;0;12000|2;0;10</v>
      </c>
      <c r="G21" s="4" t="s">
        <v>152</v>
      </c>
    </row>
    <row r="22" spans="1:7">
      <c r="A22" s="4">
        <f t="shared" si="3"/>
        <v>603</v>
      </c>
      <c r="B22" s="4" t="str">
        <f t="shared" si="0"/>
        <v>关卡6-阶段3</v>
      </c>
      <c r="C22" s="4">
        <f t="shared" si="1"/>
        <v>6</v>
      </c>
      <c r="D22" s="4">
        <f t="shared" si="4"/>
        <v>1</v>
      </c>
      <c r="E22" s="4">
        <v>480</v>
      </c>
      <c r="F22" s="4" t="str">
        <f t="shared" si="2"/>
        <v>3;0;12000|2;0;20</v>
      </c>
      <c r="G22" s="4" t="s">
        <v>152</v>
      </c>
    </row>
    <row r="23" spans="1:7">
      <c r="A23" s="4">
        <f t="shared" si="3"/>
        <v>701</v>
      </c>
      <c r="B23" s="4" t="str">
        <f t="shared" si="0"/>
        <v>关卡7-阶段1</v>
      </c>
      <c r="C23" s="4">
        <f t="shared" si="1"/>
        <v>7</v>
      </c>
      <c r="D23" s="4">
        <f t="shared" si="4"/>
        <v>0</v>
      </c>
      <c r="E23" s="4">
        <f>2*60</f>
        <v>120</v>
      </c>
      <c r="F23" s="4" t="str">
        <f t="shared" si="2"/>
        <v>3;0;14000|2;0;10</v>
      </c>
      <c r="G23" s="4" t="s">
        <v>152</v>
      </c>
    </row>
    <row r="24" spans="1:7">
      <c r="A24" s="4">
        <f t="shared" si="3"/>
        <v>702</v>
      </c>
      <c r="B24" s="4" t="str">
        <f t="shared" si="0"/>
        <v>关卡7-阶段2</v>
      </c>
      <c r="C24" s="4">
        <f t="shared" si="1"/>
        <v>7</v>
      </c>
      <c r="D24" s="4">
        <f t="shared" si="4"/>
        <v>0</v>
      </c>
      <c r="E24" s="4">
        <v>300</v>
      </c>
      <c r="F24" s="4" t="str">
        <f t="shared" si="2"/>
        <v>3;0;14000|2;0;10</v>
      </c>
      <c r="G24" s="4" t="s">
        <v>152</v>
      </c>
    </row>
    <row r="25" spans="1:7">
      <c r="A25" s="4">
        <f t="shared" si="3"/>
        <v>703</v>
      </c>
      <c r="B25" s="4" t="str">
        <f t="shared" si="0"/>
        <v>关卡7-阶段3</v>
      </c>
      <c r="C25" s="4">
        <f t="shared" si="1"/>
        <v>7</v>
      </c>
      <c r="D25" s="4">
        <f t="shared" si="4"/>
        <v>1</v>
      </c>
      <c r="E25" s="4">
        <v>480</v>
      </c>
      <c r="F25" s="4" t="str">
        <f t="shared" si="2"/>
        <v>3;0;14000|2;0;20</v>
      </c>
      <c r="G25" s="4" t="s">
        <v>152</v>
      </c>
    </row>
    <row r="26" spans="1:7">
      <c r="A26" s="4">
        <f t="shared" si="3"/>
        <v>801</v>
      </c>
      <c r="B26" s="4" t="str">
        <f t="shared" si="0"/>
        <v>关卡8-阶段1</v>
      </c>
      <c r="C26" s="4">
        <f t="shared" si="1"/>
        <v>8</v>
      </c>
      <c r="D26" s="4">
        <f t="shared" si="4"/>
        <v>0</v>
      </c>
      <c r="E26" s="4">
        <f>2*60</f>
        <v>120</v>
      </c>
      <c r="F26" s="4" t="str">
        <f t="shared" si="2"/>
        <v>3;0;16000|2;0;10</v>
      </c>
      <c r="G26" s="4" t="s">
        <v>152</v>
      </c>
    </row>
    <row r="27" spans="1:7">
      <c r="A27" s="4">
        <f t="shared" si="3"/>
        <v>802</v>
      </c>
      <c r="B27" s="4" t="str">
        <f t="shared" si="0"/>
        <v>关卡8-阶段2</v>
      </c>
      <c r="C27" s="4">
        <f t="shared" si="1"/>
        <v>8</v>
      </c>
      <c r="D27" s="4">
        <f t="shared" si="4"/>
        <v>0</v>
      </c>
      <c r="E27" s="4">
        <v>300</v>
      </c>
      <c r="F27" s="4" t="str">
        <f t="shared" si="2"/>
        <v>3;0;16000|2;0;10</v>
      </c>
      <c r="G27" s="4" t="s">
        <v>152</v>
      </c>
    </row>
    <row r="28" spans="1:7">
      <c r="A28" s="4">
        <f t="shared" si="3"/>
        <v>803</v>
      </c>
      <c r="B28" s="4" t="str">
        <f t="shared" si="0"/>
        <v>关卡8-阶段3</v>
      </c>
      <c r="C28" s="4">
        <f t="shared" si="1"/>
        <v>8</v>
      </c>
      <c r="D28" s="4">
        <f t="shared" si="4"/>
        <v>1</v>
      </c>
      <c r="E28" s="4">
        <v>480</v>
      </c>
      <c r="F28" s="4" t="str">
        <f t="shared" si="2"/>
        <v>3;0;16000|2;0;20</v>
      </c>
      <c r="G28" s="4" t="s">
        <v>152</v>
      </c>
    </row>
    <row r="29" spans="1:7">
      <c r="A29" s="4">
        <f t="shared" si="3"/>
        <v>901</v>
      </c>
      <c r="B29" s="4" t="str">
        <f t="shared" si="0"/>
        <v>关卡9-阶段1</v>
      </c>
      <c r="C29" s="4">
        <f t="shared" si="1"/>
        <v>9</v>
      </c>
      <c r="D29" s="4">
        <f t="shared" si="4"/>
        <v>0</v>
      </c>
      <c r="E29" s="4">
        <f>2*60</f>
        <v>120</v>
      </c>
      <c r="F29" s="4" t="str">
        <f t="shared" si="2"/>
        <v>3;0;18000|2;0;10</v>
      </c>
      <c r="G29" s="4" t="s">
        <v>152</v>
      </c>
    </row>
    <row r="30" spans="1:7">
      <c r="A30" s="4">
        <f t="shared" si="3"/>
        <v>902</v>
      </c>
      <c r="B30" s="4" t="str">
        <f t="shared" si="0"/>
        <v>关卡9-阶段2</v>
      </c>
      <c r="C30" s="4">
        <f t="shared" si="1"/>
        <v>9</v>
      </c>
      <c r="D30" s="4">
        <f t="shared" si="4"/>
        <v>0</v>
      </c>
      <c r="E30" s="4">
        <v>300</v>
      </c>
      <c r="F30" s="4" t="str">
        <f t="shared" si="2"/>
        <v>3;0;18000|2;0;10</v>
      </c>
      <c r="G30" s="4" t="s">
        <v>152</v>
      </c>
    </row>
    <row r="31" spans="1:7">
      <c r="A31" s="4">
        <f t="shared" si="3"/>
        <v>903</v>
      </c>
      <c r="B31" s="4" t="str">
        <f t="shared" si="0"/>
        <v>关卡9-阶段3</v>
      </c>
      <c r="C31" s="4">
        <f t="shared" si="1"/>
        <v>9</v>
      </c>
      <c r="D31" s="4">
        <f t="shared" si="4"/>
        <v>1</v>
      </c>
      <c r="E31" s="4">
        <v>480</v>
      </c>
      <c r="F31" s="4" t="str">
        <f t="shared" si="2"/>
        <v>3;0;18000|2;0;20</v>
      </c>
      <c r="G31" s="4" t="s">
        <v>152</v>
      </c>
    </row>
    <row r="32" spans="1:7">
      <c r="A32" s="4">
        <f t="shared" si="3"/>
        <v>1001</v>
      </c>
      <c r="B32" s="4" t="str">
        <f t="shared" si="0"/>
        <v>关卡10-阶段1</v>
      </c>
      <c r="C32" s="4">
        <f t="shared" si="1"/>
        <v>10</v>
      </c>
      <c r="D32" s="4">
        <f t="shared" si="4"/>
        <v>0</v>
      </c>
      <c r="E32" s="4">
        <f>2*60</f>
        <v>120</v>
      </c>
      <c r="F32" s="4" t="str">
        <f t="shared" si="2"/>
        <v>3;0;20000|2;0;10</v>
      </c>
      <c r="G32" s="4" t="s">
        <v>152</v>
      </c>
    </row>
    <row r="33" spans="1:7">
      <c r="A33" s="4">
        <f t="shared" si="3"/>
        <v>1002</v>
      </c>
      <c r="B33" s="4" t="str">
        <f t="shared" si="0"/>
        <v>关卡10-阶段2</v>
      </c>
      <c r="C33" s="4">
        <f t="shared" si="1"/>
        <v>10</v>
      </c>
      <c r="D33" s="4">
        <f t="shared" si="4"/>
        <v>0</v>
      </c>
      <c r="E33" s="4">
        <v>300</v>
      </c>
      <c r="F33" s="4" t="str">
        <f t="shared" si="2"/>
        <v>3;0;20000|2;0;10</v>
      </c>
      <c r="G33" s="4" t="s">
        <v>152</v>
      </c>
    </row>
    <row r="34" spans="1:7">
      <c r="A34" s="4">
        <f t="shared" si="3"/>
        <v>1003</v>
      </c>
      <c r="B34" s="4" t="str">
        <f t="shared" si="0"/>
        <v>关卡10-阶段3</v>
      </c>
      <c r="C34" s="4">
        <f t="shared" si="1"/>
        <v>10</v>
      </c>
      <c r="D34" s="4">
        <f t="shared" si="4"/>
        <v>1</v>
      </c>
      <c r="E34" s="4">
        <v>480</v>
      </c>
      <c r="F34" s="4" t="str">
        <f t="shared" si="2"/>
        <v>3;0;20000|2;0;20</v>
      </c>
      <c r="G34" s="4" t="s">
        <v>152</v>
      </c>
    </row>
    <row r="35" spans="1:7">
      <c r="A35" s="4">
        <f t="shared" ref="A35:A72" si="5">A32+100</f>
        <v>1101</v>
      </c>
      <c r="B35" s="4" t="str">
        <f t="shared" si="0"/>
        <v>关卡11-阶段1</v>
      </c>
      <c r="C35" s="4">
        <f t="shared" ref="C35:C72" si="6">ROUNDDOWN(A35/100,0)</f>
        <v>11</v>
      </c>
      <c r="D35" s="4">
        <f t="shared" ref="D35:D72" si="7">D32</f>
        <v>0</v>
      </c>
      <c r="E35" s="4">
        <f>2*60</f>
        <v>120</v>
      </c>
      <c r="F35" s="4" t="str">
        <f t="shared" ref="F35:F72" si="8">CONCATENATE("3;0;",2000*ROUNDDOWN(A35/100,0),"|2;0;",10*(D35+1))</f>
        <v>3;0;22000|2;0;10</v>
      </c>
      <c r="G35" s="4" t="s">
        <v>152</v>
      </c>
    </row>
    <row r="36" spans="1:7">
      <c r="A36" s="4">
        <f t="shared" si="5"/>
        <v>1102</v>
      </c>
      <c r="B36" s="4" t="str">
        <f t="shared" si="0"/>
        <v>关卡11-阶段2</v>
      </c>
      <c r="C36" s="4">
        <f t="shared" si="6"/>
        <v>11</v>
      </c>
      <c r="D36" s="4">
        <f t="shared" si="7"/>
        <v>0</v>
      </c>
      <c r="E36" s="4">
        <v>300</v>
      </c>
      <c r="F36" s="4" t="str">
        <f t="shared" si="8"/>
        <v>3;0;22000|2;0;10</v>
      </c>
      <c r="G36" s="4" t="s">
        <v>152</v>
      </c>
    </row>
    <row r="37" spans="1:7">
      <c r="A37" s="4">
        <f t="shared" si="5"/>
        <v>1103</v>
      </c>
      <c r="B37" s="4" t="str">
        <f t="shared" si="0"/>
        <v>关卡11-阶段3</v>
      </c>
      <c r="C37" s="4">
        <f t="shared" si="6"/>
        <v>11</v>
      </c>
      <c r="D37" s="4">
        <f t="shared" si="7"/>
        <v>1</v>
      </c>
      <c r="E37" s="4">
        <v>480</v>
      </c>
      <c r="F37" s="4" t="str">
        <f t="shared" si="8"/>
        <v>3;0;22000|2;0;20</v>
      </c>
      <c r="G37" s="4" t="s">
        <v>152</v>
      </c>
    </row>
    <row r="38" spans="1:7">
      <c r="A38" s="4">
        <f t="shared" si="5"/>
        <v>1201</v>
      </c>
      <c r="B38" s="4" t="str">
        <f t="shared" si="0"/>
        <v>关卡12-阶段1</v>
      </c>
      <c r="C38" s="4">
        <f t="shared" si="6"/>
        <v>12</v>
      </c>
      <c r="D38" s="4">
        <f t="shared" si="7"/>
        <v>0</v>
      </c>
      <c r="E38" s="4">
        <f>2*60</f>
        <v>120</v>
      </c>
      <c r="F38" s="4" t="str">
        <f t="shared" si="8"/>
        <v>3;0;24000|2;0;10</v>
      </c>
      <c r="G38" s="4" t="s">
        <v>152</v>
      </c>
    </row>
    <row r="39" spans="1:7">
      <c r="A39" s="4">
        <f t="shared" si="5"/>
        <v>1202</v>
      </c>
      <c r="B39" s="4" t="str">
        <f t="shared" si="0"/>
        <v>关卡12-阶段2</v>
      </c>
      <c r="C39" s="4">
        <f t="shared" si="6"/>
        <v>12</v>
      </c>
      <c r="D39" s="4">
        <f t="shared" si="7"/>
        <v>0</v>
      </c>
      <c r="E39" s="4">
        <v>300</v>
      </c>
      <c r="F39" s="4" t="str">
        <f t="shared" si="8"/>
        <v>3;0;24000|2;0;10</v>
      </c>
      <c r="G39" s="4" t="s">
        <v>152</v>
      </c>
    </row>
    <row r="40" spans="1:7">
      <c r="A40" s="4">
        <f t="shared" si="5"/>
        <v>1203</v>
      </c>
      <c r="B40" s="4" t="str">
        <f t="shared" si="0"/>
        <v>关卡12-阶段3</v>
      </c>
      <c r="C40" s="4">
        <f t="shared" si="6"/>
        <v>12</v>
      </c>
      <c r="D40" s="4">
        <f t="shared" si="7"/>
        <v>1</v>
      </c>
      <c r="E40" s="4">
        <v>480</v>
      </c>
      <c r="F40" s="4" t="str">
        <f t="shared" si="8"/>
        <v>3;0;24000|2;0;20</v>
      </c>
      <c r="G40" s="4" t="s">
        <v>152</v>
      </c>
    </row>
    <row r="41" spans="1:7">
      <c r="A41" s="4">
        <f t="shared" si="5"/>
        <v>1301</v>
      </c>
      <c r="B41" s="4" t="str">
        <f t="shared" si="0"/>
        <v>关卡13-阶段1</v>
      </c>
      <c r="C41" s="4">
        <f t="shared" si="6"/>
        <v>13</v>
      </c>
      <c r="D41" s="4">
        <f t="shared" si="7"/>
        <v>0</v>
      </c>
      <c r="E41" s="4">
        <f>2*60</f>
        <v>120</v>
      </c>
      <c r="F41" s="4" t="str">
        <f t="shared" si="8"/>
        <v>3;0;26000|2;0;10</v>
      </c>
      <c r="G41" s="4" t="s">
        <v>152</v>
      </c>
    </row>
    <row r="42" spans="1:7">
      <c r="A42" s="4">
        <f t="shared" si="5"/>
        <v>1302</v>
      </c>
      <c r="B42" s="4" t="str">
        <f t="shared" si="0"/>
        <v>关卡13-阶段2</v>
      </c>
      <c r="C42" s="4">
        <f t="shared" si="6"/>
        <v>13</v>
      </c>
      <c r="D42" s="4">
        <f t="shared" si="7"/>
        <v>0</v>
      </c>
      <c r="E42" s="4">
        <v>300</v>
      </c>
      <c r="F42" s="4" t="str">
        <f t="shared" si="8"/>
        <v>3;0;26000|2;0;10</v>
      </c>
      <c r="G42" s="4" t="s">
        <v>152</v>
      </c>
    </row>
    <row r="43" spans="1:7">
      <c r="A43" s="4">
        <f t="shared" si="5"/>
        <v>1303</v>
      </c>
      <c r="B43" s="4" t="str">
        <f t="shared" si="0"/>
        <v>关卡13-阶段3</v>
      </c>
      <c r="C43" s="4">
        <f t="shared" si="6"/>
        <v>13</v>
      </c>
      <c r="D43" s="4">
        <f t="shared" si="7"/>
        <v>1</v>
      </c>
      <c r="E43" s="4">
        <v>480</v>
      </c>
      <c r="F43" s="4" t="str">
        <f t="shared" si="8"/>
        <v>3;0;26000|2;0;20</v>
      </c>
      <c r="G43" s="4" t="s">
        <v>152</v>
      </c>
    </row>
    <row r="44" spans="1:7">
      <c r="A44" s="4">
        <f t="shared" si="5"/>
        <v>1401</v>
      </c>
      <c r="B44" s="4" t="str">
        <f t="shared" si="0"/>
        <v>关卡14-阶段1</v>
      </c>
      <c r="C44" s="4">
        <f t="shared" si="6"/>
        <v>14</v>
      </c>
      <c r="D44" s="4">
        <f t="shared" si="7"/>
        <v>0</v>
      </c>
      <c r="E44" s="4">
        <f>2*60</f>
        <v>120</v>
      </c>
      <c r="F44" s="4" t="str">
        <f t="shared" si="8"/>
        <v>3;0;28000|2;0;10</v>
      </c>
      <c r="G44" s="4" t="s">
        <v>152</v>
      </c>
    </row>
    <row r="45" spans="1:7">
      <c r="A45" s="4">
        <f t="shared" si="5"/>
        <v>1402</v>
      </c>
      <c r="B45" s="4" t="str">
        <f t="shared" si="0"/>
        <v>关卡14-阶段2</v>
      </c>
      <c r="C45" s="4">
        <f t="shared" si="6"/>
        <v>14</v>
      </c>
      <c r="D45" s="4">
        <f t="shared" si="7"/>
        <v>0</v>
      </c>
      <c r="E45" s="4">
        <v>300</v>
      </c>
      <c r="F45" s="4" t="str">
        <f t="shared" si="8"/>
        <v>3;0;28000|2;0;10</v>
      </c>
      <c r="G45" s="4" t="s">
        <v>152</v>
      </c>
    </row>
    <row r="46" spans="1:7">
      <c r="A46" s="4">
        <f t="shared" si="5"/>
        <v>1403</v>
      </c>
      <c r="B46" s="4" t="str">
        <f t="shared" si="0"/>
        <v>关卡14-阶段3</v>
      </c>
      <c r="C46" s="4">
        <f t="shared" si="6"/>
        <v>14</v>
      </c>
      <c r="D46" s="4">
        <f t="shared" si="7"/>
        <v>1</v>
      </c>
      <c r="E46" s="4">
        <v>480</v>
      </c>
      <c r="F46" s="4" t="str">
        <f t="shared" si="8"/>
        <v>3;0;28000|2;0;20</v>
      </c>
      <c r="G46" s="4" t="s">
        <v>152</v>
      </c>
    </row>
    <row r="47" spans="1:7">
      <c r="A47" s="4">
        <f t="shared" si="5"/>
        <v>1501</v>
      </c>
      <c r="B47" s="4" t="str">
        <f t="shared" si="0"/>
        <v>关卡15-阶段1</v>
      </c>
      <c r="C47" s="4">
        <f t="shared" si="6"/>
        <v>15</v>
      </c>
      <c r="D47" s="4">
        <f t="shared" si="7"/>
        <v>0</v>
      </c>
      <c r="E47" s="4">
        <f>2*60</f>
        <v>120</v>
      </c>
      <c r="F47" s="4" t="str">
        <f t="shared" si="8"/>
        <v>3;0;30000|2;0;10</v>
      </c>
      <c r="G47" s="4" t="s">
        <v>152</v>
      </c>
    </row>
    <row r="48" spans="1:7">
      <c r="A48" s="4">
        <f t="shared" si="5"/>
        <v>1502</v>
      </c>
      <c r="B48" s="4" t="str">
        <f t="shared" si="0"/>
        <v>关卡15-阶段2</v>
      </c>
      <c r="C48" s="4">
        <f t="shared" si="6"/>
        <v>15</v>
      </c>
      <c r="D48" s="4">
        <f t="shared" si="7"/>
        <v>0</v>
      </c>
      <c r="E48" s="4">
        <v>300</v>
      </c>
      <c r="F48" s="4" t="str">
        <f t="shared" si="8"/>
        <v>3;0;30000|2;0;10</v>
      </c>
      <c r="G48" s="4" t="s">
        <v>152</v>
      </c>
    </row>
    <row r="49" spans="1:7">
      <c r="A49" s="4">
        <f t="shared" si="5"/>
        <v>1503</v>
      </c>
      <c r="B49" s="4" t="str">
        <f t="shared" si="0"/>
        <v>关卡15-阶段3</v>
      </c>
      <c r="C49" s="4">
        <f t="shared" si="6"/>
        <v>15</v>
      </c>
      <c r="D49" s="4">
        <f t="shared" si="7"/>
        <v>1</v>
      </c>
      <c r="E49" s="4">
        <v>480</v>
      </c>
      <c r="F49" s="4" t="str">
        <f t="shared" si="8"/>
        <v>3;0;30000|2;0;20</v>
      </c>
      <c r="G49" s="4" t="s">
        <v>152</v>
      </c>
    </row>
    <row r="50" spans="1:7">
      <c r="A50" s="4">
        <f t="shared" si="5"/>
        <v>1601</v>
      </c>
      <c r="B50" s="4" t="str">
        <f t="shared" si="0"/>
        <v>关卡16-阶段1</v>
      </c>
      <c r="C50" s="4">
        <f t="shared" si="6"/>
        <v>16</v>
      </c>
      <c r="D50" s="4">
        <f t="shared" si="7"/>
        <v>0</v>
      </c>
      <c r="E50" s="4">
        <f>2*60</f>
        <v>120</v>
      </c>
      <c r="F50" s="4" t="str">
        <f t="shared" si="8"/>
        <v>3;0;32000|2;0;10</v>
      </c>
      <c r="G50" s="4" t="s">
        <v>152</v>
      </c>
    </row>
    <row r="51" spans="1:7">
      <c r="A51" s="4">
        <f t="shared" si="5"/>
        <v>1602</v>
      </c>
      <c r="B51" s="4" t="str">
        <f t="shared" si="0"/>
        <v>关卡16-阶段2</v>
      </c>
      <c r="C51" s="4">
        <f t="shared" si="6"/>
        <v>16</v>
      </c>
      <c r="D51" s="4">
        <f t="shared" si="7"/>
        <v>0</v>
      </c>
      <c r="E51" s="4">
        <v>300</v>
      </c>
      <c r="F51" s="4" t="str">
        <f t="shared" si="8"/>
        <v>3;0;32000|2;0;10</v>
      </c>
      <c r="G51" s="4" t="s">
        <v>152</v>
      </c>
    </row>
    <row r="52" spans="1:7">
      <c r="A52" s="4">
        <f t="shared" si="5"/>
        <v>1603</v>
      </c>
      <c r="B52" s="4" t="str">
        <f t="shared" si="0"/>
        <v>关卡16-阶段3</v>
      </c>
      <c r="C52" s="4">
        <f t="shared" si="6"/>
        <v>16</v>
      </c>
      <c r="D52" s="4">
        <f t="shared" si="7"/>
        <v>1</v>
      </c>
      <c r="E52" s="4">
        <v>480</v>
      </c>
      <c r="F52" s="4" t="str">
        <f t="shared" si="8"/>
        <v>3;0;32000|2;0;20</v>
      </c>
      <c r="G52" s="4" t="s">
        <v>152</v>
      </c>
    </row>
    <row r="53" spans="1:7">
      <c r="A53" s="4">
        <f t="shared" si="5"/>
        <v>1701</v>
      </c>
      <c r="B53" s="4" t="str">
        <f t="shared" si="0"/>
        <v>关卡17-阶段1</v>
      </c>
      <c r="C53" s="4">
        <f t="shared" si="6"/>
        <v>17</v>
      </c>
      <c r="D53" s="4">
        <f t="shared" si="7"/>
        <v>0</v>
      </c>
      <c r="E53" s="4">
        <f>2*60</f>
        <v>120</v>
      </c>
      <c r="F53" s="4" t="str">
        <f t="shared" si="8"/>
        <v>3;0;34000|2;0;10</v>
      </c>
      <c r="G53" s="4" t="s">
        <v>152</v>
      </c>
    </row>
    <row r="54" spans="1:7">
      <c r="A54" s="4">
        <f t="shared" si="5"/>
        <v>1702</v>
      </c>
      <c r="B54" s="4" t="str">
        <f t="shared" si="0"/>
        <v>关卡17-阶段2</v>
      </c>
      <c r="C54" s="4">
        <f t="shared" si="6"/>
        <v>17</v>
      </c>
      <c r="D54" s="4">
        <f t="shared" si="7"/>
        <v>0</v>
      </c>
      <c r="E54" s="4">
        <v>300</v>
      </c>
      <c r="F54" s="4" t="str">
        <f t="shared" si="8"/>
        <v>3;0;34000|2;0;10</v>
      </c>
      <c r="G54" s="4" t="s">
        <v>152</v>
      </c>
    </row>
    <row r="55" spans="1:7">
      <c r="A55" s="4">
        <f t="shared" si="5"/>
        <v>1703</v>
      </c>
      <c r="B55" s="4" t="str">
        <f t="shared" si="0"/>
        <v>关卡17-阶段3</v>
      </c>
      <c r="C55" s="4">
        <f t="shared" si="6"/>
        <v>17</v>
      </c>
      <c r="D55" s="4">
        <f t="shared" si="7"/>
        <v>1</v>
      </c>
      <c r="E55" s="4">
        <v>480</v>
      </c>
      <c r="F55" s="4" t="str">
        <f t="shared" si="8"/>
        <v>3;0;34000|2;0;20</v>
      </c>
      <c r="G55" s="4" t="s">
        <v>152</v>
      </c>
    </row>
    <row r="56" spans="1:7">
      <c r="A56" s="4">
        <f t="shared" si="5"/>
        <v>1801</v>
      </c>
      <c r="B56" s="4" t="str">
        <f t="shared" si="0"/>
        <v>关卡18-阶段1</v>
      </c>
      <c r="C56" s="4">
        <f t="shared" si="6"/>
        <v>18</v>
      </c>
      <c r="D56" s="4">
        <f t="shared" si="7"/>
        <v>0</v>
      </c>
      <c r="E56" s="4">
        <f>2*60</f>
        <v>120</v>
      </c>
      <c r="F56" s="4" t="str">
        <f t="shared" si="8"/>
        <v>3;0;36000|2;0;10</v>
      </c>
      <c r="G56" s="4" t="s">
        <v>152</v>
      </c>
    </row>
    <row r="57" spans="1:7">
      <c r="A57" s="4">
        <f t="shared" si="5"/>
        <v>1802</v>
      </c>
      <c r="B57" s="4" t="str">
        <f t="shared" si="0"/>
        <v>关卡18-阶段2</v>
      </c>
      <c r="C57" s="4">
        <f t="shared" si="6"/>
        <v>18</v>
      </c>
      <c r="D57" s="4">
        <f t="shared" si="7"/>
        <v>0</v>
      </c>
      <c r="E57" s="4">
        <v>300</v>
      </c>
      <c r="F57" s="4" t="str">
        <f t="shared" si="8"/>
        <v>3;0;36000|2;0;10</v>
      </c>
      <c r="G57" s="4" t="s">
        <v>152</v>
      </c>
    </row>
    <row r="58" spans="1:7">
      <c r="A58" s="4">
        <f t="shared" si="5"/>
        <v>1803</v>
      </c>
      <c r="B58" s="4" t="str">
        <f t="shared" si="0"/>
        <v>关卡18-阶段3</v>
      </c>
      <c r="C58" s="4">
        <f t="shared" si="6"/>
        <v>18</v>
      </c>
      <c r="D58" s="4">
        <f t="shared" si="7"/>
        <v>1</v>
      </c>
      <c r="E58" s="4">
        <v>480</v>
      </c>
      <c r="F58" s="4" t="str">
        <f t="shared" si="8"/>
        <v>3;0;36000|2;0;20</v>
      </c>
      <c r="G58" s="4" t="s">
        <v>152</v>
      </c>
    </row>
    <row r="59" spans="1:7">
      <c r="A59" s="4">
        <f t="shared" si="5"/>
        <v>1901</v>
      </c>
      <c r="B59" s="4" t="str">
        <f t="shared" si="0"/>
        <v>关卡19-阶段1</v>
      </c>
      <c r="C59" s="4">
        <f t="shared" si="6"/>
        <v>19</v>
      </c>
      <c r="D59" s="4">
        <f t="shared" si="7"/>
        <v>0</v>
      </c>
      <c r="E59" s="4">
        <f>2*60</f>
        <v>120</v>
      </c>
      <c r="F59" s="4" t="str">
        <f t="shared" si="8"/>
        <v>3;0;38000|2;0;10</v>
      </c>
      <c r="G59" s="4" t="s">
        <v>152</v>
      </c>
    </row>
    <row r="60" spans="1:7">
      <c r="A60" s="4">
        <f t="shared" si="5"/>
        <v>1902</v>
      </c>
      <c r="B60" s="4" t="str">
        <f t="shared" si="0"/>
        <v>关卡19-阶段2</v>
      </c>
      <c r="C60" s="4">
        <f t="shared" si="6"/>
        <v>19</v>
      </c>
      <c r="D60" s="4">
        <f t="shared" si="7"/>
        <v>0</v>
      </c>
      <c r="E60" s="4">
        <v>300</v>
      </c>
      <c r="F60" s="4" t="str">
        <f t="shared" si="8"/>
        <v>3;0;38000|2;0;10</v>
      </c>
      <c r="G60" s="4" t="s">
        <v>152</v>
      </c>
    </row>
    <row r="61" spans="1:7">
      <c r="A61" s="4">
        <f t="shared" si="5"/>
        <v>1903</v>
      </c>
      <c r="B61" s="4" t="str">
        <f t="shared" si="0"/>
        <v>关卡19-阶段3</v>
      </c>
      <c r="C61" s="4">
        <f t="shared" si="6"/>
        <v>19</v>
      </c>
      <c r="D61" s="4">
        <f t="shared" si="7"/>
        <v>1</v>
      </c>
      <c r="E61" s="4">
        <v>480</v>
      </c>
      <c r="F61" s="4" t="str">
        <f t="shared" si="8"/>
        <v>3;0;38000|2;0;20</v>
      </c>
      <c r="G61" s="4" t="s">
        <v>152</v>
      </c>
    </row>
    <row r="62" spans="1:7">
      <c r="A62" s="4">
        <f t="shared" si="5"/>
        <v>2001</v>
      </c>
      <c r="B62" s="4" t="str">
        <f t="shared" si="0"/>
        <v>关卡20-阶段1</v>
      </c>
      <c r="C62" s="4">
        <f t="shared" si="6"/>
        <v>20</v>
      </c>
      <c r="D62" s="4">
        <f t="shared" si="7"/>
        <v>0</v>
      </c>
      <c r="E62" s="4">
        <f>2*60</f>
        <v>120</v>
      </c>
      <c r="F62" s="4" t="str">
        <f t="shared" si="8"/>
        <v>3;0;40000|2;0;10</v>
      </c>
      <c r="G62" s="4" t="s">
        <v>152</v>
      </c>
    </row>
    <row r="63" spans="1:7">
      <c r="A63" s="4">
        <f t="shared" si="5"/>
        <v>2002</v>
      </c>
      <c r="B63" s="4" t="str">
        <f t="shared" si="0"/>
        <v>关卡20-阶段2</v>
      </c>
      <c r="C63" s="4">
        <f t="shared" si="6"/>
        <v>20</v>
      </c>
      <c r="D63" s="4">
        <f t="shared" si="7"/>
        <v>0</v>
      </c>
      <c r="E63" s="4">
        <v>300</v>
      </c>
      <c r="F63" s="4" t="str">
        <f t="shared" si="8"/>
        <v>3;0;40000|2;0;10</v>
      </c>
      <c r="G63" s="4" t="s">
        <v>152</v>
      </c>
    </row>
    <row r="64" spans="1:7">
      <c r="A64" s="4">
        <f t="shared" si="5"/>
        <v>2003</v>
      </c>
      <c r="B64" s="4" t="str">
        <f t="shared" si="0"/>
        <v>关卡20-阶段3</v>
      </c>
      <c r="C64" s="4">
        <f t="shared" si="6"/>
        <v>20</v>
      </c>
      <c r="D64" s="4">
        <f t="shared" si="7"/>
        <v>1</v>
      </c>
      <c r="E64" s="4">
        <v>480</v>
      </c>
      <c r="F64" s="4" t="str">
        <f t="shared" si="8"/>
        <v>3;0;40000|2;0;20</v>
      </c>
      <c r="G64" s="4" t="s">
        <v>152</v>
      </c>
    </row>
    <row r="65" spans="1:7">
      <c r="A65" s="4">
        <f t="shared" si="5"/>
        <v>2101</v>
      </c>
      <c r="B65" s="4" t="str">
        <f t="shared" si="0"/>
        <v>关卡21-阶段1</v>
      </c>
      <c r="C65" s="4">
        <f t="shared" si="6"/>
        <v>21</v>
      </c>
      <c r="D65" s="4">
        <f t="shared" si="7"/>
        <v>0</v>
      </c>
      <c r="E65" s="4">
        <f>2*60</f>
        <v>120</v>
      </c>
      <c r="F65" s="4" t="str">
        <f t="shared" si="8"/>
        <v>3;0;42000|2;0;10</v>
      </c>
      <c r="G65" s="4" t="s">
        <v>152</v>
      </c>
    </row>
    <row r="66" spans="1:7">
      <c r="A66" s="4">
        <f t="shared" si="5"/>
        <v>2102</v>
      </c>
      <c r="B66" s="4" t="str">
        <f t="shared" si="0"/>
        <v>关卡21-阶段2</v>
      </c>
      <c r="C66" s="4">
        <f t="shared" si="6"/>
        <v>21</v>
      </c>
      <c r="D66" s="4">
        <f t="shared" si="7"/>
        <v>0</v>
      </c>
      <c r="E66" s="4">
        <v>300</v>
      </c>
      <c r="F66" s="4" t="str">
        <f t="shared" si="8"/>
        <v>3;0;42000|2;0;10</v>
      </c>
      <c r="G66" s="4" t="s">
        <v>152</v>
      </c>
    </row>
    <row r="67" spans="1:7">
      <c r="A67" s="4">
        <f t="shared" si="5"/>
        <v>2103</v>
      </c>
      <c r="B67" s="4" t="str">
        <f t="shared" si="0"/>
        <v>关卡21-阶段3</v>
      </c>
      <c r="C67" s="4">
        <f t="shared" si="6"/>
        <v>21</v>
      </c>
      <c r="D67" s="4">
        <f t="shared" si="7"/>
        <v>1</v>
      </c>
      <c r="E67" s="4">
        <v>480</v>
      </c>
      <c r="F67" s="4" t="str">
        <f t="shared" si="8"/>
        <v>3;0;42000|2;0;20</v>
      </c>
      <c r="G67" s="4" t="s">
        <v>152</v>
      </c>
    </row>
    <row r="68" spans="1:7">
      <c r="A68" s="4">
        <f t="shared" si="5"/>
        <v>2201</v>
      </c>
      <c r="B68" s="4" t="str">
        <f t="shared" si="0"/>
        <v>关卡22-阶段1</v>
      </c>
      <c r="C68" s="4">
        <f t="shared" si="6"/>
        <v>22</v>
      </c>
      <c r="D68" s="4">
        <f t="shared" si="7"/>
        <v>0</v>
      </c>
      <c r="E68" s="4">
        <f>2*60</f>
        <v>120</v>
      </c>
      <c r="F68" s="4" t="str">
        <f t="shared" si="8"/>
        <v>3;0;44000|2;0;10</v>
      </c>
      <c r="G68" s="4" t="s">
        <v>152</v>
      </c>
    </row>
    <row r="69" spans="1:7">
      <c r="A69" s="4">
        <f t="shared" si="5"/>
        <v>2202</v>
      </c>
      <c r="B69" s="4" t="str">
        <f t="shared" ref="B69:B132" si="9">CONCATENATE("关卡",ROUNDDOWN(A69/100,0),"-阶段",A69-ROUNDDOWN(A69/100,0)*100)</f>
        <v>关卡22-阶段2</v>
      </c>
      <c r="C69" s="4">
        <f t="shared" si="6"/>
        <v>22</v>
      </c>
      <c r="D69" s="4">
        <f t="shared" si="7"/>
        <v>0</v>
      </c>
      <c r="E69" s="4">
        <v>300</v>
      </c>
      <c r="F69" s="4" t="str">
        <f t="shared" si="8"/>
        <v>3;0;44000|2;0;10</v>
      </c>
      <c r="G69" s="4" t="s">
        <v>152</v>
      </c>
    </row>
    <row r="70" spans="1:7">
      <c r="A70" s="4">
        <f t="shared" si="5"/>
        <v>2203</v>
      </c>
      <c r="B70" s="4" t="str">
        <f t="shared" si="9"/>
        <v>关卡22-阶段3</v>
      </c>
      <c r="C70" s="4">
        <f t="shared" si="6"/>
        <v>22</v>
      </c>
      <c r="D70" s="4">
        <f t="shared" si="7"/>
        <v>1</v>
      </c>
      <c r="E70" s="4">
        <v>480</v>
      </c>
      <c r="F70" s="4" t="str">
        <f t="shared" si="8"/>
        <v>3;0;44000|2;0;20</v>
      </c>
      <c r="G70" s="4" t="s">
        <v>152</v>
      </c>
    </row>
    <row r="71" spans="1:7">
      <c r="A71" s="4">
        <f t="shared" si="5"/>
        <v>2301</v>
      </c>
      <c r="B71" s="4" t="str">
        <f t="shared" si="9"/>
        <v>关卡23-阶段1</v>
      </c>
      <c r="C71" s="4">
        <f t="shared" si="6"/>
        <v>23</v>
      </c>
      <c r="D71" s="4">
        <f t="shared" si="7"/>
        <v>0</v>
      </c>
      <c r="E71" s="4">
        <f>2*60</f>
        <v>120</v>
      </c>
      <c r="F71" s="4" t="str">
        <f t="shared" si="8"/>
        <v>3;0;46000|2;0;10</v>
      </c>
      <c r="G71" s="4" t="s">
        <v>152</v>
      </c>
    </row>
    <row r="72" spans="1:7">
      <c r="A72" s="4">
        <f t="shared" si="5"/>
        <v>2302</v>
      </c>
      <c r="B72" s="4" t="str">
        <f t="shared" si="9"/>
        <v>关卡23-阶段2</v>
      </c>
      <c r="C72" s="4">
        <f t="shared" si="6"/>
        <v>23</v>
      </c>
      <c r="D72" s="4">
        <f t="shared" si="7"/>
        <v>0</v>
      </c>
      <c r="E72" s="4">
        <v>300</v>
      </c>
      <c r="F72" s="4" t="str">
        <f t="shared" si="8"/>
        <v>3;0;46000|2;0;10</v>
      </c>
      <c r="G72" s="4" t="s">
        <v>152</v>
      </c>
    </row>
    <row r="73" spans="1:7">
      <c r="A73" s="4">
        <f t="shared" ref="A73:A136" si="10">A70+100</f>
        <v>2303</v>
      </c>
      <c r="B73" s="4" t="str">
        <f t="shared" si="9"/>
        <v>关卡23-阶段3</v>
      </c>
      <c r="C73" s="4">
        <f t="shared" ref="C73:C136" si="11">ROUNDDOWN(A73/100,0)</f>
        <v>23</v>
      </c>
      <c r="D73" s="4">
        <f t="shared" ref="D73:D136" si="12">D70</f>
        <v>1</v>
      </c>
      <c r="E73" s="4">
        <v>480</v>
      </c>
      <c r="F73" s="4" t="str">
        <f t="shared" ref="F73:F136" si="13">CONCATENATE("3;0;",2000*ROUNDDOWN(A73/100,0),"|2;0;",10*(D73+1))</f>
        <v>3;0;46000|2;0;20</v>
      </c>
      <c r="G73" s="4" t="s">
        <v>152</v>
      </c>
    </row>
    <row r="74" spans="1:7">
      <c r="A74" s="4">
        <f t="shared" si="10"/>
        <v>2401</v>
      </c>
      <c r="B74" s="4" t="str">
        <f t="shared" si="9"/>
        <v>关卡24-阶段1</v>
      </c>
      <c r="C74" s="4">
        <f t="shared" si="11"/>
        <v>24</v>
      </c>
      <c r="D74" s="4">
        <f t="shared" si="12"/>
        <v>0</v>
      </c>
      <c r="E74" s="4">
        <f>2*60</f>
        <v>120</v>
      </c>
      <c r="F74" s="4" t="str">
        <f t="shared" si="13"/>
        <v>3;0;48000|2;0;10</v>
      </c>
      <c r="G74" s="4" t="s">
        <v>152</v>
      </c>
    </row>
    <row r="75" spans="1:7">
      <c r="A75" s="4">
        <f t="shared" si="10"/>
        <v>2402</v>
      </c>
      <c r="B75" s="4" t="str">
        <f t="shared" si="9"/>
        <v>关卡24-阶段2</v>
      </c>
      <c r="C75" s="4">
        <f t="shared" si="11"/>
        <v>24</v>
      </c>
      <c r="D75" s="4">
        <f t="shared" si="12"/>
        <v>0</v>
      </c>
      <c r="E75" s="4">
        <v>300</v>
      </c>
      <c r="F75" s="4" t="str">
        <f t="shared" si="13"/>
        <v>3;0;48000|2;0;10</v>
      </c>
      <c r="G75" s="4" t="s">
        <v>152</v>
      </c>
    </row>
    <row r="76" spans="1:7">
      <c r="A76" s="4">
        <f t="shared" si="10"/>
        <v>2403</v>
      </c>
      <c r="B76" s="4" t="str">
        <f t="shared" si="9"/>
        <v>关卡24-阶段3</v>
      </c>
      <c r="C76" s="4">
        <f t="shared" si="11"/>
        <v>24</v>
      </c>
      <c r="D76" s="4">
        <f t="shared" si="12"/>
        <v>1</v>
      </c>
      <c r="E76" s="4">
        <v>480</v>
      </c>
      <c r="F76" s="4" t="str">
        <f t="shared" si="13"/>
        <v>3;0;48000|2;0;20</v>
      </c>
      <c r="G76" s="4" t="s">
        <v>152</v>
      </c>
    </row>
    <row r="77" spans="1:7">
      <c r="A77" s="4">
        <f t="shared" si="10"/>
        <v>2501</v>
      </c>
      <c r="B77" s="4" t="str">
        <f t="shared" si="9"/>
        <v>关卡25-阶段1</v>
      </c>
      <c r="C77" s="4">
        <f t="shared" si="11"/>
        <v>25</v>
      </c>
      <c r="D77" s="4">
        <f t="shared" si="12"/>
        <v>0</v>
      </c>
      <c r="E77" s="4">
        <f>2*60</f>
        <v>120</v>
      </c>
      <c r="F77" s="4" t="str">
        <f t="shared" si="13"/>
        <v>3;0;50000|2;0;10</v>
      </c>
      <c r="G77" s="4" t="s">
        <v>152</v>
      </c>
    </row>
    <row r="78" spans="1:7">
      <c r="A78" s="4">
        <f t="shared" si="10"/>
        <v>2502</v>
      </c>
      <c r="B78" s="4" t="str">
        <f t="shared" si="9"/>
        <v>关卡25-阶段2</v>
      </c>
      <c r="C78" s="4">
        <f t="shared" si="11"/>
        <v>25</v>
      </c>
      <c r="D78" s="4">
        <f t="shared" si="12"/>
        <v>0</v>
      </c>
      <c r="E78" s="4">
        <v>300</v>
      </c>
      <c r="F78" s="4" t="str">
        <f t="shared" si="13"/>
        <v>3;0;50000|2;0;10</v>
      </c>
      <c r="G78" s="4" t="s">
        <v>152</v>
      </c>
    </row>
    <row r="79" spans="1:7">
      <c r="A79" s="4">
        <f t="shared" si="10"/>
        <v>2503</v>
      </c>
      <c r="B79" s="4" t="str">
        <f t="shared" si="9"/>
        <v>关卡25-阶段3</v>
      </c>
      <c r="C79" s="4">
        <f t="shared" si="11"/>
        <v>25</v>
      </c>
      <c r="D79" s="4">
        <f t="shared" si="12"/>
        <v>1</v>
      </c>
      <c r="E79" s="4">
        <v>480</v>
      </c>
      <c r="F79" s="4" t="str">
        <f t="shared" si="13"/>
        <v>3;0;50000|2;0;20</v>
      </c>
      <c r="G79" s="4" t="s">
        <v>152</v>
      </c>
    </row>
    <row r="80" spans="1:7">
      <c r="A80" s="4">
        <f t="shared" si="10"/>
        <v>2601</v>
      </c>
      <c r="B80" s="4" t="str">
        <f t="shared" si="9"/>
        <v>关卡26-阶段1</v>
      </c>
      <c r="C80" s="4">
        <f t="shared" si="11"/>
        <v>26</v>
      </c>
      <c r="D80" s="4">
        <f t="shared" si="12"/>
        <v>0</v>
      </c>
      <c r="E80" s="4">
        <f>2*60</f>
        <v>120</v>
      </c>
      <c r="F80" s="4" t="str">
        <f t="shared" si="13"/>
        <v>3;0;52000|2;0;10</v>
      </c>
      <c r="G80" s="4" t="s">
        <v>152</v>
      </c>
    </row>
    <row r="81" spans="1:7">
      <c r="A81" s="4">
        <f t="shared" si="10"/>
        <v>2602</v>
      </c>
      <c r="B81" s="4" t="str">
        <f t="shared" si="9"/>
        <v>关卡26-阶段2</v>
      </c>
      <c r="C81" s="4">
        <f t="shared" si="11"/>
        <v>26</v>
      </c>
      <c r="D81" s="4">
        <f t="shared" si="12"/>
        <v>0</v>
      </c>
      <c r="E81" s="4">
        <v>300</v>
      </c>
      <c r="F81" s="4" t="str">
        <f t="shared" si="13"/>
        <v>3;0;52000|2;0;10</v>
      </c>
      <c r="G81" s="4" t="s">
        <v>152</v>
      </c>
    </row>
    <row r="82" spans="1:7">
      <c r="A82" s="4">
        <f t="shared" si="10"/>
        <v>2603</v>
      </c>
      <c r="B82" s="4" t="str">
        <f t="shared" si="9"/>
        <v>关卡26-阶段3</v>
      </c>
      <c r="C82" s="4">
        <f t="shared" si="11"/>
        <v>26</v>
      </c>
      <c r="D82" s="4">
        <f t="shared" si="12"/>
        <v>1</v>
      </c>
      <c r="E82" s="4">
        <v>480</v>
      </c>
      <c r="F82" s="4" t="str">
        <f t="shared" si="13"/>
        <v>3;0;52000|2;0;20</v>
      </c>
      <c r="G82" s="4" t="s">
        <v>152</v>
      </c>
    </row>
    <row r="83" spans="1:7">
      <c r="A83" s="4">
        <f t="shared" si="10"/>
        <v>2701</v>
      </c>
      <c r="B83" s="4" t="str">
        <f t="shared" si="9"/>
        <v>关卡27-阶段1</v>
      </c>
      <c r="C83" s="4">
        <f t="shared" si="11"/>
        <v>27</v>
      </c>
      <c r="D83" s="4">
        <f t="shared" si="12"/>
        <v>0</v>
      </c>
      <c r="E83" s="4">
        <f>2*60</f>
        <v>120</v>
      </c>
      <c r="F83" s="4" t="str">
        <f t="shared" si="13"/>
        <v>3;0;54000|2;0;10</v>
      </c>
      <c r="G83" s="4" t="s">
        <v>152</v>
      </c>
    </row>
    <row r="84" spans="1:7">
      <c r="A84" s="4">
        <f t="shared" si="10"/>
        <v>2702</v>
      </c>
      <c r="B84" s="4" t="str">
        <f t="shared" si="9"/>
        <v>关卡27-阶段2</v>
      </c>
      <c r="C84" s="4">
        <f t="shared" si="11"/>
        <v>27</v>
      </c>
      <c r="D84" s="4">
        <f t="shared" si="12"/>
        <v>0</v>
      </c>
      <c r="E84" s="4">
        <v>300</v>
      </c>
      <c r="F84" s="4" t="str">
        <f t="shared" si="13"/>
        <v>3;0;54000|2;0;10</v>
      </c>
      <c r="G84" s="4" t="s">
        <v>152</v>
      </c>
    </row>
    <row r="85" spans="1:7">
      <c r="A85" s="4">
        <f t="shared" si="10"/>
        <v>2703</v>
      </c>
      <c r="B85" s="4" t="str">
        <f t="shared" si="9"/>
        <v>关卡27-阶段3</v>
      </c>
      <c r="C85" s="4">
        <f t="shared" si="11"/>
        <v>27</v>
      </c>
      <c r="D85" s="4">
        <f t="shared" si="12"/>
        <v>1</v>
      </c>
      <c r="E85" s="4">
        <v>480</v>
      </c>
      <c r="F85" s="4" t="str">
        <f t="shared" si="13"/>
        <v>3;0;54000|2;0;20</v>
      </c>
      <c r="G85" s="4" t="s">
        <v>152</v>
      </c>
    </row>
    <row r="86" spans="1:7">
      <c r="A86" s="4">
        <f t="shared" si="10"/>
        <v>2801</v>
      </c>
      <c r="B86" s="4" t="str">
        <f t="shared" si="9"/>
        <v>关卡28-阶段1</v>
      </c>
      <c r="C86" s="4">
        <f t="shared" si="11"/>
        <v>28</v>
      </c>
      <c r="D86" s="4">
        <f t="shared" si="12"/>
        <v>0</v>
      </c>
      <c r="E86" s="4">
        <f>2*60</f>
        <v>120</v>
      </c>
      <c r="F86" s="4" t="str">
        <f t="shared" si="13"/>
        <v>3;0;56000|2;0;10</v>
      </c>
      <c r="G86" s="4" t="s">
        <v>152</v>
      </c>
    </row>
    <row r="87" spans="1:7">
      <c r="A87" s="4">
        <f t="shared" si="10"/>
        <v>2802</v>
      </c>
      <c r="B87" s="4" t="str">
        <f t="shared" si="9"/>
        <v>关卡28-阶段2</v>
      </c>
      <c r="C87" s="4">
        <f t="shared" si="11"/>
        <v>28</v>
      </c>
      <c r="D87" s="4">
        <f t="shared" si="12"/>
        <v>0</v>
      </c>
      <c r="E87" s="4">
        <v>300</v>
      </c>
      <c r="F87" s="4" t="str">
        <f t="shared" si="13"/>
        <v>3;0;56000|2;0;10</v>
      </c>
      <c r="G87" s="4" t="s">
        <v>152</v>
      </c>
    </row>
    <row r="88" spans="1:7">
      <c r="A88" s="4">
        <f t="shared" si="10"/>
        <v>2803</v>
      </c>
      <c r="B88" s="4" t="str">
        <f t="shared" si="9"/>
        <v>关卡28-阶段3</v>
      </c>
      <c r="C88" s="4">
        <f t="shared" si="11"/>
        <v>28</v>
      </c>
      <c r="D88" s="4">
        <f t="shared" si="12"/>
        <v>1</v>
      </c>
      <c r="E88" s="4">
        <v>480</v>
      </c>
      <c r="F88" s="4" t="str">
        <f t="shared" si="13"/>
        <v>3;0;56000|2;0;20</v>
      </c>
      <c r="G88" s="4" t="s">
        <v>152</v>
      </c>
    </row>
    <row r="89" spans="1:7">
      <c r="A89" s="4">
        <f t="shared" si="10"/>
        <v>2901</v>
      </c>
      <c r="B89" s="4" t="str">
        <f t="shared" si="9"/>
        <v>关卡29-阶段1</v>
      </c>
      <c r="C89" s="4">
        <f t="shared" si="11"/>
        <v>29</v>
      </c>
      <c r="D89" s="4">
        <f t="shared" si="12"/>
        <v>0</v>
      </c>
      <c r="E89" s="4">
        <f>2*60</f>
        <v>120</v>
      </c>
      <c r="F89" s="4" t="str">
        <f t="shared" si="13"/>
        <v>3;0;58000|2;0;10</v>
      </c>
      <c r="G89" s="4" t="s">
        <v>152</v>
      </c>
    </row>
    <row r="90" spans="1:7">
      <c r="A90" s="4">
        <f t="shared" si="10"/>
        <v>2902</v>
      </c>
      <c r="B90" s="4" t="str">
        <f t="shared" si="9"/>
        <v>关卡29-阶段2</v>
      </c>
      <c r="C90" s="4">
        <f t="shared" si="11"/>
        <v>29</v>
      </c>
      <c r="D90" s="4">
        <f t="shared" si="12"/>
        <v>0</v>
      </c>
      <c r="E90" s="4">
        <v>300</v>
      </c>
      <c r="F90" s="4" t="str">
        <f t="shared" si="13"/>
        <v>3;0;58000|2;0;10</v>
      </c>
      <c r="G90" s="4" t="s">
        <v>152</v>
      </c>
    </row>
    <row r="91" spans="1:7">
      <c r="A91" s="4">
        <f t="shared" si="10"/>
        <v>2903</v>
      </c>
      <c r="B91" s="4" t="str">
        <f t="shared" si="9"/>
        <v>关卡29-阶段3</v>
      </c>
      <c r="C91" s="4">
        <f t="shared" si="11"/>
        <v>29</v>
      </c>
      <c r="D91" s="4">
        <f t="shared" si="12"/>
        <v>1</v>
      </c>
      <c r="E91" s="4">
        <v>480</v>
      </c>
      <c r="F91" s="4" t="str">
        <f t="shared" si="13"/>
        <v>3;0;58000|2;0;20</v>
      </c>
      <c r="G91" s="4" t="s">
        <v>152</v>
      </c>
    </row>
    <row r="92" spans="1:7">
      <c r="A92" s="4">
        <f t="shared" si="10"/>
        <v>3001</v>
      </c>
      <c r="B92" s="4" t="str">
        <f t="shared" si="9"/>
        <v>关卡30-阶段1</v>
      </c>
      <c r="C92" s="4">
        <f t="shared" si="11"/>
        <v>30</v>
      </c>
      <c r="D92" s="4">
        <f t="shared" si="12"/>
        <v>0</v>
      </c>
      <c r="E92" s="4">
        <f>2*60</f>
        <v>120</v>
      </c>
      <c r="F92" s="4" t="str">
        <f t="shared" si="13"/>
        <v>3;0;60000|2;0;10</v>
      </c>
      <c r="G92" s="4" t="s">
        <v>152</v>
      </c>
    </row>
    <row r="93" spans="1:7">
      <c r="A93" s="4">
        <f t="shared" si="10"/>
        <v>3002</v>
      </c>
      <c r="B93" s="4" t="str">
        <f t="shared" si="9"/>
        <v>关卡30-阶段2</v>
      </c>
      <c r="C93" s="4">
        <f t="shared" si="11"/>
        <v>30</v>
      </c>
      <c r="D93" s="4">
        <f t="shared" si="12"/>
        <v>0</v>
      </c>
      <c r="E93" s="4">
        <v>300</v>
      </c>
      <c r="F93" s="4" t="str">
        <f t="shared" si="13"/>
        <v>3;0;60000|2;0;10</v>
      </c>
      <c r="G93" s="4" t="s">
        <v>152</v>
      </c>
    </row>
    <row r="94" spans="1:7">
      <c r="A94" s="4">
        <f t="shared" si="10"/>
        <v>3003</v>
      </c>
      <c r="B94" s="4" t="str">
        <f t="shared" si="9"/>
        <v>关卡30-阶段3</v>
      </c>
      <c r="C94" s="4">
        <f t="shared" si="11"/>
        <v>30</v>
      </c>
      <c r="D94" s="4">
        <f t="shared" si="12"/>
        <v>1</v>
      </c>
      <c r="E94" s="4">
        <v>480</v>
      </c>
      <c r="F94" s="4" t="str">
        <f t="shared" si="13"/>
        <v>3;0;60000|2;0;20</v>
      </c>
      <c r="G94" s="4" t="s">
        <v>152</v>
      </c>
    </row>
    <row r="95" spans="1:7">
      <c r="A95" s="4">
        <f t="shared" si="10"/>
        <v>3101</v>
      </c>
      <c r="B95" s="4" t="str">
        <f t="shared" si="9"/>
        <v>关卡31-阶段1</v>
      </c>
      <c r="C95" s="4">
        <f t="shared" si="11"/>
        <v>31</v>
      </c>
      <c r="D95" s="4">
        <f t="shared" si="12"/>
        <v>0</v>
      </c>
      <c r="E95" s="4">
        <f>2*60</f>
        <v>120</v>
      </c>
      <c r="F95" s="4" t="str">
        <f t="shared" si="13"/>
        <v>3;0;62000|2;0;10</v>
      </c>
      <c r="G95" s="4" t="s">
        <v>152</v>
      </c>
    </row>
    <row r="96" spans="1:7">
      <c r="A96" s="4">
        <f t="shared" si="10"/>
        <v>3102</v>
      </c>
      <c r="B96" s="4" t="str">
        <f t="shared" si="9"/>
        <v>关卡31-阶段2</v>
      </c>
      <c r="C96" s="4">
        <f t="shared" si="11"/>
        <v>31</v>
      </c>
      <c r="D96" s="4">
        <f t="shared" si="12"/>
        <v>0</v>
      </c>
      <c r="E96" s="4">
        <v>300</v>
      </c>
      <c r="F96" s="4" t="str">
        <f t="shared" si="13"/>
        <v>3;0;62000|2;0;10</v>
      </c>
      <c r="G96" s="4" t="s">
        <v>152</v>
      </c>
    </row>
    <row r="97" spans="1:7">
      <c r="A97" s="4">
        <f t="shared" si="10"/>
        <v>3103</v>
      </c>
      <c r="B97" s="4" t="str">
        <f t="shared" si="9"/>
        <v>关卡31-阶段3</v>
      </c>
      <c r="C97" s="4">
        <f t="shared" si="11"/>
        <v>31</v>
      </c>
      <c r="D97" s="4">
        <f t="shared" si="12"/>
        <v>1</v>
      </c>
      <c r="E97" s="4">
        <v>480</v>
      </c>
      <c r="F97" s="4" t="str">
        <f t="shared" si="13"/>
        <v>3;0;62000|2;0;20</v>
      </c>
      <c r="G97" s="4" t="s">
        <v>152</v>
      </c>
    </row>
    <row r="98" spans="1:7">
      <c r="A98" s="4">
        <f t="shared" si="10"/>
        <v>3201</v>
      </c>
      <c r="B98" s="4" t="str">
        <f t="shared" si="9"/>
        <v>关卡32-阶段1</v>
      </c>
      <c r="C98" s="4">
        <f t="shared" si="11"/>
        <v>32</v>
      </c>
      <c r="D98" s="4">
        <f t="shared" si="12"/>
        <v>0</v>
      </c>
      <c r="E98" s="4">
        <f>2*60</f>
        <v>120</v>
      </c>
      <c r="F98" s="4" t="str">
        <f t="shared" si="13"/>
        <v>3;0;64000|2;0;10</v>
      </c>
      <c r="G98" s="4" t="s">
        <v>152</v>
      </c>
    </row>
    <row r="99" spans="1:7">
      <c r="A99" s="4">
        <f t="shared" si="10"/>
        <v>3202</v>
      </c>
      <c r="B99" s="4" t="str">
        <f t="shared" si="9"/>
        <v>关卡32-阶段2</v>
      </c>
      <c r="C99" s="4">
        <f t="shared" si="11"/>
        <v>32</v>
      </c>
      <c r="D99" s="4">
        <f t="shared" si="12"/>
        <v>0</v>
      </c>
      <c r="E99" s="4">
        <v>300</v>
      </c>
      <c r="F99" s="4" t="str">
        <f t="shared" si="13"/>
        <v>3;0;64000|2;0;10</v>
      </c>
      <c r="G99" s="4" t="s">
        <v>152</v>
      </c>
    </row>
    <row r="100" spans="1:7">
      <c r="A100" s="4">
        <f t="shared" si="10"/>
        <v>3203</v>
      </c>
      <c r="B100" s="4" t="str">
        <f t="shared" si="9"/>
        <v>关卡32-阶段3</v>
      </c>
      <c r="C100" s="4">
        <f t="shared" si="11"/>
        <v>32</v>
      </c>
      <c r="D100" s="4">
        <f t="shared" si="12"/>
        <v>1</v>
      </c>
      <c r="E100" s="4">
        <v>480</v>
      </c>
      <c r="F100" s="4" t="str">
        <f t="shared" si="13"/>
        <v>3;0;64000|2;0;20</v>
      </c>
      <c r="G100" s="4" t="s">
        <v>152</v>
      </c>
    </row>
    <row r="101" spans="1:7">
      <c r="A101" s="4">
        <f t="shared" si="10"/>
        <v>3301</v>
      </c>
      <c r="B101" s="4" t="str">
        <f t="shared" si="9"/>
        <v>关卡33-阶段1</v>
      </c>
      <c r="C101" s="4">
        <f t="shared" si="11"/>
        <v>33</v>
      </c>
      <c r="D101" s="4">
        <f t="shared" si="12"/>
        <v>0</v>
      </c>
      <c r="E101" s="4">
        <f>2*60</f>
        <v>120</v>
      </c>
      <c r="F101" s="4" t="str">
        <f t="shared" si="13"/>
        <v>3;0;66000|2;0;10</v>
      </c>
      <c r="G101" s="4" t="s">
        <v>152</v>
      </c>
    </row>
    <row r="102" spans="1:7">
      <c r="A102" s="4">
        <f t="shared" si="10"/>
        <v>3302</v>
      </c>
      <c r="B102" s="4" t="str">
        <f t="shared" si="9"/>
        <v>关卡33-阶段2</v>
      </c>
      <c r="C102" s="4">
        <f t="shared" si="11"/>
        <v>33</v>
      </c>
      <c r="D102" s="4">
        <f t="shared" si="12"/>
        <v>0</v>
      </c>
      <c r="E102" s="4">
        <v>300</v>
      </c>
      <c r="F102" s="4" t="str">
        <f t="shared" si="13"/>
        <v>3;0;66000|2;0;10</v>
      </c>
      <c r="G102" s="4" t="s">
        <v>152</v>
      </c>
    </row>
    <row r="103" spans="1:7">
      <c r="A103" s="4">
        <f t="shared" si="10"/>
        <v>3303</v>
      </c>
      <c r="B103" s="4" t="str">
        <f t="shared" si="9"/>
        <v>关卡33-阶段3</v>
      </c>
      <c r="C103" s="4">
        <f t="shared" si="11"/>
        <v>33</v>
      </c>
      <c r="D103" s="4">
        <f t="shared" si="12"/>
        <v>1</v>
      </c>
      <c r="E103" s="4">
        <v>480</v>
      </c>
      <c r="F103" s="4" t="str">
        <f t="shared" si="13"/>
        <v>3;0;66000|2;0;20</v>
      </c>
      <c r="G103" s="4" t="s">
        <v>152</v>
      </c>
    </row>
    <row r="104" spans="1:7">
      <c r="A104" s="4">
        <f t="shared" si="10"/>
        <v>3401</v>
      </c>
      <c r="B104" s="4" t="str">
        <f t="shared" si="9"/>
        <v>关卡34-阶段1</v>
      </c>
      <c r="C104" s="4">
        <f t="shared" si="11"/>
        <v>34</v>
      </c>
      <c r="D104" s="4">
        <f t="shared" si="12"/>
        <v>0</v>
      </c>
      <c r="E104" s="4">
        <f>2*60</f>
        <v>120</v>
      </c>
      <c r="F104" s="4" t="str">
        <f t="shared" si="13"/>
        <v>3;0;68000|2;0;10</v>
      </c>
      <c r="G104" s="4" t="s">
        <v>152</v>
      </c>
    </row>
    <row r="105" spans="1:7">
      <c r="A105" s="4">
        <f t="shared" si="10"/>
        <v>3402</v>
      </c>
      <c r="B105" s="4" t="str">
        <f t="shared" si="9"/>
        <v>关卡34-阶段2</v>
      </c>
      <c r="C105" s="4">
        <f t="shared" si="11"/>
        <v>34</v>
      </c>
      <c r="D105" s="4">
        <f t="shared" si="12"/>
        <v>0</v>
      </c>
      <c r="E105" s="4">
        <v>300</v>
      </c>
      <c r="F105" s="4" t="str">
        <f t="shared" si="13"/>
        <v>3;0;68000|2;0;10</v>
      </c>
      <c r="G105" s="4" t="s">
        <v>152</v>
      </c>
    </row>
    <row r="106" spans="1:7">
      <c r="A106" s="4">
        <f t="shared" si="10"/>
        <v>3403</v>
      </c>
      <c r="B106" s="4" t="str">
        <f t="shared" si="9"/>
        <v>关卡34-阶段3</v>
      </c>
      <c r="C106" s="4">
        <f t="shared" si="11"/>
        <v>34</v>
      </c>
      <c r="D106" s="4">
        <f t="shared" si="12"/>
        <v>1</v>
      </c>
      <c r="E106" s="4">
        <v>480</v>
      </c>
      <c r="F106" s="4" t="str">
        <f t="shared" si="13"/>
        <v>3;0;68000|2;0;20</v>
      </c>
      <c r="G106" s="4" t="s">
        <v>152</v>
      </c>
    </row>
    <row r="107" spans="1:7">
      <c r="A107" s="4">
        <f t="shared" si="10"/>
        <v>3501</v>
      </c>
      <c r="B107" s="4" t="str">
        <f t="shared" si="9"/>
        <v>关卡35-阶段1</v>
      </c>
      <c r="C107" s="4">
        <f t="shared" si="11"/>
        <v>35</v>
      </c>
      <c r="D107" s="4">
        <f t="shared" si="12"/>
        <v>0</v>
      </c>
      <c r="E107" s="4">
        <f>2*60</f>
        <v>120</v>
      </c>
      <c r="F107" s="4" t="str">
        <f t="shared" si="13"/>
        <v>3;0;70000|2;0;10</v>
      </c>
      <c r="G107" s="4" t="s">
        <v>152</v>
      </c>
    </row>
    <row r="108" spans="1:7">
      <c r="A108" s="4">
        <f t="shared" si="10"/>
        <v>3502</v>
      </c>
      <c r="B108" s="4" t="str">
        <f t="shared" si="9"/>
        <v>关卡35-阶段2</v>
      </c>
      <c r="C108" s="4">
        <f t="shared" si="11"/>
        <v>35</v>
      </c>
      <c r="D108" s="4">
        <f t="shared" si="12"/>
        <v>0</v>
      </c>
      <c r="E108" s="4">
        <v>300</v>
      </c>
      <c r="F108" s="4" t="str">
        <f t="shared" si="13"/>
        <v>3;0;70000|2;0;10</v>
      </c>
      <c r="G108" s="4" t="s">
        <v>152</v>
      </c>
    </row>
    <row r="109" spans="1:7">
      <c r="A109" s="4">
        <f t="shared" si="10"/>
        <v>3503</v>
      </c>
      <c r="B109" s="4" t="str">
        <f t="shared" si="9"/>
        <v>关卡35-阶段3</v>
      </c>
      <c r="C109" s="4">
        <f t="shared" si="11"/>
        <v>35</v>
      </c>
      <c r="D109" s="4">
        <f t="shared" si="12"/>
        <v>1</v>
      </c>
      <c r="E109" s="4">
        <v>480</v>
      </c>
      <c r="F109" s="4" t="str">
        <f t="shared" si="13"/>
        <v>3;0;70000|2;0;20</v>
      </c>
      <c r="G109" s="4" t="s">
        <v>152</v>
      </c>
    </row>
    <row r="110" spans="1:7">
      <c r="A110" s="4">
        <f t="shared" si="10"/>
        <v>3601</v>
      </c>
      <c r="B110" s="4" t="str">
        <f t="shared" si="9"/>
        <v>关卡36-阶段1</v>
      </c>
      <c r="C110" s="4">
        <f t="shared" si="11"/>
        <v>36</v>
      </c>
      <c r="D110" s="4">
        <f t="shared" si="12"/>
        <v>0</v>
      </c>
      <c r="E110" s="4">
        <f>2*60</f>
        <v>120</v>
      </c>
      <c r="F110" s="4" t="str">
        <f t="shared" si="13"/>
        <v>3;0;72000|2;0;10</v>
      </c>
      <c r="G110" s="4" t="s">
        <v>152</v>
      </c>
    </row>
    <row r="111" spans="1:7">
      <c r="A111" s="4">
        <f t="shared" si="10"/>
        <v>3602</v>
      </c>
      <c r="B111" s="4" t="str">
        <f t="shared" si="9"/>
        <v>关卡36-阶段2</v>
      </c>
      <c r="C111" s="4">
        <f t="shared" si="11"/>
        <v>36</v>
      </c>
      <c r="D111" s="4">
        <f t="shared" si="12"/>
        <v>0</v>
      </c>
      <c r="E111" s="4">
        <v>300</v>
      </c>
      <c r="F111" s="4" t="str">
        <f t="shared" si="13"/>
        <v>3;0;72000|2;0;10</v>
      </c>
      <c r="G111" s="4" t="s">
        <v>152</v>
      </c>
    </row>
    <row r="112" spans="1:7">
      <c r="A112" s="4">
        <f t="shared" si="10"/>
        <v>3603</v>
      </c>
      <c r="B112" s="4" t="str">
        <f t="shared" si="9"/>
        <v>关卡36-阶段3</v>
      </c>
      <c r="C112" s="4">
        <f t="shared" si="11"/>
        <v>36</v>
      </c>
      <c r="D112" s="4">
        <f t="shared" si="12"/>
        <v>1</v>
      </c>
      <c r="E112" s="4">
        <v>480</v>
      </c>
      <c r="F112" s="4" t="str">
        <f t="shared" si="13"/>
        <v>3;0;72000|2;0;20</v>
      </c>
      <c r="G112" s="4" t="s">
        <v>152</v>
      </c>
    </row>
    <row r="113" spans="1:7">
      <c r="A113" s="4">
        <f t="shared" si="10"/>
        <v>3701</v>
      </c>
      <c r="B113" s="4" t="str">
        <f t="shared" si="9"/>
        <v>关卡37-阶段1</v>
      </c>
      <c r="C113" s="4">
        <f t="shared" si="11"/>
        <v>37</v>
      </c>
      <c r="D113" s="4">
        <f t="shared" si="12"/>
        <v>0</v>
      </c>
      <c r="E113" s="4">
        <f>2*60</f>
        <v>120</v>
      </c>
      <c r="F113" s="4" t="str">
        <f t="shared" si="13"/>
        <v>3;0;74000|2;0;10</v>
      </c>
      <c r="G113" s="4" t="s">
        <v>152</v>
      </c>
    </row>
    <row r="114" spans="1:7">
      <c r="A114" s="4">
        <f t="shared" si="10"/>
        <v>3702</v>
      </c>
      <c r="B114" s="4" t="str">
        <f t="shared" si="9"/>
        <v>关卡37-阶段2</v>
      </c>
      <c r="C114" s="4">
        <f t="shared" si="11"/>
        <v>37</v>
      </c>
      <c r="D114" s="4">
        <f t="shared" si="12"/>
        <v>0</v>
      </c>
      <c r="E114" s="4">
        <v>300</v>
      </c>
      <c r="F114" s="4" t="str">
        <f t="shared" si="13"/>
        <v>3;0;74000|2;0;10</v>
      </c>
      <c r="G114" s="4" t="s">
        <v>152</v>
      </c>
    </row>
    <row r="115" spans="1:7">
      <c r="A115" s="4">
        <f t="shared" si="10"/>
        <v>3703</v>
      </c>
      <c r="B115" s="4" t="str">
        <f t="shared" si="9"/>
        <v>关卡37-阶段3</v>
      </c>
      <c r="C115" s="4">
        <f t="shared" si="11"/>
        <v>37</v>
      </c>
      <c r="D115" s="4">
        <f t="shared" si="12"/>
        <v>1</v>
      </c>
      <c r="E115" s="4">
        <v>480</v>
      </c>
      <c r="F115" s="4" t="str">
        <f t="shared" si="13"/>
        <v>3;0;74000|2;0;20</v>
      </c>
      <c r="G115" s="4" t="s">
        <v>152</v>
      </c>
    </row>
    <row r="116" spans="1:7">
      <c r="A116" s="4">
        <f t="shared" si="10"/>
        <v>3801</v>
      </c>
      <c r="B116" s="4" t="str">
        <f t="shared" si="9"/>
        <v>关卡38-阶段1</v>
      </c>
      <c r="C116" s="4">
        <f t="shared" si="11"/>
        <v>38</v>
      </c>
      <c r="D116" s="4">
        <f t="shared" si="12"/>
        <v>0</v>
      </c>
      <c r="E116" s="4">
        <f>2*60</f>
        <v>120</v>
      </c>
      <c r="F116" s="4" t="str">
        <f t="shared" si="13"/>
        <v>3;0;76000|2;0;10</v>
      </c>
      <c r="G116" s="4" t="s">
        <v>152</v>
      </c>
    </row>
    <row r="117" spans="1:7">
      <c r="A117" s="4">
        <f t="shared" si="10"/>
        <v>3802</v>
      </c>
      <c r="B117" s="4" t="str">
        <f t="shared" si="9"/>
        <v>关卡38-阶段2</v>
      </c>
      <c r="C117" s="4">
        <f t="shared" si="11"/>
        <v>38</v>
      </c>
      <c r="D117" s="4">
        <f t="shared" si="12"/>
        <v>0</v>
      </c>
      <c r="E117" s="4">
        <v>300</v>
      </c>
      <c r="F117" s="4" t="str">
        <f t="shared" si="13"/>
        <v>3;0;76000|2;0;10</v>
      </c>
      <c r="G117" s="4" t="s">
        <v>152</v>
      </c>
    </row>
    <row r="118" spans="1:7">
      <c r="A118" s="4">
        <f t="shared" si="10"/>
        <v>3803</v>
      </c>
      <c r="B118" s="4" t="str">
        <f t="shared" si="9"/>
        <v>关卡38-阶段3</v>
      </c>
      <c r="C118" s="4">
        <f t="shared" si="11"/>
        <v>38</v>
      </c>
      <c r="D118" s="4">
        <f t="shared" si="12"/>
        <v>1</v>
      </c>
      <c r="E118" s="4">
        <v>480</v>
      </c>
      <c r="F118" s="4" t="str">
        <f t="shared" si="13"/>
        <v>3;0;76000|2;0;20</v>
      </c>
      <c r="G118" s="4" t="s">
        <v>152</v>
      </c>
    </row>
    <row r="119" spans="1:7">
      <c r="A119" s="4">
        <f t="shared" si="10"/>
        <v>3901</v>
      </c>
      <c r="B119" s="4" t="str">
        <f t="shared" si="9"/>
        <v>关卡39-阶段1</v>
      </c>
      <c r="C119" s="4">
        <f t="shared" si="11"/>
        <v>39</v>
      </c>
      <c r="D119" s="4">
        <f t="shared" si="12"/>
        <v>0</v>
      </c>
      <c r="E119" s="4">
        <f>2*60</f>
        <v>120</v>
      </c>
      <c r="F119" s="4" t="str">
        <f t="shared" si="13"/>
        <v>3;0;78000|2;0;10</v>
      </c>
      <c r="G119" s="4" t="s">
        <v>152</v>
      </c>
    </row>
    <row r="120" spans="1:7">
      <c r="A120" s="4">
        <f t="shared" si="10"/>
        <v>3902</v>
      </c>
      <c r="B120" s="4" t="str">
        <f t="shared" si="9"/>
        <v>关卡39-阶段2</v>
      </c>
      <c r="C120" s="4">
        <f t="shared" si="11"/>
        <v>39</v>
      </c>
      <c r="D120" s="4">
        <f t="shared" si="12"/>
        <v>0</v>
      </c>
      <c r="E120" s="4">
        <v>300</v>
      </c>
      <c r="F120" s="4" t="str">
        <f t="shared" si="13"/>
        <v>3;0;78000|2;0;10</v>
      </c>
      <c r="G120" s="4" t="s">
        <v>152</v>
      </c>
    </row>
    <row r="121" spans="1:7">
      <c r="A121" s="4">
        <f t="shared" si="10"/>
        <v>3903</v>
      </c>
      <c r="B121" s="4" t="str">
        <f t="shared" si="9"/>
        <v>关卡39-阶段3</v>
      </c>
      <c r="C121" s="4">
        <f t="shared" si="11"/>
        <v>39</v>
      </c>
      <c r="D121" s="4">
        <f t="shared" si="12"/>
        <v>1</v>
      </c>
      <c r="E121" s="4">
        <v>480</v>
      </c>
      <c r="F121" s="4" t="str">
        <f t="shared" si="13"/>
        <v>3;0;78000|2;0;20</v>
      </c>
      <c r="G121" s="4" t="s">
        <v>152</v>
      </c>
    </row>
    <row r="122" spans="1:7">
      <c r="A122" s="4">
        <f t="shared" si="10"/>
        <v>4001</v>
      </c>
      <c r="B122" s="4" t="str">
        <f t="shared" si="9"/>
        <v>关卡40-阶段1</v>
      </c>
      <c r="C122" s="4">
        <f t="shared" si="11"/>
        <v>40</v>
      </c>
      <c r="D122" s="4">
        <f t="shared" si="12"/>
        <v>0</v>
      </c>
      <c r="E122" s="4">
        <f>2*60</f>
        <v>120</v>
      </c>
      <c r="F122" s="4" t="str">
        <f t="shared" si="13"/>
        <v>3;0;80000|2;0;10</v>
      </c>
      <c r="G122" s="4" t="s">
        <v>152</v>
      </c>
    </row>
    <row r="123" spans="1:7">
      <c r="A123" s="4">
        <f t="shared" si="10"/>
        <v>4002</v>
      </c>
      <c r="B123" s="4" t="str">
        <f t="shared" si="9"/>
        <v>关卡40-阶段2</v>
      </c>
      <c r="C123" s="4">
        <f t="shared" si="11"/>
        <v>40</v>
      </c>
      <c r="D123" s="4">
        <f t="shared" si="12"/>
        <v>0</v>
      </c>
      <c r="E123" s="4">
        <v>300</v>
      </c>
      <c r="F123" s="4" t="str">
        <f t="shared" si="13"/>
        <v>3;0;80000|2;0;10</v>
      </c>
      <c r="G123" s="4" t="s">
        <v>152</v>
      </c>
    </row>
    <row r="124" spans="1:7">
      <c r="A124" s="4">
        <f t="shared" si="10"/>
        <v>4003</v>
      </c>
      <c r="B124" s="4" t="str">
        <f t="shared" si="9"/>
        <v>关卡40-阶段3</v>
      </c>
      <c r="C124" s="4">
        <f t="shared" si="11"/>
        <v>40</v>
      </c>
      <c r="D124" s="4">
        <f t="shared" si="12"/>
        <v>1</v>
      </c>
      <c r="E124" s="4">
        <v>480</v>
      </c>
      <c r="F124" s="4" t="str">
        <f t="shared" si="13"/>
        <v>3;0;80000|2;0;20</v>
      </c>
      <c r="G124" s="4" t="s">
        <v>152</v>
      </c>
    </row>
    <row r="125" spans="1:7">
      <c r="A125" s="4">
        <f t="shared" si="10"/>
        <v>4101</v>
      </c>
      <c r="B125" s="4" t="str">
        <f t="shared" si="9"/>
        <v>关卡41-阶段1</v>
      </c>
      <c r="C125" s="4">
        <f t="shared" si="11"/>
        <v>41</v>
      </c>
      <c r="D125" s="4">
        <f t="shared" si="12"/>
        <v>0</v>
      </c>
      <c r="E125" s="4">
        <f>2*60</f>
        <v>120</v>
      </c>
      <c r="F125" s="4" t="str">
        <f t="shared" si="13"/>
        <v>3;0;82000|2;0;10</v>
      </c>
      <c r="G125" s="4" t="s">
        <v>152</v>
      </c>
    </row>
    <row r="126" spans="1:7">
      <c r="A126" s="4">
        <f t="shared" si="10"/>
        <v>4102</v>
      </c>
      <c r="B126" s="4" t="str">
        <f t="shared" si="9"/>
        <v>关卡41-阶段2</v>
      </c>
      <c r="C126" s="4">
        <f t="shared" si="11"/>
        <v>41</v>
      </c>
      <c r="D126" s="4">
        <f t="shared" si="12"/>
        <v>0</v>
      </c>
      <c r="E126" s="4">
        <v>300</v>
      </c>
      <c r="F126" s="4" t="str">
        <f t="shared" si="13"/>
        <v>3;0;82000|2;0;10</v>
      </c>
      <c r="G126" s="4" t="s">
        <v>152</v>
      </c>
    </row>
    <row r="127" spans="1:7">
      <c r="A127" s="4">
        <f t="shared" si="10"/>
        <v>4103</v>
      </c>
      <c r="B127" s="4" t="str">
        <f t="shared" si="9"/>
        <v>关卡41-阶段3</v>
      </c>
      <c r="C127" s="4">
        <f t="shared" si="11"/>
        <v>41</v>
      </c>
      <c r="D127" s="4">
        <f t="shared" si="12"/>
        <v>1</v>
      </c>
      <c r="E127" s="4">
        <v>480</v>
      </c>
      <c r="F127" s="4" t="str">
        <f t="shared" si="13"/>
        <v>3;0;82000|2;0;20</v>
      </c>
      <c r="G127" s="4" t="s">
        <v>152</v>
      </c>
    </row>
    <row r="128" spans="1:7">
      <c r="A128" s="4">
        <f t="shared" si="10"/>
        <v>4201</v>
      </c>
      <c r="B128" s="4" t="str">
        <f t="shared" si="9"/>
        <v>关卡42-阶段1</v>
      </c>
      <c r="C128" s="4">
        <f t="shared" si="11"/>
        <v>42</v>
      </c>
      <c r="D128" s="4">
        <f t="shared" si="12"/>
        <v>0</v>
      </c>
      <c r="E128" s="4">
        <f>2*60</f>
        <v>120</v>
      </c>
      <c r="F128" s="4" t="str">
        <f t="shared" si="13"/>
        <v>3;0;84000|2;0;10</v>
      </c>
      <c r="G128" s="4" t="s">
        <v>152</v>
      </c>
    </row>
    <row r="129" spans="1:7">
      <c r="A129" s="4">
        <f t="shared" si="10"/>
        <v>4202</v>
      </c>
      <c r="B129" s="4" t="str">
        <f t="shared" si="9"/>
        <v>关卡42-阶段2</v>
      </c>
      <c r="C129" s="4">
        <f t="shared" si="11"/>
        <v>42</v>
      </c>
      <c r="D129" s="4">
        <f t="shared" si="12"/>
        <v>0</v>
      </c>
      <c r="E129" s="4">
        <v>300</v>
      </c>
      <c r="F129" s="4" t="str">
        <f t="shared" si="13"/>
        <v>3;0;84000|2;0;10</v>
      </c>
      <c r="G129" s="4" t="s">
        <v>152</v>
      </c>
    </row>
    <row r="130" spans="1:7">
      <c r="A130" s="4">
        <f t="shared" si="10"/>
        <v>4203</v>
      </c>
      <c r="B130" s="4" t="str">
        <f t="shared" si="9"/>
        <v>关卡42-阶段3</v>
      </c>
      <c r="C130" s="4">
        <f t="shared" si="11"/>
        <v>42</v>
      </c>
      <c r="D130" s="4">
        <f t="shared" si="12"/>
        <v>1</v>
      </c>
      <c r="E130" s="4">
        <v>480</v>
      </c>
      <c r="F130" s="4" t="str">
        <f t="shared" si="13"/>
        <v>3;0;84000|2;0;20</v>
      </c>
      <c r="G130" s="4" t="s">
        <v>152</v>
      </c>
    </row>
    <row r="131" spans="1:7">
      <c r="A131" s="4">
        <f t="shared" si="10"/>
        <v>4301</v>
      </c>
      <c r="B131" s="4" t="str">
        <f t="shared" si="9"/>
        <v>关卡43-阶段1</v>
      </c>
      <c r="C131" s="4">
        <f t="shared" si="11"/>
        <v>43</v>
      </c>
      <c r="D131" s="4">
        <f t="shared" si="12"/>
        <v>0</v>
      </c>
      <c r="E131" s="4">
        <f>2*60</f>
        <v>120</v>
      </c>
      <c r="F131" s="4" t="str">
        <f t="shared" si="13"/>
        <v>3;0;86000|2;0;10</v>
      </c>
      <c r="G131" s="4" t="s">
        <v>152</v>
      </c>
    </row>
    <row r="132" spans="1:7">
      <c r="A132" s="4">
        <f t="shared" si="10"/>
        <v>4302</v>
      </c>
      <c r="B132" s="4" t="str">
        <f t="shared" si="9"/>
        <v>关卡43-阶段2</v>
      </c>
      <c r="C132" s="4">
        <f t="shared" si="11"/>
        <v>43</v>
      </c>
      <c r="D132" s="4">
        <f t="shared" si="12"/>
        <v>0</v>
      </c>
      <c r="E132" s="4">
        <v>300</v>
      </c>
      <c r="F132" s="4" t="str">
        <f t="shared" si="13"/>
        <v>3;0;86000|2;0;10</v>
      </c>
      <c r="G132" s="4" t="s">
        <v>152</v>
      </c>
    </row>
    <row r="133" spans="1:7">
      <c r="A133" s="4">
        <f t="shared" si="10"/>
        <v>4303</v>
      </c>
      <c r="B133" s="4" t="str">
        <f t="shared" ref="B133:B196" si="14">CONCATENATE("关卡",ROUNDDOWN(A133/100,0),"-阶段",A133-ROUNDDOWN(A133/100,0)*100)</f>
        <v>关卡43-阶段3</v>
      </c>
      <c r="C133" s="4">
        <f t="shared" si="11"/>
        <v>43</v>
      </c>
      <c r="D133" s="4">
        <f t="shared" si="12"/>
        <v>1</v>
      </c>
      <c r="E133" s="4">
        <v>480</v>
      </c>
      <c r="F133" s="4" t="str">
        <f t="shared" si="13"/>
        <v>3;0;86000|2;0;20</v>
      </c>
      <c r="G133" s="4" t="s">
        <v>152</v>
      </c>
    </row>
    <row r="134" spans="1:7">
      <c r="A134" s="4">
        <f t="shared" si="10"/>
        <v>4401</v>
      </c>
      <c r="B134" s="4" t="str">
        <f t="shared" si="14"/>
        <v>关卡44-阶段1</v>
      </c>
      <c r="C134" s="4">
        <f t="shared" si="11"/>
        <v>44</v>
      </c>
      <c r="D134" s="4">
        <f t="shared" si="12"/>
        <v>0</v>
      </c>
      <c r="E134" s="4">
        <f>2*60</f>
        <v>120</v>
      </c>
      <c r="F134" s="4" t="str">
        <f t="shared" si="13"/>
        <v>3;0;88000|2;0;10</v>
      </c>
      <c r="G134" s="4" t="s">
        <v>152</v>
      </c>
    </row>
    <row r="135" spans="1:7">
      <c r="A135" s="4">
        <f t="shared" si="10"/>
        <v>4402</v>
      </c>
      <c r="B135" s="4" t="str">
        <f t="shared" si="14"/>
        <v>关卡44-阶段2</v>
      </c>
      <c r="C135" s="4">
        <f t="shared" si="11"/>
        <v>44</v>
      </c>
      <c r="D135" s="4">
        <f t="shared" si="12"/>
        <v>0</v>
      </c>
      <c r="E135" s="4">
        <v>300</v>
      </c>
      <c r="F135" s="4" t="str">
        <f t="shared" si="13"/>
        <v>3;0;88000|2;0;10</v>
      </c>
      <c r="G135" s="4" t="s">
        <v>152</v>
      </c>
    </row>
    <row r="136" spans="1:7">
      <c r="A136" s="4">
        <f t="shared" si="10"/>
        <v>4403</v>
      </c>
      <c r="B136" s="4" t="str">
        <f t="shared" si="14"/>
        <v>关卡44-阶段3</v>
      </c>
      <c r="C136" s="4">
        <f t="shared" si="11"/>
        <v>44</v>
      </c>
      <c r="D136" s="4">
        <f t="shared" si="12"/>
        <v>1</v>
      </c>
      <c r="E136" s="4">
        <v>480</v>
      </c>
      <c r="F136" s="4" t="str">
        <f t="shared" si="13"/>
        <v>3;0;88000|2;0;20</v>
      </c>
      <c r="G136" s="4" t="s">
        <v>152</v>
      </c>
    </row>
    <row r="137" spans="1:7">
      <c r="A137" s="4">
        <f t="shared" ref="A137:A200" si="15">A134+100</f>
        <v>4501</v>
      </c>
      <c r="B137" s="4" t="str">
        <f t="shared" si="14"/>
        <v>关卡45-阶段1</v>
      </c>
      <c r="C137" s="4">
        <f t="shared" ref="C137:C200" si="16">ROUNDDOWN(A137/100,0)</f>
        <v>45</v>
      </c>
      <c r="D137" s="4">
        <f t="shared" ref="D137:D200" si="17">D134</f>
        <v>0</v>
      </c>
      <c r="E137" s="4">
        <f>2*60</f>
        <v>120</v>
      </c>
      <c r="F137" s="4" t="str">
        <f t="shared" ref="F137:F200" si="18">CONCATENATE("3;0;",2000*ROUNDDOWN(A137/100,0),"|2;0;",10*(D137+1))</f>
        <v>3;0;90000|2;0;10</v>
      </c>
      <c r="G137" s="4" t="s">
        <v>152</v>
      </c>
    </row>
    <row r="138" spans="1:7">
      <c r="A138" s="4">
        <f t="shared" si="15"/>
        <v>4502</v>
      </c>
      <c r="B138" s="4" t="str">
        <f t="shared" si="14"/>
        <v>关卡45-阶段2</v>
      </c>
      <c r="C138" s="4">
        <f t="shared" si="16"/>
        <v>45</v>
      </c>
      <c r="D138" s="4">
        <f t="shared" si="17"/>
        <v>0</v>
      </c>
      <c r="E138" s="4">
        <v>300</v>
      </c>
      <c r="F138" s="4" t="str">
        <f t="shared" si="18"/>
        <v>3;0;90000|2;0;10</v>
      </c>
      <c r="G138" s="4" t="s">
        <v>152</v>
      </c>
    </row>
    <row r="139" spans="1:7">
      <c r="A139" s="4">
        <f t="shared" si="15"/>
        <v>4503</v>
      </c>
      <c r="B139" s="4" t="str">
        <f t="shared" si="14"/>
        <v>关卡45-阶段3</v>
      </c>
      <c r="C139" s="4">
        <f t="shared" si="16"/>
        <v>45</v>
      </c>
      <c r="D139" s="4">
        <f t="shared" si="17"/>
        <v>1</v>
      </c>
      <c r="E139" s="4">
        <v>480</v>
      </c>
      <c r="F139" s="4" t="str">
        <f t="shared" si="18"/>
        <v>3;0;90000|2;0;20</v>
      </c>
      <c r="G139" s="4" t="s">
        <v>152</v>
      </c>
    </row>
    <row r="140" spans="1:7">
      <c r="A140" s="4">
        <f t="shared" si="15"/>
        <v>4601</v>
      </c>
      <c r="B140" s="4" t="str">
        <f t="shared" si="14"/>
        <v>关卡46-阶段1</v>
      </c>
      <c r="C140" s="4">
        <f t="shared" si="16"/>
        <v>46</v>
      </c>
      <c r="D140" s="4">
        <f t="shared" si="17"/>
        <v>0</v>
      </c>
      <c r="E140" s="4">
        <f>2*60</f>
        <v>120</v>
      </c>
      <c r="F140" s="4" t="str">
        <f t="shared" si="18"/>
        <v>3;0;92000|2;0;10</v>
      </c>
      <c r="G140" s="4" t="s">
        <v>152</v>
      </c>
    </row>
    <row r="141" spans="1:7">
      <c r="A141" s="4">
        <f t="shared" si="15"/>
        <v>4602</v>
      </c>
      <c r="B141" s="4" t="str">
        <f t="shared" si="14"/>
        <v>关卡46-阶段2</v>
      </c>
      <c r="C141" s="4">
        <f t="shared" si="16"/>
        <v>46</v>
      </c>
      <c r="D141" s="4">
        <f t="shared" si="17"/>
        <v>0</v>
      </c>
      <c r="E141" s="4">
        <v>300</v>
      </c>
      <c r="F141" s="4" t="str">
        <f t="shared" si="18"/>
        <v>3;0;92000|2;0;10</v>
      </c>
      <c r="G141" s="4" t="s">
        <v>152</v>
      </c>
    </row>
    <row r="142" spans="1:7">
      <c r="A142" s="4">
        <f t="shared" si="15"/>
        <v>4603</v>
      </c>
      <c r="B142" s="4" t="str">
        <f t="shared" si="14"/>
        <v>关卡46-阶段3</v>
      </c>
      <c r="C142" s="4">
        <f t="shared" si="16"/>
        <v>46</v>
      </c>
      <c r="D142" s="4">
        <f t="shared" si="17"/>
        <v>1</v>
      </c>
      <c r="E142" s="4">
        <v>480</v>
      </c>
      <c r="F142" s="4" t="str">
        <f t="shared" si="18"/>
        <v>3;0;92000|2;0;20</v>
      </c>
      <c r="G142" s="4" t="s">
        <v>152</v>
      </c>
    </row>
    <row r="143" spans="1:7">
      <c r="A143" s="4">
        <f t="shared" si="15"/>
        <v>4701</v>
      </c>
      <c r="B143" s="4" t="str">
        <f t="shared" si="14"/>
        <v>关卡47-阶段1</v>
      </c>
      <c r="C143" s="4">
        <f t="shared" si="16"/>
        <v>47</v>
      </c>
      <c r="D143" s="4">
        <f t="shared" si="17"/>
        <v>0</v>
      </c>
      <c r="E143" s="4">
        <f>2*60</f>
        <v>120</v>
      </c>
      <c r="F143" s="4" t="str">
        <f t="shared" si="18"/>
        <v>3;0;94000|2;0;10</v>
      </c>
      <c r="G143" s="4" t="s">
        <v>152</v>
      </c>
    </row>
    <row r="144" spans="1:7">
      <c r="A144" s="4">
        <f t="shared" si="15"/>
        <v>4702</v>
      </c>
      <c r="B144" s="4" t="str">
        <f t="shared" si="14"/>
        <v>关卡47-阶段2</v>
      </c>
      <c r="C144" s="4">
        <f t="shared" si="16"/>
        <v>47</v>
      </c>
      <c r="D144" s="4">
        <f t="shared" si="17"/>
        <v>0</v>
      </c>
      <c r="E144" s="4">
        <v>300</v>
      </c>
      <c r="F144" s="4" t="str">
        <f t="shared" si="18"/>
        <v>3;0;94000|2;0;10</v>
      </c>
      <c r="G144" s="4" t="s">
        <v>152</v>
      </c>
    </row>
    <row r="145" spans="1:7">
      <c r="A145" s="4">
        <f t="shared" si="15"/>
        <v>4703</v>
      </c>
      <c r="B145" s="4" t="str">
        <f t="shared" si="14"/>
        <v>关卡47-阶段3</v>
      </c>
      <c r="C145" s="4">
        <f t="shared" si="16"/>
        <v>47</v>
      </c>
      <c r="D145" s="4">
        <f t="shared" si="17"/>
        <v>1</v>
      </c>
      <c r="E145" s="4">
        <v>480</v>
      </c>
      <c r="F145" s="4" t="str">
        <f t="shared" si="18"/>
        <v>3;0;94000|2;0;20</v>
      </c>
      <c r="G145" s="4" t="s">
        <v>152</v>
      </c>
    </row>
    <row r="146" spans="1:7">
      <c r="A146" s="4">
        <f t="shared" si="15"/>
        <v>4801</v>
      </c>
      <c r="B146" s="4" t="str">
        <f t="shared" si="14"/>
        <v>关卡48-阶段1</v>
      </c>
      <c r="C146" s="4">
        <f t="shared" si="16"/>
        <v>48</v>
      </c>
      <c r="D146" s="4">
        <f t="shared" si="17"/>
        <v>0</v>
      </c>
      <c r="E146" s="4">
        <f>2*60</f>
        <v>120</v>
      </c>
      <c r="F146" s="4" t="str">
        <f t="shared" si="18"/>
        <v>3;0;96000|2;0;10</v>
      </c>
      <c r="G146" s="4" t="s">
        <v>152</v>
      </c>
    </row>
    <row r="147" spans="1:7">
      <c r="A147" s="4">
        <f t="shared" si="15"/>
        <v>4802</v>
      </c>
      <c r="B147" s="4" t="str">
        <f t="shared" si="14"/>
        <v>关卡48-阶段2</v>
      </c>
      <c r="C147" s="4">
        <f t="shared" si="16"/>
        <v>48</v>
      </c>
      <c r="D147" s="4">
        <f t="shared" si="17"/>
        <v>0</v>
      </c>
      <c r="E147" s="4">
        <v>300</v>
      </c>
      <c r="F147" s="4" t="str">
        <f t="shared" si="18"/>
        <v>3;0;96000|2;0;10</v>
      </c>
      <c r="G147" s="4" t="s">
        <v>152</v>
      </c>
    </row>
    <row r="148" spans="1:7">
      <c r="A148" s="4">
        <f t="shared" si="15"/>
        <v>4803</v>
      </c>
      <c r="B148" s="4" t="str">
        <f t="shared" si="14"/>
        <v>关卡48-阶段3</v>
      </c>
      <c r="C148" s="4">
        <f t="shared" si="16"/>
        <v>48</v>
      </c>
      <c r="D148" s="4">
        <f t="shared" si="17"/>
        <v>1</v>
      </c>
      <c r="E148" s="4">
        <v>480</v>
      </c>
      <c r="F148" s="4" t="str">
        <f t="shared" si="18"/>
        <v>3;0;96000|2;0;20</v>
      </c>
      <c r="G148" s="4" t="s">
        <v>152</v>
      </c>
    </row>
    <row r="149" spans="1:7">
      <c r="A149" s="4">
        <f t="shared" si="15"/>
        <v>4901</v>
      </c>
      <c r="B149" s="4" t="str">
        <f t="shared" si="14"/>
        <v>关卡49-阶段1</v>
      </c>
      <c r="C149" s="4">
        <f t="shared" si="16"/>
        <v>49</v>
      </c>
      <c r="D149" s="4">
        <f t="shared" si="17"/>
        <v>0</v>
      </c>
      <c r="E149" s="4">
        <f>2*60</f>
        <v>120</v>
      </c>
      <c r="F149" s="4" t="str">
        <f t="shared" si="18"/>
        <v>3;0;98000|2;0;10</v>
      </c>
      <c r="G149" s="4" t="s">
        <v>152</v>
      </c>
    </row>
    <row r="150" spans="1:7">
      <c r="A150" s="4">
        <f t="shared" si="15"/>
        <v>4902</v>
      </c>
      <c r="B150" s="4" t="str">
        <f t="shared" si="14"/>
        <v>关卡49-阶段2</v>
      </c>
      <c r="C150" s="4">
        <f t="shared" si="16"/>
        <v>49</v>
      </c>
      <c r="D150" s="4">
        <f t="shared" si="17"/>
        <v>0</v>
      </c>
      <c r="E150" s="4">
        <v>300</v>
      </c>
      <c r="F150" s="4" t="str">
        <f t="shared" si="18"/>
        <v>3;0;98000|2;0;10</v>
      </c>
      <c r="G150" s="4" t="s">
        <v>152</v>
      </c>
    </row>
    <row r="151" spans="1:7">
      <c r="A151" s="4">
        <f t="shared" si="15"/>
        <v>4903</v>
      </c>
      <c r="B151" s="4" t="str">
        <f t="shared" si="14"/>
        <v>关卡49-阶段3</v>
      </c>
      <c r="C151" s="4">
        <f t="shared" si="16"/>
        <v>49</v>
      </c>
      <c r="D151" s="4">
        <f t="shared" si="17"/>
        <v>1</v>
      </c>
      <c r="E151" s="4">
        <v>480</v>
      </c>
      <c r="F151" s="4" t="str">
        <f t="shared" si="18"/>
        <v>3;0;98000|2;0;20</v>
      </c>
      <c r="G151" s="4" t="s">
        <v>152</v>
      </c>
    </row>
    <row r="152" spans="1:7">
      <c r="A152" s="4">
        <f t="shared" si="15"/>
        <v>5001</v>
      </c>
      <c r="B152" s="4" t="str">
        <f t="shared" si="14"/>
        <v>关卡50-阶段1</v>
      </c>
      <c r="C152" s="4">
        <f t="shared" si="16"/>
        <v>50</v>
      </c>
      <c r="D152" s="4">
        <f t="shared" si="17"/>
        <v>0</v>
      </c>
      <c r="E152" s="4">
        <f>2*60</f>
        <v>120</v>
      </c>
      <c r="F152" s="4" t="str">
        <f t="shared" si="18"/>
        <v>3;0;100000|2;0;10</v>
      </c>
      <c r="G152" s="4" t="s">
        <v>152</v>
      </c>
    </row>
    <row r="153" spans="1:7">
      <c r="A153" s="4">
        <f t="shared" si="15"/>
        <v>5002</v>
      </c>
      <c r="B153" s="4" t="str">
        <f t="shared" si="14"/>
        <v>关卡50-阶段2</v>
      </c>
      <c r="C153" s="4">
        <f t="shared" si="16"/>
        <v>50</v>
      </c>
      <c r="D153" s="4">
        <f t="shared" si="17"/>
        <v>0</v>
      </c>
      <c r="E153" s="4">
        <v>300</v>
      </c>
      <c r="F153" s="4" t="str">
        <f t="shared" si="18"/>
        <v>3;0;100000|2;0;10</v>
      </c>
      <c r="G153" s="4" t="s">
        <v>152</v>
      </c>
    </row>
    <row r="154" spans="1:7">
      <c r="A154" s="4">
        <f t="shared" si="15"/>
        <v>5003</v>
      </c>
      <c r="B154" s="4" t="str">
        <f t="shared" si="14"/>
        <v>关卡50-阶段3</v>
      </c>
      <c r="C154" s="4">
        <f t="shared" si="16"/>
        <v>50</v>
      </c>
      <c r="D154" s="4">
        <f t="shared" si="17"/>
        <v>1</v>
      </c>
      <c r="E154" s="4">
        <v>480</v>
      </c>
      <c r="F154" s="4" t="str">
        <f t="shared" si="18"/>
        <v>3;0;100000|2;0;20</v>
      </c>
      <c r="G154" s="4" t="s">
        <v>152</v>
      </c>
    </row>
    <row r="155" spans="1:7">
      <c r="A155" s="4">
        <f t="shared" si="15"/>
        <v>5101</v>
      </c>
      <c r="B155" s="4" t="str">
        <f t="shared" si="14"/>
        <v>关卡51-阶段1</v>
      </c>
      <c r="C155" s="4">
        <f t="shared" si="16"/>
        <v>51</v>
      </c>
      <c r="D155" s="4">
        <f t="shared" si="17"/>
        <v>0</v>
      </c>
      <c r="E155" s="4">
        <f>2*60</f>
        <v>120</v>
      </c>
      <c r="F155" s="4" t="str">
        <f t="shared" si="18"/>
        <v>3;0;102000|2;0;10</v>
      </c>
      <c r="G155" s="4" t="s">
        <v>152</v>
      </c>
    </row>
    <row r="156" spans="1:7">
      <c r="A156" s="4">
        <f t="shared" si="15"/>
        <v>5102</v>
      </c>
      <c r="B156" s="4" t="str">
        <f t="shared" si="14"/>
        <v>关卡51-阶段2</v>
      </c>
      <c r="C156" s="4">
        <f t="shared" si="16"/>
        <v>51</v>
      </c>
      <c r="D156" s="4">
        <f t="shared" si="17"/>
        <v>0</v>
      </c>
      <c r="E156" s="4">
        <v>300</v>
      </c>
      <c r="F156" s="4" t="str">
        <f t="shared" si="18"/>
        <v>3;0;102000|2;0;10</v>
      </c>
      <c r="G156" s="4" t="s">
        <v>152</v>
      </c>
    </row>
    <row r="157" spans="1:7">
      <c r="A157" s="4">
        <f t="shared" si="15"/>
        <v>5103</v>
      </c>
      <c r="B157" s="4" t="str">
        <f t="shared" si="14"/>
        <v>关卡51-阶段3</v>
      </c>
      <c r="C157" s="4">
        <f t="shared" si="16"/>
        <v>51</v>
      </c>
      <c r="D157" s="4">
        <f t="shared" si="17"/>
        <v>1</v>
      </c>
      <c r="E157" s="4">
        <v>480</v>
      </c>
      <c r="F157" s="4" t="str">
        <f t="shared" si="18"/>
        <v>3;0;102000|2;0;20</v>
      </c>
      <c r="G157" s="4" t="s">
        <v>152</v>
      </c>
    </row>
    <row r="158" spans="1:7">
      <c r="A158" s="4">
        <f t="shared" si="15"/>
        <v>5201</v>
      </c>
      <c r="B158" s="4" t="str">
        <f t="shared" si="14"/>
        <v>关卡52-阶段1</v>
      </c>
      <c r="C158" s="4">
        <f t="shared" si="16"/>
        <v>52</v>
      </c>
      <c r="D158" s="4">
        <f t="shared" si="17"/>
        <v>0</v>
      </c>
      <c r="E158" s="4">
        <f>2*60</f>
        <v>120</v>
      </c>
      <c r="F158" s="4" t="str">
        <f t="shared" si="18"/>
        <v>3;0;104000|2;0;10</v>
      </c>
      <c r="G158" s="4" t="s">
        <v>152</v>
      </c>
    </row>
    <row r="159" spans="1:7">
      <c r="A159" s="4">
        <f t="shared" si="15"/>
        <v>5202</v>
      </c>
      <c r="B159" s="4" t="str">
        <f t="shared" si="14"/>
        <v>关卡52-阶段2</v>
      </c>
      <c r="C159" s="4">
        <f t="shared" si="16"/>
        <v>52</v>
      </c>
      <c r="D159" s="4">
        <f t="shared" si="17"/>
        <v>0</v>
      </c>
      <c r="E159" s="4">
        <v>300</v>
      </c>
      <c r="F159" s="4" t="str">
        <f t="shared" si="18"/>
        <v>3;0;104000|2;0;10</v>
      </c>
      <c r="G159" s="4" t="s">
        <v>152</v>
      </c>
    </row>
    <row r="160" spans="1:7">
      <c r="A160" s="4">
        <f t="shared" si="15"/>
        <v>5203</v>
      </c>
      <c r="B160" s="4" t="str">
        <f t="shared" si="14"/>
        <v>关卡52-阶段3</v>
      </c>
      <c r="C160" s="4">
        <f t="shared" si="16"/>
        <v>52</v>
      </c>
      <c r="D160" s="4">
        <f t="shared" si="17"/>
        <v>1</v>
      </c>
      <c r="E160" s="4">
        <v>480</v>
      </c>
      <c r="F160" s="4" t="str">
        <f t="shared" si="18"/>
        <v>3;0;104000|2;0;20</v>
      </c>
      <c r="G160" s="4" t="s">
        <v>152</v>
      </c>
    </row>
    <row r="161" spans="1:7">
      <c r="A161" s="4">
        <f t="shared" si="15"/>
        <v>5301</v>
      </c>
      <c r="B161" s="4" t="str">
        <f t="shared" si="14"/>
        <v>关卡53-阶段1</v>
      </c>
      <c r="C161" s="4">
        <f t="shared" si="16"/>
        <v>53</v>
      </c>
      <c r="D161" s="4">
        <f t="shared" si="17"/>
        <v>0</v>
      </c>
      <c r="E161" s="4">
        <f>2*60</f>
        <v>120</v>
      </c>
      <c r="F161" s="4" t="str">
        <f t="shared" si="18"/>
        <v>3;0;106000|2;0;10</v>
      </c>
      <c r="G161" s="4" t="s">
        <v>152</v>
      </c>
    </row>
    <row r="162" spans="1:7">
      <c r="A162" s="4">
        <f t="shared" si="15"/>
        <v>5302</v>
      </c>
      <c r="B162" s="4" t="str">
        <f t="shared" si="14"/>
        <v>关卡53-阶段2</v>
      </c>
      <c r="C162" s="4">
        <f t="shared" si="16"/>
        <v>53</v>
      </c>
      <c r="D162" s="4">
        <f t="shared" si="17"/>
        <v>0</v>
      </c>
      <c r="E162" s="4">
        <v>300</v>
      </c>
      <c r="F162" s="4" t="str">
        <f t="shared" si="18"/>
        <v>3;0;106000|2;0;10</v>
      </c>
      <c r="G162" s="4" t="s">
        <v>152</v>
      </c>
    </row>
    <row r="163" spans="1:7">
      <c r="A163" s="4">
        <f t="shared" si="15"/>
        <v>5303</v>
      </c>
      <c r="B163" s="4" t="str">
        <f t="shared" si="14"/>
        <v>关卡53-阶段3</v>
      </c>
      <c r="C163" s="4">
        <f t="shared" si="16"/>
        <v>53</v>
      </c>
      <c r="D163" s="4">
        <f t="shared" si="17"/>
        <v>1</v>
      </c>
      <c r="E163" s="4">
        <v>480</v>
      </c>
      <c r="F163" s="4" t="str">
        <f t="shared" si="18"/>
        <v>3;0;106000|2;0;20</v>
      </c>
      <c r="G163" s="4" t="s">
        <v>152</v>
      </c>
    </row>
    <row r="164" spans="1:7">
      <c r="A164" s="4">
        <f t="shared" si="15"/>
        <v>5401</v>
      </c>
      <c r="B164" s="4" t="str">
        <f t="shared" si="14"/>
        <v>关卡54-阶段1</v>
      </c>
      <c r="C164" s="4">
        <f t="shared" si="16"/>
        <v>54</v>
      </c>
      <c r="D164" s="4">
        <f t="shared" si="17"/>
        <v>0</v>
      </c>
      <c r="E164" s="4">
        <f>2*60</f>
        <v>120</v>
      </c>
      <c r="F164" s="4" t="str">
        <f t="shared" si="18"/>
        <v>3;0;108000|2;0;10</v>
      </c>
      <c r="G164" s="4" t="s">
        <v>152</v>
      </c>
    </row>
    <row r="165" spans="1:7">
      <c r="A165" s="4">
        <f t="shared" si="15"/>
        <v>5402</v>
      </c>
      <c r="B165" s="4" t="str">
        <f t="shared" si="14"/>
        <v>关卡54-阶段2</v>
      </c>
      <c r="C165" s="4">
        <f t="shared" si="16"/>
        <v>54</v>
      </c>
      <c r="D165" s="4">
        <f t="shared" si="17"/>
        <v>0</v>
      </c>
      <c r="E165" s="4">
        <v>300</v>
      </c>
      <c r="F165" s="4" t="str">
        <f t="shared" si="18"/>
        <v>3;0;108000|2;0;10</v>
      </c>
      <c r="G165" s="4" t="s">
        <v>152</v>
      </c>
    </row>
    <row r="166" spans="1:7">
      <c r="A166" s="4">
        <f t="shared" si="15"/>
        <v>5403</v>
      </c>
      <c r="B166" s="4" t="str">
        <f t="shared" si="14"/>
        <v>关卡54-阶段3</v>
      </c>
      <c r="C166" s="4">
        <f t="shared" si="16"/>
        <v>54</v>
      </c>
      <c r="D166" s="4">
        <f t="shared" si="17"/>
        <v>1</v>
      </c>
      <c r="E166" s="4">
        <v>480</v>
      </c>
      <c r="F166" s="4" t="str">
        <f t="shared" si="18"/>
        <v>3;0;108000|2;0;20</v>
      </c>
      <c r="G166" s="4" t="s">
        <v>152</v>
      </c>
    </row>
    <row r="167" spans="1:7">
      <c r="A167" s="4">
        <f t="shared" si="15"/>
        <v>5501</v>
      </c>
      <c r="B167" s="4" t="str">
        <f t="shared" si="14"/>
        <v>关卡55-阶段1</v>
      </c>
      <c r="C167" s="4">
        <f t="shared" si="16"/>
        <v>55</v>
      </c>
      <c r="D167" s="4">
        <f t="shared" si="17"/>
        <v>0</v>
      </c>
      <c r="E167" s="4">
        <f>2*60</f>
        <v>120</v>
      </c>
      <c r="F167" s="4" t="str">
        <f t="shared" si="18"/>
        <v>3;0;110000|2;0;10</v>
      </c>
      <c r="G167" s="4" t="s">
        <v>152</v>
      </c>
    </row>
    <row r="168" spans="1:7">
      <c r="A168" s="4">
        <f t="shared" si="15"/>
        <v>5502</v>
      </c>
      <c r="B168" s="4" t="str">
        <f t="shared" si="14"/>
        <v>关卡55-阶段2</v>
      </c>
      <c r="C168" s="4">
        <f t="shared" si="16"/>
        <v>55</v>
      </c>
      <c r="D168" s="4">
        <f t="shared" si="17"/>
        <v>0</v>
      </c>
      <c r="E168" s="4">
        <v>300</v>
      </c>
      <c r="F168" s="4" t="str">
        <f t="shared" si="18"/>
        <v>3;0;110000|2;0;10</v>
      </c>
      <c r="G168" s="4" t="s">
        <v>152</v>
      </c>
    </row>
    <row r="169" spans="1:7">
      <c r="A169" s="4">
        <f t="shared" si="15"/>
        <v>5503</v>
      </c>
      <c r="B169" s="4" t="str">
        <f t="shared" si="14"/>
        <v>关卡55-阶段3</v>
      </c>
      <c r="C169" s="4">
        <f t="shared" si="16"/>
        <v>55</v>
      </c>
      <c r="D169" s="4">
        <f t="shared" si="17"/>
        <v>1</v>
      </c>
      <c r="E169" s="4">
        <v>480</v>
      </c>
      <c r="F169" s="4" t="str">
        <f t="shared" si="18"/>
        <v>3;0;110000|2;0;20</v>
      </c>
      <c r="G169" s="4" t="s">
        <v>152</v>
      </c>
    </row>
    <row r="170" spans="1:7">
      <c r="A170" s="4">
        <f t="shared" si="15"/>
        <v>5601</v>
      </c>
      <c r="B170" s="4" t="str">
        <f t="shared" si="14"/>
        <v>关卡56-阶段1</v>
      </c>
      <c r="C170" s="4">
        <f t="shared" si="16"/>
        <v>56</v>
      </c>
      <c r="D170" s="4">
        <f t="shared" si="17"/>
        <v>0</v>
      </c>
      <c r="E170" s="4">
        <f>2*60</f>
        <v>120</v>
      </c>
      <c r="F170" s="4" t="str">
        <f t="shared" si="18"/>
        <v>3;0;112000|2;0;10</v>
      </c>
      <c r="G170" s="4" t="s">
        <v>152</v>
      </c>
    </row>
    <row r="171" spans="1:7">
      <c r="A171" s="4">
        <f t="shared" si="15"/>
        <v>5602</v>
      </c>
      <c r="B171" s="4" t="str">
        <f t="shared" si="14"/>
        <v>关卡56-阶段2</v>
      </c>
      <c r="C171" s="4">
        <f t="shared" si="16"/>
        <v>56</v>
      </c>
      <c r="D171" s="4">
        <f t="shared" si="17"/>
        <v>0</v>
      </c>
      <c r="E171" s="4">
        <v>300</v>
      </c>
      <c r="F171" s="4" t="str">
        <f t="shared" si="18"/>
        <v>3;0;112000|2;0;10</v>
      </c>
      <c r="G171" s="4" t="s">
        <v>152</v>
      </c>
    </row>
    <row r="172" spans="1:7">
      <c r="A172" s="4">
        <f t="shared" si="15"/>
        <v>5603</v>
      </c>
      <c r="B172" s="4" t="str">
        <f t="shared" si="14"/>
        <v>关卡56-阶段3</v>
      </c>
      <c r="C172" s="4">
        <f t="shared" si="16"/>
        <v>56</v>
      </c>
      <c r="D172" s="4">
        <f t="shared" si="17"/>
        <v>1</v>
      </c>
      <c r="E172" s="4">
        <v>480</v>
      </c>
      <c r="F172" s="4" t="str">
        <f t="shared" si="18"/>
        <v>3;0;112000|2;0;20</v>
      </c>
      <c r="G172" s="4" t="s">
        <v>152</v>
      </c>
    </row>
    <row r="173" spans="1:7">
      <c r="A173" s="4">
        <f t="shared" si="15"/>
        <v>5701</v>
      </c>
      <c r="B173" s="4" t="str">
        <f t="shared" si="14"/>
        <v>关卡57-阶段1</v>
      </c>
      <c r="C173" s="4">
        <f t="shared" si="16"/>
        <v>57</v>
      </c>
      <c r="D173" s="4">
        <f t="shared" si="17"/>
        <v>0</v>
      </c>
      <c r="E173" s="4">
        <f>2*60</f>
        <v>120</v>
      </c>
      <c r="F173" s="4" t="str">
        <f t="shared" si="18"/>
        <v>3;0;114000|2;0;10</v>
      </c>
      <c r="G173" s="4" t="s">
        <v>152</v>
      </c>
    </row>
    <row r="174" spans="1:7">
      <c r="A174" s="4">
        <f t="shared" si="15"/>
        <v>5702</v>
      </c>
      <c r="B174" s="4" t="str">
        <f t="shared" si="14"/>
        <v>关卡57-阶段2</v>
      </c>
      <c r="C174" s="4">
        <f t="shared" si="16"/>
        <v>57</v>
      </c>
      <c r="D174" s="4">
        <f t="shared" si="17"/>
        <v>0</v>
      </c>
      <c r="E174" s="4">
        <v>300</v>
      </c>
      <c r="F174" s="4" t="str">
        <f t="shared" si="18"/>
        <v>3;0;114000|2;0;10</v>
      </c>
      <c r="G174" s="4" t="s">
        <v>152</v>
      </c>
    </row>
    <row r="175" spans="1:7">
      <c r="A175" s="4">
        <f t="shared" si="15"/>
        <v>5703</v>
      </c>
      <c r="B175" s="4" t="str">
        <f t="shared" si="14"/>
        <v>关卡57-阶段3</v>
      </c>
      <c r="C175" s="4">
        <f t="shared" si="16"/>
        <v>57</v>
      </c>
      <c r="D175" s="4">
        <f t="shared" si="17"/>
        <v>1</v>
      </c>
      <c r="E175" s="4">
        <v>480</v>
      </c>
      <c r="F175" s="4" t="str">
        <f t="shared" si="18"/>
        <v>3;0;114000|2;0;20</v>
      </c>
      <c r="G175" s="4" t="s">
        <v>152</v>
      </c>
    </row>
    <row r="176" spans="1:7">
      <c r="A176" s="4">
        <f t="shared" si="15"/>
        <v>5801</v>
      </c>
      <c r="B176" s="4" t="str">
        <f t="shared" si="14"/>
        <v>关卡58-阶段1</v>
      </c>
      <c r="C176" s="4">
        <f t="shared" si="16"/>
        <v>58</v>
      </c>
      <c r="D176" s="4">
        <f t="shared" si="17"/>
        <v>0</v>
      </c>
      <c r="E176" s="4">
        <f>2*60</f>
        <v>120</v>
      </c>
      <c r="F176" s="4" t="str">
        <f t="shared" si="18"/>
        <v>3;0;116000|2;0;10</v>
      </c>
      <c r="G176" s="4" t="s">
        <v>152</v>
      </c>
    </row>
    <row r="177" spans="1:7">
      <c r="A177" s="4">
        <f t="shared" si="15"/>
        <v>5802</v>
      </c>
      <c r="B177" s="4" t="str">
        <f t="shared" si="14"/>
        <v>关卡58-阶段2</v>
      </c>
      <c r="C177" s="4">
        <f t="shared" si="16"/>
        <v>58</v>
      </c>
      <c r="D177" s="4">
        <f t="shared" si="17"/>
        <v>0</v>
      </c>
      <c r="E177" s="4">
        <v>300</v>
      </c>
      <c r="F177" s="4" t="str">
        <f t="shared" si="18"/>
        <v>3;0;116000|2;0;10</v>
      </c>
      <c r="G177" s="4" t="s">
        <v>152</v>
      </c>
    </row>
    <row r="178" spans="1:7">
      <c r="A178" s="4">
        <f t="shared" si="15"/>
        <v>5803</v>
      </c>
      <c r="B178" s="4" t="str">
        <f t="shared" si="14"/>
        <v>关卡58-阶段3</v>
      </c>
      <c r="C178" s="4">
        <f t="shared" si="16"/>
        <v>58</v>
      </c>
      <c r="D178" s="4">
        <f t="shared" si="17"/>
        <v>1</v>
      </c>
      <c r="E178" s="4">
        <v>480</v>
      </c>
      <c r="F178" s="4" t="str">
        <f t="shared" si="18"/>
        <v>3;0;116000|2;0;20</v>
      </c>
      <c r="G178" s="4" t="s">
        <v>152</v>
      </c>
    </row>
    <row r="179" spans="1:7">
      <c r="A179" s="4">
        <f t="shared" si="15"/>
        <v>5901</v>
      </c>
      <c r="B179" s="4" t="str">
        <f t="shared" si="14"/>
        <v>关卡59-阶段1</v>
      </c>
      <c r="C179" s="4">
        <f t="shared" si="16"/>
        <v>59</v>
      </c>
      <c r="D179" s="4">
        <f t="shared" si="17"/>
        <v>0</v>
      </c>
      <c r="E179" s="4">
        <f>2*60</f>
        <v>120</v>
      </c>
      <c r="F179" s="4" t="str">
        <f t="shared" si="18"/>
        <v>3;0;118000|2;0;10</v>
      </c>
      <c r="G179" s="4" t="s">
        <v>152</v>
      </c>
    </row>
    <row r="180" spans="1:7">
      <c r="A180" s="4">
        <f t="shared" si="15"/>
        <v>5902</v>
      </c>
      <c r="B180" s="4" t="str">
        <f t="shared" si="14"/>
        <v>关卡59-阶段2</v>
      </c>
      <c r="C180" s="4">
        <f t="shared" si="16"/>
        <v>59</v>
      </c>
      <c r="D180" s="4">
        <f t="shared" si="17"/>
        <v>0</v>
      </c>
      <c r="E180" s="4">
        <v>300</v>
      </c>
      <c r="F180" s="4" t="str">
        <f t="shared" si="18"/>
        <v>3;0;118000|2;0;10</v>
      </c>
      <c r="G180" s="4" t="s">
        <v>152</v>
      </c>
    </row>
    <row r="181" spans="1:7">
      <c r="A181" s="4">
        <f t="shared" si="15"/>
        <v>5903</v>
      </c>
      <c r="B181" s="4" t="str">
        <f t="shared" si="14"/>
        <v>关卡59-阶段3</v>
      </c>
      <c r="C181" s="4">
        <f t="shared" si="16"/>
        <v>59</v>
      </c>
      <c r="D181" s="4">
        <f t="shared" si="17"/>
        <v>1</v>
      </c>
      <c r="E181" s="4">
        <v>480</v>
      </c>
      <c r="F181" s="4" t="str">
        <f t="shared" si="18"/>
        <v>3;0;118000|2;0;20</v>
      </c>
      <c r="G181" s="4" t="s">
        <v>152</v>
      </c>
    </row>
    <row r="182" spans="1:7">
      <c r="A182" s="4">
        <f t="shared" si="15"/>
        <v>6001</v>
      </c>
      <c r="B182" s="4" t="str">
        <f t="shared" si="14"/>
        <v>关卡60-阶段1</v>
      </c>
      <c r="C182" s="4">
        <f t="shared" si="16"/>
        <v>60</v>
      </c>
      <c r="D182" s="4">
        <f t="shared" si="17"/>
        <v>0</v>
      </c>
      <c r="E182" s="4">
        <f>2*60</f>
        <v>120</v>
      </c>
      <c r="F182" s="4" t="str">
        <f t="shared" si="18"/>
        <v>3;0;120000|2;0;10</v>
      </c>
      <c r="G182" s="4" t="s">
        <v>152</v>
      </c>
    </row>
    <row r="183" spans="1:7">
      <c r="A183" s="4">
        <f t="shared" si="15"/>
        <v>6002</v>
      </c>
      <c r="B183" s="4" t="str">
        <f t="shared" si="14"/>
        <v>关卡60-阶段2</v>
      </c>
      <c r="C183" s="4">
        <f t="shared" si="16"/>
        <v>60</v>
      </c>
      <c r="D183" s="4">
        <f t="shared" si="17"/>
        <v>0</v>
      </c>
      <c r="E183" s="4">
        <v>300</v>
      </c>
      <c r="F183" s="4" t="str">
        <f t="shared" si="18"/>
        <v>3;0;120000|2;0;10</v>
      </c>
      <c r="G183" s="4" t="s">
        <v>152</v>
      </c>
    </row>
    <row r="184" spans="1:7">
      <c r="A184" s="4">
        <f t="shared" si="15"/>
        <v>6003</v>
      </c>
      <c r="B184" s="4" t="str">
        <f t="shared" si="14"/>
        <v>关卡60-阶段3</v>
      </c>
      <c r="C184" s="4">
        <f t="shared" si="16"/>
        <v>60</v>
      </c>
      <c r="D184" s="4">
        <f t="shared" si="17"/>
        <v>1</v>
      </c>
      <c r="E184" s="4">
        <v>480</v>
      </c>
      <c r="F184" s="4" t="str">
        <f t="shared" si="18"/>
        <v>3;0;120000|2;0;20</v>
      </c>
      <c r="G184" s="4" t="s">
        <v>152</v>
      </c>
    </row>
    <row r="185" spans="1:7">
      <c r="A185" s="4">
        <f t="shared" si="15"/>
        <v>6101</v>
      </c>
      <c r="B185" s="4" t="str">
        <f t="shared" si="14"/>
        <v>关卡61-阶段1</v>
      </c>
      <c r="C185" s="4">
        <f t="shared" si="16"/>
        <v>61</v>
      </c>
      <c r="D185" s="4">
        <f t="shared" si="17"/>
        <v>0</v>
      </c>
      <c r="E185" s="4">
        <f>2*60</f>
        <v>120</v>
      </c>
      <c r="F185" s="4" t="str">
        <f t="shared" si="18"/>
        <v>3;0;122000|2;0;10</v>
      </c>
      <c r="G185" s="4" t="s">
        <v>152</v>
      </c>
    </row>
    <row r="186" spans="1:7">
      <c r="A186" s="4">
        <f t="shared" si="15"/>
        <v>6102</v>
      </c>
      <c r="B186" s="4" t="str">
        <f t="shared" si="14"/>
        <v>关卡61-阶段2</v>
      </c>
      <c r="C186" s="4">
        <f t="shared" si="16"/>
        <v>61</v>
      </c>
      <c r="D186" s="4">
        <f t="shared" si="17"/>
        <v>0</v>
      </c>
      <c r="E186" s="4">
        <v>300</v>
      </c>
      <c r="F186" s="4" t="str">
        <f t="shared" si="18"/>
        <v>3;0;122000|2;0;10</v>
      </c>
      <c r="G186" s="4" t="s">
        <v>152</v>
      </c>
    </row>
    <row r="187" spans="1:7">
      <c r="A187" s="4">
        <f t="shared" si="15"/>
        <v>6103</v>
      </c>
      <c r="B187" s="4" t="str">
        <f t="shared" si="14"/>
        <v>关卡61-阶段3</v>
      </c>
      <c r="C187" s="4">
        <f t="shared" si="16"/>
        <v>61</v>
      </c>
      <c r="D187" s="4">
        <f t="shared" si="17"/>
        <v>1</v>
      </c>
      <c r="E187" s="4">
        <v>480</v>
      </c>
      <c r="F187" s="4" t="str">
        <f t="shared" si="18"/>
        <v>3;0;122000|2;0;20</v>
      </c>
      <c r="G187" s="4" t="s">
        <v>152</v>
      </c>
    </row>
    <row r="188" spans="1:7">
      <c r="A188" s="4">
        <f t="shared" si="15"/>
        <v>6201</v>
      </c>
      <c r="B188" s="4" t="str">
        <f t="shared" si="14"/>
        <v>关卡62-阶段1</v>
      </c>
      <c r="C188" s="4">
        <f t="shared" si="16"/>
        <v>62</v>
      </c>
      <c r="D188" s="4">
        <f t="shared" si="17"/>
        <v>0</v>
      </c>
      <c r="E188" s="4">
        <f>2*60</f>
        <v>120</v>
      </c>
      <c r="F188" s="4" t="str">
        <f t="shared" si="18"/>
        <v>3;0;124000|2;0;10</v>
      </c>
      <c r="G188" s="4" t="s">
        <v>152</v>
      </c>
    </row>
    <row r="189" spans="1:7">
      <c r="A189" s="4">
        <f t="shared" si="15"/>
        <v>6202</v>
      </c>
      <c r="B189" s="4" t="str">
        <f t="shared" si="14"/>
        <v>关卡62-阶段2</v>
      </c>
      <c r="C189" s="4">
        <f t="shared" si="16"/>
        <v>62</v>
      </c>
      <c r="D189" s="4">
        <f t="shared" si="17"/>
        <v>0</v>
      </c>
      <c r="E189" s="4">
        <v>300</v>
      </c>
      <c r="F189" s="4" t="str">
        <f t="shared" si="18"/>
        <v>3;0;124000|2;0;10</v>
      </c>
      <c r="G189" s="4" t="s">
        <v>152</v>
      </c>
    </row>
    <row r="190" spans="1:7">
      <c r="A190" s="4">
        <f t="shared" si="15"/>
        <v>6203</v>
      </c>
      <c r="B190" s="4" t="str">
        <f t="shared" si="14"/>
        <v>关卡62-阶段3</v>
      </c>
      <c r="C190" s="4">
        <f t="shared" si="16"/>
        <v>62</v>
      </c>
      <c r="D190" s="4">
        <f t="shared" si="17"/>
        <v>1</v>
      </c>
      <c r="E190" s="4">
        <v>480</v>
      </c>
      <c r="F190" s="4" t="str">
        <f t="shared" si="18"/>
        <v>3;0;124000|2;0;20</v>
      </c>
      <c r="G190" s="4" t="s">
        <v>152</v>
      </c>
    </row>
    <row r="191" spans="1:7">
      <c r="A191" s="4">
        <f t="shared" si="15"/>
        <v>6301</v>
      </c>
      <c r="B191" s="4" t="str">
        <f t="shared" si="14"/>
        <v>关卡63-阶段1</v>
      </c>
      <c r="C191" s="4">
        <f t="shared" si="16"/>
        <v>63</v>
      </c>
      <c r="D191" s="4">
        <f t="shared" si="17"/>
        <v>0</v>
      </c>
      <c r="E191" s="4">
        <f>2*60</f>
        <v>120</v>
      </c>
      <c r="F191" s="4" t="str">
        <f t="shared" si="18"/>
        <v>3;0;126000|2;0;10</v>
      </c>
      <c r="G191" s="4" t="s">
        <v>152</v>
      </c>
    </row>
    <row r="192" spans="1:7">
      <c r="A192" s="4">
        <f t="shared" si="15"/>
        <v>6302</v>
      </c>
      <c r="B192" s="4" t="str">
        <f t="shared" si="14"/>
        <v>关卡63-阶段2</v>
      </c>
      <c r="C192" s="4">
        <f t="shared" si="16"/>
        <v>63</v>
      </c>
      <c r="D192" s="4">
        <f t="shared" si="17"/>
        <v>0</v>
      </c>
      <c r="E192" s="4">
        <v>300</v>
      </c>
      <c r="F192" s="4" t="str">
        <f t="shared" si="18"/>
        <v>3;0;126000|2;0;10</v>
      </c>
      <c r="G192" s="4" t="s">
        <v>152</v>
      </c>
    </row>
    <row r="193" spans="1:7">
      <c r="A193" s="4">
        <f t="shared" si="15"/>
        <v>6303</v>
      </c>
      <c r="B193" s="4" t="str">
        <f t="shared" si="14"/>
        <v>关卡63-阶段3</v>
      </c>
      <c r="C193" s="4">
        <f t="shared" si="16"/>
        <v>63</v>
      </c>
      <c r="D193" s="4">
        <f t="shared" si="17"/>
        <v>1</v>
      </c>
      <c r="E193" s="4">
        <v>480</v>
      </c>
      <c r="F193" s="4" t="str">
        <f t="shared" si="18"/>
        <v>3;0;126000|2;0;20</v>
      </c>
      <c r="G193" s="4" t="s">
        <v>152</v>
      </c>
    </row>
    <row r="194" spans="1:7">
      <c r="A194" s="4">
        <f t="shared" si="15"/>
        <v>6401</v>
      </c>
      <c r="B194" s="4" t="str">
        <f t="shared" si="14"/>
        <v>关卡64-阶段1</v>
      </c>
      <c r="C194" s="4">
        <f t="shared" si="16"/>
        <v>64</v>
      </c>
      <c r="D194" s="4">
        <f t="shared" si="17"/>
        <v>0</v>
      </c>
      <c r="E194" s="4">
        <f>2*60</f>
        <v>120</v>
      </c>
      <c r="F194" s="4" t="str">
        <f t="shared" si="18"/>
        <v>3;0;128000|2;0;10</v>
      </c>
      <c r="G194" s="4" t="s">
        <v>152</v>
      </c>
    </row>
    <row r="195" spans="1:7">
      <c r="A195" s="4">
        <f t="shared" si="15"/>
        <v>6402</v>
      </c>
      <c r="B195" s="4" t="str">
        <f t="shared" si="14"/>
        <v>关卡64-阶段2</v>
      </c>
      <c r="C195" s="4">
        <f t="shared" si="16"/>
        <v>64</v>
      </c>
      <c r="D195" s="4">
        <f t="shared" si="17"/>
        <v>0</v>
      </c>
      <c r="E195" s="4">
        <v>300</v>
      </c>
      <c r="F195" s="4" t="str">
        <f t="shared" si="18"/>
        <v>3;0;128000|2;0;10</v>
      </c>
      <c r="G195" s="4" t="s">
        <v>152</v>
      </c>
    </row>
    <row r="196" spans="1:7">
      <c r="A196" s="4">
        <f t="shared" si="15"/>
        <v>6403</v>
      </c>
      <c r="B196" s="4" t="str">
        <f t="shared" si="14"/>
        <v>关卡64-阶段3</v>
      </c>
      <c r="C196" s="4">
        <f t="shared" si="16"/>
        <v>64</v>
      </c>
      <c r="D196" s="4">
        <f t="shared" si="17"/>
        <v>1</v>
      </c>
      <c r="E196" s="4">
        <v>480</v>
      </c>
      <c r="F196" s="4" t="str">
        <f t="shared" si="18"/>
        <v>3;0;128000|2;0;20</v>
      </c>
      <c r="G196" s="4" t="s">
        <v>152</v>
      </c>
    </row>
    <row r="197" spans="1:7">
      <c r="A197" s="4">
        <f t="shared" si="15"/>
        <v>6501</v>
      </c>
      <c r="B197" s="4" t="str">
        <f t="shared" ref="B197:B260" si="19">CONCATENATE("关卡",ROUNDDOWN(A197/100,0),"-阶段",A197-ROUNDDOWN(A197/100,0)*100)</f>
        <v>关卡65-阶段1</v>
      </c>
      <c r="C197" s="4">
        <f t="shared" si="16"/>
        <v>65</v>
      </c>
      <c r="D197" s="4">
        <f t="shared" si="17"/>
        <v>0</v>
      </c>
      <c r="E197" s="4">
        <f>2*60</f>
        <v>120</v>
      </c>
      <c r="F197" s="4" t="str">
        <f t="shared" si="18"/>
        <v>3;0;130000|2;0;10</v>
      </c>
      <c r="G197" s="4" t="s">
        <v>152</v>
      </c>
    </row>
    <row r="198" spans="1:7">
      <c r="A198" s="4">
        <f t="shared" si="15"/>
        <v>6502</v>
      </c>
      <c r="B198" s="4" t="str">
        <f t="shared" si="19"/>
        <v>关卡65-阶段2</v>
      </c>
      <c r="C198" s="4">
        <f t="shared" si="16"/>
        <v>65</v>
      </c>
      <c r="D198" s="4">
        <f t="shared" si="17"/>
        <v>0</v>
      </c>
      <c r="E198" s="4">
        <v>300</v>
      </c>
      <c r="F198" s="4" t="str">
        <f t="shared" si="18"/>
        <v>3;0;130000|2;0;10</v>
      </c>
      <c r="G198" s="4" t="s">
        <v>152</v>
      </c>
    </row>
    <row r="199" spans="1:7">
      <c r="A199" s="4">
        <f t="shared" si="15"/>
        <v>6503</v>
      </c>
      <c r="B199" s="4" t="str">
        <f t="shared" si="19"/>
        <v>关卡65-阶段3</v>
      </c>
      <c r="C199" s="4">
        <f t="shared" si="16"/>
        <v>65</v>
      </c>
      <c r="D199" s="4">
        <f t="shared" si="17"/>
        <v>1</v>
      </c>
      <c r="E199" s="4">
        <v>480</v>
      </c>
      <c r="F199" s="4" t="str">
        <f t="shared" si="18"/>
        <v>3;0;130000|2;0;20</v>
      </c>
      <c r="G199" s="4" t="s">
        <v>152</v>
      </c>
    </row>
    <row r="200" spans="1:7">
      <c r="A200" s="4">
        <f t="shared" si="15"/>
        <v>6601</v>
      </c>
      <c r="B200" s="4" t="str">
        <f t="shared" si="19"/>
        <v>关卡66-阶段1</v>
      </c>
      <c r="C200" s="4">
        <f t="shared" si="16"/>
        <v>66</v>
      </c>
      <c r="D200" s="4">
        <f t="shared" si="17"/>
        <v>0</v>
      </c>
      <c r="E200" s="4">
        <f>2*60</f>
        <v>120</v>
      </c>
      <c r="F200" s="4" t="str">
        <f t="shared" si="18"/>
        <v>3;0;132000|2;0;10</v>
      </c>
      <c r="G200" s="4" t="s">
        <v>152</v>
      </c>
    </row>
    <row r="201" spans="1:7">
      <c r="A201" s="4">
        <f t="shared" ref="A201:A264" si="20">A198+100</f>
        <v>6602</v>
      </c>
      <c r="B201" s="4" t="str">
        <f t="shared" si="19"/>
        <v>关卡66-阶段2</v>
      </c>
      <c r="C201" s="4">
        <f t="shared" ref="C201:C264" si="21">ROUNDDOWN(A201/100,0)</f>
        <v>66</v>
      </c>
      <c r="D201" s="4">
        <f t="shared" ref="D201:D264" si="22">D198</f>
        <v>0</v>
      </c>
      <c r="E201" s="4">
        <v>300</v>
      </c>
      <c r="F201" s="4" t="str">
        <f t="shared" ref="F201:F264" si="23">CONCATENATE("3;0;",2000*ROUNDDOWN(A201/100,0),"|2;0;",10*(D201+1))</f>
        <v>3;0;132000|2;0;10</v>
      </c>
      <c r="G201" s="4" t="s">
        <v>152</v>
      </c>
    </row>
    <row r="202" spans="1:7">
      <c r="A202" s="4">
        <f t="shared" si="20"/>
        <v>6603</v>
      </c>
      <c r="B202" s="4" t="str">
        <f t="shared" si="19"/>
        <v>关卡66-阶段3</v>
      </c>
      <c r="C202" s="4">
        <f t="shared" si="21"/>
        <v>66</v>
      </c>
      <c r="D202" s="4">
        <f t="shared" si="22"/>
        <v>1</v>
      </c>
      <c r="E202" s="4">
        <v>480</v>
      </c>
      <c r="F202" s="4" t="str">
        <f t="shared" si="23"/>
        <v>3;0;132000|2;0;20</v>
      </c>
      <c r="G202" s="4" t="s">
        <v>152</v>
      </c>
    </row>
    <row r="203" spans="1:7">
      <c r="A203" s="4">
        <f t="shared" si="20"/>
        <v>6701</v>
      </c>
      <c r="B203" s="4" t="str">
        <f t="shared" si="19"/>
        <v>关卡67-阶段1</v>
      </c>
      <c r="C203" s="4">
        <f t="shared" si="21"/>
        <v>67</v>
      </c>
      <c r="D203" s="4">
        <f t="shared" si="22"/>
        <v>0</v>
      </c>
      <c r="E203" s="4">
        <f>2*60</f>
        <v>120</v>
      </c>
      <c r="F203" s="4" t="str">
        <f t="shared" si="23"/>
        <v>3;0;134000|2;0;10</v>
      </c>
      <c r="G203" s="4" t="s">
        <v>152</v>
      </c>
    </row>
    <row r="204" spans="1:7">
      <c r="A204" s="4">
        <f t="shared" si="20"/>
        <v>6702</v>
      </c>
      <c r="B204" s="4" t="str">
        <f t="shared" si="19"/>
        <v>关卡67-阶段2</v>
      </c>
      <c r="C204" s="4">
        <f t="shared" si="21"/>
        <v>67</v>
      </c>
      <c r="D204" s="4">
        <f t="shared" si="22"/>
        <v>0</v>
      </c>
      <c r="E204" s="4">
        <v>300</v>
      </c>
      <c r="F204" s="4" t="str">
        <f t="shared" si="23"/>
        <v>3;0;134000|2;0;10</v>
      </c>
      <c r="G204" s="4" t="s">
        <v>152</v>
      </c>
    </row>
    <row r="205" spans="1:7">
      <c r="A205" s="4">
        <f t="shared" si="20"/>
        <v>6703</v>
      </c>
      <c r="B205" s="4" t="str">
        <f t="shared" si="19"/>
        <v>关卡67-阶段3</v>
      </c>
      <c r="C205" s="4">
        <f t="shared" si="21"/>
        <v>67</v>
      </c>
      <c r="D205" s="4">
        <f t="shared" si="22"/>
        <v>1</v>
      </c>
      <c r="E205" s="4">
        <v>480</v>
      </c>
      <c r="F205" s="4" t="str">
        <f t="shared" si="23"/>
        <v>3;0;134000|2;0;20</v>
      </c>
      <c r="G205" s="4" t="s">
        <v>152</v>
      </c>
    </row>
    <row r="206" spans="1:7">
      <c r="A206" s="4">
        <f t="shared" si="20"/>
        <v>6801</v>
      </c>
      <c r="B206" s="4" t="str">
        <f t="shared" si="19"/>
        <v>关卡68-阶段1</v>
      </c>
      <c r="C206" s="4">
        <f t="shared" si="21"/>
        <v>68</v>
      </c>
      <c r="D206" s="4">
        <f t="shared" si="22"/>
        <v>0</v>
      </c>
      <c r="E206" s="4">
        <f>2*60</f>
        <v>120</v>
      </c>
      <c r="F206" s="4" t="str">
        <f t="shared" si="23"/>
        <v>3;0;136000|2;0;10</v>
      </c>
      <c r="G206" s="4" t="s">
        <v>152</v>
      </c>
    </row>
    <row r="207" spans="1:7">
      <c r="A207" s="4">
        <f t="shared" si="20"/>
        <v>6802</v>
      </c>
      <c r="B207" s="4" t="str">
        <f t="shared" si="19"/>
        <v>关卡68-阶段2</v>
      </c>
      <c r="C207" s="4">
        <f t="shared" si="21"/>
        <v>68</v>
      </c>
      <c r="D207" s="4">
        <f t="shared" si="22"/>
        <v>0</v>
      </c>
      <c r="E207" s="4">
        <v>300</v>
      </c>
      <c r="F207" s="4" t="str">
        <f t="shared" si="23"/>
        <v>3;0;136000|2;0;10</v>
      </c>
      <c r="G207" s="4" t="s">
        <v>152</v>
      </c>
    </row>
    <row r="208" spans="1:7">
      <c r="A208" s="4">
        <f t="shared" si="20"/>
        <v>6803</v>
      </c>
      <c r="B208" s="4" t="str">
        <f t="shared" si="19"/>
        <v>关卡68-阶段3</v>
      </c>
      <c r="C208" s="4">
        <f t="shared" si="21"/>
        <v>68</v>
      </c>
      <c r="D208" s="4">
        <f t="shared" si="22"/>
        <v>1</v>
      </c>
      <c r="E208" s="4">
        <v>480</v>
      </c>
      <c r="F208" s="4" t="str">
        <f t="shared" si="23"/>
        <v>3;0;136000|2;0;20</v>
      </c>
      <c r="G208" s="4" t="s">
        <v>152</v>
      </c>
    </row>
    <row r="209" spans="1:7">
      <c r="A209" s="4">
        <f t="shared" si="20"/>
        <v>6901</v>
      </c>
      <c r="B209" s="4" t="str">
        <f t="shared" si="19"/>
        <v>关卡69-阶段1</v>
      </c>
      <c r="C209" s="4">
        <f t="shared" si="21"/>
        <v>69</v>
      </c>
      <c r="D209" s="4">
        <f t="shared" si="22"/>
        <v>0</v>
      </c>
      <c r="E209" s="4">
        <f>2*60</f>
        <v>120</v>
      </c>
      <c r="F209" s="4" t="str">
        <f t="shared" si="23"/>
        <v>3;0;138000|2;0;10</v>
      </c>
      <c r="G209" s="4" t="s">
        <v>152</v>
      </c>
    </row>
    <row r="210" spans="1:7">
      <c r="A210" s="4">
        <f t="shared" si="20"/>
        <v>6902</v>
      </c>
      <c r="B210" s="4" t="str">
        <f t="shared" si="19"/>
        <v>关卡69-阶段2</v>
      </c>
      <c r="C210" s="4">
        <f t="shared" si="21"/>
        <v>69</v>
      </c>
      <c r="D210" s="4">
        <f t="shared" si="22"/>
        <v>0</v>
      </c>
      <c r="E210" s="4">
        <v>300</v>
      </c>
      <c r="F210" s="4" t="str">
        <f t="shared" si="23"/>
        <v>3;0;138000|2;0;10</v>
      </c>
      <c r="G210" s="4" t="s">
        <v>152</v>
      </c>
    </row>
    <row r="211" spans="1:7">
      <c r="A211" s="4">
        <f t="shared" si="20"/>
        <v>6903</v>
      </c>
      <c r="B211" s="4" t="str">
        <f t="shared" si="19"/>
        <v>关卡69-阶段3</v>
      </c>
      <c r="C211" s="4">
        <f t="shared" si="21"/>
        <v>69</v>
      </c>
      <c r="D211" s="4">
        <f t="shared" si="22"/>
        <v>1</v>
      </c>
      <c r="E211" s="4">
        <v>480</v>
      </c>
      <c r="F211" s="4" t="str">
        <f t="shared" si="23"/>
        <v>3;0;138000|2;0;20</v>
      </c>
      <c r="G211" s="4" t="s">
        <v>152</v>
      </c>
    </row>
    <row r="212" spans="1:7">
      <c r="A212" s="4">
        <f t="shared" si="20"/>
        <v>7001</v>
      </c>
      <c r="B212" s="4" t="str">
        <f t="shared" si="19"/>
        <v>关卡70-阶段1</v>
      </c>
      <c r="C212" s="4">
        <f t="shared" si="21"/>
        <v>70</v>
      </c>
      <c r="D212" s="4">
        <f t="shared" si="22"/>
        <v>0</v>
      </c>
      <c r="E212" s="4">
        <f>2*60</f>
        <v>120</v>
      </c>
      <c r="F212" s="4" t="str">
        <f t="shared" si="23"/>
        <v>3;0;140000|2;0;10</v>
      </c>
      <c r="G212" s="4" t="s">
        <v>152</v>
      </c>
    </row>
    <row r="213" spans="1:7">
      <c r="A213" s="4">
        <f t="shared" si="20"/>
        <v>7002</v>
      </c>
      <c r="B213" s="4" t="str">
        <f t="shared" si="19"/>
        <v>关卡70-阶段2</v>
      </c>
      <c r="C213" s="4">
        <f t="shared" si="21"/>
        <v>70</v>
      </c>
      <c r="D213" s="4">
        <f t="shared" si="22"/>
        <v>0</v>
      </c>
      <c r="E213" s="4">
        <v>300</v>
      </c>
      <c r="F213" s="4" t="str">
        <f t="shared" si="23"/>
        <v>3;0;140000|2;0;10</v>
      </c>
      <c r="G213" s="4" t="s">
        <v>152</v>
      </c>
    </row>
    <row r="214" spans="1:7">
      <c r="A214" s="4">
        <f t="shared" si="20"/>
        <v>7003</v>
      </c>
      <c r="B214" s="4" t="str">
        <f t="shared" si="19"/>
        <v>关卡70-阶段3</v>
      </c>
      <c r="C214" s="4">
        <f t="shared" si="21"/>
        <v>70</v>
      </c>
      <c r="D214" s="4">
        <f t="shared" si="22"/>
        <v>1</v>
      </c>
      <c r="E214" s="4">
        <v>480</v>
      </c>
      <c r="F214" s="4" t="str">
        <f t="shared" si="23"/>
        <v>3;0;140000|2;0;20</v>
      </c>
      <c r="G214" s="4" t="s">
        <v>152</v>
      </c>
    </row>
    <row r="215" spans="1:7">
      <c r="A215" s="4">
        <f t="shared" si="20"/>
        <v>7101</v>
      </c>
      <c r="B215" s="4" t="str">
        <f t="shared" si="19"/>
        <v>关卡71-阶段1</v>
      </c>
      <c r="C215" s="4">
        <f t="shared" si="21"/>
        <v>71</v>
      </c>
      <c r="D215" s="4">
        <f t="shared" si="22"/>
        <v>0</v>
      </c>
      <c r="E215" s="4">
        <f>2*60</f>
        <v>120</v>
      </c>
      <c r="F215" s="4" t="str">
        <f t="shared" si="23"/>
        <v>3;0;142000|2;0;10</v>
      </c>
      <c r="G215" s="4" t="s">
        <v>152</v>
      </c>
    </row>
    <row r="216" spans="1:7">
      <c r="A216" s="4">
        <f t="shared" si="20"/>
        <v>7102</v>
      </c>
      <c r="B216" s="4" t="str">
        <f t="shared" si="19"/>
        <v>关卡71-阶段2</v>
      </c>
      <c r="C216" s="4">
        <f t="shared" si="21"/>
        <v>71</v>
      </c>
      <c r="D216" s="4">
        <f t="shared" si="22"/>
        <v>0</v>
      </c>
      <c r="E216" s="4">
        <v>300</v>
      </c>
      <c r="F216" s="4" t="str">
        <f t="shared" si="23"/>
        <v>3;0;142000|2;0;10</v>
      </c>
      <c r="G216" s="4" t="s">
        <v>152</v>
      </c>
    </row>
    <row r="217" spans="1:7">
      <c r="A217" s="4">
        <f t="shared" si="20"/>
        <v>7103</v>
      </c>
      <c r="B217" s="4" t="str">
        <f t="shared" si="19"/>
        <v>关卡71-阶段3</v>
      </c>
      <c r="C217" s="4">
        <f t="shared" si="21"/>
        <v>71</v>
      </c>
      <c r="D217" s="4">
        <f t="shared" si="22"/>
        <v>1</v>
      </c>
      <c r="E217" s="4">
        <v>480</v>
      </c>
      <c r="F217" s="4" t="str">
        <f t="shared" si="23"/>
        <v>3;0;142000|2;0;20</v>
      </c>
      <c r="G217" s="4" t="s">
        <v>152</v>
      </c>
    </row>
    <row r="218" spans="1:7">
      <c r="A218" s="4">
        <f t="shared" si="20"/>
        <v>7201</v>
      </c>
      <c r="B218" s="4" t="str">
        <f t="shared" si="19"/>
        <v>关卡72-阶段1</v>
      </c>
      <c r="C218" s="4">
        <f t="shared" si="21"/>
        <v>72</v>
      </c>
      <c r="D218" s="4">
        <f t="shared" si="22"/>
        <v>0</v>
      </c>
      <c r="E218" s="4">
        <f>2*60</f>
        <v>120</v>
      </c>
      <c r="F218" s="4" t="str">
        <f t="shared" si="23"/>
        <v>3;0;144000|2;0;10</v>
      </c>
      <c r="G218" s="4" t="s">
        <v>152</v>
      </c>
    </row>
    <row r="219" spans="1:7">
      <c r="A219" s="4">
        <f t="shared" si="20"/>
        <v>7202</v>
      </c>
      <c r="B219" s="4" t="str">
        <f t="shared" si="19"/>
        <v>关卡72-阶段2</v>
      </c>
      <c r="C219" s="4">
        <f t="shared" si="21"/>
        <v>72</v>
      </c>
      <c r="D219" s="4">
        <f t="shared" si="22"/>
        <v>0</v>
      </c>
      <c r="E219" s="4">
        <v>300</v>
      </c>
      <c r="F219" s="4" t="str">
        <f t="shared" si="23"/>
        <v>3;0;144000|2;0;10</v>
      </c>
      <c r="G219" s="4" t="s">
        <v>152</v>
      </c>
    </row>
    <row r="220" spans="1:7">
      <c r="A220" s="4">
        <f t="shared" si="20"/>
        <v>7203</v>
      </c>
      <c r="B220" s="4" t="str">
        <f t="shared" si="19"/>
        <v>关卡72-阶段3</v>
      </c>
      <c r="C220" s="4">
        <f t="shared" si="21"/>
        <v>72</v>
      </c>
      <c r="D220" s="4">
        <f t="shared" si="22"/>
        <v>1</v>
      </c>
      <c r="E220" s="4">
        <v>480</v>
      </c>
      <c r="F220" s="4" t="str">
        <f t="shared" si="23"/>
        <v>3;0;144000|2;0;20</v>
      </c>
      <c r="G220" s="4" t="s">
        <v>152</v>
      </c>
    </row>
    <row r="221" spans="1:7">
      <c r="A221" s="4">
        <f t="shared" si="20"/>
        <v>7301</v>
      </c>
      <c r="B221" s="4" t="str">
        <f t="shared" si="19"/>
        <v>关卡73-阶段1</v>
      </c>
      <c r="C221" s="4">
        <f t="shared" si="21"/>
        <v>73</v>
      </c>
      <c r="D221" s="4">
        <f t="shared" si="22"/>
        <v>0</v>
      </c>
      <c r="E221" s="4">
        <f>2*60</f>
        <v>120</v>
      </c>
      <c r="F221" s="4" t="str">
        <f t="shared" si="23"/>
        <v>3;0;146000|2;0;10</v>
      </c>
      <c r="G221" s="4" t="s">
        <v>152</v>
      </c>
    </row>
    <row r="222" spans="1:7">
      <c r="A222" s="4">
        <f t="shared" si="20"/>
        <v>7302</v>
      </c>
      <c r="B222" s="4" t="str">
        <f t="shared" si="19"/>
        <v>关卡73-阶段2</v>
      </c>
      <c r="C222" s="4">
        <f t="shared" si="21"/>
        <v>73</v>
      </c>
      <c r="D222" s="4">
        <f t="shared" si="22"/>
        <v>0</v>
      </c>
      <c r="E222" s="4">
        <v>300</v>
      </c>
      <c r="F222" s="4" t="str">
        <f t="shared" si="23"/>
        <v>3;0;146000|2;0;10</v>
      </c>
      <c r="G222" s="4" t="s">
        <v>152</v>
      </c>
    </row>
    <row r="223" spans="1:7">
      <c r="A223" s="4">
        <f t="shared" si="20"/>
        <v>7303</v>
      </c>
      <c r="B223" s="4" t="str">
        <f t="shared" si="19"/>
        <v>关卡73-阶段3</v>
      </c>
      <c r="C223" s="4">
        <f t="shared" si="21"/>
        <v>73</v>
      </c>
      <c r="D223" s="4">
        <f t="shared" si="22"/>
        <v>1</v>
      </c>
      <c r="E223" s="4">
        <v>480</v>
      </c>
      <c r="F223" s="4" t="str">
        <f t="shared" si="23"/>
        <v>3;0;146000|2;0;20</v>
      </c>
      <c r="G223" s="4" t="s">
        <v>152</v>
      </c>
    </row>
    <row r="224" spans="1:7">
      <c r="A224" s="4">
        <f t="shared" si="20"/>
        <v>7401</v>
      </c>
      <c r="B224" s="4" t="str">
        <f t="shared" si="19"/>
        <v>关卡74-阶段1</v>
      </c>
      <c r="C224" s="4">
        <f t="shared" si="21"/>
        <v>74</v>
      </c>
      <c r="D224" s="4">
        <f t="shared" si="22"/>
        <v>0</v>
      </c>
      <c r="E224" s="4">
        <f>2*60</f>
        <v>120</v>
      </c>
      <c r="F224" s="4" t="str">
        <f t="shared" si="23"/>
        <v>3;0;148000|2;0;10</v>
      </c>
      <c r="G224" s="4" t="s">
        <v>152</v>
      </c>
    </row>
    <row r="225" spans="1:7">
      <c r="A225" s="4">
        <f t="shared" si="20"/>
        <v>7402</v>
      </c>
      <c r="B225" s="4" t="str">
        <f t="shared" si="19"/>
        <v>关卡74-阶段2</v>
      </c>
      <c r="C225" s="4">
        <f t="shared" si="21"/>
        <v>74</v>
      </c>
      <c r="D225" s="4">
        <f t="shared" si="22"/>
        <v>0</v>
      </c>
      <c r="E225" s="4">
        <v>300</v>
      </c>
      <c r="F225" s="4" t="str">
        <f t="shared" si="23"/>
        <v>3;0;148000|2;0;10</v>
      </c>
      <c r="G225" s="4" t="s">
        <v>152</v>
      </c>
    </row>
    <row r="226" spans="1:7">
      <c r="A226" s="4">
        <f t="shared" si="20"/>
        <v>7403</v>
      </c>
      <c r="B226" s="4" t="str">
        <f t="shared" si="19"/>
        <v>关卡74-阶段3</v>
      </c>
      <c r="C226" s="4">
        <f t="shared" si="21"/>
        <v>74</v>
      </c>
      <c r="D226" s="4">
        <f t="shared" si="22"/>
        <v>1</v>
      </c>
      <c r="E226" s="4">
        <v>480</v>
      </c>
      <c r="F226" s="4" t="str">
        <f t="shared" si="23"/>
        <v>3;0;148000|2;0;20</v>
      </c>
      <c r="G226" s="4" t="s">
        <v>152</v>
      </c>
    </row>
    <row r="227" spans="1:7">
      <c r="A227" s="4">
        <f t="shared" si="20"/>
        <v>7501</v>
      </c>
      <c r="B227" s="4" t="str">
        <f t="shared" si="19"/>
        <v>关卡75-阶段1</v>
      </c>
      <c r="C227" s="4">
        <f t="shared" si="21"/>
        <v>75</v>
      </c>
      <c r="D227" s="4">
        <f t="shared" si="22"/>
        <v>0</v>
      </c>
      <c r="E227" s="4">
        <f>2*60</f>
        <v>120</v>
      </c>
      <c r="F227" s="4" t="str">
        <f t="shared" si="23"/>
        <v>3;0;150000|2;0;10</v>
      </c>
      <c r="G227" s="4" t="s">
        <v>152</v>
      </c>
    </row>
    <row r="228" spans="1:7">
      <c r="A228" s="4">
        <f t="shared" si="20"/>
        <v>7502</v>
      </c>
      <c r="B228" s="4" t="str">
        <f t="shared" si="19"/>
        <v>关卡75-阶段2</v>
      </c>
      <c r="C228" s="4">
        <f t="shared" si="21"/>
        <v>75</v>
      </c>
      <c r="D228" s="4">
        <f t="shared" si="22"/>
        <v>0</v>
      </c>
      <c r="E228" s="4">
        <v>300</v>
      </c>
      <c r="F228" s="4" t="str">
        <f t="shared" si="23"/>
        <v>3;0;150000|2;0;10</v>
      </c>
      <c r="G228" s="4" t="s">
        <v>152</v>
      </c>
    </row>
    <row r="229" spans="1:7">
      <c r="A229" s="4">
        <f t="shared" si="20"/>
        <v>7503</v>
      </c>
      <c r="B229" s="4" t="str">
        <f t="shared" si="19"/>
        <v>关卡75-阶段3</v>
      </c>
      <c r="C229" s="4">
        <f t="shared" si="21"/>
        <v>75</v>
      </c>
      <c r="D229" s="4">
        <f t="shared" si="22"/>
        <v>1</v>
      </c>
      <c r="E229" s="4">
        <v>480</v>
      </c>
      <c r="F229" s="4" t="str">
        <f t="shared" si="23"/>
        <v>3;0;150000|2;0;20</v>
      </c>
      <c r="G229" s="4" t="s">
        <v>152</v>
      </c>
    </row>
    <row r="230" spans="1:7">
      <c r="A230" s="4">
        <f t="shared" si="20"/>
        <v>7601</v>
      </c>
      <c r="B230" s="4" t="str">
        <f t="shared" si="19"/>
        <v>关卡76-阶段1</v>
      </c>
      <c r="C230" s="4">
        <f t="shared" si="21"/>
        <v>76</v>
      </c>
      <c r="D230" s="4">
        <f t="shared" si="22"/>
        <v>0</v>
      </c>
      <c r="E230" s="4">
        <f>2*60</f>
        <v>120</v>
      </c>
      <c r="F230" s="4" t="str">
        <f t="shared" si="23"/>
        <v>3;0;152000|2;0;10</v>
      </c>
      <c r="G230" s="4" t="s">
        <v>152</v>
      </c>
    </row>
    <row r="231" spans="1:7">
      <c r="A231" s="4">
        <f t="shared" si="20"/>
        <v>7602</v>
      </c>
      <c r="B231" s="4" t="str">
        <f t="shared" si="19"/>
        <v>关卡76-阶段2</v>
      </c>
      <c r="C231" s="4">
        <f t="shared" si="21"/>
        <v>76</v>
      </c>
      <c r="D231" s="4">
        <f t="shared" si="22"/>
        <v>0</v>
      </c>
      <c r="E231" s="4">
        <v>300</v>
      </c>
      <c r="F231" s="4" t="str">
        <f t="shared" si="23"/>
        <v>3;0;152000|2;0;10</v>
      </c>
      <c r="G231" s="4" t="s">
        <v>152</v>
      </c>
    </row>
    <row r="232" spans="1:7">
      <c r="A232" s="4">
        <f t="shared" si="20"/>
        <v>7603</v>
      </c>
      <c r="B232" s="4" t="str">
        <f t="shared" si="19"/>
        <v>关卡76-阶段3</v>
      </c>
      <c r="C232" s="4">
        <f t="shared" si="21"/>
        <v>76</v>
      </c>
      <c r="D232" s="4">
        <f t="shared" si="22"/>
        <v>1</v>
      </c>
      <c r="E232" s="4">
        <v>480</v>
      </c>
      <c r="F232" s="4" t="str">
        <f t="shared" si="23"/>
        <v>3;0;152000|2;0;20</v>
      </c>
      <c r="G232" s="4" t="s">
        <v>152</v>
      </c>
    </row>
    <row r="233" spans="1:7">
      <c r="A233" s="4">
        <f t="shared" si="20"/>
        <v>7701</v>
      </c>
      <c r="B233" s="4" t="str">
        <f t="shared" si="19"/>
        <v>关卡77-阶段1</v>
      </c>
      <c r="C233" s="4">
        <f t="shared" si="21"/>
        <v>77</v>
      </c>
      <c r="D233" s="4">
        <f t="shared" si="22"/>
        <v>0</v>
      </c>
      <c r="E233" s="4">
        <f>2*60</f>
        <v>120</v>
      </c>
      <c r="F233" s="4" t="str">
        <f t="shared" si="23"/>
        <v>3;0;154000|2;0;10</v>
      </c>
      <c r="G233" s="4" t="s">
        <v>152</v>
      </c>
    </row>
    <row r="234" spans="1:7">
      <c r="A234" s="4">
        <f t="shared" si="20"/>
        <v>7702</v>
      </c>
      <c r="B234" s="4" t="str">
        <f t="shared" si="19"/>
        <v>关卡77-阶段2</v>
      </c>
      <c r="C234" s="4">
        <f t="shared" si="21"/>
        <v>77</v>
      </c>
      <c r="D234" s="4">
        <f t="shared" si="22"/>
        <v>0</v>
      </c>
      <c r="E234" s="4">
        <v>300</v>
      </c>
      <c r="F234" s="4" t="str">
        <f t="shared" si="23"/>
        <v>3;0;154000|2;0;10</v>
      </c>
      <c r="G234" s="4" t="s">
        <v>152</v>
      </c>
    </row>
    <row r="235" spans="1:7">
      <c r="A235" s="4">
        <f t="shared" si="20"/>
        <v>7703</v>
      </c>
      <c r="B235" s="4" t="str">
        <f t="shared" si="19"/>
        <v>关卡77-阶段3</v>
      </c>
      <c r="C235" s="4">
        <f t="shared" si="21"/>
        <v>77</v>
      </c>
      <c r="D235" s="4">
        <f t="shared" si="22"/>
        <v>1</v>
      </c>
      <c r="E235" s="4">
        <v>480</v>
      </c>
      <c r="F235" s="4" t="str">
        <f t="shared" si="23"/>
        <v>3;0;154000|2;0;20</v>
      </c>
      <c r="G235" s="4" t="s">
        <v>152</v>
      </c>
    </row>
    <row r="236" spans="1:7">
      <c r="A236" s="4">
        <f t="shared" si="20"/>
        <v>7801</v>
      </c>
      <c r="B236" s="4" t="str">
        <f t="shared" si="19"/>
        <v>关卡78-阶段1</v>
      </c>
      <c r="C236" s="4">
        <f t="shared" si="21"/>
        <v>78</v>
      </c>
      <c r="D236" s="4">
        <f t="shared" si="22"/>
        <v>0</v>
      </c>
      <c r="E236" s="4">
        <f>2*60</f>
        <v>120</v>
      </c>
      <c r="F236" s="4" t="str">
        <f t="shared" si="23"/>
        <v>3;0;156000|2;0;10</v>
      </c>
      <c r="G236" s="4" t="s">
        <v>152</v>
      </c>
    </row>
    <row r="237" spans="1:7">
      <c r="A237" s="4">
        <f t="shared" si="20"/>
        <v>7802</v>
      </c>
      <c r="B237" s="4" t="str">
        <f t="shared" si="19"/>
        <v>关卡78-阶段2</v>
      </c>
      <c r="C237" s="4">
        <f t="shared" si="21"/>
        <v>78</v>
      </c>
      <c r="D237" s="4">
        <f t="shared" si="22"/>
        <v>0</v>
      </c>
      <c r="E237" s="4">
        <v>300</v>
      </c>
      <c r="F237" s="4" t="str">
        <f t="shared" si="23"/>
        <v>3;0;156000|2;0;10</v>
      </c>
      <c r="G237" s="4" t="s">
        <v>152</v>
      </c>
    </row>
    <row r="238" spans="1:7">
      <c r="A238" s="4">
        <f t="shared" si="20"/>
        <v>7803</v>
      </c>
      <c r="B238" s="4" t="str">
        <f t="shared" si="19"/>
        <v>关卡78-阶段3</v>
      </c>
      <c r="C238" s="4">
        <f t="shared" si="21"/>
        <v>78</v>
      </c>
      <c r="D238" s="4">
        <f t="shared" si="22"/>
        <v>1</v>
      </c>
      <c r="E238" s="4">
        <v>480</v>
      </c>
      <c r="F238" s="4" t="str">
        <f t="shared" si="23"/>
        <v>3;0;156000|2;0;20</v>
      </c>
      <c r="G238" s="4" t="s">
        <v>152</v>
      </c>
    </row>
    <row r="239" spans="1:7">
      <c r="A239" s="4">
        <f t="shared" si="20"/>
        <v>7901</v>
      </c>
      <c r="B239" s="4" t="str">
        <f t="shared" si="19"/>
        <v>关卡79-阶段1</v>
      </c>
      <c r="C239" s="4">
        <f t="shared" si="21"/>
        <v>79</v>
      </c>
      <c r="D239" s="4">
        <f t="shared" si="22"/>
        <v>0</v>
      </c>
      <c r="E239" s="4">
        <f>2*60</f>
        <v>120</v>
      </c>
      <c r="F239" s="4" t="str">
        <f t="shared" si="23"/>
        <v>3;0;158000|2;0;10</v>
      </c>
      <c r="G239" s="4" t="s">
        <v>152</v>
      </c>
    </row>
    <row r="240" spans="1:7">
      <c r="A240" s="4">
        <f t="shared" si="20"/>
        <v>7902</v>
      </c>
      <c r="B240" s="4" t="str">
        <f t="shared" si="19"/>
        <v>关卡79-阶段2</v>
      </c>
      <c r="C240" s="4">
        <f t="shared" si="21"/>
        <v>79</v>
      </c>
      <c r="D240" s="4">
        <f t="shared" si="22"/>
        <v>0</v>
      </c>
      <c r="E240" s="4">
        <v>300</v>
      </c>
      <c r="F240" s="4" t="str">
        <f t="shared" si="23"/>
        <v>3;0;158000|2;0;10</v>
      </c>
      <c r="G240" s="4" t="s">
        <v>152</v>
      </c>
    </row>
    <row r="241" spans="1:7">
      <c r="A241" s="4">
        <f t="shared" si="20"/>
        <v>7903</v>
      </c>
      <c r="B241" s="4" t="str">
        <f t="shared" si="19"/>
        <v>关卡79-阶段3</v>
      </c>
      <c r="C241" s="4">
        <f t="shared" si="21"/>
        <v>79</v>
      </c>
      <c r="D241" s="4">
        <f t="shared" si="22"/>
        <v>1</v>
      </c>
      <c r="E241" s="4">
        <v>480</v>
      </c>
      <c r="F241" s="4" t="str">
        <f t="shared" si="23"/>
        <v>3;0;158000|2;0;20</v>
      </c>
      <c r="G241" s="4" t="s">
        <v>152</v>
      </c>
    </row>
    <row r="242" spans="1:7">
      <c r="A242" s="4">
        <f t="shared" si="20"/>
        <v>8001</v>
      </c>
      <c r="B242" s="4" t="str">
        <f t="shared" si="19"/>
        <v>关卡80-阶段1</v>
      </c>
      <c r="C242" s="4">
        <f t="shared" si="21"/>
        <v>80</v>
      </c>
      <c r="D242" s="4">
        <f t="shared" si="22"/>
        <v>0</v>
      </c>
      <c r="E242" s="4">
        <f>2*60</f>
        <v>120</v>
      </c>
      <c r="F242" s="4" t="str">
        <f t="shared" si="23"/>
        <v>3;0;160000|2;0;10</v>
      </c>
      <c r="G242" s="4" t="s">
        <v>152</v>
      </c>
    </row>
    <row r="243" spans="1:7">
      <c r="A243" s="4">
        <f t="shared" si="20"/>
        <v>8002</v>
      </c>
      <c r="B243" s="4" t="str">
        <f t="shared" si="19"/>
        <v>关卡80-阶段2</v>
      </c>
      <c r="C243" s="4">
        <f t="shared" si="21"/>
        <v>80</v>
      </c>
      <c r="D243" s="4">
        <f t="shared" si="22"/>
        <v>0</v>
      </c>
      <c r="E243" s="4">
        <v>300</v>
      </c>
      <c r="F243" s="4" t="str">
        <f t="shared" si="23"/>
        <v>3;0;160000|2;0;10</v>
      </c>
      <c r="G243" s="4" t="s">
        <v>152</v>
      </c>
    </row>
    <row r="244" spans="1:7">
      <c r="A244" s="4">
        <f t="shared" si="20"/>
        <v>8003</v>
      </c>
      <c r="B244" s="4" t="str">
        <f t="shared" si="19"/>
        <v>关卡80-阶段3</v>
      </c>
      <c r="C244" s="4">
        <f t="shared" si="21"/>
        <v>80</v>
      </c>
      <c r="D244" s="4">
        <f t="shared" si="22"/>
        <v>1</v>
      </c>
      <c r="E244" s="4">
        <v>480</v>
      </c>
      <c r="F244" s="4" t="str">
        <f t="shared" si="23"/>
        <v>3;0;160000|2;0;20</v>
      </c>
      <c r="G244" s="4" t="s">
        <v>152</v>
      </c>
    </row>
    <row r="245" spans="1:7">
      <c r="A245" s="4">
        <f t="shared" si="20"/>
        <v>8101</v>
      </c>
      <c r="B245" s="4" t="str">
        <f t="shared" si="19"/>
        <v>关卡81-阶段1</v>
      </c>
      <c r="C245" s="4">
        <f t="shared" si="21"/>
        <v>81</v>
      </c>
      <c r="D245" s="4">
        <f t="shared" si="22"/>
        <v>0</v>
      </c>
      <c r="E245" s="4">
        <f>2*60</f>
        <v>120</v>
      </c>
      <c r="F245" s="4" t="str">
        <f t="shared" si="23"/>
        <v>3;0;162000|2;0;10</v>
      </c>
      <c r="G245" s="4" t="s">
        <v>152</v>
      </c>
    </row>
    <row r="246" spans="1:7">
      <c r="A246" s="4">
        <f t="shared" si="20"/>
        <v>8102</v>
      </c>
      <c r="B246" s="4" t="str">
        <f t="shared" si="19"/>
        <v>关卡81-阶段2</v>
      </c>
      <c r="C246" s="4">
        <f t="shared" si="21"/>
        <v>81</v>
      </c>
      <c r="D246" s="4">
        <f t="shared" si="22"/>
        <v>0</v>
      </c>
      <c r="E246" s="4">
        <v>300</v>
      </c>
      <c r="F246" s="4" t="str">
        <f t="shared" si="23"/>
        <v>3;0;162000|2;0;10</v>
      </c>
      <c r="G246" s="4" t="s">
        <v>152</v>
      </c>
    </row>
    <row r="247" spans="1:7">
      <c r="A247" s="4">
        <f t="shared" si="20"/>
        <v>8103</v>
      </c>
      <c r="B247" s="4" t="str">
        <f t="shared" si="19"/>
        <v>关卡81-阶段3</v>
      </c>
      <c r="C247" s="4">
        <f t="shared" si="21"/>
        <v>81</v>
      </c>
      <c r="D247" s="4">
        <f t="shared" si="22"/>
        <v>1</v>
      </c>
      <c r="E247" s="4">
        <v>480</v>
      </c>
      <c r="F247" s="4" t="str">
        <f t="shared" si="23"/>
        <v>3;0;162000|2;0;20</v>
      </c>
      <c r="G247" s="4" t="s">
        <v>152</v>
      </c>
    </row>
    <row r="248" spans="1:7">
      <c r="A248" s="4">
        <f t="shared" si="20"/>
        <v>8201</v>
      </c>
      <c r="B248" s="4" t="str">
        <f t="shared" si="19"/>
        <v>关卡82-阶段1</v>
      </c>
      <c r="C248" s="4">
        <f t="shared" si="21"/>
        <v>82</v>
      </c>
      <c r="D248" s="4">
        <f t="shared" si="22"/>
        <v>0</v>
      </c>
      <c r="E248" s="4">
        <f>2*60</f>
        <v>120</v>
      </c>
      <c r="F248" s="4" t="str">
        <f t="shared" si="23"/>
        <v>3;0;164000|2;0;10</v>
      </c>
      <c r="G248" s="4" t="s">
        <v>152</v>
      </c>
    </row>
    <row r="249" spans="1:7">
      <c r="A249" s="4">
        <f t="shared" si="20"/>
        <v>8202</v>
      </c>
      <c r="B249" s="4" t="str">
        <f t="shared" si="19"/>
        <v>关卡82-阶段2</v>
      </c>
      <c r="C249" s="4">
        <f t="shared" si="21"/>
        <v>82</v>
      </c>
      <c r="D249" s="4">
        <f t="shared" si="22"/>
        <v>0</v>
      </c>
      <c r="E249" s="4">
        <v>300</v>
      </c>
      <c r="F249" s="4" t="str">
        <f t="shared" si="23"/>
        <v>3;0;164000|2;0;10</v>
      </c>
      <c r="G249" s="4" t="s">
        <v>152</v>
      </c>
    </row>
    <row r="250" spans="1:7">
      <c r="A250" s="4">
        <f t="shared" si="20"/>
        <v>8203</v>
      </c>
      <c r="B250" s="4" t="str">
        <f t="shared" si="19"/>
        <v>关卡82-阶段3</v>
      </c>
      <c r="C250" s="4">
        <f t="shared" si="21"/>
        <v>82</v>
      </c>
      <c r="D250" s="4">
        <f t="shared" si="22"/>
        <v>1</v>
      </c>
      <c r="E250" s="4">
        <v>480</v>
      </c>
      <c r="F250" s="4" t="str">
        <f t="shared" si="23"/>
        <v>3;0;164000|2;0;20</v>
      </c>
      <c r="G250" s="4" t="s">
        <v>152</v>
      </c>
    </row>
    <row r="251" spans="1:7">
      <c r="A251" s="4">
        <f t="shared" si="20"/>
        <v>8301</v>
      </c>
      <c r="B251" s="4" t="str">
        <f t="shared" si="19"/>
        <v>关卡83-阶段1</v>
      </c>
      <c r="C251" s="4">
        <f t="shared" si="21"/>
        <v>83</v>
      </c>
      <c r="D251" s="4">
        <f t="shared" si="22"/>
        <v>0</v>
      </c>
      <c r="E251" s="4">
        <f>2*60</f>
        <v>120</v>
      </c>
      <c r="F251" s="4" t="str">
        <f t="shared" si="23"/>
        <v>3;0;166000|2;0;10</v>
      </c>
      <c r="G251" s="4" t="s">
        <v>152</v>
      </c>
    </row>
    <row r="252" spans="1:7">
      <c r="A252" s="4">
        <f t="shared" si="20"/>
        <v>8302</v>
      </c>
      <c r="B252" s="4" t="str">
        <f t="shared" si="19"/>
        <v>关卡83-阶段2</v>
      </c>
      <c r="C252" s="4">
        <f t="shared" si="21"/>
        <v>83</v>
      </c>
      <c r="D252" s="4">
        <f t="shared" si="22"/>
        <v>0</v>
      </c>
      <c r="E252" s="4">
        <v>300</v>
      </c>
      <c r="F252" s="4" t="str">
        <f t="shared" si="23"/>
        <v>3;0;166000|2;0;10</v>
      </c>
      <c r="G252" s="4" t="s">
        <v>152</v>
      </c>
    </row>
    <row r="253" spans="1:7">
      <c r="A253" s="4">
        <f t="shared" si="20"/>
        <v>8303</v>
      </c>
      <c r="B253" s="4" t="str">
        <f t="shared" si="19"/>
        <v>关卡83-阶段3</v>
      </c>
      <c r="C253" s="4">
        <f t="shared" si="21"/>
        <v>83</v>
      </c>
      <c r="D253" s="4">
        <f t="shared" si="22"/>
        <v>1</v>
      </c>
      <c r="E253" s="4">
        <v>480</v>
      </c>
      <c r="F253" s="4" t="str">
        <f t="shared" si="23"/>
        <v>3;0;166000|2;0;20</v>
      </c>
      <c r="G253" s="4" t="s">
        <v>152</v>
      </c>
    </row>
    <row r="254" spans="1:7">
      <c r="A254" s="4">
        <f t="shared" si="20"/>
        <v>8401</v>
      </c>
      <c r="B254" s="4" t="str">
        <f t="shared" si="19"/>
        <v>关卡84-阶段1</v>
      </c>
      <c r="C254" s="4">
        <f t="shared" si="21"/>
        <v>84</v>
      </c>
      <c r="D254" s="4">
        <f t="shared" si="22"/>
        <v>0</v>
      </c>
      <c r="E254" s="4">
        <f>2*60</f>
        <v>120</v>
      </c>
      <c r="F254" s="4" t="str">
        <f t="shared" si="23"/>
        <v>3;0;168000|2;0;10</v>
      </c>
      <c r="G254" s="4" t="s">
        <v>152</v>
      </c>
    </row>
    <row r="255" spans="1:7">
      <c r="A255" s="4">
        <f t="shared" si="20"/>
        <v>8402</v>
      </c>
      <c r="B255" s="4" t="str">
        <f t="shared" si="19"/>
        <v>关卡84-阶段2</v>
      </c>
      <c r="C255" s="4">
        <f t="shared" si="21"/>
        <v>84</v>
      </c>
      <c r="D255" s="4">
        <f t="shared" si="22"/>
        <v>0</v>
      </c>
      <c r="E255" s="4">
        <v>300</v>
      </c>
      <c r="F255" s="4" t="str">
        <f t="shared" si="23"/>
        <v>3;0;168000|2;0;10</v>
      </c>
      <c r="G255" s="4" t="s">
        <v>152</v>
      </c>
    </row>
    <row r="256" spans="1:7">
      <c r="A256" s="4">
        <f t="shared" si="20"/>
        <v>8403</v>
      </c>
      <c r="B256" s="4" t="str">
        <f t="shared" si="19"/>
        <v>关卡84-阶段3</v>
      </c>
      <c r="C256" s="4">
        <f t="shared" si="21"/>
        <v>84</v>
      </c>
      <c r="D256" s="4">
        <f t="shared" si="22"/>
        <v>1</v>
      </c>
      <c r="E256" s="4">
        <v>480</v>
      </c>
      <c r="F256" s="4" t="str">
        <f t="shared" si="23"/>
        <v>3;0;168000|2;0;20</v>
      </c>
      <c r="G256" s="4" t="s">
        <v>152</v>
      </c>
    </row>
    <row r="257" spans="1:7">
      <c r="A257" s="4">
        <f t="shared" si="20"/>
        <v>8501</v>
      </c>
      <c r="B257" s="4" t="str">
        <f t="shared" si="19"/>
        <v>关卡85-阶段1</v>
      </c>
      <c r="C257" s="4">
        <f t="shared" si="21"/>
        <v>85</v>
      </c>
      <c r="D257" s="4">
        <f t="shared" si="22"/>
        <v>0</v>
      </c>
      <c r="E257" s="4">
        <f>2*60</f>
        <v>120</v>
      </c>
      <c r="F257" s="4" t="str">
        <f t="shared" si="23"/>
        <v>3;0;170000|2;0;10</v>
      </c>
      <c r="G257" s="4" t="s">
        <v>152</v>
      </c>
    </row>
    <row r="258" spans="1:7">
      <c r="A258" s="4">
        <f t="shared" si="20"/>
        <v>8502</v>
      </c>
      <c r="B258" s="4" t="str">
        <f t="shared" si="19"/>
        <v>关卡85-阶段2</v>
      </c>
      <c r="C258" s="4">
        <f t="shared" si="21"/>
        <v>85</v>
      </c>
      <c r="D258" s="4">
        <f t="shared" si="22"/>
        <v>0</v>
      </c>
      <c r="E258" s="4">
        <v>300</v>
      </c>
      <c r="F258" s="4" t="str">
        <f t="shared" si="23"/>
        <v>3;0;170000|2;0;10</v>
      </c>
      <c r="G258" s="4" t="s">
        <v>152</v>
      </c>
    </row>
    <row r="259" spans="1:7">
      <c r="A259" s="4">
        <f t="shared" si="20"/>
        <v>8503</v>
      </c>
      <c r="B259" s="4" t="str">
        <f t="shared" si="19"/>
        <v>关卡85-阶段3</v>
      </c>
      <c r="C259" s="4">
        <f t="shared" si="21"/>
        <v>85</v>
      </c>
      <c r="D259" s="4">
        <f t="shared" si="22"/>
        <v>1</v>
      </c>
      <c r="E259" s="4">
        <v>480</v>
      </c>
      <c r="F259" s="4" t="str">
        <f t="shared" si="23"/>
        <v>3;0;170000|2;0;20</v>
      </c>
      <c r="G259" s="4" t="s">
        <v>152</v>
      </c>
    </row>
    <row r="260" spans="1:7">
      <c r="A260" s="4">
        <f t="shared" si="20"/>
        <v>8601</v>
      </c>
      <c r="B260" s="4" t="str">
        <f t="shared" si="19"/>
        <v>关卡86-阶段1</v>
      </c>
      <c r="C260" s="4">
        <f t="shared" si="21"/>
        <v>86</v>
      </c>
      <c r="D260" s="4">
        <f t="shared" si="22"/>
        <v>0</v>
      </c>
      <c r="E260" s="4">
        <f>2*60</f>
        <v>120</v>
      </c>
      <c r="F260" s="4" t="str">
        <f t="shared" si="23"/>
        <v>3;0;172000|2;0;10</v>
      </c>
      <c r="G260" s="4" t="s">
        <v>152</v>
      </c>
    </row>
    <row r="261" spans="1:7">
      <c r="A261" s="4">
        <f t="shared" si="20"/>
        <v>8602</v>
      </c>
      <c r="B261" s="4" t="str">
        <f t="shared" ref="B261:B301" si="24">CONCATENATE("关卡",ROUNDDOWN(A261/100,0),"-阶段",A261-ROUNDDOWN(A261/100,0)*100)</f>
        <v>关卡86-阶段2</v>
      </c>
      <c r="C261" s="4">
        <f t="shared" si="21"/>
        <v>86</v>
      </c>
      <c r="D261" s="4">
        <f t="shared" si="22"/>
        <v>0</v>
      </c>
      <c r="E261" s="4">
        <v>300</v>
      </c>
      <c r="F261" s="4" t="str">
        <f t="shared" si="23"/>
        <v>3;0;172000|2;0;10</v>
      </c>
      <c r="G261" s="4" t="s">
        <v>152</v>
      </c>
    </row>
    <row r="262" spans="1:7">
      <c r="A262" s="4">
        <f t="shared" si="20"/>
        <v>8603</v>
      </c>
      <c r="B262" s="4" t="str">
        <f t="shared" si="24"/>
        <v>关卡86-阶段3</v>
      </c>
      <c r="C262" s="4">
        <f t="shared" si="21"/>
        <v>86</v>
      </c>
      <c r="D262" s="4">
        <f t="shared" si="22"/>
        <v>1</v>
      </c>
      <c r="E262" s="4">
        <v>480</v>
      </c>
      <c r="F262" s="4" t="str">
        <f t="shared" si="23"/>
        <v>3;0;172000|2;0;20</v>
      </c>
      <c r="G262" s="4" t="s">
        <v>152</v>
      </c>
    </row>
    <row r="263" spans="1:7">
      <c r="A263" s="4">
        <f t="shared" si="20"/>
        <v>8701</v>
      </c>
      <c r="B263" s="4" t="str">
        <f t="shared" si="24"/>
        <v>关卡87-阶段1</v>
      </c>
      <c r="C263" s="4">
        <f t="shared" si="21"/>
        <v>87</v>
      </c>
      <c r="D263" s="4">
        <f t="shared" si="22"/>
        <v>0</v>
      </c>
      <c r="E263" s="4">
        <f>2*60</f>
        <v>120</v>
      </c>
      <c r="F263" s="4" t="str">
        <f t="shared" si="23"/>
        <v>3;0;174000|2;0;10</v>
      </c>
      <c r="G263" s="4" t="s">
        <v>152</v>
      </c>
    </row>
    <row r="264" spans="1:7">
      <c r="A264" s="4">
        <f t="shared" si="20"/>
        <v>8702</v>
      </c>
      <c r="B264" s="4" t="str">
        <f t="shared" si="24"/>
        <v>关卡87-阶段2</v>
      </c>
      <c r="C264" s="4">
        <f t="shared" si="21"/>
        <v>87</v>
      </c>
      <c r="D264" s="4">
        <f t="shared" si="22"/>
        <v>0</v>
      </c>
      <c r="E264" s="4">
        <v>300</v>
      </c>
      <c r="F264" s="4" t="str">
        <f t="shared" si="23"/>
        <v>3;0;174000|2;0;10</v>
      </c>
      <c r="G264" s="4" t="s">
        <v>152</v>
      </c>
    </row>
    <row r="265" spans="1:7">
      <c r="A265" s="4">
        <f t="shared" ref="A265:A328" si="25">A262+100</f>
        <v>8703</v>
      </c>
      <c r="B265" s="4" t="str">
        <f t="shared" si="24"/>
        <v>关卡87-阶段3</v>
      </c>
      <c r="C265" s="4">
        <f t="shared" ref="C265:C328" si="26">ROUNDDOWN(A265/100,0)</f>
        <v>87</v>
      </c>
      <c r="D265" s="4">
        <f t="shared" ref="D265:D328" si="27">D262</f>
        <v>1</v>
      </c>
      <c r="E265" s="4">
        <v>480</v>
      </c>
      <c r="F265" s="4" t="str">
        <f t="shared" ref="F265:F328" si="28">CONCATENATE("3;0;",2000*ROUNDDOWN(A265/100,0),"|2;0;",10*(D265+1))</f>
        <v>3;0;174000|2;0;20</v>
      </c>
      <c r="G265" s="4" t="s">
        <v>152</v>
      </c>
    </row>
    <row r="266" spans="1:7">
      <c r="A266" s="4">
        <f t="shared" si="25"/>
        <v>8801</v>
      </c>
      <c r="B266" s="4" t="str">
        <f t="shared" si="24"/>
        <v>关卡88-阶段1</v>
      </c>
      <c r="C266" s="4">
        <f t="shared" si="26"/>
        <v>88</v>
      </c>
      <c r="D266" s="4">
        <f t="shared" si="27"/>
        <v>0</v>
      </c>
      <c r="E266" s="4">
        <f>2*60</f>
        <v>120</v>
      </c>
      <c r="F266" s="4" t="str">
        <f t="shared" si="28"/>
        <v>3;0;176000|2;0;10</v>
      </c>
      <c r="G266" s="4" t="s">
        <v>152</v>
      </c>
    </row>
    <row r="267" spans="1:7">
      <c r="A267" s="4">
        <f t="shared" si="25"/>
        <v>8802</v>
      </c>
      <c r="B267" s="4" t="str">
        <f t="shared" si="24"/>
        <v>关卡88-阶段2</v>
      </c>
      <c r="C267" s="4">
        <f t="shared" si="26"/>
        <v>88</v>
      </c>
      <c r="D267" s="4">
        <f t="shared" si="27"/>
        <v>0</v>
      </c>
      <c r="E267" s="4">
        <v>300</v>
      </c>
      <c r="F267" s="4" t="str">
        <f t="shared" si="28"/>
        <v>3;0;176000|2;0;10</v>
      </c>
      <c r="G267" s="4" t="s">
        <v>152</v>
      </c>
    </row>
    <row r="268" spans="1:7">
      <c r="A268" s="4">
        <f t="shared" si="25"/>
        <v>8803</v>
      </c>
      <c r="B268" s="4" t="str">
        <f t="shared" si="24"/>
        <v>关卡88-阶段3</v>
      </c>
      <c r="C268" s="4">
        <f t="shared" si="26"/>
        <v>88</v>
      </c>
      <c r="D268" s="4">
        <f t="shared" si="27"/>
        <v>1</v>
      </c>
      <c r="E268" s="4">
        <v>480</v>
      </c>
      <c r="F268" s="4" t="str">
        <f t="shared" si="28"/>
        <v>3;0;176000|2;0;20</v>
      </c>
      <c r="G268" s="4" t="s">
        <v>152</v>
      </c>
    </row>
    <row r="269" spans="1:7">
      <c r="A269" s="4">
        <f t="shared" si="25"/>
        <v>8901</v>
      </c>
      <c r="B269" s="4" t="str">
        <f t="shared" si="24"/>
        <v>关卡89-阶段1</v>
      </c>
      <c r="C269" s="4">
        <f t="shared" si="26"/>
        <v>89</v>
      </c>
      <c r="D269" s="4">
        <f t="shared" si="27"/>
        <v>0</v>
      </c>
      <c r="E269" s="4">
        <f>2*60</f>
        <v>120</v>
      </c>
      <c r="F269" s="4" t="str">
        <f t="shared" si="28"/>
        <v>3;0;178000|2;0;10</v>
      </c>
      <c r="G269" s="4" t="s">
        <v>152</v>
      </c>
    </row>
    <row r="270" spans="1:7">
      <c r="A270" s="4">
        <f t="shared" si="25"/>
        <v>8902</v>
      </c>
      <c r="B270" s="4" t="str">
        <f t="shared" si="24"/>
        <v>关卡89-阶段2</v>
      </c>
      <c r="C270" s="4">
        <f t="shared" si="26"/>
        <v>89</v>
      </c>
      <c r="D270" s="4">
        <f t="shared" si="27"/>
        <v>0</v>
      </c>
      <c r="E270" s="4">
        <v>300</v>
      </c>
      <c r="F270" s="4" t="str">
        <f t="shared" si="28"/>
        <v>3;0;178000|2;0;10</v>
      </c>
      <c r="G270" s="4" t="s">
        <v>152</v>
      </c>
    </row>
    <row r="271" spans="1:7">
      <c r="A271" s="4">
        <f t="shared" si="25"/>
        <v>8903</v>
      </c>
      <c r="B271" s="4" t="str">
        <f t="shared" si="24"/>
        <v>关卡89-阶段3</v>
      </c>
      <c r="C271" s="4">
        <f t="shared" si="26"/>
        <v>89</v>
      </c>
      <c r="D271" s="4">
        <f t="shared" si="27"/>
        <v>1</v>
      </c>
      <c r="E271" s="4">
        <v>480</v>
      </c>
      <c r="F271" s="4" t="str">
        <f t="shared" si="28"/>
        <v>3;0;178000|2;0;20</v>
      </c>
      <c r="G271" s="4" t="s">
        <v>152</v>
      </c>
    </row>
    <row r="272" spans="1:7">
      <c r="A272" s="4">
        <f t="shared" si="25"/>
        <v>9001</v>
      </c>
      <c r="B272" s="4" t="str">
        <f t="shared" si="24"/>
        <v>关卡90-阶段1</v>
      </c>
      <c r="C272" s="4">
        <f t="shared" si="26"/>
        <v>90</v>
      </c>
      <c r="D272" s="4">
        <f t="shared" si="27"/>
        <v>0</v>
      </c>
      <c r="E272" s="4">
        <f>2*60</f>
        <v>120</v>
      </c>
      <c r="F272" s="4" t="str">
        <f t="shared" si="28"/>
        <v>3;0;180000|2;0;10</v>
      </c>
      <c r="G272" s="4" t="s">
        <v>152</v>
      </c>
    </row>
    <row r="273" spans="1:7">
      <c r="A273" s="4">
        <f t="shared" si="25"/>
        <v>9002</v>
      </c>
      <c r="B273" s="4" t="str">
        <f t="shared" si="24"/>
        <v>关卡90-阶段2</v>
      </c>
      <c r="C273" s="4">
        <f t="shared" si="26"/>
        <v>90</v>
      </c>
      <c r="D273" s="4">
        <f t="shared" si="27"/>
        <v>0</v>
      </c>
      <c r="E273" s="4">
        <v>300</v>
      </c>
      <c r="F273" s="4" t="str">
        <f t="shared" si="28"/>
        <v>3;0;180000|2;0;10</v>
      </c>
      <c r="G273" s="4" t="s">
        <v>152</v>
      </c>
    </row>
    <row r="274" spans="1:7">
      <c r="A274" s="4">
        <f t="shared" si="25"/>
        <v>9003</v>
      </c>
      <c r="B274" s="4" t="str">
        <f t="shared" si="24"/>
        <v>关卡90-阶段3</v>
      </c>
      <c r="C274" s="4">
        <f t="shared" si="26"/>
        <v>90</v>
      </c>
      <c r="D274" s="4">
        <f t="shared" si="27"/>
        <v>1</v>
      </c>
      <c r="E274" s="4">
        <v>480</v>
      </c>
      <c r="F274" s="4" t="str">
        <f t="shared" si="28"/>
        <v>3;0;180000|2;0;20</v>
      </c>
      <c r="G274" s="4" t="s">
        <v>152</v>
      </c>
    </row>
    <row r="275" spans="1:7">
      <c r="A275" s="4">
        <f t="shared" si="25"/>
        <v>9101</v>
      </c>
      <c r="B275" s="4" t="str">
        <f t="shared" si="24"/>
        <v>关卡91-阶段1</v>
      </c>
      <c r="C275" s="4">
        <f t="shared" si="26"/>
        <v>91</v>
      </c>
      <c r="D275" s="4">
        <f t="shared" si="27"/>
        <v>0</v>
      </c>
      <c r="E275" s="4">
        <f>2*60</f>
        <v>120</v>
      </c>
      <c r="F275" s="4" t="str">
        <f t="shared" si="28"/>
        <v>3;0;182000|2;0;10</v>
      </c>
      <c r="G275" s="4" t="s">
        <v>152</v>
      </c>
    </row>
    <row r="276" spans="1:7">
      <c r="A276" s="4">
        <f t="shared" si="25"/>
        <v>9102</v>
      </c>
      <c r="B276" s="4" t="str">
        <f t="shared" si="24"/>
        <v>关卡91-阶段2</v>
      </c>
      <c r="C276" s="4">
        <f t="shared" si="26"/>
        <v>91</v>
      </c>
      <c r="D276" s="4">
        <f t="shared" si="27"/>
        <v>0</v>
      </c>
      <c r="E276" s="4">
        <v>300</v>
      </c>
      <c r="F276" s="4" t="str">
        <f t="shared" si="28"/>
        <v>3;0;182000|2;0;10</v>
      </c>
      <c r="G276" s="4" t="s">
        <v>152</v>
      </c>
    </row>
    <row r="277" spans="1:7">
      <c r="A277" s="4">
        <f t="shared" si="25"/>
        <v>9103</v>
      </c>
      <c r="B277" s="4" t="str">
        <f t="shared" si="24"/>
        <v>关卡91-阶段3</v>
      </c>
      <c r="C277" s="4">
        <f t="shared" si="26"/>
        <v>91</v>
      </c>
      <c r="D277" s="4">
        <f t="shared" si="27"/>
        <v>1</v>
      </c>
      <c r="E277" s="4">
        <v>480</v>
      </c>
      <c r="F277" s="4" t="str">
        <f t="shared" si="28"/>
        <v>3;0;182000|2;0;20</v>
      </c>
      <c r="G277" s="4" t="s">
        <v>152</v>
      </c>
    </row>
    <row r="278" spans="1:7">
      <c r="A278" s="4">
        <f t="shared" si="25"/>
        <v>9201</v>
      </c>
      <c r="B278" s="4" t="str">
        <f t="shared" si="24"/>
        <v>关卡92-阶段1</v>
      </c>
      <c r="C278" s="4">
        <f t="shared" si="26"/>
        <v>92</v>
      </c>
      <c r="D278" s="4">
        <f t="shared" si="27"/>
        <v>0</v>
      </c>
      <c r="E278" s="4">
        <f>2*60</f>
        <v>120</v>
      </c>
      <c r="F278" s="4" t="str">
        <f t="shared" si="28"/>
        <v>3;0;184000|2;0;10</v>
      </c>
      <c r="G278" s="4" t="s">
        <v>152</v>
      </c>
    </row>
    <row r="279" spans="1:7">
      <c r="A279" s="4">
        <f t="shared" si="25"/>
        <v>9202</v>
      </c>
      <c r="B279" s="4" t="str">
        <f t="shared" si="24"/>
        <v>关卡92-阶段2</v>
      </c>
      <c r="C279" s="4">
        <f t="shared" si="26"/>
        <v>92</v>
      </c>
      <c r="D279" s="4">
        <f t="shared" si="27"/>
        <v>0</v>
      </c>
      <c r="E279" s="4">
        <v>300</v>
      </c>
      <c r="F279" s="4" t="str">
        <f t="shared" si="28"/>
        <v>3;0;184000|2;0;10</v>
      </c>
      <c r="G279" s="4" t="s">
        <v>152</v>
      </c>
    </row>
    <row r="280" spans="1:7">
      <c r="A280" s="4">
        <f t="shared" si="25"/>
        <v>9203</v>
      </c>
      <c r="B280" s="4" t="str">
        <f t="shared" si="24"/>
        <v>关卡92-阶段3</v>
      </c>
      <c r="C280" s="4">
        <f t="shared" si="26"/>
        <v>92</v>
      </c>
      <c r="D280" s="4">
        <f t="shared" si="27"/>
        <v>1</v>
      </c>
      <c r="E280" s="4">
        <v>480</v>
      </c>
      <c r="F280" s="4" t="str">
        <f t="shared" si="28"/>
        <v>3;0;184000|2;0;20</v>
      </c>
      <c r="G280" s="4" t="s">
        <v>152</v>
      </c>
    </row>
    <row r="281" spans="1:7">
      <c r="A281" s="4">
        <f t="shared" si="25"/>
        <v>9301</v>
      </c>
      <c r="B281" s="4" t="str">
        <f t="shared" si="24"/>
        <v>关卡93-阶段1</v>
      </c>
      <c r="C281" s="4">
        <f t="shared" si="26"/>
        <v>93</v>
      </c>
      <c r="D281" s="4">
        <f t="shared" si="27"/>
        <v>0</v>
      </c>
      <c r="E281" s="4">
        <f>2*60</f>
        <v>120</v>
      </c>
      <c r="F281" s="4" t="str">
        <f t="shared" si="28"/>
        <v>3;0;186000|2;0;10</v>
      </c>
      <c r="G281" s="4" t="s">
        <v>152</v>
      </c>
    </row>
    <row r="282" spans="1:7">
      <c r="A282" s="4">
        <f t="shared" si="25"/>
        <v>9302</v>
      </c>
      <c r="B282" s="4" t="str">
        <f t="shared" si="24"/>
        <v>关卡93-阶段2</v>
      </c>
      <c r="C282" s="4">
        <f t="shared" si="26"/>
        <v>93</v>
      </c>
      <c r="D282" s="4">
        <f t="shared" si="27"/>
        <v>0</v>
      </c>
      <c r="E282" s="4">
        <v>300</v>
      </c>
      <c r="F282" s="4" t="str">
        <f t="shared" si="28"/>
        <v>3;0;186000|2;0;10</v>
      </c>
      <c r="G282" s="4" t="s">
        <v>152</v>
      </c>
    </row>
    <row r="283" spans="1:7">
      <c r="A283" s="4">
        <f t="shared" si="25"/>
        <v>9303</v>
      </c>
      <c r="B283" s="4" t="str">
        <f t="shared" si="24"/>
        <v>关卡93-阶段3</v>
      </c>
      <c r="C283" s="4">
        <f t="shared" si="26"/>
        <v>93</v>
      </c>
      <c r="D283" s="4">
        <f t="shared" si="27"/>
        <v>1</v>
      </c>
      <c r="E283" s="4">
        <v>480</v>
      </c>
      <c r="F283" s="4" t="str">
        <f t="shared" si="28"/>
        <v>3;0;186000|2;0;20</v>
      </c>
      <c r="G283" s="4" t="s">
        <v>152</v>
      </c>
    </row>
    <row r="284" spans="1:7">
      <c r="A284" s="4">
        <f t="shared" si="25"/>
        <v>9401</v>
      </c>
      <c r="B284" s="4" t="str">
        <f t="shared" si="24"/>
        <v>关卡94-阶段1</v>
      </c>
      <c r="C284" s="4">
        <f t="shared" si="26"/>
        <v>94</v>
      </c>
      <c r="D284" s="4">
        <f t="shared" si="27"/>
        <v>0</v>
      </c>
      <c r="E284" s="4">
        <f>2*60</f>
        <v>120</v>
      </c>
      <c r="F284" s="4" t="str">
        <f t="shared" si="28"/>
        <v>3;0;188000|2;0;10</v>
      </c>
      <c r="G284" s="4" t="s">
        <v>152</v>
      </c>
    </row>
    <row r="285" spans="1:7">
      <c r="A285" s="4">
        <f t="shared" si="25"/>
        <v>9402</v>
      </c>
      <c r="B285" s="4" t="str">
        <f t="shared" si="24"/>
        <v>关卡94-阶段2</v>
      </c>
      <c r="C285" s="4">
        <f t="shared" si="26"/>
        <v>94</v>
      </c>
      <c r="D285" s="4">
        <f t="shared" si="27"/>
        <v>0</v>
      </c>
      <c r="E285" s="4">
        <v>300</v>
      </c>
      <c r="F285" s="4" t="str">
        <f t="shared" si="28"/>
        <v>3;0;188000|2;0;10</v>
      </c>
      <c r="G285" s="4" t="s">
        <v>152</v>
      </c>
    </row>
    <row r="286" spans="1:7">
      <c r="A286" s="4">
        <f t="shared" si="25"/>
        <v>9403</v>
      </c>
      <c r="B286" s="4" t="str">
        <f t="shared" si="24"/>
        <v>关卡94-阶段3</v>
      </c>
      <c r="C286" s="4">
        <f t="shared" si="26"/>
        <v>94</v>
      </c>
      <c r="D286" s="4">
        <f t="shared" si="27"/>
        <v>1</v>
      </c>
      <c r="E286" s="4">
        <v>480</v>
      </c>
      <c r="F286" s="4" t="str">
        <f t="shared" si="28"/>
        <v>3;0;188000|2;0;20</v>
      </c>
      <c r="G286" s="4" t="s">
        <v>152</v>
      </c>
    </row>
    <row r="287" spans="1:7">
      <c r="A287" s="4">
        <f t="shared" si="25"/>
        <v>9501</v>
      </c>
      <c r="B287" s="4" t="str">
        <f t="shared" si="24"/>
        <v>关卡95-阶段1</v>
      </c>
      <c r="C287" s="4">
        <f t="shared" si="26"/>
        <v>95</v>
      </c>
      <c r="D287" s="4">
        <f t="shared" si="27"/>
        <v>0</v>
      </c>
      <c r="E287" s="4">
        <f>2*60</f>
        <v>120</v>
      </c>
      <c r="F287" s="4" t="str">
        <f t="shared" si="28"/>
        <v>3;0;190000|2;0;10</v>
      </c>
      <c r="G287" s="4" t="s">
        <v>152</v>
      </c>
    </row>
    <row r="288" spans="1:7">
      <c r="A288" s="4">
        <f t="shared" si="25"/>
        <v>9502</v>
      </c>
      <c r="B288" s="4" t="str">
        <f t="shared" si="24"/>
        <v>关卡95-阶段2</v>
      </c>
      <c r="C288" s="4">
        <f t="shared" si="26"/>
        <v>95</v>
      </c>
      <c r="D288" s="4">
        <f t="shared" si="27"/>
        <v>0</v>
      </c>
      <c r="E288" s="4">
        <v>300</v>
      </c>
      <c r="F288" s="4" t="str">
        <f t="shared" si="28"/>
        <v>3;0;190000|2;0;10</v>
      </c>
      <c r="G288" s="4" t="s">
        <v>152</v>
      </c>
    </row>
    <row r="289" spans="1:7">
      <c r="A289" s="4">
        <f t="shared" si="25"/>
        <v>9503</v>
      </c>
      <c r="B289" s="4" t="str">
        <f t="shared" si="24"/>
        <v>关卡95-阶段3</v>
      </c>
      <c r="C289" s="4">
        <f t="shared" si="26"/>
        <v>95</v>
      </c>
      <c r="D289" s="4">
        <f t="shared" si="27"/>
        <v>1</v>
      </c>
      <c r="E289" s="4">
        <v>480</v>
      </c>
      <c r="F289" s="4" t="str">
        <f t="shared" si="28"/>
        <v>3;0;190000|2;0;20</v>
      </c>
      <c r="G289" s="4" t="s">
        <v>152</v>
      </c>
    </row>
    <row r="290" spans="1:7">
      <c r="A290" s="4">
        <f t="shared" si="25"/>
        <v>9601</v>
      </c>
      <c r="B290" s="4" t="str">
        <f t="shared" si="24"/>
        <v>关卡96-阶段1</v>
      </c>
      <c r="C290" s="4">
        <f t="shared" si="26"/>
        <v>96</v>
      </c>
      <c r="D290" s="4">
        <f t="shared" si="27"/>
        <v>0</v>
      </c>
      <c r="E290" s="4">
        <f>2*60</f>
        <v>120</v>
      </c>
      <c r="F290" s="4" t="str">
        <f t="shared" si="28"/>
        <v>3;0;192000|2;0;10</v>
      </c>
      <c r="G290" s="4" t="s">
        <v>152</v>
      </c>
    </row>
    <row r="291" spans="1:7">
      <c r="A291" s="4">
        <f t="shared" si="25"/>
        <v>9602</v>
      </c>
      <c r="B291" s="4" t="str">
        <f t="shared" si="24"/>
        <v>关卡96-阶段2</v>
      </c>
      <c r="C291" s="4">
        <f t="shared" si="26"/>
        <v>96</v>
      </c>
      <c r="D291" s="4">
        <f t="shared" si="27"/>
        <v>0</v>
      </c>
      <c r="E291" s="4">
        <v>300</v>
      </c>
      <c r="F291" s="4" t="str">
        <f t="shared" si="28"/>
        <v>3;0;192000|2;0;10</v>
      </c>
      <c r="G291" s="4" t="s">
        <v>152</v>
      </c>
    </row>
    <row r="292" spans="1:7">
      <c r="A292" s="4">
        <f t="shared" si="25"/>
        <v>9603</v>
      </c>
      <c r="B292" s="4" t="str">
        <f t="shared" si="24"/>
        <v>关卡96-阶段3</v>
      </c>
      <c r="C292" s="4">
        <f t="shared" si="26"/>
        <v>96</v>
      </c>
      <c r="D292" s="4">
        <f t="shared" si="27"/>
        <v>1</v>
      </c>
      <c r="E292" s="4">
        <v>480</v>
      </c>
      <c r="F292" s="4" t="str">
        <f t="shared" si="28"/>
        <v>3;0;192000|2;0;20</v>
      </c>
      <c r="G292" s="4" t="s">
        <v>152</v>
      </c>
    </row>
    <row r="293" spans="1:7">
      <c r="A293" s="4">
        <f t="shared" si="25"/>
        <v>9701</v>
      </c>
      <c r="B293" s="4" t="str">
        <f t="shared" si="24"/>
        <v>关卡97-阶段1</v>
      </c>
      <c r="C293" s="4">
        <f t="shared" si="26"/>
        <v>97</v>
      </c>
      <c r="D293" s="4">
        <f t="shared" si="27"/>
        <v>0</v>
      </c>
      <c r="E293" s="4">
        <f>2*60</f>
        <v>120</v>
      </c>
      <c r="F293" s="4" t="str">
        <f t="shared" si="28"/>
        <v>3;0;194000|2;0;10</v>
      </c>
      <c r="G293" s="4" t="s">
        <v>152</v>
      </c>
    </row>
    <row r="294" spans="1:7">
      <c r="A294" s="4">
        <f t="shared" si="25"/>
        <v>9702</v>
      </c>
      <c r="B294" s="4" t="str">
        <f t="shared" si="24"/>
        <v>关卡97-阶段2</v>
      </c>
      <c r="C294" s="4">
        <f t="shared" si="26"/>
        <v>97</v>
      </c>
      <c r="D294" s="4">
        <f t="shared" si="27"/>
        <v>0</v>
      </c>
      <c r="E294" s="4">
        <v>300</v>
      </c>
      <c r="F294" s="4" t="str">
        <f t="shared" si="28"/>
        <v>3;0;194000|2;0;10</v>
      </c>
      <c r="G294" s="4" t="s">
        <v>152</v>
      </c>
    </row>
    <row r="295" spans="1:7">
      <c r="A295" s="4">
        <f t="shared" si="25"/>
        <v>9703</v>
      </c>
      <c r="B295" s="4" t="str">
        <f t="shared" si="24"/>
        <v>关卡97-阶段3</v>
      </c>
      <c r="C295" s="4">
        <f t="shared" si="26"/>
        <v>97</v>
      </c>
      <c r="D295" s="4">
        <f t="shared" si="27"/>
        <v>1</v>
      </c>
      <c r="E295" s="4">
        <v>480</v>
      </c>
      <c r="F295" s="4" t="str">
        <f t="shared" si="28"/>
        <v>3;0;194000|2;0;20</v>
      </c>
      <c r="G295" s="4" t="s">
        <v>152</v>
      </c>
    </row>
    <row r="296" spans="1:7">
      <c r="A296" s="4">
        <f t="shared" si="25"/>
        <v>9801</v>
      </c>
      <c r="B296" s="4" t="str">
        <f t="shared" si="24"/>
        <v>关卡98-阶段1</v>
      </c>
      <c r="C296" s="4">
        <f t="shared" si="26"/>
        <v>98</v>
      </c>
      <c r="D296" s="4">
        <f t="shared" si="27"/>
        <v>0</v>
      </c>
      <c r="E296" s="4">
        <f>2*60</f>
        <v>120</v>
      </c>
      <c r="F296" s="4" t="str">
        <f t="shared" si="28"/>
        <v>3;0;196000|2;0;10</v>
      </c>
      <c r="G296" s="4" t="s">
        <v>152</v>
      </c>
    </row>
    <row r="297" spans="1:7">
      <c r="A297" s="4">
        <f t="shared" si="25"/>
        <v>9802</v>
      </c>
      <c r="B297" s="4" t="str">
        <f t="shared" si="24"/>
        <v>关卡98-阶段2</v>
      </c>
      <c r="C297" s="4">
        <f t="shared" si="26"/>
        <v>98</v>
      </c>
      <c r="D297" s="4">
        <f t="shared" si="27"/>
        <v>0</v>
      </c>
      <c r="E297" s="4">
        <v>300</v>
      </c>
      <c r="F297" s="4" t="str">
        <f t="shared" si="28"/>
        <v>3;0;196000|2;0;10</v>
      </c>
      <c r="G297" s="4" t="s">
        <v>152</v>
      </c>
    </row>
    <row r="298" spans="1:7">
      <c r="A298" s="4">
        <f t="shared" si="25"/>
        <v>9803</v>
      </c>
      <c r="B298" s="4" t="str">
        <f t="shared" si="24"/>
        <v>关卡98-阶段3</v>
      </c>
      <c r="C298" s="4">
        <f t="shared" si="26"/>
        <v>98</v>
      </c>
      <c r="D298" s="4">
        <f t="shared" si="27"/>
        <v>1</v>
      </c>
      <c r="E298" s="4">
        <v>480</v>
      </c>
      <c r="F298" s="4" t="str">
        <f t="shared" si="28"/>
        <v>3;0;196000|2;0;20</v>
      </c>
      <c r="G298" s="4" t="s">
        <v>152</v>
      </c>
    </row>
    <row r="299" spans="1:7">
      <c r="A299" s="4">
        <f t="shared" si="25"/>
        <v>9901</v>
      </c>
      <c r="B299" s="4" t="str">
        <f t="shared" si="24"/>
        <v>关卡99-阶段1</v>
      </c>
      <c r="C299" s="4">
        <f t="shared" si="26"/>
        <v>99</v>
      </c>
      <c r="D299" s="4">
        <f t="shared" si="27"/>
        <v>0</v>
      </c>
      <c r="E299" s="4">
        <f>2*60</f>
        <v>120</v>
      </c>
      <c r="F299" s="4" t="str">
        <f t="shared" si="28"/>
        <v>3;0;198000|2;0;10</v>
      </c>
      <c r="G299" s="4" t="s">
        <v>152</v>
      </c>
    </row>
    <row r="300" spans="1:7">
      <c r="A300" s="4">
        <f t="shared" si="25"/>
        <v>9902</v>
      </c>
      <c r="B300" s="4" t="str">
        <f t="shared" si="24"/>
        <v>关卡99-阶段2</v>
      </c>
      <c r="C300" s="4">
        <f t="shared" si="26"/>
        <v>99</v>
      </c>
      <c r="D300" s="4">
        <f t="shared" si="27"/>
        <v>0</v>
      </c>
      <c r="E300" s="4">
        <v>300</v>
      </c>
      <c r="F300" s="4" t="str">
        <f t="shared" si="28"/>
        <v>3;0;198000|2;0;10</v>
      </c>
      <c r="G300" s="4" t="s">
        <v>152</v>
      </c>
    </row>
    <row r="301" spans="1:7">
      <c r="A301" s="4">
        <f t="shared" si="25"/>
        <v>9903</v>
      </c>
      <c r="B301" s="4" t="str">
        <f t="shared" si="24"/>
        <v>关卡99-阶段3</v>
      </c>
      <c r="C301" s="4">
        <f t="shared" si="26"/>
        <v>99</v>
      </c>
      <c r="D301" s="4">
        <f t="shared" si="27"/>
        <v>1</v>
      </c>
      <c r="E301" s="4">
        <v>480</v>
      </c>
      <c r="F301" s="4" t="str">
        <f t="shared" si="28"/>
        <v>3;0;198000|2;0;20</v>
      </c>
      <c r="G301" s="4" t="s">
        <v>152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C8" sqref="C8"/>
    </sheetView>
  </sheetViews>
  <sheetFormatPr defaultColWidth="9" defaultRowHeight="13.5" outlineLevelCol="2"/>
  <sheetData>
    <row r="1" ht="14.25" spans="1:3">
      <c r="A1" s="1" t="s">
        <v>0</v>
      </c>
      <c r="B1" s="1"/>
      <c r="C1" s="1" t="s">
        <v>153</v>
      </c>
    </row>
    <row r="2" ht="14.25" spans="1:3">
      <c r="A2" s="1" t="s">
        <v>16</v>
      </c>
      <c r="B2" s="1"/>
      <c r="C2" s="1" t="s">
        <v>16</v>
      </c>
    </row>
    <row r="3" ht="14.25" spans="1:3">
      <c r="A3" s="1" t="s">
        <v>19</v>
      </c>
      <c r="B3" s="1"/>
      <c r="C3" s="1" t="s">
        <v>19</v>
      </c>
    </row>
    <row r="4" ht="14.25" spans="1:3">
      <c r="A4" s="2" t="s">
        <v>154</v>
      </c>
      <c r="B4" s="2" t="s">
        <v>22</v>
      </c>
      <c r="C4" s="2" t="s">
        <v>155</v>
      </c>
    </row>
    <row r="5" spans="1:3">
      <c r="A5">
        <v>1</v>
      </c>
      <c r="B5" t="s">
        <v>156</v>
      </c>
      <c r="C5">
        <v>1</v>
      </c>
    </row>
    <row r="6" spans="1:3">
      <c r="A6">
        <v>2</v>
      </c>
      <c r="B6" t="s">
        <v>157</v>
      </c>
      <c r="C6">
        <v>3</v>
      </c>
    </row>
    <row r="7" spans="1:3">
      <c r="A7">
        <v>3</v>
      </c>
      <c r="B7" t="s">
        <v>158</v>
      </c>
      <c r="C7">
        <v>5</v>
      </c>
    </row>
    <row r="8" spans="1:3">
      <c r="A8">
        <v>4</v>
      </c>
      <c r="B8" t="s">
        <v>159</v>
      </c>
      <c r="C8">
        <v>10</v>
      </c>
    </row>
    <row r="9" spans="1:3">
      <c r="A9">
        <v>5</v>
      </c>
      <c r="B9" t="s">
        <v>160</v>
      </c>
      <c r="C9">
        <v>20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chapter|关卡</vt:lpstr>
      <vt:lpstr>chapter_box|关卡宝箱</vt:lpstr>
      <vt:lpstr>sweep_times|整顿倍数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Sucker</cp:lastModifiedBy>
  <dcterms:created xsi:type="dcterms:W3CDTF">2023-07-03T03:08:00Z</dcterms:created>
  <dcterms:modified xsi:type="dcterms:W3CDTF">2025-06-20T09:34:27Z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C63FC441836144E986219388DFD38C5A_12</vt:lpwstr>
  </property>
  <property fmtid="{D5CDD505-2E9C-101B-9397-08002B2CF9AE}" pid="3" name="KSOProductBuildVer">
    <vt:lpwstr>2052-12.1.0.21541</vt:lpwstr>
  </property>
</Properties>
</file>