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cuments/Togo Research/"/>
    </mc:Choice>
  </mc:AlternateContent>
  <xr:revisionPtr revIDLastSave="0" documentId="13_ncr:1_{41D2929B-89E2-9A49-AEAB-FCB5292F2F51}" xr6:coauthVersionLast="38" xr6:coauthVersionMax="38" xr10:uidLastSave="{00000000-0000-0000-0000-000000000000}"/>
  <bookViews>
    <workbookView xWindow="0" yWindow="0" windowWidth="25600" windowHeight="16000" activeTab="2" xr2:uid="{FC439983-E8FC-184B-AEFD-33874C1483D7}"/>
  </bookViews>
  <sheets>
    <sheet name="Minimum Periods" sheetId="1" r:id="rId1"/>
    <sheet name="Maximum Periods" sheetId="2" r:id="rId2"/>
    <sheet name="Revised Period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C32" i="3" l="1"/>
  <c r="D32" i="3"/>
  <c r="C26" i="3"/>
  <c r="D26" i="3"/>
  <c r="D33" i="3"/>
  <c r="C33" i="3"/>
  <c r="D31" i="3"/>
  <c r="C31" i="3"/>
  <c r="D30" i="3"/>
  <c r="C30" i="3"/>
  <c r="D29" i="3"/>
  <c r="C29" i="3"/>
  <c r="D28" i="3"/>
  <c r="C28" i="3"/>
  <c r="D27" i="3"/>
  <c r="C27" i="3"/>
  <c r="D25" i="3"/>
  <c r="C25" i="3"/>
  <c r="D9" i="3"/>
  <c r="D10" i="3"/>
  <c r="D11" i="3"/>
  <c r="D12" i="3"/>
  <c r="D14" i="3"/>
  <c r="D15" i="3"/>
  <c r="D16" i="3"/>
  <c r="D17" i="3"/>
  <c r="D18" i="3"/>
  <c r="C9" i="3"/>
  <c r="C10" i="3"/>
  <c r="C11" i="3"/>
  <c r="C12" i="3"/>
  <c r="C14" i="3"/>
  <c r="C15" i="3"/>
  <c r="C16" i="3"/>
  <c r="C17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1"/>
  <c r="C4" i="1"/>
  <c r="C5" i="1"/>
  <c r="C6" i="1"/>
  <c r="C7" i="1"/>
  <c r="C9" i="1"/>
  <c r="C11" i="1"/>
  <c r="C13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<sst xmlns="http://schemas.openxmlformats.org/spreadsheetml/2006/main" count="302" uniqueCount="43">
  <si>
    <t>Period (months)</t>
  </si>
  <si>
    <t>Period (Years)</t>
  </si>
  <si>
    <t>Total Cities</t>
  </si>
  <si>
    <t>Lome</t>
  </si>
  <si>
    <t>Atakpame</t>
  </si>
  <si>
    <t>Dapaong</t>
  </si>
  <si>
    <t>Mango</t>
  </si>
  <si>
    <t>Niamtougou</t>
  </si>
  <si>
    <t>Sokode</t>
  </si>
  <si>
    <t>Tabligbo</t>
  </si>
  <si>
    <t>Sotouboua</t>
  </si>
  <si>
    <t>Kara</t>
  </si>
  <si>
    <t>23-25</t>
  </si>
  <si>
    <t>44-47</t>
  </si>
  <si>
    <t>104-109</t>
  </si>
  <si>
    <t>176-178</t>
  </si>
  <si>
    <t>~2</t>
  </si>
  <si>
    <t>~4</t>
  </si>
  <si>
    <t>~9</t>
  </si>
  <si>
    <t>~14-15</t>
  </si>
  <si>
    <t>x</t>
  </si>
  <si>
    <t>Include?</t>
  </si>
  <si>
    <t>Y</t>
  </si>
  <si>
    <t>N</t>
  </si>
  <si>
    <t>Kouma-Konda</t>
  </si>
  <si>
    <t>Y*</t>
  </si>
  <si>
    <t>ENSO</t>
  </si>
  <si>
    <t>Temperature Minima (°C)</t>
  </si>
  <si>
    <t>Aligns with Known Period?</t>
  </si>
  <si>
    <t>Known Period</t>
  </si>
  <si>
    <t>Other (Kouma-Konda)</t>
  </si>
  <si>
    <t>West of Mountains</t>
  </si>
  <si>
    <t>Inside Mountains</t>
  </si>
  <si>
    <t>East of Mountains</t>
  </si>
  <si>
    <t>Temperature Maxima (°C)</t>
  </si>
  <si>
    <t>PDO, SC</t>
  </si>
  <si>
    <t>IPO</t>
  </si>
  <si>
    <t>IPO, HC</t>
  </si>
  <si>
    <t>PDO</t>
  </si>
  <si>
    <t>QBO = Quasi-Biennial Oscillation, ENSO = El Niño Southern Oscillation, PDO = Pacific Decadal Oscillation, IPO = Interdecadal Pacific Oscillation, SC = Schwabe Cycle, HC = Hale Cycle</t>
  </si>
  <si>
    <t>XXXXXXXXX</t>
  </si>
  <si>
    <t>XXXXXXXXXXXXXXXXXX</t>
  </si>
  <si>
    <t>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</si>
</sst>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7" borderId="27" xfId="0" applyFill="1" applyBorder="1"/>
    <xf numFmtId="0" fontId="0" fillId="7" borderId="30" xfId="0" applyFill="1" applyBorder="1"/>
    <xf numFmtId="0" fontId="0" fillId="8" borderId="30" xfId="0" applyFill="1" applyBorder="1"/>
    <xf numFmtId="0" fontId="0" fillId="8" borderId="27" xfId="0" applyFill="1" applyBorder="1"/>
    <xf numFmtId="0" fontId="0" fillId="3" borderId="30" xfId="0" applyFill="1" applyBorder="1"/>
    <xf numFmtId="0" fontId="0" fillId="3" borderId="27" xfId="0" applyFill="1" applyBorder="1"/>
    <xf numFmtId="0" fontId="0" fillId="4" borderId="30" xfId="0" applyFill="1" applyBorder="1"/>
    <xf numFmtId="0" fontId="0" fillId="4" borderId="27" xfId="0" applyFill="1" applyBorder="1"/>
    <xf numFmtId="0" fontId="0" fillId="3" borderId="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3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</cellXfs>
  <cellStyles count="1">
    <cellStyle name="Normal" xfId="0" builtinId="0"/>
  </cellStyles>
  <dxfs count="80"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</border>
    </dxf>
    <dxf>
      <fill>
        <patternFill patternType="solid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3999755851924192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3999755851924192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</border>
    </dxf>
    <dxf>
      <fill>
        <patternFill patternType="solid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3999755851924192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3999755851924192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2222D-8D60-8047-9F27-1BEB03007491}" name="Table2" displayName="Table2" ref="B2:O19" totalsRowShown="0" headerRowDxfId="79" dataDxfId="77" headerRowBorderDxfId="78" tableBorderDxfId="76" totalsRowBorderDxfId="75">
  <autoFilter ref="B2:O19" xr:uid="{5356B475-D7F8-444D-9823-3FF61482D5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47CF1F3-576A-024C-8A27-B4FFED204401}" name="Period (months)" dataDxfId="74"/>
    <tableColumn id="2" xr3:uid="{D3CB1E24-C7DA-394B-83B8-81A2EA9D29C9}" name="Period (Years)" dataDxfId="73"/>
    <tableColumn id="3" xr3:uid="{89AA8B30-B38C-3B4C-9720-C5E2E9CEC900}" name="Total Cities" dataDxfId="72"/>
    <tableColumn id="4" xr3:uid="{9DF3A1FB-03D5-EF48-832A-3C1E4AFC799B}" name="Kouma-Konda" dataDxfId="71"/>
    <tableColumn id="5" xr3:uid="{F8515BF5-78B0-9549-9094-E3493C4B18D0}" name="Lome" dataDxfId="70"/>
    <tableColumn id="6" xr3:uid="{5AD9084B-4381-5D40-BB05-CDD53E81B15B}" name="Atakpame" dataDxfId="69"/>
    <tableColumn id="7" xr3:uid="{DFF2AB9F-E248-C44A-B82E-F1E2BBACAEEA}" name="Dapaong" dataDxfId="68"/>
    <tableColumn id="8" xr3:uid="{20648A2A-89C4-6742-AA08-FDD287D9D86F}" name="Mango" dataDxfId="67"/>
    <tableColumn id="9" xr3:uid="{4EEBAA63-3190-D445-921A-C30C4BD3758F}" name="Niamtougou" dataDxfId="66"/>
    <tableColumn id="10" xr3:uid="{ED8DFF5D-105D-9C43-AD79-79C1F52C98B7}" name="Sokode" dataDxfId="65"/>
    <tableColumn id="11" xr3:uid="{EB24C85D-4046-A740-A095-F5A822EE312F}" name="Tabligbo" dataDxfId="64"/>
    <tableColumn id="12" xr3:uid="{B54DBF9B-3599-A941-B512-AEEE903E0102}" name="Sotouboua" dataDxfId="63"/>
    <tableColumn id="13" xr3:uid="{60FB1097-E691-C84B-9F85-22E7C1C9DCA2}" name="Kara" dataDxfId="62"/>
    <tableColumn id="14" xr3:uid="{6F3ADC24-E565-DB40-851E-F797B7E03C21}" name="Include?" dataDxfId="6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80EA57-8DCC-8749-87AD-87F1151C61B2}" name="Maximum_Periods" displayName="Maximum_Periods" ref="B2:O17" totalsRowShown="0" headerRowDxfId="60" dataDxfId="58" headerRowBorderDxfId="59" tableBorderDxfId="57" totalsRowBorderDxfId="56">
  <autoFilter ref="B2:O17" xr:uid="{F8FE70BB-5A0B-FE4B-B043-AFC772EA1F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A733FFE-62BA-4444-80EC-34281B19181D}" name="Period (months)" dataDxfId="55"/>
    <tableColumn id="2" xr3:uid="{2A2B8627-B19C-9A48-AFAC-98913E86AF61}" name="Period (Years)" dataDxfId="54">
      <calculatedColumnFormula>Maximum_Periods[[#This Row],[Period (months)]]/12</calculatedColumnFormula>
    </tableColumn>
    <tableColumn id="3" xr3:uid="{61C2D576-723D-9040-9446-1178DE839BD5}" name="Total Cities" dataDxfId="53"/>
    <tableColumn id="4" xr3:uid="{0810C6BD-8D29-A04D-8C9A-6B745212F4F1}" name="Kouma-Konda" dataDxfId="52"/>
    <tableColumn id="5" xr3:uid="{CB1E6A4B-41C2-D14A-8736-C5691B70FD80}" name="Lome" dataDxfId="51"/>
    <tableColumn id="6" xr3:uid="{78C9AD07-8C78-C04F-8996-9467094C5B53}" name="Atakpame" dataDxfId="50"/>
    <tableColumn id="7" xr3:uid="{86D318C1-8E97-524D-AF4C-A0A9170A084B}" name="Dapaong" dataDxfId="49"/>
    <tableColumn id="8" xr3:uid="{1BC4ADAA-48AE-754A-8F03-1FF809339C0F}" name="Mango" dataDxfId="48"/>
    <tableColumn id="9" xr3:uid="{8B2334B6-5B09-DC4D-AB97-14A4316F7088}" name="Niamtougou" dataDxfId="47"/>
    <tableColumn id="10" xr3:uid="{4B83D1E6-DA64-174D-BC9E-472E9A89BB85}" name="Sokode" dataDxfId="46"/>
    <tableColumn id="11" xr3:uid="{F0CEC34B-0B38-7B4F-9B93-BBE75008247E}" name="Tabligbo" dataDxfId="45"/>
    <tableColumn id="12" xr3:uid="{54C4434C-FCDE-D844-883B-EBB2CDC9C051}" name="Sotouboua" dataDxfId="44"/>
    <tableColumn id="13" xr3:uid="{3BC5E7F3-D4E8-1D4B-9C97-D4C39BF3EAA5}" name="Kara" dataDxfId="43"/>
    <tableColumn id="14" xr3:uid="{7BA41668-3A70-F848-A551-BCF598C8AFA9}" name="Include?" dataDxfId="42"/>
  </tableColumns>
  <tableStyleInfo name="TableStyleLight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128FBE-8F85-5649-AAD0-1BF6B6666D5F}" name="Table22" displayName="Table22" ref="B7:Q18" totalsRowShown="0" headerRowDxfId="41" dataDxfId="39" headerRowBorderDxfId="40" tableBorderDxfId="38" totalsRowBorderDxfId="37">
  <autoFilter ref="B7:Q18" xr:uid="{430AF2D3-21C5-4349-8971-08B2E298DDF5}"/>
  <tableColumns count="16">
    <tableColumn id="1" xr3:uid="{5FAEB13E-1A91-AB4E-839F-4BD3C3F70021}" name="Period (months)" dataDxfId="36"/>
    <tableColumn id="2" xr3:uid="{065A3A36-1DF6-E646-AA66-2676E2B25C9E}" name="Period (Years)" dataDxfId="35">
      <calculatedColumnFormula>Table22[[#This Row],[Period (months)]]/12</calculatedColumnFormula>
    </tableColumn>
    <tableColumn id="3" xr3:uid="{221FB03F-1C16-314E-995B-A0F04832BDB9}" name="Total Cities" dataDxfId="34">
      <calculatedColumnFormula>COUNTA(Table22[[#This Row],[Kouma-Konda]:[Kara]])</calculatedColumnFormula>
    </tableColumn>
    <tableColumn id="4" xr3:uid="{45564CA1-DCD2-F94A-9324-5A8299BFA80F}" name="Kouma-Konda" dataDxfId="33"/>
    <tableColumn id="5" xr3:uid="{CEA835E5-BF99-C74B-A391-39835B7F81EE}" name="Lome" dataDxfId="32"/>
    <tableColumn id="6" xr3:uid="{7E00ABF3-7348-D64A-9DBA-457A1E159A1F}" name="Atakpame" dataDxfId="31"/>
    <tableColumn id="7" xr3:uid="{2C9BB8AC-D92A-9E4B-AA40-374CE6AF0445}" name="Dapaong" dataDxfId="30"/>
    <tableColumn id="8" xr3:uid="{EC6789CE-A376-D240-8246-324F25E5D54A}" name="Mango" dataDxfId="29"/>
    <tableColumn id="9" xr3:uid="{7E43CD64-E01D-0E47-BEAD-BAD46188717B}" name="Niamtougou" dataDxfId="28"/>
    <tableColumn id="10" xr3:uid="{0941FB5D-46B1-E74C-82AF-69C2E304DCA0}" name="Sokode" dataDxfId="27"/>
    <tableColumn id="11" xr3:uid="{C40AF086-9274-BC45-8CFF-5B5DCAB53ADD}" name="Tabligbo" dataDxfId="26"/>
    <tableColumn id="12" xr3:uid="{8DE949E5-9E96-3941-8ED1-FAB760985AD6}" name="Sotouboua" dataDxfId="25"/>
    <tableColumn id="13" xr3:uid="{FB2FABC1-5E19-1E40-9320-0EC9151AD6C7}" name="Kara" dataDxfId="24"/>
    <tableColumn id="15" xr3:uid="{80B39728-4E87-0947-B3B3-B1A2A6D1A21A}" name="Aligns with Known Period?" dataDxfId="23"/>
    <tableColumn id="16" xr3:uid="{96D476D4-147F-0D40-B1D5-DA1EED45C405}" name="Known Period" dataDxfId="22"/>
    <tableColumn id="14" xr3:uid="{AA2E760D-304D-D548-9DC8-4F0A75DEDB7F}" name="Include?" dataDxfId="2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C5C69F-9E87-DB4A-BC77-F9F45BD331EC}" name="Table225" displayName="Table225" ref="B23:Q33" totalsRowShown="0" headerRowDxfId="20" dataDxfId="18" headerRowBorderDxfId="19" tableBorderDxfId="17" totalsRowBorderDxfId="16">
  <autoFilter ref="B23:Q33" xr:uid="{200EE78D-E829-4342-97A9-64F8929E6B83}"/>
  <tableColumns count="16">
    <tableColumn id="1" xr3:uid="{CDD43CCE-F895-2C42-85A4-8D179BEDFE9A}" name="Period (months)" dataDxfId="15"/>
    <tableColumn id="2" xr3:uid="{903DDB23-9916-A34C-947B-F3B8B4512AC8}" name="Period (Years)" dataDxfId="14">
      <calculatedColumnFormula>Table225[[#This Row],[Period (months)]]/12</calculatedColumnFormula>
    </tableColumn>
    <tableColumn id="3" xr3:uid="{07CCA49C-FDBF-CC44-BD6D-2093545C6224}" name="Total Cities" dataDxfId="13">
      <calculatedColumnFormula>COUNTA(Table225[[#This Row],[Kouma-Konda]:[Kara]])</calculatedColumnFormula>
    </tableColumn>
    <tableColumn id="4" xr3:uid="{57FCFA0E-BF44-A846-B610-3596867B9A7E}" name="Kouma-Konda" dataDxfId="12"/>
    <tableColumn id="5" xr3:uid="{67A2C200-C328-C746-AC5D-EB683D0F89DF}" name="Lome" dataDxfId="11"/>
    <tableColumn id="6" xr3:uid="{8B628AB5-5ADB-9D42-9A58-25EEF0D3F56B}" name="Atakpame" dataDxfId="10"/>
    <tableColumn id="7" xr3:uid="{A1E2BA71-6C6D-D946-8A99-CB4EDD75ABD5}" name="Dapaong" dataDxfId="9"/>
    <tableColumn id="8" xr3:uid="{D1E212BC-BC30-774D-BFC3-F624D04F64CF}" name="Mango" dataDxfId="8"/>
    <tableColumn id="9" xr3:uid="{426D10CD-AF81-A640-A201-7FED6288770C}" name="Niamtougou" dataDxfId="7"/>
    <tableColumn id="10" xr3:uid="{6252ABF1-21F5-F34D-B0F6-E897CB7CBC1C}" name="Sokode" dataDxfId="6"/>
    <tableColumn id="11" xr3:uid="{9BA4C127-2B0B-FF47-B11F-175ED4BE01F5}" name="Tabligbo" dataDxfId="5"/>
    <tableColumn id="12" xr3:uid="{5EBAC713-F034-D748-8660-26E853AA694D}" name="Sotouboua" dataDxfId="4"/>
    <tableColumn id="13" xr3:uid="{7C26E1E9-F2BC-3C4C-BC17-52245F4E3859}" name="Kara" dataDxfId="3"/>
    <tableColumn id="15" xr3:uid="{5A652E18-2C9C-F649-B183-1CC6FD64E7FC}" name="Aligns with Known Period?" dataDxfId="2"/>
    <tableColumn id="16" xr3:uid="{AEF38DBF-644E-1B41-9715-79F9348DFFCD}" name="Known Period" dataDxfId="1"/>
    <tableColumn id="14" xr3:uid="{FEF9426E-8D61-6547-890D-AF05E20EAB23}" name="Include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4F90-F65C-3D45-8419-491B98EB66C6}">
  <dimension ref="B1:O19"/>
  <sheetViews>
    <sheetView showGridLines="0" workbookViewId="0">
      <selection activeCell="B2" sqref="B2:O19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10.6640625" customWidth="1"/>
    <col min="6" max="6" width="12" customWidth="1"/>
    <col min="9" max="9" width="13.6640625" customWidth="1"/>
    <col min="10" max="10" width="12.1640625" customWidth="1"/>
    <col min="12" max="12" width="12.1640625" customWidth="1"/>
  </cols>
  <sheetData>
    <row r="1" spans="2:15" s="1" customFormat="1" ht="17" thickBot="1" x14ac:dyDescent="0.25"/>
    <row r="2" spans="2:15" ht="35" thickBot="1" x14ac:dyDescent="0.25">
      <c r="B2" s="19" t="s">
        <v>0</v>
      </c>
      <c r="C2" s="20" t="s">
        <v>1</v>
      </c>
      <c r="D2" s="24" t="s">
        <v>2</v>
      </c>
      <c r="E2" s="28" t="s">
        <v>24</v>
      </c>
      <c r="F2" s="21" t="s">
        <v>3</v>
      </c>
      <c r="G2" s="21" t="s">
        <v>4</v>
      </c>
      <c r="H2" s="22" t="s">
        <v>5</v>
      </c>
      <c r="I2" s="22" t="s">
        <v>6</v>
      </c>
      <c r="J2" s="23" t="s">
        <v>7</v>
      </c>
      <c r="K2" s="21" t="s">
        <v>8</v>
      </c>
      <c r="L2" s="21" t="s">
        <v>9</v>
      </c>
      <c r="M2" s="21" t="s">
        <v>10</v>
      </c>
      <c r="N2" s="29" t="s">
        <v>11</v>
      </c>
      <c r="O2" s="12" t="s">
        <v>21</v>
      </c>
    </row>
    <row r="3" spans="2:15" x14ac:dyDescent="0.2">
      <c r="B3" s="14">
        <v>2.5</v>
      </c>
      <c r="C3" s="15">
        <f>Table2[[#This Row],[Period (months)]]/12</f>
        <v>0.20833333333333334</v>
      </c>
      <c r="D3" s="25">
        <v>1</v>
      </c>
      <c r="E3" s="30"/>
      <c r="F3" s="16"/>
      <c r="G3" s="16"/>
      <c r="H3" s="17"/>
      <c r="I3" s="17"/>
      <c r="J3" s="18"/>
      <c r="K3" s="16"/>
      <c r="L3" s="16"/>
      <c r="M3" s="16"/>
      <c r="N3" s="31" t="s">
        <v>20</v>
      </c>
      <c r="O3" s="13" t="s">
        <v>23</v>
      </c>
    </row>
    <row r="4" spans="2:15" x14ac:dyDescent="0.2">
      <c r="B4" s="7">
        <v>4</v>
      </c>
      <c r="C4" s="3">
        <f>Table2[[#This Row],[Period (months)]]/12</f>
        <v>0.33333333333333331</v>
      </c>
      <c r="D4" s="26">
        <v>7</v>
      </c>
      <c r="E4" s="32"/>
      <c r="F4" s="4" t="s">
        <v>20</v>
      </c>
      <c r="G4" s="4"/>
      <c r="H4" s="5" t="s">
        <v>20</v>
      </c>
      <c r="I4" s="5" t="s">
        <v>20</v>
      </c>
      <c r="J4" s="6" t="s">
        <v>20</v>
      </c>
      <c r="K4" s="4" t="s">
        <v>20</v>
      </c>
      <c r="L4" s="4" t="s">
        <v>20</v>
      </c>
      <c r="M4" s="4" t="s">
        <v>20</v>
      </c>
      <c r="N4" s="33"/>
      <c r="O4" s="10" t="s">
        <v>22</v>
      </c>
    </row>
    <row r="5" spans="2:15" x14ac:dyDescent="0.2">
      <c r="B5" s="7">
        <v>6</v>
      </c>
      <c r="C5" s="2">
        <f>Table2[[#This Row],[Period (months)]]/12</f>
        <v>0.5</v>
      </c>
      <c r="D5" s="26">
        <v>10</v>
      </c>
      <c r="E5" s="32" t="s">
        <v>20</v>
      </c>
      <c r="F5" s="4" t="s">
        <v>20</v>
      </c>
      <c r="G5" s="4" t="s">
        <v>20</v>
      </c>
      <c r="H5" s="5" t="s">
        <v>20</v>
      </c>
      <c r="I5" s="5" t="s">
        <v>20</v>
      </c>
      <c r="J5" s="6" t="s">
        <v>20</v>
      </c>
      <c r="K5" s="4" t="s">
        <v>20</v>
      </c>
      <c r="L5" s="4" t="s">
        <v>20</v>
      </c>
      <c r="M5" s="4" t="s">
        <v>20</v>
      </c>
      <c r="N5" s="33" t="s">
        <v>20</v>
      </c>
      <c r="O5" s="10" t="s">
        <v>22</v>
      </c>
    </row>
    <row r="6" spans="2:15" x14ac:dyDescent="0.2">
      <c r="B6" s="7">
        <v>12</v>
      </c>
      <c r="C6" s="2">
        <f>Table2[[#This Row],[Period (months)]]/12</f>
        <v>1</v>
      </c>
      <c r="D6" s="26">
        <v>10</v>
      </c>
      <c r="E6" s="32" t="s">
        <v>20</v>
      </c>
      <c r="F6" s="4" t="s">
        <v>20</v>
      </c>
      <c r="G6" s="4" t="s">
        <v>20</v>
      </c>
      <c r="H6" s="5" t="s">
        <v>20</v>
      </c>
      <c r="I6" s="5" t="s">
        <v>20</v>
      </c>
      <c r="J6" s="6" t="s">
        <v>20</v>
      </c>
      <c r="K6" s="4" t="s">
        <v>20</v>
      </c>
      <c r="L6" s="4" t="s">
        <v>20</v>
      </c>
      <c r="M6" s="4" t="s">
        <v>20</v>
      </c>
      <c r="N6" s="33" t="s">
        <v>20</v>
      </c>
      <c r="O6" s="10" t="s">
        <v>22</v>
      </c>
    </row>
    <row r="7" spans="2:15" x14ac:dyDescent="0.2">
      <c r="B7" s="7">
        <v>15.5</v>
      </c>
      <c r="C7" s="3">
        <f>Table2[[#This Row],[Period (months)]]/12</f>
        <v>1.2916666666666667</v>
      </c>
      <c r="D7" s="26">
        <v>1</v>
      </c>
      <c r="E7" s="32"/>
      <c r="F7" s="4"/>
      <c r="G7" s="4"/>
      <c r="H7" s="5"/>
      <c r="I7" s="5"/>
      <c r="J7" s="6" t="s">
        <v>20</v>
      </c>
      <c r="K7" s="4"/>
      <c r="L7" s="4"/>
      <c r="M7" s="4"/>
      <c r="N7" s="33"/>
      <c r="O7" s="10" t="s">
        <v>23</v>
      </c>
    </row>
    <row r="8" spans="2:15" x14ac:dyDescent="0.2">
      <c r="B8" s="7" t="s">
        <v>12</v>
      </c>
      <c r="C8" s="2" t="s">
        <v>16</v>
      </c>
      <c r="D8" s="26">
        <v>2</v>
      </c>
      <c r="E8" s="32" t="s">
        <v>20</v>
      </c>
      <c r="F8" s="4"/>
      <c r="G8" s="4" t="s">
        <v>20</v>
      </c>
      <c r="H8" s="5"/>
      <c r="I8" s="5"/>
      <c r="J8" s="6"/>
      <c r="K8" s="4"/>
      <c r="L8" s="4"/>
      <c r="M8" s="4"/>
      <c r="N8" s="33"/>
      <c r="O8" s="10" t="s">
        <v>23</v>
      </c>
    </row>
    <row r="9" spans="2:15" x14ac:dyDescent="0.2">
      <c r="B9" s="7">
        <v>35</v>
      </c>
      <c r="C9" s="3">
        <f>Table2[[#This Row],[Period (months)]]/12</f>
        <v>2.9166666666666665</v>
      </c>
      <c r="D9" s="26">
        <v>1</v>
      </c>
      <c r="E9" s="32"/>
      <c r="F9" s="4"/>
      <c r="G9" s="4"/>
      <c r="H9" s="5"/>
      <c r="I9" s="5"/>
      <c r="J9" s="6"/>
      <c r="K9" s="4"/>
      <c r="L9" s="4"/>
      <c r="M9" s="4" t="s">
        <v>20</v>
      </c>
      <c r="N9" s="33"/>
      <c r="O9" s="10" t="s">
        <v>23</v>
      </c>
    </row>
    <row r="10" spans="2:15" x14ac:dyDescent="0.2">
      <c r="B10" s="7" t="s">
        <v>13</v>
      </c>
      <c r="C10" s="2" t="s">
        <v>17</v>
      </c>
      <c r="D10" s="26">
        <v>6</v>
      </c>
      <c r="E10" s="32"/>
      <c r="F10" s="4" t="s">
        <v>20</v>
      </c>
      <c r="G10" s="4" t="s">
        <v>20</v>
      </c>
      <c r="H10" s="5"/>
      <c r="I10" s="5" t="s">
        <v>20</v>
      </c>
      <c r="J10" s="6" t="s">
        <v>20</v>
      </c>
      <c r="K10" s="4" t="s">
        <v>20</v>
      </c>
      <c r="L10" s="4" t="s">
        <v>20</v>
      </c>
      <c r="M10" s="4"/>
      <c r="N10" s="33"/>
      <c r="O10" s="10" t="s">
        <v>22</v>
      </c>
    </row>
    <row r="11" spans="2:15" x14ac:dyDescent="0.2">
      <c r="B11" s="7">
        <v>76</v>
      </c>
      <c r="C11" s="3">
        <f>Table2[[#This Row],[Period (months)]]/12</f>
        <v>6.333333333333333</v>
      </c>
      <c r="D11" s="26">
        <v>1</v>
      </c>
      <c r="E11" s="32"/>
      <c r="F11" s="4"/>
      <c r="G11" s="4"/>
      <c r="H11" s="5"/>
      <c r="I11" s="5" t="s">
        <v>20</v>
      </c>
      <c r="J11" s="6"/>
      <c r="K11" s="4"/>
      <c r="L11" s="4"/>
      <c r="M11" s="4"/>
      <c r="N11" s="33"/>
      <c r="O11" s="10" t="s">
        <v>22</v>
      </c>
    </row>
    <row r="12" spans="2:15" x14ac:dyDescent="0.2">
      <c r="B12" s="7" t="s">
        <v>14</v>
      </c>
      <c r="C12" s="2" t="s">
        <v>18</v>
      </c>
      <c r="D12" s="26">
        <v>3</v>
      </c>
      <c r="E12" s="32"/>
      <c r="F12" s="4"/>
      <c r="G12" s="4"/>
      <c r="H12" s="5" t="s">
        <v>20</v>
      </c>
      <c r="I12" s="5"/>
      <c r="J12" s="6" t="s">
        <v>20</v>
      </c>
      <c r="K12" s="4"/>
      <c r="L12" s="4"/>
      <c r="M12" s="4"/>
      <c r="N12" s="33" t="s">
        <v>20</v>
      </c>
      <c r="O12" s="10" t="s">
        <v>22</v>
      </c>
    </row>
    <row r="13" spans="2:15" x14ac:dyDescent="0.2">
      <c r="B13" s="7">
        <v>138</v>
      </c>
      <c r="C13" s="2">
        <f>Table2[[#This Row],[Period (months)]]/12</f>
        <v>11.5</v>
      </c>
      <c r="D13" s="26">
        <v>1</v>
      </c>
      <c r="E13" s="32"/>
      <c r="F13" s="4" t="s">
        <v>20</v>
      </c>
      <c r="G13" s="4"/>
      <c r="H13" s="5"/>
      <c r="I13" s="5"/>
      <c r="J13" s="6"/>
      <c r="K13" s="4"/>
      <c r="L13" s="4"/>
      <c r="M13" s="4"/>
      <c r="N13" s="33"/>
      <c r="O13" s="10" t="s">
        <v>23</v>
      </c>
    </row>
    <row r="14" spans="2:15" x14ac:dyDescent="0.2">
      <c r="B14" s="7" t="s">
        <v>15</v>
      </c>
      <c r="C14" s="2" t="s">
        <v>19</v>
      </c>
      <c r="D14" s="26">
        <v>2</v>
      </c>
      <c r="E14" s="32"/>
      <c r="F14" s="4"/>
      <c r="G14" s="4" t="s">
        <v>20</v>
      </c>
      <c r="H14" s="5"/>
      <c r="I14" s="5"/>
      <c r="J14" s="6"/>
      <c r="K14" s="4"/>
      <c r="L14" s="4" t="s">
        <v>20</v>
      </c>
      <c r="M14" s="4"/>
      <c r="N14" s="33"/>
      <c r="O14" s="10" t="s">
        <v>23</v>
      </c>
    </row>
    <row r="15" spans="2:15" x14ac:dyDescent="0.2">
      <c r="B15" s="7">
        <v>189</v>
      </c>
      <c r="C15" s="2">
        <f>Table2[[#This Row],[Period (months)]]/12</f>
        <v>15.75</v>
      </c>
      <c r="D15" s="26">
        <v>1</v>
      </c>
      <c r="E15" s="32" t="s">
        <v>20</v>
      </c>
      <c r="F15" s="4"/>
      <c r="G15" s="4"/>
      <c r="H15" s="5"/>
      <c r="I15" s="5"/>
      <c r="J15" s="6"/>
      <c r="K15" s="4"/>
      <c r="L15" s="4"/>
      <c r="M15" s="4"/>
      <c r="N15" s="33"/>
      <c r="O15" s="10" t="s">
        <v>22</v>
      </c>
    </row>
    <row r="16" spans="2:15" x14ac:dyDescent="0.2">
      <c r="B16" s="7">
        <v>211</v>
      </c>
      <c r="C16" s="3">
        <f>Table2[[#This Row],[Period (months)]]/12</f>
        <v>17.583333333333332</v>
      </c>
      <c r="D16" s="26">
        <v>1</v>
      </c>
      <c r="E16" s="32"/>
      <c r="F16" s="4"/>
      <c r="G16" s="4"/>
      <c r="H16" s="5"/>
      <c r="I16" s="5"/>
      <c r="J16" s="6"/>
      <c r="K16" s="4"/>
      <c r="L16" s="4"/>
      <c r="M16" s="4"/>
      <c r="N16" s="33" t="s">
        <v>20</v>
      </c>
      <c r="O16" s="10" t="s">
        <v>23</v>
      </c>
    </row>
    <row r="17" spans="2:15" x14ac:dyDescent="0.2">
      <c r="B17" s="7">
        <v>251</v>
      </c>
      <c r="C17" s="3">
        <f>Table2[[#This Row],[Period (months)]]/12</f>
        <v>20.916666666666668</v>
      </c>
      <c r="D17" s="26">
        <v>1</v>
      </c>
      <c r="E17" s="32"/>
      <c r="F17" s="4"/>
      <c r="G17" s="4"/>
      <c r="H17" s="5" t="s">
        <v>20</v>
      </c>
      <c r="I17" s="5"/>
      <c r="J17" s="6"/>
      <c r="K17" s="4"/>
      <c r="L17" s="4"/>
      <c r="M17" s="4"/>
      <c r="N17" s="33"/>
      <c r="O17" s="10" t="s">
        <v>22</v>
      </c>
    </row>
    <row r="18" spans="2:15" x14ac:dyDescent="0.2">
      <c r="B18" s="7">
        <v>375</v>
      </c>
      <c r="C18" s="3">
        <f>Table2[[#This Row],[Period (months)]]/12</f>
        <v>31.25</v>
      </c>
      <c r="D18" s="26">
        <v>1</v>
      </c>
      <c r="E18" s="32" t="s">
        <v>20</v>
      </c>
      <c r="F18" s="4"/>
      <c r="G18" s="4"/>
      <c r="H18" s="5"/>
      <c r="I18" s="5"/>
      <c r="J18" s="6"/>
      <c r="K18" s="4"/>
      <c r="L18" s="4"/>
      <c r="M18" s="4"/>
      <c r="N18" s="33"/>
      <c r="O18" s="10" t="s">
        <v>22</v>
      </c>
    </row>
    <row r="19" spans="2:15" ht="17" thickBot="1" x14ac:dyDescent="0.25">
      <c r="B19" s="8">
        <v>448</v>
      </c>
      <c r="C19" s="9">
        <f>Table2[[#This Row],[Period (months)]]/12</f>
        <v>37.333333333333336</v>
      </c>
      <c r="D19" s="27">
        <v>1</v>
      </c>
      <c r="E19" s="34"/>
      <c r="F19" s="35"/>
      <c r="G19" s="35"/>
      <c r="H19" s="36"/>
      <c r="I19" s="36"/>
      <c r="J19" s="37"/>
      <c r="K19" s="35"/>
      <c r="L19" s="35"/>
      <c r="M19" s="35" t="s">
        <v>20</v>
      </c>
      <c r="N19" s="38"/>
      <c r="O19" s="1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AAF2-AF87-B249-849A-F10650A1CB0F}">
  <dimension ref="B1:O17"/>
  <sheetViews>
    <sheetView showGridLines="0" showRowColHeaders="0" workbookViewId="0">
      <selection activeCell="D28" sqref="D28"/>
    </sheetView>
  </sheetViews>
  <sheetFormatPr baseColWidth="10" defaultRowHeight="16" x14ac:dyDescent="0.2"/>
  <cols>
    <col min="1" max="1" width="10.6640625" customWidth="1"/>
    <col min="2" max="2" width="11.5" customWidth="1"/>
    <col min="3" max="3" width="8.6640625" customWidth="1"/>
    <col min="4" max="4" width="10.33203125" bestFit="1" customWidth="1"/>
    <col min="5" max="9" width="10.83203125" customWidth="1"/>
    <col min="10" max="10" width="11.83203125" customWidth="1"/>
    <col min="11" max="14" width="10.83203125" customWidth="1"/>
  </cols>
  <sheetData>
    <row r="1" spans="2:15" s="1" customFormat="1" ht="17" thickBot="1" x14ac:dyDescent="0.25"/>
    <row r="2" spans="2:15" ht="35" thickBot="1" x14ac:dyDescent="0.25">
      <c r="B2" s="19" t="s">
        <v>0</v>
      </c>
      <c r="C2" s="20" t="s">
        <v>1</v>
      </c>
      <c r="D2" s="24" t="s">
        <v>2</v>
      </c>
      <c r="E2" s="39" t="s">
        <v>24</v>
      </c>
      <c r="F2" s="40" t="s">
        <v>3</v>
      </c>
      <c r="G2" s="40" t="s">
        <v>4</v>
      </c>
      <c r="H2" s="41" t="s">
        <v>5</v>
      </c>
      <c r="I2" s="41" t="s">
        <v>6</v>
      </c>
      <c r="J2" s="42" t="s">
        <v>7</v>
      </c>
      <c r="K2" s="40" t="s">
        <v>8</v>
      </c>
      <c r="L2" s="40" t="s">
        <v>9</v>
      </c>
      <c r="M2" s="40" t="s">
        <v>10</v>
      </c>
      <c r="N2" s="43" t="s">
        <v>11</v>
      </c>
      <c r="O2" s="12" t="s">
        <v>21</v>
      </c>
    </row>
    <row r="3" spans="2:15" x14ac:dyDescent="0.2">
      <c r="B3" s="14">
        <v>3</v>
      </c>
      <c r="C3" s="15">
        <f>Maximum_Periods[[#This Row],[Period (months)]]/12</f>
        <v>0.25</v>
      </c>
      <c r="D3" s="25">
        <v>9</v>
      </c>
      <c r="E3" s="30" t="s">
        <v>20</v>
      </c>
      <c r="F3" s="16" t="s">
        <v>20</v>
      </c>
      <c r="G3" s="16" t="s">
        <v>20</v>
      </c>
      <c r="H3" s="17" t="s">
        <v>20</v>
      </c>
      <c r="I3" s="17" t="s">
        <v>20</v>
      </c>
      <c r="J3" s="18" t="s">
        <v>20</v>
      </c>
      <c r="K3" s="16" t="s">
        <v>20</v>
      </c>
      <c r="L3" s="16" t="s">
        <v>20</v>
      </c>
      <c r="M3" s="16"/>
      <c r="N3" s="31" t="s">
        <v>20</v>
      </c>
      <c r="O3" s="13" t="s">
        <v>22</v>
      </c>
    </row>
    <row r="4" spans="2:15" x14ac:dyDescent="0.2">
      <c r="B4" s="7">
        <v>4</v>
      </c>
      <c r="C4" s="3">
        <f>Maximum_Periods[[#This Row],[Period (months)]]/12</f>
        <v>0.33333333333333331</v>
      </c>
      <c r="D4" s="26">
        <v>9</v>
      </c>
      <c r="E4" s="32" t="s">
        <v>20</v>
      </c>
      <c r="F4" s="4"/>
      <c r="G4" s="4" t="s">
        <v>20</v>
      </c>
      <c r="H4" s="5" t="s">
        <v>20</v>
      </c>
      <c r="I4" s="5" t="s">
        <v>20</v>
      </c>
      <c r="J4" s="6" t="s">
        <v>20</v>
      </c>
      <c r="K4" s="4" t="s">
        <v>20</v>
      </c>
      <c r="L4" s="4" t="s">
        <v>20</v>
      </c>
      <c r="M4" s="4" t="s">
        <v>20</v>
      </c>
      <c r="N4" s="33" t="s">
        <v>20</v>
      </c>
      <c r="O4" s="10" t="s">
        <v>22</v>
      </c>
    </row>
    <row r="5" spans="2:15" x14ac:dyDescent="0.2">
      <c r="B5" s="7">
        <v>6</v>
      </c>
      <c r="C5" s="3">
        <f>Maximum_Periods[[#This Row],[Period (months)]]/12</f>
        <v>0.5</v>
      </c>
      <c r="D5" s="26">
        <v>10</v>
      </c>
      <c r="E5" s="32" t="s">
        <v>20</v>
      </c>
      <c r="F5" s="4" t="s">
        <v>20</v>
      </c>
      <c r="G5" s="4" t="s">
        <v>20</v>
      </c>
      <c r="H5" s="5" t="s">
        <v>20</v>
      </c>
      <c r="I5" s="5" t="s">
        <v>20</v>
      </c>
      <c r="J5" s="6" t="s">
        <v>20</v>
      </c>
      <c r="K5" s="4" t="s">
        <v>20</v>
      </c>
      <c r="L5" s="4" t="s">
        <v>20</v>
      </c>
      <c r="M5" s="4" t="s">
        <v>20</v>
      </c>
      <c r="N5" s="33" t="s">
        <v>20</v>
      </c>
      <c r="O5" s="10" t="s">
        <v>22</v>
      </c>
    </row>
    <row r="6" spans="2:15" x14ac:dyDescent="0.2">
      <c r="B6" s="7">
        <v>7</v>
      </c>
      <c r="C6" s="3">
        <f>Maximum_Periods[[#This Row],[Period (months)]]/12</f>
        <v>0.58333333333333337</v>
      </c>
      <c r="D6" s="26">
        <v>1</v>
      </c>
      <c r="E6" s="32"/>
      <c r="F6" s="4"/>
      <c r="G6" s="4"/>
      <c r="H6" s="5"/>
      <c r="I6" s="5"/>
      <c r="J6" s="6"/>
      <c r="K6" s="4"/>
      <c r="L6" s="4"/>
      <c r="M6" s="4"/>
      <c r="N6" s="33" t="s">
        <v>20</v>
      </c>
      <c r="O6" s="10" t="s">
        <v>23</v>
      </c>
    </row>
    <row r="7" spans="2:15" x14ac:dyDescent="0.2">
      <c r="B7" s="7">
        <v>9</v>
      </c>
      <c r="C7" s="3">
        <f>Maximum_Periods[[#This Row],[Period (months)]]/12</f>
        <v>0.75</v>
      </c>
      <c r="D7" s="26">
        <v>1</v>
      </c>
      <c r="E7" s="32"/>
      <c r="F7" s="4"/>
      <c r="G7" s="4"/>
      <c r="H7" s="5"/>
      <c r="I7" s="5"/>
      <c r="J7" s="6"/>
      <c r="K7" s="4"/>
      <c r="L7" s="4"/>
      <c r="M7" s="4" t="s">
        <v>20</v>
      </c>
      <c r="N7" s="33"/>
      <c r="O7" s="10" t="s">
        <v>23</v>
      </c>
    </row>
    <row r="8" spans="2:15" x14ac:dyDescent="0.2">
      <c r="B8" s="7">
        <v>12</v>
      </c>
      <c r="C8" s="3">
        <f>Maximum_Periods[[#This Row],[Period (months)]]/12</f>
        <v>1</v>
      </c>
      <c r="D8" s="26">
        <v>10</v>
      </c>
      <c r="E8" s="32" t="s">
        <v>20</v>
      </c>
      <c r="F8" s="4" t="s">
        <v>20</v>
      </c>
      <c r="G8" s="4" t="s">
        <v>20</v>
      </c>
      <c r="H8" s="5" t="s">
        <v>20</v>
      </c>
      <c r="I8" s="5" t="s">
        <v>20</v>
      </c>
      <c r="J8" s="6" t="s">
        <v>20</v>
      </c>
      <c r="K8" s="4" t="s">
        <v>20</v>
      </c>
      <c r="L8" s="4" t="s">
        <v>20</v>
      </c>
      <c r="M8" s="4" t="s">
        <v>20</v>
      </c>
      <c r="N8" s="33" t="s">
        <v>20</v>
      </c>
      <c r="O8" s="10" t="s">
        <v>22</v>
      </c>
    </row>
    <row r="9" spans="2:15" x14ac:dyDescent="0.2">
      <c r="B9" s="7">
        <v>31.5</v>
      </c>
      <c r="C9" s="3">
        <f>Maximum_Periods[[#This Row],[Period (months)]]/12</f>
        <v>2.625</v>
      </c>
      <c r="D9" s="26">
        <v>1</v>
      </c>
      <c r="E9" s="32"/>
      <c r="F9" s="4"/>
      <c r="G9" s="4"/>
      <c r="H9" s="5"/>
      <c r="I9" s="5" t="s">
        <v>20</v>
      </c>
      <c r="J9" s="6"/>
      <c r="K9" s="4"/>
      <c r="L9" s="4"/>
      <c r="M9" s="4"/>
      <c r="N9" s="33"/>
      <c r="O9" s="10" t="s">
        <v>25</v>
      </c>
    </row>
    <row r="10" spans="2:15" x14ac:dyDescent="0.2">
      <c r="B10" s="7">
        <v>34.5</v>
      </c>
      <c r="C10" s="3">
        <f>Maximum_Periods[[#This Row],[Period (months)]]/12</f>
        <v>2.875</v>
      </c>
      <c r="D10" s="26">
        <v>1</v>
      </c>
      <c r="E10" s="32"/>
      <c r="F10" s="4"/>
      <c r="G10" s="4"/>
      <c r="H10" s="5" t="s">
        <v>20</v>
      </c>
      <c r="I10" s="5"/>
      <c r="J10" s="6"/>
      <c r="K10" s="4"/>
      <c r="L10" s="4"/>
      <c r="M10" s="4"/>
      <c r="N10" s="33"/>
      <c r="O10" s="10" t="s">
        <v>25</v>
      </c>
    </row>
    <row r="11" spans="2:15" x14ac:dyDescent="0.2">
      <c r="B11" s="7">
        <v>66</v>
      </c>
      <c r="C11" s="3">
        <f>Maximum_Periods[[#This Row],[Period (months)]]/12</f>
        <v>5.5</v>
      </c>
      <c r="D11" s="26">
        <v>1</v>
      </c>
      <c r="E11" s="32"/>
      <c r="F11" s="4"/>
      <c r="G11" s="4" t="s">
        <v>20</v>
      </c>
      <c r="H11" s="5"/>
      <c r="I11" s="5"/>
      <c r="J11" s="6"/>
      <c r="K11" s="4"/>
      <c r="L11" s="4"/>
      <c r="M11" s="4"/>
      <c r="N11" s="33"/>
      <c r="O11" s="10" t="s">
        <v>23</v>
      </c>
    </row>
    <row r="12" spans="2:15" x14ac:dyDescent="0.2">
      <c r="B12" s="7">
        <v>118</v>
      </c>
      <c r="C12" s="3">
        <f>Maximum_Periods[[#This Row],[Period (months)]]/12</f>
        <v>9.8333333333333339</v>
      </c>
      <c r="D12" s="26">
        <v>1</v>
      </c>
      <c r="E12" s="32"/>
      <c r="F12" s="4"/>
      <c r="G12" s="4"/>
      <c r="H12" s="5"/>
      <c r="I12" s="5"/>
      <c r="J12" s="6"/>
      <c r="K12" s="4"/>
      <c r="L12" s="4"/>
      <c r="M12" s="4" t="s">
        <v>20</v>
      </c>
      <c r="N12" s="33"/>
      <c r="O12" s="10" t="s">
        <v>23</v>
      </c>
    </row>
    <row r="13" spans="2:15" x14ac:dyDescent="0.2">
      <c r="B13" s="7">
        <v>138</v>
      </c>
      <c r="C13" s="3">
        <f>Maximum_Periods[[#This Row],[Period (months)]]/12</f>
        <v>11.5</v>
      </c>
      <c r="D13" s="26">
        <v>1</v>
      </c>
      <c r="E13" s="32"/>
      <c r="F13" s="4" t="s">
        <v>20</v>
      </c>
      <c r="G13" s="4"/>
      <c r="H13" s="5"/>
      <c r="I13" s="5"/>
      <c r="J13" s="6"/>
      <c r="K13" s="4"/>
      <c r="L13" s="4"/>
      <c r="M13" s="4"/>
      <c r="N13" s="33"/>
      <c r="O13" s="10" t="s">
        <v>23</v>
      </c>
    </row>
    <row r="14" spans="2:15" x14ac:dyDescent="0.2">
      <c r="B14" s="7">
        <v>166</v>
      </c>
      <c r="C14" s="3">
        <f>Maximum_Periods[[#This Row],[Period (months)]]/12</f>
        <v>13.833333333333334</v>
      </c>
      <c r="D14" s="26">
        <v>1</v>
      </c>
      <c r="E14" s="32"/>
      <c r="F14" s="4"/>
      <c r="G14" s="4"/>
      <c r="H14" s="5"/>
      <c r="I14" s="5"/>
      <c r="J14" s="6"/>
      <c r="K14" s="4"/>
      <c r="L14" s="4" t="s">
        <v>20</v>
      </c>
      <c r="M14" s="4"/>
      <c r="N14" s="33"/>
      <c r="O14" s="10" t="s">
        <v>23</v>
      </c>
    </row>
    <row r="15" spans="2:15" x14ac:dyDescent="0.2">
      <c r="B15" s="7">
        <v>194</v>
      </c>
      <c r="C15" s="3">
        <f>Maximum_Periods[[#This Row],[Period (months)]]/12</f>
        <v>16.166666666666668</v>
      </c>
      <c r="D15" s="26">
        <v>1</v>
      </c>
      <c r="E15" s="32"/>
      <c r="F15" s="4" t="s">
        <v>20</v>
      </c>
      <c r="G15" s="4"/>
      <c r="H15" s="5"/>
      <c r="I15" s="5"/>
      <c r="J15" s="6"/>
      <c r="K15" s="4"/>
      <c r="L15" s="4"/>
      <c r="M15" s="4"/>
      <c r="N15" s="33"/>
      <c r="O15" s="10" t="s">
        <v>23</v>
      </c>
    </row>
    <row r="16" spans="2:15" x14ac:dyDescent="0.2">
      <c r="B16" s="7">
        <v>306</v>
      </c>
      <c r="C16" s="3">
        <f>Maximum_Periods[[#This Row],[Period (months)]]/12</f>
        <v>25.5</v>
      </c>
      <c r="D16" s="26">
        <v>1</v>
      </c>
      <c r="E16" s="32" t="s">
        <v>20</v>
      </c>
      <c r="F16" s="4"/>
      <c r="G16" s="4"/>
      <c r="H16" s="5"/>
      <c r="I16" s="5"/>
      <c r="J16" s="6"/>
      <c r="K16" s="4"/>
      <c r="L16" s="4"/>
      <c r="M16" s="4"/>
      <c r="N16" s="33"/>
      <c r="O16" s="10" t="s">
        <v>22</v>
      </c>
    </row>
    <row r="17" spans="2:15" ht="17" thickBot="1" x14ac:dyDescent="0.25">
      <c r="B17" s="8">
        <v>373</v>
      </c>
      <c r="C17" s="9">
        <f>Maximum_Periods[[#This Row],[Period (months)]]/12</f>
        <v>31.083333333333332</v>
      </c>
      <c r="D17" s="27">
        <v>1</v>
      </c>
      <c r="E17" s="34"/>
      <c r="F17" s="35"/>
      <c r="G17" s="35"/>
      <c r="H17" s="36"/>
      <c r="I17" s="36"/>
      <c r="J17" s="37" t="s">
        <v>20</v>
      </c>
      <c r="K17" s="35"/>
      <c r="L17" s="35"/>
      <c r="M17" s="35"/>
      <c r="N17" s="38"/>
      <c r="O17" s="11" t="s">
        <v>22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FA0E-0A4A-864B-826A-F170BFB7FB1A}">
  <dimension ref="B3:Q34"/>
  <sheetViews>
    <sheetView showGridLines="0" tabSelected="1" topLeftCell="A6" workbookViewId="0">
      <selection activeCell="C13" sqref="C13"/>
    </sheetView>
  </sheetViews>
  <sheetFormatPr baseColWidth="10" defaultRowHeight="16" x14ac:dyDescent="0.2"/>
  <cols>
    <col min="3" max="3" width="12.6640625" bestFit="1" customWidth="1"/>
    <col min="10" max="10" width="11.6640625" customWidth="1"/>
    <col min="15" max="15" width="14.33203125" customWidth="1"/>
    <col min="16" max="16" width="19.6640625" customWidth="1"/>
  </cols>
  <sheetData>
    <row r="3" spans="2:17" x14ac:dyDescent="0.2">
      <c r="B3" s="74" t="s">
        <v>27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2:17" ht="17" thickBot="1" x14ac:dyDescent="0.25"/>
    <row r="5" spans="2:17" ht="17" thickBot="1" x14ac:dyDescent="0.25">
      <c r="D5" s="62" t="s">
        <v>30</v>
      </c>
      <c r="E5" s="61"/>
      <c r="G5" s="63" t="s">
        <v>31</v>
      </c>
      <c r="H5" s="64"/>
      <c r="J5" s="65" t="s">
        <v>32</v>
      </c>
      <c r="K5" s="66"/>
      <c r="M5" s="67" t="s">
        <v>33</v>
      </c>
      <c r="N5" s="68"/>
    </row>
    <row r="6" spans="2:17" ht="17" thickBot="1" x14ac:dyDescent="0.25"/>
    <row r="7" spans="2:17" ht="35" thickBot="1" x14ac:dyDescent="0.25">
      <c r="B7" s="19" t="s">
        <v>0</v>
      </c>
      <c r="C7" s="20" t="s">
        <v>1</v>
      </c>
      <c r="D7" s="24" t="s">
        <v>2</v>
      </c>
      <c r="E7" s="28" t="s">
        <v>24</v>
      </c>
      <c r="F7" s="21" t="s">
        <v>3</v>
      </c>
      <c r="G7" s="21" t="s">
        <v>4</v>
      </c>
      <c r="H7" s="22" t="s">
        <v>5</v>
      </c>
      <c r="I7" s="22" t="s">
        <v>6</v>
      </c>
      <c r="J7" s="23" t="s">
        <v>7</v>
      </c>
      <c r="K7" s="21" t="s">
        <v>8</v>
      </c>
      <c r="L7" s="21" t="s">
        <v>9</v>
      </c>
      <c r="M7" s="21" t="s">
        <v>10</v>
      </c>
      <c r="N7" s="29" t="s">
        <v>11</v>
      </c>
      <c r="O7" s="57" t="s">
        <v>28</v>
      </c>
      <c r="P7" s="57" t="s">
        <v>29</v>
      </c>
      <c r="Q7" s="12" t="s">
        <v>21</v>
      </c>
    </row>
    <row r="8" spans="2:17" ht="17" thickBot="1" x14ac:dyDescent="0.25">
      <c r="B8" s="46"/>
      <c r="C8" s="47"/>
      <c r="D8" s="48"/>
      <c r="E8" s="49">
        <v>4</v>
      </c>
      <c r="F8" s="50">
        <v>4</v>
      </c>
      <c r="G8" s="50">
        <v>2</v>
      </c>
      <c r="H8" s="51">
        <v>4</v>
      </c>
      <c r="I8" s="51">
        <v>3</v>
      </c>
      <c r="J8" s="52">
        <v>2</v>
      </c>
      <c r="K8" s="50">
        <v>4</v>
      </c>
      <c r="L8" s="50">
        <v>4</v>
      </c>
      <c r="M8" s="50">
        <v>2</v>
      </c>
      <c r="N8" s="53">
        <v>2</v>
      </c>
      <c r="O8" s="58" t="s">
        <v>42</v>
      </c>
      <c r="P8" s="58" t="s">
        <v>41</v>
      </c>
      <c r="Q8" s="13" t="s">
        <v>40</v>
      </c>
    </row>
    <row r="9" spans="2:17" x14ac:dyDescent="0.2">
      <c r="B9" s="14">
        <v>4</v>
      </c>
      <c r="C9" s="54">
        <f>Table22[[#This Row],[Period (months)]]/12</f>
        <v>0.33333333333333331</v>
      </c>
      <c r="D9" s="45">
        <f>COUNTA(Table22[[#This Row],[Kouma-Konda]:[Kara]])</f>
        <v>5</v>
      </c>
      <c r="E9" s="30"/>
      <c r="F9" s="16" t="s">
        <v>20</v>
      </c>
      <c r="G9" s="16"/>
      <c r="H9" s="17" t="s">
        <v>20</v>
      </c>
      <c r="I9" s="17" t="s">
        <v>20</v>
      </c>
      <c r="J9" s="18"/>
      <c r="K9" s="16" t="s">
        <v>20</v>
      </c>
      <c r="L9" s="16" t="s">
        <v>20</v>
      </c>
      <c r="M9" s="16"/>
      <c r="N9" s="71"/>
      <c r="O9" s="75"/>
      <c r="P9" s="59"/>
      <c r="Q9" s="10"/>
    </row>
    <row r="10" spans="2:17" x14ac:dyDescent="0.2">
      <c r="B10" s="7">
        <v>6</v>
      </c>
      <c r="C10" s="55">
        <f>Table22[[#This Row],[Period (months)]]/12</f>
        <v>0.5</v>
      </c>
      <c r="D10" s="2">
        <f>COUNTA(Table22[[#This Row],[Kouma-Konda]:[Kara]])</f>
        <v>10</v>
      </c>
      <c r="E10" s="32" t="s">
        <v>20</v>
      </c>
      <c r="F10" s="4" t="s">
        <v>20</v>
      </c>
      <c r="G10" s="4" t="s">
        <v>20</v>
      </c>
      <c r="H10" s="5" t="s">
        <v>20</v>
      </c>
      <c r="I10" s="5" t="s">
        <v>20</v>
      </c>
      <c r="J10" s="6" t="s">
        <v>20</v>
      </c>
      <c r="K10" s="4" t="s">
        <v>20</v>
      </c>
      <c r="L10" s="4" t="s">
        <v>20</v>
      </c>
      <c r="M10" s="4" t="s">
        <v>20</v>
      </c>
      <c r="N10" s="69" t="s">
        <v>20</v>
      </c>
      <c r="O10" s="10"/>
      <c r="P10" s="60"/>
      <c r="Q10" s="10"/>
    </row>
    <row r="11" spans="2:17" x14ac:dyDescent="0.2">
      <c r="B11" s="7">
        <v>12</v>
      </c>
      <c r="C11" s="55">
        <f>Table22[[#This Row],[Period (months)]]/12</f>
        <v>1</v>
      </c>
      <c r="D11" s="26">
        <f>COUNTA(Table22[[#This Row],[Kouma-Konda]:[Kara]])</f>
        <v>10</v>
      </c>
      <c r="E11" s="32" t="s">
        <v>20</v>
      </c>
      <c r="F11" s="4" t="s">
        <v>20</v>
      </c>
      <c r="G11" s="4" t="s">
        <v>20</v>
      </c>
      <c r="H11" s="5" t="s">
        <v>20</v>
      </c>
      <c r="I11" s="5" t="s">
        <v>20</v>
      </c>
      <c r="J11" s="6" t="s">
        <v>20</v>
      </c>
      <c r="K11" s="4" t="s">
        <v>20</v>
      </c>
      <c r="L11" s="4" t="s">
        <v>20</v>
      </c>
      <c r="M11" s="4" t="s">
        <v>20</v>
      </c>
      <c r="N11" s="69" t="s">
        <v>20</v>
      </c>
      <c r="O11" s="10"/>
      <c r="P11" s="60"/>
      <c r="Q11" s="10"/>
    </row>
    <row r="12" spans="2:17" x14ac:dyDescent="0.2">
      <c r="B12" s="7">
        <v>45</v>
      </c>
      <c r="C12" s="55">
        <f>Table22[[#This Row],[Period (months)]]/12</f>
        <v>3.75</v>
      </c>
      <c r="D12" s="2">
        <f>COUNTA(Table22[[#This Row],[Kouma-Konda]:[Kara]])</f>
        <v>1</v>
      </c>
      <c r="E12" s="32"/>
      <c r="F12" s="4"/>
      <c r="G12" s="4"/>
      <c r="H12" s="5"/>
      <c r="I12" s="5"/>
      <c r="J12" s="6"/>
      <c r="K12" s="4" t="s">
        <v>20</v>
      </c>
      <c r="L12" s="4"/>
      <c r="M12" s="4"/>
      <c r="N12" s="69"/>
      <c r="O12" s="10" t="s">
        <v>22</v>
      </c>
      <c r="P12" t="s">
        <v>26</v>
      </c>
      <c r="Q12" s="10"/>
    </row>
    <row r="13" spans="2:17" x14ac:dyDescent="0.2">
      <c r="B13" s="7">
        <v>56</v>
      </c>
      <c r="C13" s="44">
        <f>Table22[[#This Row],[Period (months)]]/12</f>
        <v>4.666666666666667</v>
      </c>
      <c r="D13" s="44">
        <f>COUNTA(Table22[[#This Row],[Kouma-Konda]:[Kara]])</f>
        <v>1</v>
      </c>
      <c r="E13" s="32"/>
      <c r="F13" s="4"/>
      <c r="G13" s="4"/>
      <c r="H13" s="5"/>
      <c r="I13" s="5"/>
      <c r="J13" s="6"/>
      <c r="K13" s="4"/>
      <c r="L13" s="4" t="s">
        <v>20</v>
      </c>
      <c r="M13" s="4"/>
      <c r="N13" s="69"/>
      <c r="O13" s="10" t="s">
        <v>22</v>
      </c>
      <c r="P13" s="77" t="s">
        <v>26</v>
      </c>
      <c r="Q13" s="10"/>
    </row>
    <row r="14" spans="2:17" x14ac:dyDescent="0.2">
      <c r="B14" s="7">
        <v>137</v>
      </c>
      <c r="C14" s="55">
        <f>Table22[[#This Row],[Period (months)]]/12</f>
        <v>11.416666666666666</v>
      </c>
      <c r="D14" s="2">
        <f>COUNTA(Table22[[#This Row],[Kouma-Konda]:[Kara]])</f>
        <v>1</v>
      </c>
      <c r="E14" s="32"/>
      <c r="F14" s="4" t="s">
        <v>20</v>
      </c>
      <c r="G14" s="4"/>
      <c r="H14" s="5"/>
      <c r="I14" s="5"/>
      <c r="J14" s="6"/>
      <c r="K14" s="4"/>
      <c r="L14" s="4"/>
      <c r="M14" s="4"/>
      <c r="N14" s="69"/>
      <c r="O14" s="10" t="s">
        <v>22</v>
      </c>
      <c r="P14" t="s">
        <v>35</v>
      </c>
      <c r="Q14" s="10"/>
    </row>
    <row r="15" spans="2:17" x14ac:dyDescent="0.2">
      <c r="B15" s="7">
        <v>182</v>
      </c>
      <c r="C15" s="55">
        <f>Table22[[#This Row],[Period (months)]]/12</f>
        <v>15.166666666666666</v>
      </c>
      <c r="D15" s="2">
        <f>COUNTA(Table22[[#This Row],[Kouma-Konda]:[Kara]])</f>
        <v>0</v>
      </c>
      <c r="E15" s="32"/>
      <c r="F15" s="4"/>
      <c r="G15" s="4"/>
      <c r="H15" s="5"/>
      <c r="I15" s="5"/>
      <c r="J15" s="6"/>
      <c r="K15" s="4"/>
      <c r="L15" s="4"/>
      <c r="M15" s="4"/>
      <c r="N15" s="69"/>
      <c r="O15" s="10" t="s">
        <v>22</v>
      </c>
      <c r="P15" t="s">
        <v>36</v>
      </c>
      <c r="Q15" s="10"/>
    </row>
    <row r="16" spans="2:17" x14ac:dyDescent="0.2">
      <c r="B16" s="7">
        <v>191</v>
      </c>
      <c r="C16" s="55">
        <f>Table22[[#This Row],[Period (months)]]/12</f>
        <v>15.916666666666666</v>
      </c>
      <c r="D16" s="2">
        <f>COUNTA(Table22[[#This Row],[Kouma-Konda]:[Kara]])</f>
        <v>1</v>
      </c>
      <c r="E16" s="32" t="s">
        <v>20</v>
      </c>
      <c r="F16" s="4"/>
      <c r="G16" s="4"/>
      <c r="H16" s="5"/>
      <c r="I16" s="5"/>
      <c r="J16" s="6"/>
      <c r="K16" s="4"/>
      <c r="L16" s="4"/>
      <c r="M16" s="4"/>
      <c r="N16" s="69"/>
      <c r="O16" s="10" t="s">
        <v>22</v>
      </c>
      <c r="P16" t="s">
        <v>36</v>
      </c>
      <c r="Q16" s="10"/>
    </row>
    <row r="17" spans="2:17" x14ac:dyDescent="0.2">
      <c r="B17" s="7">
        <v>251</v>
      </c>
      <c r="C17" s="55">
        <f>Table22[[#This Row],[Period (months)]]/12</f>
        <v>20.916666666666668</v>
      </c>
      <c r="D17" s="2">
        <f>COUNTA(Table22[[#This Row],[Kouma-Konda]:[Kara]])</f>
        <v>1</v>
      </c>
      <c r="E17" s="32"/>
      <c r="F17" s="4"/>
      <c r="G17" s="4"/>
      <c r="H17" s="5" t="s">
        <v>20</v>
      </c>
      <c r="I17" s="5"/>
      <c r="J17" s="6"/>
      <c r="K17" s="4"/>
      <c r="L17" s="4"/>
      <c r="M17" s="4"/>
      <c r="N17" s="69"/>
      <c r="O17" s="10" t="s">
        <v>22</v>
      </c>
      <c r="P17" t="s">
        <v>37</v>
      </c>
      <c r="Q17" s="10"/>
    </row>
    <row r="18" spans="2:17" ht="17" thickBot="1" x14ac:dyDescent="0.25">
      <c r="B18" s="8">
        <v>380</v>
      </c>
      <c r="C18" s="56">
        <f>Table22[[#This Row],[Period (months)]]/12</f>
        <v>31.666666666666668</v>
      </c>
      <c r="D18" s="27">
        <f>COUNTA(Table22[[#This Row],[Kouma-Konda]:[Kara]])</f>
        <v>1</v>
      </c>
      <c r="E18" s="34" t="s">
        <v>20</v>
      </c>
      <c r="F18" s="35"/>
      <c r="G18" s="35"/>
      <c r="H18" s="36"/>
      <c r="I18" s="36"/>
      <c r="J18" s="37"/>
      <c r="K18" s="35"/>
      <c r="L18" s="35"/>
      <c r="M18" s="35"/>
      <c r="N18" s="72"/>
      <c r="O18" s="11" t="s">
        <v>22</v>
      </c>
      <c r="P18" t="s">
        <v>36</v>
      </c>
      <c r="Q18" s="11"/>
    </row>
    <row r="19" spans="2:17" x14ac:dyDescent="0.2">
      <c r="B19" s="73" t="s">
        <v>39</v>
      </c>
    </row>
    <row r="21" spans="2:17" x14ac:dyDescent="0.2">
      <c r="B21" s="74" t="s">
        <v>34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</row>
    <row r="22" spans="2:17" ht="17" thickBot="1" x14ac:dyDescent="0.25"/>
    <row r="23" spans="2:17" ht="35" thickBot="1" x14ac:dyDescent="0.25">
      <c r="B23" s="19" t="s">
        <v>0</v>
      </c>
      <c r="C23" s="20" t="s">
        <v>1</v>
      </c>
      <c r="D23" s="24" t="s">
        <v>2</v>
      </c>
      <c r="E23" s="28" t="s">
        <v>24</v>
      </c>
      <c r="F23" s="21" t="s">
        <v>3</v>
      </c>
      <c r="G23" s="21" t="s">
        <v>4</v>
      </c>
      <c r="H23" s="22" t="s">
        <v>5</v>
      </c>
      <c r="I23" s="22" t="s">
        <v>6</v>
      </c>
      <c r="J23" s="23" t="s">
        <v>7</v>
      </c>
      <c r="K23" s="21" t="s">
        <v>8</v>
      </c>
      <c r="L23" s="21" t="s">
        <v>9</v>
      </c>
      <c r="M23" s="21" t="s">
        <v>10</v>
      </c>
      <c r="N23" s="29" t="s">
        <v>11</v>
      </c>
      <c r="O23" s="57" t="s">
        <v>28</v>
      </c>
      <c r="P23" s="57" t="s">
        <v>29</v>
      </c>
      <c r="Q23" s="12" t="s">
        <v>21</v>
      </c>
    </row>
    <row r="24" spans="2:17" ht="17" thickBot="1" x14ac:dyDescent="0.25">
      <c r="B24" s="46"/>
      <c r="C24" s="47"/>
      <c r="D24" s="48"/>
      <c r="E24" s="49">
        <v>6</v>
      </c>
      <c r="F24" s="50">
        <v>3</v>
      </c>
      <c r="G24" s="50">
        <v>4</v>
      </c>
      <c r="H24" s="51">
        <v>3</v>
      </c>
      <c r="I24" s="51">
        <v>3</v>
      </c>
      <c r="J24" s="52">
        <v>3</v>
      </c>
      <c r="K24" s="50">
        <v>3</v>
      </c>
      <c r="L24" s="50">
        <v>4</v>
      </c>
      <c r="M24" s="50">
        <v>4</v>
      </c>
      <c r="N24" s="70">
        <v>3</v>
      </c>
      <c r="O24" s="76" t="s">
        <v>42</v>
      </c>
      <c r="P24" s="58" t="s">
        <v>41</v>
      </c>
      <c r="Q24" s="13" t="s">
        <v>40</v>
      </c>
    </row>
    <row r="25" spans="2:17" x14ac:dyDescent="0.2">
      <c r="B25" s="14">
        <v>3</v>
      </c>
      <c r="C25" s="54">
        <f>Table225[[#This Row],[Period (months)]]/12</f>
        <v>0.25</v>
      </c>
      <c r="D25" s="45">
        <f>COUNTA(Table225[[#This Row],[Kouma-Konda]:[Kara]])</f>
        <v>3</v>
      </c>
      <c r="E25" s="30" t="s">
        <v>20</v>
      </c>
      <c r="F25" s="16"/>
      <c r="G25" s="16" t="s">
        <v>20</v>
      </c>
      <c r="H25" s="17"/>
      <c r="I25" s="17"/>
      <c r="J25" s="18"/>
      <c r="K25" s="16"/>
      <c r="L25" s="16" t="s">
        <v>20</v>
      </c>
      <c r="M25" s="16"/>
      <c r="N25" s="71"/>
      <c r="O25" s="13"/>
      <c r="P25" s="59"/>
      <c r="Q25" s="10"/>
    </row>
    <row r="26" spans="2:17" x14ac:dyDescent="0.2">
      <c r="B26" s="7">
        <v>4</v>
      </c>
      <c r="C26" s="55">
        <f>Table225[[#This Row],[Period (months)]]/12</f>
        <v>0.33333333333333331</v>
      </c>
      <c r="D26" s="44">
        <f>COUNTA(Table225[[#This Row],[Kouma-Konda]:[Kara]])</f>
        <v>8</v>
      </c>
      <c r="E26" s="32" t="s">
        <v>20</v>
      </c>
      <c r="F26" s="4"/>
      <c r="G26" s="4" t="s">
        <v>20</v>
      </c>
      <c r="H26" s="5" t="s">
        <v>20</v>
      </c>
      <c r="I26" s="5" t="s">
        <v>20</v>
      </c>
      <c r="J26" s="6" t="s">
        <v>20</v>
      </c>
      <c r="K26" s="4" t="s">
        <v>20</v>
      </c>
      <c r="L26" s="4"/>
      <c r="M26" s="4" t="s">
        <v>20</v>
      </c>
      <c r="N26" s="69" t="s">
        <v>20</v>
      </c>
      <c r="O26" s="10"/>
      <c r="P26" s="10"/>
      <c r="Q26" s="10"/>
    </row>
    <row r="27" spans="2:17" x14ac:dyDescent="0.2">
      <c r="B27" s="7">
        <v>6</v>
      </c>
      <c r="C27" s="55">
        <f>Table225[[#This Row],[Period (months)]]/12</f>
        <v>0.5</v>
      </c>
      <c r="D27" s="2">
        <f>COUNTA(Table225[[#This Row],[Kouma-Konda]:[Kara]])</f>
        <v>10</v>
      </c>
      <c r="E27" s="32" t="s">
        <v>20</v>
      </c>
      <c r="F27" s="4" t="s">
        <v>20</v>
      </c>
      <c r="G27" s="4" t="s">
        <v>20</v>
      </c>
      <c r="H27" s="5" t="s">
        <v>20</v>
      </c>
      <c r="I27" s="5" t="s">
        <v>20</v>
      </c>
      <c r="J27" s="6" t="s">
        <v>20</v>
      </c>
      <c r="K27" s="4" t="s">
        <v>20</v>
      </c>
      <c r="L27" s="4" t="s">
        <v>20</v>
      </c>
      <c r="M27" s="4" t="s">
        <v>20</v>
      </c>
      <c r="N27" s="69" t="s">
        <v>20</v>
      </c>
      <c r="O27" s="10"/>
      <c r="P27" s="60"/>
      <c r="Q27" s="10"/>
    </row>
    <row r="28" spans="2:17" x14ac:dyDescent="0.2">
      <c r="B28" s="7">
        <v>12</v>
      </c>
      <c r="C28" s="55">
        <f>Table225[[#This Row],[Period (months)]]/12</f>
        <v>1</v>
      </c>
      <c r="D28" s="26">
        <f>COUNTA(Table225[[#This Row],[Kouma-Konda]:[Kara]])</f>
        <v>10</v>
      </c>
      <c r="E28" s="32" t="s">
        <v>20</v>
      </c>
      <c r="F28" s="4" t="s">
        <v>20</v>
      </c>
      <c r="G28" s="4" t="s">
        <v>20</v>
      </c>
      <c r="H28" s="5" t="s">
        <v>20</v>
      </c>
      <c r="I28" s="5" t="s">
        <v>20</v>
      </c>
      <c r="J28" s="6" t="s">
        <v>20</v>
      </c>
      <c r="K28" s="4" t="s">
        <v>20</v>
      </c>
      <c r="L28" s="4" t="s">
        <v>20</v>
      </c>
      <c r="M28" s="4" t="s">
        <v>20</v>
      </c>
      <c r="N28" s="69" t="s">
        <v>20</v>
      </c>
      <c r="O28" s="10"/>
      <c r="P28" s="60"/>
      <c r="Q28" s="10"/>
    </row>
    <row r="29" spans="2:17" x14ac:dyDescent="0.2">
      <c r="B29" s="7">
        <v>118</v>
      </c>
      <c r="C29" s="55">
        <f>Table225[[#This Row],[Period (months)]]/12</f>
        <v>9.8333333333333339</v>
      </c>
      <c r="D29" s="2">
        <f>COUNTA(Table225[[#This Row],[Kouma-Konda]:[Kara]])</f>
        <v>1</v>
      </c>
      <c r="E29" s="32"/>
      <c r="F29" s="4"/>
      <c r="G29" s="4"/>
      <c r="H29" s="5"/>
      <c r="I29" s="5"/>
      <c r="J29" s="6"/>
      <c r="K29" s="4"/>
      <c r="L29" s="4"/>
      <c r="M29" s="4" t="s">
        <v>20</v>
      </c>
      <c r="N29" s="69"/>
      <c r="O29" s="10" t="s">
        <v>22</v>
      </c>
      <c r="P29" t="s">
        <v>38</v>
      </c>
      <c r="Q29" s="10"/>
    </row>
    <row r="30" spans="2:17" x14ac:dyDescent="0.2">
      <c r="B30" s="7">
        <v>147</v>
      </c>
      <c r="C30" s="55">
        <f>Table225[[#This Row],[Period (months)]]/12</f>
        <v>12.25</v>
      </c>
      <c r="D30" s="2">
        <f>COUNTA(Table225[[#This Row],[Kouma-Konda]:[Kara]])</f>
        <v>1</v>
      </c>
      <c r="E30" s="32" t="s">
        <v>20</v>
      </c>
      <c r="F30" s="4"/>
      <c r="G30" s="4"/>
      <c r="H30" s="5"/>
      <c r="I30" s="5"/>
      <c r="J30" s="6"/>
      <c r="K30" s="4"/>
      <c r="L30" s="4"/>
      <c r="M30" s="4"/>
      <c r="N30" s="69"/>
      <c r="O30" s="10" t="s">
        <v>22</v>
      </c>
      <c r="P30" t="s">
        <v>35</v>
      </c>
      <c r="Q30" s="10"/>
    </row>
    <row r="31" spans="2:17" x14ac:dyDescent="0.2">
      <c r="B31" s="7">
        <v>155</v>
      </c>
      <c r="C31" s="55">
        <f>Table225[[#This Row],[Period (months)]]/12</f>
        <v>12.916666666666666</v>
      </c>
      <c r="D31" s="2">
        <f>COUNTA(Table225[[#This Row],[Kouma-Konda]:[Kara]])</f>
        <v>1</v>
      </c>
      <c r="E31" s="32"/>
      <c r="F31" s="4" t="s">
        <v>20</v>
      </c>
      <c r="G31" s="4"/>
      <c r="H31" s="5"/>
      <c r="I31" s="5"/>
      <c r="J31" s="6"/>
      <c r="K31" s="4"/>
      <c r="L31" s="4"/>
      <c r="M31" s="4"/>
      <c r="N31" s="69"/>
      <c r="O31" s="10" t="s">
        <v>22</v>
      </c>
      <c r="P31" t="s">
        <v>38</v>
      </c>
      <c r="Q31" s="10"/>
    </row>
    <row r="32" spans="2:17" x14ac:dyDescent="0.2">
      <c r="B32" s="7">
        <v>166</v>
      </c>
      <c r="C32" s="55">
        <f>Table225[[#This Row],[Period (months)]]/12</f>
        <v>13.833333333333334</v>
      </c>
      <c r="D32" s="44">
        <f>COUNTA(Table225[[#This Row],[Kouma-Konda]:[Kara]])</f>
        <v>1</v>
      </c>
      <c r="E32" s="32"/>
      <c r="F32" s="4"/>
      <c r="G32" s="4"/>
      <c r="H32" s="5"/>
      <c r="I32" s="5"/>
      <c r="J32" s="6"/>
      <c r="K32" s="4"/>
      <c r="L32" s="4" t="s">
        <v>20</v>
      </c>
      <c r="M32" s="4"/>
      <c r="N32" s="69"/>
      <c r="O32" s="10"/>
      <c r="P32" s="77"/>
      <c r="Q32" s="10"/>
    </row>
    <row r="33" spans="2:17" x14ac:dyDescent="0.2">
      <c r="B33" s="7">
        <v>305</v>
      </c>
      <c r="C33" s="55">
        <f>Table225[[#This Row],[Period (months)]]/12</f>
        <v>25.416666666666668</v>
      </c>
      <c r="D33" s="2">
        <f>COUNTA(Table225[[#This Row],[Kouma-Konda]:[Kara]])</f>
        <v>1</v>
      </c>
      <c r="E33" s="32" t="s">
        <v>20</v>
      </c>
      <c r="F33" s="4"/>
      <c r="G33" s="4"/>
      <c r="H33" s="5"/>
      <c r="I33" s="5"/>
      <c r="J33" s="6"/>
      <c r="K33" s="4"/>
      <c r="L33" s="4"/>
      <c r="M33" s="4"/>
      <c r="N33" s="69"/>
      <c r="O33" s="10" t="s">
        <v>22</v>
      </c>
      <c r="P33" t="s">
        <v>36</v>
      </c>
      <c r="Q33" s="10"/>
    </row>
    <row r="34" spans="2:17" x14ac:dyDescent="0.2">
      <c r="B34" s="73" t="s">
        <v>39</v>
      </c>
    </row>
  </sheetData>
  <mergeCells count="2">
    <mergeCell ref="B3:O3"/>
    <mergeCell ref="B21:O2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Minimum Periods</vt:lpstr>
      <vt:lpstr>Maximum Periods</vt:lpstr>
      <vt:lpstr>Revised 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Englert</dc:creator>
  <cp:lastModifiedBy>Jacob Englert</cp:lastModifiedBy>
  <cp:lastPrinted>2018-09-15T15:25:31Z</cp:lastPrinted>
  <dcterms:created xsi:type="dcterms:W3CDTF">2018-09-11T16:57:09Z</dcterms:created>
  <dcterms:modified xsi:type="dcterms:W3CDTF">2018-11-07T01:09:42Z</dcterms:modified>
</cp:coreProperties>
</file>