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acob\Documents\GitHub\WeberBasinVulnerability\WeberBasinVulnerability\2 - RiverWare Modeling\Hydrology\"/>
    </mc:Choice>
  </mc:AlternateContent>
  <xr:revisionPtr revIDLastSave="0" documentId="13_ncr:1_{7BF72897-AECE-4168-B15F-B799B9CA189B}" xr6:coauthVersionLast="45" xr6:coauthVersionMax="45" xr10:uidLastSave="{00000000-0000-0000-0000-000000000000}"/>
  <bookViews>
    <workbookView xWindow="2955" yWindow="1875" windowWidth="15375" windowHeight="7875" xr2:uid="{00000000-000D-0000-FFFF-FFFF00000000}"/>
  </bookViews>
  <sheets>
    <sheet name="Run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2" l="1"/>
  <c r="R13" i="2"/>
  <c r="R12" i="2"/>
  <c r="R11" i="2"/>
  <c r="R10" i="2"/>
  <c r="R9" i="2"/>
  <c r="R8" i="2"/>
  <c r="R7" i="2"/>
  <c r="R6" i="2"/>
  <c r="R5" i="2"/>
  <c r="R4" i="2"/>
  <c r="R3" i="2"/>
  <c r="P14" i="2"/>
  <c r="P13" i="2"/>
  <c r="P12" i="2"/>
  <c r="P11" i="2"/>
  <c r="P10" i="2"/>
  <c r="P9" i="2"/>
  <c r="P8" i="2"/>
  <c r="P7" i="2"/>
  <c r="P6" i="2"/>
  <c r="P5" i="2"/>
  <c r="P4" i="2"/>
  <c r="P3" i="2"/>
  <c r="N14" i="2"/>
  <c r="N13" i="2"/>
  <c r="N12" i="2"/>
  <c r="N11" i="2"/>
  <c r="N10" i="2"/>
  <c r="N9" i="2"/>
  <c r="N8" i="2"/>
  <c r="N7" i="2"/>
  <c r="N6" i="2"/>
  <c r="N5" i="2"/>
  <c r="N4" i="2"/>
  <c r="N3" i="2"/>
  <c r="L14" i="2"/>
  <c r="L13" i="2"/>
  <c r="L12" i="2"/>
  <c r="L11" i="2"/>
  <c r="L10" i="2"/>
  <c r="L9" i="2"/>
  <c r="L8" i="2"/>
  <c r="L7" i="2"/>
  <c r="L6" i="2"/>
  <c r="L5" i="2"/>
  <c r="L4" i="2"/>
  <c r="L3" i="2"/>
  <c r="J14" i="2"/>
  <c r="J13" i="2"/>
  <c r="J12" i="2"/>
  <c r="J11" i="2"/>
  <c r="J10" i="2"/>
  <c r="J9" i="2"/>
  <c r="J8" i="2"/>
  <c r="J7" i="2"/>
  <c r="J6" i="2"/>
  <c r="J5" i="2"/>
  <c r="J4" i="2"/>
  <c r="J3" i="2"/>
  <c r="H14" i="2"/>
  <c r="H13" i="2"/>
  <c r="H12" i="2"/>
  <c r="H11" i="2"/>
  <c r="H10" i="2"/>
  <c r="H9" i="2"/>
  <c r="H8" i="2"/>
  <c r="H7" i="2"/>
  <c r="H6" i="2"/>
  <c r="H5" i="2"/>
  <c r="H4" i="2"/>
  <c r="H3" i="2"/>
  <c r="F14" i="2"/>
  <c r="F13" i="2"/>
  <c r="F12" i="2"/>
  <c r="F11" i="2"/>
  <c r="F10" i="2"/>
  <c r="F9" i="2"/>
  <c r="F8" i="2"/>
  <c r="F7" i="2"/>
  <c r="F6" i="2"/>
  <c r="F5" i="2"/>
  <c r="F4" i="2"/>
  <c r="F3" i="2"/>
  <c r="D14" i="2"/>
  <c r="D13" i="2"/>
  <c r="D12" i="2"/>
  <c r="D11" i="2"/>
  <c r="D10" i="2"/>
  <c r="D9" i="2"/>
  <c r="D8" i="2"/>
  <c r="D7" i="2"/>
  <c r="D6" i="2"/>
  <c r="D5" i="2"/>
  <c r="D4" i="2"/>
  <c r="D3" i="2"/>
  <c r="B14" i="2"/>
  <c r="B13" i="2"/>
  <c r="B12" i="2"/>
  <c r="B10" i="2"/>
  <c r="B11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<sst xmlns="http://schemas.openxmlformats.org/spreadsheetml/2006/main" count="126" uniqueCount="22">
  <si>
    <t>RES1 Smith And Morehouse.Evaporation Coefficients</t>
  </si>
  <si>
    <t>Ave Monthly Evaporation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</si>
  <si>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</si>
  <si>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</si>
  <si>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</si>
  <si>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</si>
  <si>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</si>
  <si>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</si>
  <si>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</si>
  <si>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</si>
  <si>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</si>
  <si>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</si>
  <si>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</si>
  <si>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</si>
  <si>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RES10 Chalk Creek.Evaporation Coefficients</t>
  </si>
  <si>
    <t>RES2 Rockport.Evaporation Coefficients</t>
  </si>
  <si>
    <t>RES3 Echo.Evaporation Coefficients</t>
  </si>
  <si>
    <t>RES4 Lost Creek.Evaporation Coefficients</t>
  </si>
  <si>
    <t>RES5 East Canyon.Evaporation Coefficients</t>
  </si>
  <si>
    <t>RES6 Causey.Evaporation Coefficients</t>
  </si>
  <si>
    <t>RES7 Pineview.Evaporation Coefficients</t>
  </si>
  <si>
    <t>RES8 Willard Bay.Evaporation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</si>
</sst>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NumberFormat="1" applyBorder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"/>
  <sheetViews>
    <sheetView tabSelected="1" topLeftCell="M1" workbookViewId="0">
      <selection activeCell="R15" sqref="R15"/>
    </sheetView>
  </sheetViews>
  <sheetFormatPr defaultRowHeight="15" x14ac:dyDescent="0.25"/>
  <cols>
    <col min="1" max="1" width="3" bestFit="1" customWidth="1"/>
    <col min="2" max="2" width="23" customWidth="1"/>
    <col min="3" max="3" width="3" bestFit="1" customWidth="1"/>
    <col min="4" max="4" width="24.28515625" customWidth="1"/>
    <col min="5" max="5" width="3" bestFit="1" customWidth="1"/>
    <col min="6" max="6" width="22.85546875" customWidth="1"/>
    <col min="7" max="7" width="3" bestFit="1" customWidth="1"/>
    <col min="8" max="8" width="22.85546875" customWidth="1"/>
    <col min="9" max="9" width="3" bestFit="1" customWidth="1"/>
    <col min="10" max="10" width="24.7109375" customWidth="1"/>
    <col min="11" max="11" width="3" bestFit="1" customWidth="1"/>
    <col min="12" max="12" width="23.28515625" customWidth="1"/>
    <col min="13" max="13" width="3" bestFit="1" customWidth="1"/>
    <col min="14" max="14" width="23.7109375" customWidth="1"/>
    <col min="15" max="15" width="2.28515625" customWidth="1"/>
    <col min="16" max="16" width="22.85546875" customWidth="1"/>
    <col min="17" max="17" width="2.7109375" customWidth="1"/>
    <col min="18" max="18" width="25" customWidth="1"/>
  </cols>
  <sheetData>
    <row r="1" spans="1:18" ht="45" x14ac:dyDescent="0.25">
      <c r="B1" s="3" t="s">
        <v>0</v>
      </c>
      <c r="D1" s="3" t="s">
        <v>14</v>
      </c>
      <c r="F1" s="3" t="s">
        <v>15</v>
      </c>
      <c r="H1" s="3" t="s">
        <v>16</v>
      </c>
      <c r="J1" s="3" t="s">
        <v>17</v>
      </c>
      <c r="L1" s="3" t="s">
        <v>18</v>
      </c>
      <c r="N1" s="3" t="s">
        <v>19</v>
      </c>
      <c r="P1" s="3" t="s">
        <v>20</v>
      </c>
      <c r="R1" s="3" t="s">
        <v>21</v>
      </c>
    </row>
    <row r="2" spans="1:18" x14ac:dyDescent="0.25">
      <c r="B2" s="2" t="s">
        <v>1</v>
      </c>
      <c r="D2" s="2" t="s">
        <v>1</v>
      </c>
      <c r="F2" s="2" t="s">
        <v>1</v>
      </c>
      <c r="H2" s="2" t="s">
        <v>1</v>
      </c>
      <c r="J2" s="2" t="s">
        <v>1</v>
      </c>
      <c r="L2" s="2" t="s">
        <v>1</v>
      </c>
      <c r="N2" s="2" t="s">
        <v>1</v>
      </c>
      <c r="P2" s="2" t="s">
        <v>1</v>
      </c>
      <c r="R2" s="2" t="s">
        <v>1</v>
      </c>
    </row>
    <row r="3" spans="1:18" x14ac:dyDescent="0.25">
      <c r="A3" s="1" t="s">
        <v>2</v>
      </c>
      <c r="B3" s="4">
        <f>CONVERT(24,"mm","ft")</f>
        <v>7.874015748031496E-2</v>
      </c>
      <c r="C3" s="1" t="s">
        <v>2</v>
      </c>
      <c r="D3" s="4">
        <f>CONVERT(24,"mm","ft")</f>
        <v>7.874015748031496E-2</v>
      </c>
      <c r="E3" s="1" t="s">
        <v>2</v>
      </c>
      <c r="F3" s="4">
        <f>CONVERT(24,"mm","ft")</f>
        <v>7.874015748031496E-2</v>
      </c>
      <c r="G3" s="1" t="s">
        <v>2</v>
      </c>
      <c r="H3" s="4">
        <f>CONVERT(24,"mm","ft")</f>
        <v>7.874015748031496E-2</v>
      </c>
      <c r="I3" s="1" t="s">
        <v>2</v>
      </c>
      <c r="J3" s="4">
        <f>CONVERT(24,"mm","ft")</f>
        <v>7.874015748031496E-2</v>
      </c>
      <c r="K3" s="1" t="s">
        <v>2</v>
      </c>
      <c r="L3" s="4">
        <f>CONVERT(24,"mm","ft")</f>
        <v>7.874015748031496E-2</v>
      </c>
      <c r="M3" s="1" t="s">
        <v>2</v>
      </c>
      <c r="N3" s="4">
        <f>CONVERT(24,"mm","ft")</f>
        <v>7.874015748031496E-2</v>
      </c>
      <c r="O3" s="1" t="s">
        <v>2</v>
      </c>
      <c r="P3" s="4">
        <f>CONVERT(24,"mm","ft")</f>
        <v>7.874015748031496E-2</v>
      </c>
      <c r="Q3" s="1" t="s">
        <v>2</v>
      </c>
      <c r="R3" s="4">
        <f>CONVERT(24,"mm","ft")</f>
        <v>7.874015748031496E-2</v>
      </c>
    </row>
    <row r="4" spans="1:18" x14ac:dyDescent="0.25">
      <c r="A4" s="1" t="s">
        <v>3</v>
      </c>
      <c r="B4" s="4">
        <f>CONVERT(32,"mm","ft")</f>
        <v>0.10498687664041995</v>
      </c>
      <c r="C4" s="1" t="s">
        <v>3</v>
      </c>
      <c r="D4" s="4">
        <f>CONVERT(32,"mm","ft")</f>
        <v>0.10498687664041995</v>
      </c>
      <c r="E4" s="1" t="s">
        <v>3</v>
      </c>
      <c r="F4" s="4">
        <f>CONVERT(32,"mm","ft")</f>
        <v>0.10498687664041995</v>
      </c>
      <c r="G4" s="1" t="s">
        <v>3</v>
      </c>
      <c r="H4" s="4">
        <f>CONVERT(32,"mm","ft")</f>
        <v>0.10498687664041995</v>
      </c>
      <c r="I4" s="1" t="s">
        <v>3</v>
      </c>
      <c r="J4" s="4">
        <f>CONVERT(32,"mm","ft")</f>
        <v>0.10498687664041995</v>
      </c>
      <c r="K4" s="1" t="s">
        <v>3</v>
      </c>
      <c r="L4" s="4">
        <f>CONVERT(32,"mm","ft")</f>
        <v>0.10498687664041995</v>
      </c>
      <c r="M4" s="1" t="s">
        <v>3</v>
      </c>
      <c r="N4" s="4">
        <f>CONVERT(32,"mm","ft")</f>
        <v>0.10498687664041995</v>
      </c>
      <c r="O4" s="1" t="s">
        <v>3</v>
      </c>
      <c r="P4" s="4">
        <f>CONVERT(32,"mm","ft")</f>
        <v>0.10498687664041995</v>
      </c>
      <c r="Q4" s="1" t="s">
        <v>3</v>
      </c>
      <c r="R4" s="4">
        <f>CONVERT(32,"mm","ft")</f>
        <v>0.10498687664041995</v>
      </c>
    </row>
    <row r="5" spans="1:18" x14ac:dyDescent="0.25">
      <c r="A5" s="1" t="s">
        <v>4</v>
      </c>
      <c r="B5" s="4">
        <f>CONVERT(64,"mm","ft")</f>
        <v>0.20997375328083989</v>
      </c>
      <c r="C5" s="1" t="s">
        <v>4</v>
      </c>
      <c r="D5" s="4">
        <f>CONVERT(64,"mm","ft")</f>
        <v>0.20997375328083989</v>
      </c>
      <c r="E5" s="1" t="s">
        <v>4</v>
      </c>
      <c r="F5" s="4">
        <f>CONVERT(64,"mm","ft")</f>
        <v>0.20997375328083989</v>
      </c>
      <c r="G5" s="1" t="s">
        <v>4</v>
      </c>
      <c r="H5" s="4">
        <f>CONVERT(64,"mm","ft")</f>
        <v>0.20997375328083989</v>
      </c>
      <c r="I5" s="1" t="s">
        <v>4</v>
      </c>
      <c r="J5" s="4">
        <f>CONVERT(64,"mm","ft")</f>
        <v>0.20997375328083989</v>
      </c>
      <c r="K5" s="1" t="s">
        <v>4</v>
      </c>
      <c r="L5" s="4">
        <f>CONVERT(64,"mm","ft")</f>
        <v>0.20997375328083989</v>
      </c>
      <c r="M5" s="1" t="s">
        <v>4</v>
      </c>
      <c r="N5" s="4">
        <f>CONVERT(64,"mm","ft")</f>
        <v>0.20997375328083989</v>
      </c>
      <c r="O5" s="1" t="s">
        <v>4</v>
      </c>
      <c r="P5" s="4">
        <f>CONVERT(64,"mm","ft")</f>
        <v>0.20997375328083989</v>
      </c>
      <c r="Q5" s="1" t="s">
        <v>4</v>
      </c>
      <c r="R5" s="4">
        <f>CONVERT(64,"mm","ft")</f>
        <v>0.20997375328083989</v>
      </c>
    </row>
    <row r="6" spans="1:18" x14ac:dyDescent="0.25">
      <c r="A6" s="1" t="s">
        <v>5</v>
      </c>
      <c r="B6" s="4">
        <f>CONVERT(112,"mm","ft")</f>
        <v>0.36745406824146981</v>
      </c>
      <c r="C6" s="1" t="s">
        <v>5</v>
      </c>
      <c r="D6" s="4">
        <f>CONVERT(112,"mm","ft")</f>
        <v>0.36745406824146981</v>
      </c>
      <c r="E6" s="1" t="s">
        <v>5</v>
      </c>
      <c r="F6" s="4">
        <f>CONVERT(112,"mm","ft")</f>
        <v>0.36745406824146981</v>
      </c>
      <c r="G6" s="1" t="s">
        <v>5</v>
      </c>
      <c r="H6" s="4">
        <f>CONVERT(112,"mm","ft")</f>
        <v>0.36745406824146981</v>
      </c>
      <c r="I6" s="1" t="s">
        <v>5</v>
      </c>
      <c r="J6" s="4">
        <f>CONVERT(112,"mm","ft")</f>
        <v>0.36745406824146981</v>
      </c>
      <c r="K6" s="1" t="s">
        <v>5</v>
      </c>
      <c r="L6" s="4">
        <f>CONVERT(112,"mm","ft")</f>
        <v>0.36745406824146981</v>
      </c>
      <c r="M6" s="1" t="s">
        <v>5</v>
      </c>
      <c r="N6" s="4">
        <f>CONVERT(112,"mm","ft")</f>
        <v>0.36745406824146981</v>
      </c>
      <c r="O6" s="1" t="s">
        <v>5</v>
      </c>
      <c r="P6" s="4">
        <f>CONVERT(112,"mm","ft")</f>
        <v>0.36745406824146981</v>
      </c>
      <c r="Q6" s="1" t="s">
        <v>5</v>
      </c>
      <c r="R6" s="4">
        <f>CONVERT(112,"mm","ft")</f>
        <v>0.36745406824146981</v>
      </c>
    </row>
    <row r="7" spans="1:18" x14ac:dyDescent="0.25">
      <c r="A7" s="1" t="s">
        <v>6</v>
      </c>
      <c r="B7" s="4">
        <f>CONVERT(159,"mm","ft")</f>
        <v>0.52165354330708658</v>
      </c>
      <c r="C7" s="1" t="s">
        <v>6</v>
      </c>
      <c r="D7" s="4">
        <f>CONVERT(159,"mm","ft")</f>
        <v>0.52165354330708658</v>
      </c>
      <c r="E7" s="1" t="s">
        <v>6</v>
      </c>
      <c r="F7" s="4">
        <f>CONVERT(159,"mm","ft")</f>
        <v>0.52165354330708658</v>
      </c>
      <c r="G7" s="1" t="s">
        <v>6</v>
      </c>
      <c r="H7" s="4">
        <f>CONVERT(159,"mm","ft")</f>
        <v>0.52165354330708658</v>
      </c>
      <c r="I7" s="1" t="s">
        <v>6</v>
      </c>
      <c r="J7" s="4">
        <f>CONVERT(159,"mm","ft")</f>
        <v>0.52165354330708658</v>
      </c>
      <c r="K7" s="1" t="s">
        <v>6</v>
      </c>
      <c r="L7" s="4">
        <f>CONVERT(159,"mm","ft")</f>
        <v>0.52165354330708658</v>
      </c>
      <c r="M7" s="1" t="s">
        <v>6</v>
      </c>
      <c r="N7" s="4">
        <f>CONVERT(159,"mm","ft")</f>
        <v>0.52165354330708658</v>
      </c>
      <c r="O7" s="1" t="s">
        <v>6</v>
      </c>
      <c r="P7" s="4">
        <f>CONVERT(159,"mm","ft")</f>
        <v>0.52165354330708658</v>
      </c>
      <c r="Q7" s="1" t="s">
        <v>6</v>
      </c>
      <c r="R7" s="4">
        <f>CONVERT(159,"mm","ft")</f>
        <v>0.52165354330708658</v>
      </c>
    </row>
    <row r="8" spans="1:18" x14ac:dyDescent="0.25">
      <c r="A8" s="1" t="s">
        <v>7</v>
      </c>
      <c r="B8" s="4">
        <f>CONVERT(233,"mm","ft")</f>
        <v>0.76443569553805779</v>
      </c>
      <c r="C8" s="1" t="s">
        <v>7</v>
      </c>
      <c r="D8" s="4">
        <f>CONVERT(233,"mm","ft")</f>
        <v>0.76443569553805779</v>
      </c>
      <c r="E8" s="1" t="s">
        <v>7</v>
      </c>
      <c r="F8" s="4">
        <f>CONVERT(233,"mm","ft")</f>
        <v>0.76443569553805779</v>
      </c>
      <c r="G8" s="1" t="s">
        <v>7</v>
      </c>
      <c r="H8" s="4">
        <f>CONVERT(233,"mm","ft")</f>
        <v>0.76443569553805779</v>
      </c>
      <c r="I8" s="1" t="s">
        <v>7</v>
      </c>
      <c r="J8" s="4">
        <f>CONVERT(233,"mm","ft")</f>
        <v>0.76443569553805779</v>
      </c>
      <c r="K8" s="1" t="s">
        <v>7</v>
      </c>
      <c r="L8" s="4">
        <f>CONVERT(233,"mm","ft")</f>
        <v>0.76443569553805779</v>
      </c>
      <c r="M8" s="1" t="s">
        <v>7</v>
      </c>
      <c r="N8" s="4">
        <f>CONVERT(233,"mm","ft")</f>
        <v>0.76443569553805779</v>
      </c>
      <c r="O8" s="1" t="s">
        <v>7</v>
      </c>
      <c r="P8" s="4">
        <f>CONVERT(233,"mm","ft")</f>
        <v>0.76443569553805779</v>
      </c>
      <c r="Q8" s="1" t="s">
        <v>7</v>
      </c>
      <c r="R8" s="4">
        <f>CONVERT(233,"mm","ft")</f>
        <v>0.76443569553805779</v>
      </c>
    </row>
    <row r="9" spans="1:18" x14ac:dyDescent="0.25">
      <c r="A9" s="1" t="s">
        <v>8</v>
      </c>
      <c r="B9" s="4">
        <f>CONVERT(257,"mm","ft")</f>
        <v>0.84317585301837272</v>
      </c>
      <c r="C9" s="1" t="s">
        <v>8</v>
      </c>
      <c r="D9" s="4">
        <f>CONVERT(257,"mm","ft")</f>
        <v>0.84317585301837272</v>
      </c>
      <c r="E9" s="1" t="s">
        <v>8</v>
      </c>
      <c r="F9" s="4">
        <f>CONVERT(257,"mm","ft")</f>
        <v>0.84317585301837272</v>
      </c>
      <c r="G9" s="1" t="s">
        <v>8</v>
      </c>
      <c r="H9" s="4">
        <f>CONVERT(257,"mm","ft")</f>
        <v>0.84317585301837272</v>
      </c>
      <c r="I9" s="1" t="s">
        <v>8</v>
      </c>
      <c r="J9" s="4">
        <f>CONVERT(257,"mm","ft")</f>
        <v>0.84317585301837272</v>
      </c>
      <c r="K9" s="1" t="s">
        <v>8</v>
      </c>
      <c r="L9" s="4">
        <f>CONVERT(257,"mm","ft")</f>
        <v>0.84317585301837272</v>
      </c>
      <c r="M9" s="1" t="s">
        <v>8</v>
      </c>
      <c r="N9" s="4">
        <f>CONVERT(257,"mm","ft")</f>
        <v>0.84317585301837272</v>
      </c>
      <c r="O9" s="1" t="s">
        <v>8</v>
      </c>
      <c r="P9" s="4">
        <f>CONVERT(257,"mm","ft")</f>
        <v>0.84317585301837272</v>
      </c>
      <c r="Q9" s="1" t="s">
        <v>8</v>
      </c>
      <c r="R9" s="4">
        <f>CONVERT(257,"mm","ft")</f>
        <v>0.84317585301837272</v>
      </c>
    </row>
    <row r="10" spans="1:18" x14ac:dyDescent="0.25">
      <c r="A10" s="1" t="s">
        <v>9</v>
      </c>
      <c r="B10" s="4">
        <f>CONVERT(276,"mm","ft")</f>
        <v>0.9055118110236221</v>
      </c>
      <c r="C10" s="1" t="s">
        <v>9</v>
      </c>
      <c r="D10" s="4">
        <f>CONVERT(276,"mm","ft")</f>
        <v>0.9055118110236221</v>
      </c>
      <c r="E10" s="1" t="s">
        <v>9</v>
      </c>
      <c r="F10" s="4">
        <f>CONVERT(276,"mm","ft")</f>
        <v>0.9055118110236221</v>
      </c>
      <c r="G10" s="1" t="s">
        <v>9</v>
      </c>
      <c r="H10" s="4">
        <f>CONVERT(276,"mm","ft")</f>
        <v>0.9055118110236221</v>
      </c>
      <c r="I10" s="1" t="s">
        <v>9</v>
      </c>
      <c r="J10" s="4">
        <f>CONVERT(276,"mm","ft")</f>
        <v>0.9055118110236221</v>
      </c>
      <c r="K10" s="1" t="s">
        <v>9</v>
      </c>
      <c r="L10" s="4">
        <f>CONVERT(276,"mm","ft")</f>
        <v>0.9055118110236221</v>
      </c>
      <c r="M10" s="1" t="s">
        <v>9</v>
      </c>
      <c r="N10" s="4">
        <f>CONVERT(276,"mm","ft")</f>
        <v>0.9055118110236221</v>
      </c>
      <c r="O10" s="1" t="s">
        <v>9</v>
      </c>
      <c r="P10" s="4">
        <f>CONVERT(276,"mm","ft")</f>
        <v>0.9055118110236221</v>
      </c>
      <c r="Q10" s="1" t="s">
        <v>9</v>
      </c>
      <c r="R10" s="4">
        <f>CONVERT(276,"mm","ft")</f>
        <v>0.9055118110236221</v>
      </c>
    </row>
    <row r="11" spans="1:18" x14ac:dyDescent="0.25">
      <c r="A11" s="1" t="s">
        <v>10</v>
      </c>
      <c r="B11" s="4">
        <f>CONVERT(216,"mm","ft")</f>
        <v>0.70866141732283461</v>
      </c>
      <c r="C11" s="1" t="s">
        <v>10</v>
      </c>
      <c r="D11" s="4">
        <f>CONVERT(216,"mm","ft")</f>
        <v>0.70866141732283461</v>
      </c>
      <c r="E11" s="1" t="s">
        <v>10</v>
      </c>
      <c r="F11" s="4">
        <f>CONVERT(216,"mm","ft")</f>
        <v>0.70866141732283461</v>
      </c>
      <c r="G11" s="1" t="s">
        <v>10</v>
      </c>
      <c r="H11" s="4">
        <f>CONVERT(216,"mm","ft")</f>
        <v>0.70866141732283461</v>
      </c>
      <c r="I11" s="1" t="s">
        <v>10</v>
      </c>
      <c r="J11" s="4">
        <f>CONVERT(216,"mm","ft")</f>
        <v>0.70866141732283461</v>
      </c>
      <c r="K11" s="1" t="s">
        <v>10</v>
      </c>
      <c r="L11" s="4">
        <f>CONVERT(216,"mm","ft")</f>
        <v>0.70866141732283461</v>
      </c>
      <c r="M11" s="1" t="s">
        <v>10</v>
      </c>
      <c r="N11" s="4">
        <f>CONVERT(216,"mm","ft")</f>
        <v>0.70866141732283461</v>
      </c>
      <c r="O11" s="1" t="s">
        <v>10</v>
      </c>
      <c r="P11" s="4">
        <f>CONVERT(216,"mm","ft")</f>
        <v>0.70866141732283461</v>
      </c>
      <c r="Q11" s="1" t="s">
        <v>10</v>
      </c>
      <c r="R11" s="4">
        <f>CONVERT(216,"mm","ft")</f>
        <v>0.70866141732283461</v>
      </c>
    </row>
    <row r="12" spans="1:18" x14ac:dyDescent="0.25">
      <c r="A12" s="1" t="s">
        <v>11</v>
      </c>
      <c r="B12" s="4">
        <f>CONVERT(144,"mm","ft")</f>
        <v>0.47244094488188981</v>
      </c>
      <c r="C12" s="1" t="s">
        <v>11</v>
      </c>
      <c r="D12" s="4">
        <f>CONVERT(144,"mm","ft")</f>
        <v>0.47244094488188981</v>
      </c>
      <c r="E12" s="1" t="s">
        <v>11</v>
      </c>
      <c r="F12" s="4">
        <f>CONVERT(144,"mm","ft")</f>
        <v>0.47244094488188981</v>
      </c>
      <c r="G12" s="1" t="s">
        <v>11</v>
      </c>
      <c r="H12" s="4">
        <f>CONVERT(144,"mm","ft")</f>
        <v>0.47244094488188981</v>
      </c>
      <c r="I12" s="1" t="s">
        <v>11</v>
      </c>
      <c r="J12" s="4">
        <f>CONVERT(144,"mm","ft")</f>
        <v>0.47244094488188981</v>
      </c>
      <c r="K12" s="1" t="s">
        <v>11</v>
      </c>
      <c r="L12" s="4">
        <f>CONVERT(144,"mm","ft")</f>
        <v>0.47244094488188981</v>
      </c>
      <c r="M12" s="1" t="s">
        <v>11</v>
      </c>
      <c r="N12" s="4">
        <f>CONVERT(144,"mm","ft")</f>
        <v>0.47244094488188981</v>
      </c>
      <c r="O12" s="1" t="s">
        <v>11</v>
      </c>
      <c r="P12" s="4">
        <f>CONVERT(144,"mm","ft")</f>
        <v>0.47244094488188981</v>
      </c>
      <c r="Q12" s="1" t="s">
        <v>11</v>
      </c>
      <c r="R12" s="4">
        <f>CONVERT(144,"mm","ft")</f>
        <v>0.47244094488188981</v>
      </c>
    </row>
    <row r="13" spans="1:18" x14ac:dyDescent="0.25">
      <c r="A13" s="1" t="s">
        <v>12</v>
      </c>
      <c r="B13" s="4">
        <f>CONVERT(74,"mm","ft")</f>
        <v>0.24278215223097113</v>
      </c>
      <c r="C13" s="1" t="s">
        <v>12</v>
      </c>
      <c r="D13" s="4">
        <f>CONVERT(74,"mm","ft")</f>
        <v>0.24278215223097113</v>
      </c>
      <c r="E13" s="1" t="s">
        <v>12</v>
      </c>
      <c r="F13" s="4">
        <f>CONVERT(74,"mm","ft")</f>
        <v>0.24278215223097113</v>
      </c>
      <c r="G13" s="1" t="s">
        <v>12</v>
      </c>
      <c r="H13" s="4">
        <f>CONVERT(74,"mm","ft")</f>
        <v>0.24278215223097113</v>
      </c>
      <c r="I13" s="1" t="s">
        <v>12</v>
      </c>
      <c r="J13" s="4">
        <f>CONVERT(74,"mm","ft")</f>
        <v>0.24278215223097113</v>
      </c>
      <c r="K13" s="1" t="s">
        <v>12</v>
      </c>
      <c r="L13" s="4">
        <f>CONVERT(74,"mm","ft")</f>
        <v>0.24278215223097113</v>
      </c>
      <c r="M13" s="1" t="s">
        <v>12</v>
      </c>
      <c r="N13" s="4">
        <f>CONVERT(74,"mm","ft")</f>
        <v>0.24278215223097113</v>
      </c>
      <c r="O13" s="1" t="s">
        <v>12</v>
      </c>
      <c r="P13" s="4">
        <f>CONVERT(74,"mm","ft")</f>
        <v>0.24278215223097113</v>
      </c>
      <c r="Q13" s="1" t="s">
        <v>12</v>
      </c>
      <c r="R13" s="4">
        <f>CONVERT(74,"mm","ft")</f>
        <v>0.24278215223097113</v>
      </c>
    </row>
    <row r="14" spans="1:18" x14ac:dyDescent="0.25">
      <c r="A14" s="1" t="s">
        <v>13</v>
      </c>
      <c r="B14" s="4">
        <f>CONVERT(40,"mm","ft")</f>
        <v>0.13123359580052493</v>
      </c>
      <c r="C14" s="1" t="s">
        <v>13</v>
      </c>
      <c r="D14" s="4">
        <f>CONVERT(40,"mm","ft")</f>
        <v>0.13123359580052493</v>
      </c>
      <c r="E14" s="1" t="s">
        <v>13</v>
      </c>
      <c r="F14" s="4">
        <f>CONVERT(40,"mm","ft")</f>
        <v>0.13123359580052493</v>
      </c>
      <c r="G14" s="1" t="s">
        <v>13</v>
      </c>
      <c r="H14" s="4">
        <f>CONVERT(40,"mm","ft")</f>
        <v>0.13123359580052493</v>
      </c>
      <c r="I14" s="1" t="s">
        <v>13</v>
      </c>
      <c r="J14" s="4">
        <f>CONVERT(40,"mm","ft")</f>
        <v>0.13123359580052493</v>
      </c>
      <c r="K14" s="1" t="s">
        <v>13</v>
      </c>
      <c r="L14" s="4">
        <f>CONVERT(40,"mm","ft")</f>
        <v>0.13123359580052493</v>
      </c>
      <c r="M14" s="1" t="s">
        <v>13</v>
      </c>
      <c r="N14" s="4">
        <f>CONVERT(40,"mm","ft")</f>
        <v>0.13123359580052493</v>
      </c>
      <c r="O14" s="1" t="s">
        <v>13</v>
      </c>
      <c r="P14" s="4">
        <f>CONVERT(40,"mm","ft")</f>
        <v>0.13123359580052493</v>
      </c>
      <c r="Q14" s="1" t="s">
        <v>13</v>
      </c>
      <c r="R14" s="4">
        <f>CONVERT(40,"mm","ft")</f>
        <v>0.13123359580052493</v>
      </c>
    </row>
  </sheetData>
  <mergeCells count="9">
    <mergeCell ref="L1"/>
    <mergeCell ref="N1"/>
    <mergeCell ref="P1"/>
    <mergeCell ref="R1"/>
    <mergeCell ref="B1"/>
    <mergeCell ref="D1"/>
    <mergeCell ref="F1"/>
    <mergeCell ref="H1"/>
    <mergeCell ref="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Everitt</dc:creator>
  <cp:lastModifiedBy>Jacob</cp:lastModifiedBy>
  <dcterms:created xsi:type="dcterms:W3CDTF">2015-06-05T18:17:20Z</dcterms:created>
  <dcterms:modified xsi:type="dcterms:W3CDTF">2019-10-12T23:09:57Z</dcterms:modified>
</cp:coreProperties>
</file>