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School/Research/NACCuum Cleaner/"/>
    </mc:Choice>
  </mc:AlternateContent>
  <xr:revisionPtr revIDLastSave="17888" documentId="8_{B9BF8776-029A-4181-B7DA-0531D461EC2F}" xr6:coauthVersionLast="46" xr6:coauthVersionMax="46" xr10:uidLastSave="{DCF856FE-A285-4051-A8E7-A3F0D1D42208}"/>
  <bookViews>
    <workbookView xWindow="-108" yWindow="-108" windowWidth="23256" windowHeight="13176" tabRatio="668" xr2:uid="{82C264BA-97AF-4F49-84EB-FEA2DA7D3054}"/>
  </bookViews>
  <sheets>
    <sheet name="UDS Header" sheetId="21" r:id="rId1"/>
    <sheet name="UDS M1" sheetId="34" r:id="rId2"/>
    <sheet name="UDS A1" sheetId="7" r:id="rId3"/>
    <sheet name="UDS A2" sheetId="22" r:id="rId4"/>
    <sheet name="UDS A3" sheetId="8" r:id="rId5"/>
    <sheet name="RDD-UDS" sheetId="1" r:id="rId6"/>
    <sheet name="UDS A4" sheetId="23" r:id="rId7"/>
    <sheet name="UDS A5" sheetId="15" r:id="rId8"/>
    <sheet name="UDS B1" sheetId="24" r:id="rId9"/>
    <sheet name="UDS B2" sheetId="25" r:id="rId10"/>
    <sheet name="UDS B3" sheetId="26" r:id="rId11"/>
    <sheet name="UDS B4" sheetId="27" r:id="rId12"/>
    <sheet name="UDS B5" sheetId="28" r:id="rId13"/>
    <sheet name="UDS B6" sheetId="16" r:id="rId14"/>
    <sheet name="UDS B7" sheetId="29" r:id="rId15"/>
    <sheet name="UDS B8" sheetId="30" r:id="rId16"/>
    <sheet name="UDS B9" sheetId="17" r:id="rId17"/>
    <sheet name="UDS C1" sheetId="12" r:id="rId18"/>
    <sheet name="UDS C2" sheetId="31" r:id="rId19"/>
    <sheet name="UDS D1" sheetId="32" r:id="rId20"/>
    <sheet name="UDS D2" sheetId="33" r:id="rId21"/>
    <sheet name="UDS E1" sheetId="14" r:id="rId22"/>
    <sheet name="UDS T1" sheetId="6" r:id="rId23"/>
    <sheet name="UDS Z1X" sheetId="4" r:id="rId24"/>
    <sheet name="UDS CLS" sheetId="20" r:id="rId25"/>
    <sheet name="The Neuropathology Data Set" sheetId="2" r:id="rId26"/>
    <sheet name="Genetic Data" sheetId="3" r:id="rId27"/>
    <sheet name="FL4" sheetId="18" r:id="rId28"/>
    <sheet name="FL9&amp;10" sheetId="13" r:id="rId29"/>
  </sheets>
  <definedNames>
    <definedName name="_xlnm._FilterDatabase" localSheetId="28" hidden="1">'FL9&amp;10'!$A$1:$I$1</definedName>
    <definedName name="_xlnm._FilterDatabase" localSheetId="5" hidden="1">'RDD-UDS'!$A$1:$AB$831</definedName>
    <definedName name="_xlnm._FilterDatabase" localSheetId="2" hidden="1">'UDS A1'!$A$1:$J$43</definedName>
    <definedName name="_xlnm._FilterDatabase" localSheetId="3" hidden="1">'UDS A2'!$A$1:$J$23</definedName>
    <definedName name="_xlnm._FilterDatabase" localSheetId="4" hidden="1">'UDS A3'!$A$1:$P$534</definedName>
    <definedName name="_xlnm._FilterDatabase" localSheetId="6" hidden="1">'UDS A4'!$A$1:$J$1</definedName>
    <definedName name="_xlnm._FilterDatabase" localSheetId="7" hidden="1">'UDS A5'!$A$1:$J$92</definedName>
    <definedName name="_xlnm._FilterDatabase" localSheetId="8" hidden="1">'UDS B1'!$A$1:$J$1</definedName>
    <definedName name="_xlnm._FilterDatabase" localSheetId="9" hidden="1">'UDS B2'!$A$1:$J$1</definedName>
    <definedName name="_xlnm._FilterDatabase" localSheetId="10" hidden="1">'UDS B3'!$A$1:$J$1</definedName>
    <definedName name="_xlnm._FilterDatabase" localSheetId="11" hidden="1">'UDS B4'!$A$1:$J$1</definedName>
    <definedName name="_xlnm._FilterDatabase" localSheetId="12" hidden="1">'UDS B5'!$A$1:$J$1</definedName>
    <definedName name="_xlnm._FilterDatabase" localSheetId="13" hidden="1">'UDS B6'!$A$1:$J$1</definedName>
    <definedName name="_xlnm._FilterDatabase" localSheetId="14" hidden="1">'UDS B7'!$A$1:$J$1</definedName>
    <definedName name="_xlnm._FilterDatabase" localSheetId="15" hidden="1">'UDS B8'!$A$1:$J$1</definedName>
    <definedName name="_xlnm._FilterDatabase" localSheetId="16" hidden="1">'UDS B9'!$A$1:$J$1</definedName>
    <definedName name="_xlnm._FilterDatabase" localSheetId="17" hidden="1">'UDS C1'!$A$1:$J$1</definedName>
    <definedName name="_xlnm._FilterDatabase" localSheetId="18" hidden="1">'UDS C2'!$A$1:$J$109</definedName>
    <definedName name="_xlnm._FilterDatabase" localSheetId="24" hidden="1">'UDS CLS'!$A$1:$J$1</definedName>
    <definedName name="_xlnm._FilterDatabase" localSheetId="19" hidden="1">'UDS D1'!$A$1:$J$176</definedName>
    <definedName name="_xlnm._FilterDatabase" localSheetId="0" hidden="1">'UDS Header'!$A$1:$J$1</definedName>
    <definedName name="_xlnm._FilterDatabase" localSheetId="1" hidden="1">'UDS M1'!$A$1:$H$61</definedName>
    <definedName name="_xlnm._FilterDatabase" localSheetId="22" hidden="1">'UDS T1'!$A$1:$J$1</definedName>
    <definedName name="_xlnm._FilterDatabase" localSheetId="23" hidden="1">'UDS Z1X'!$A$1:$J$71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4" i="8" l="1"/>
  <c r="R518" i="8"/>
  <c r="R519" i="8"/>
  <c r="R520" i="8"/>
  <c r="R521" i="8"/>
  <c r="R522" i="8"/>
  <c r="R523" i="8"/>
  <c r="R525" i="8"/>
  <c r="R526" i="8"/>
  <c r="R527" i="8"/>
  <c r="R528" i="8"/>
  <c r="R529" i="8"/>
  <c r="R530" i="8"/>
  <c r="R531" i="8"/>
  <c r="R532" i="8"/>
  <c r="R533" i="8"/>
  <c r="R534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Q74" i="8"/>
  <c r="R74" i="8"/>
  <c r="Q75" i="8"/>
  <c r="R75" i="8"/>
  <c r="Q76" i="8"/>
  <c r="R76" i="8"/>
  <c r="Q77" i="8"/>
  <c r="R77" i="8"/>
  <c r="Q78" i="8"/>
  <c r="R78" i="8"/>
  <c r="Q79" i="8"/>
  <c r="R79" i="8"/>
  <c r="Q80" i="8"/>
  <c r="R80" i="8"/>
  <c r="Q81" i="8"/>
  <c r="R81" i="8"/>
  <c r="Q82" i="8"/>
  <c r="R82" i="8"/>
  <c r="Q83" i="8"/>
  <c r="R83" i="8"/>
  <c r="Q84" i="8"/>
  <c r="R84" i="8"/>
  <c r="Q85" i="8"/>
  <c r="R85" i="8"/>
  <c r="Q86" i="8"/>
  <c r="R86" i="8"/>
  <c r="Q87" i="8"/>
  <c r="R87" i="8"/>
  <c r="Q88" i="8"/>
  <c r="R88" i="8"/>
  <c r="Q89" i="8"/>
  <c r="R89" i="8"/>
  <c r="Q90" i="8"/>
  <c r="R90" i="8"/>
  <c r="Q91" i="8"/>
  <c r="R91" i="8"/>
  <c r="Q92" i="8"/>
  <c r="R92" i="8"/>
  <c r="Q93" i="8"/>
  <c r="R93" i="8"/>
  <c r="Q94" i="8"/>
  <c r="R94" i="8"/>
  <c r="Q95" i="8"/>
  <c r="R95" i="8"/>
  <c r="Q96" i="8"/>
  <c r="R96" i="8"/>
  <c r="Q97" i="8"/>
  <c r="R97" i="8"/>
  <c r="Q98" i="8"/>
  <c r="R98" i="8"/>
  <c r="Q99" i="8"/>
  <c r="R99" i="8"/>
  <c r="Q100" i="8"/>
  <c r="R100" i="8"/>
  <c r="Q101" i="8"/>
  <c r="R101" i="8"/>
  <c r="Q102" i="8"/>
  <c r="R102" i="8"/>
  <c r="Q103" i="8"/>
  <c r="R103" i="8"/>
  <c r="Q104" i="8"/>
  <c r="R104" i="8"/>
  <c r="Q105" i="8"/>
  <c r="R105" i="8"/>
  <c r="Q106" i="8"/>
  <c r="R106" i="8"/>
  <c r="Q107" i="8"/>
  <c r="R107" i="8"/>
  <c r="Q108" i="8"/>
  <c r="R108" i="8"/>
  <c r="Q109" i="8"/>
  <c r="R109" i="8"/>
  <c r="Q110" i="8"/>
  <c r="R110" i="8"/>
  <c r="Q111" i="8"/>
  <c r="R111" i="8"/>
  <c r="Q112" i="8"/>
  <c r="R112" i="8"/>
  <c r="Q113" i="8"/>
  <c r="R113" i="8"/>
  <c r="Q114" i="8"/>
  <c r="R114" i="8"/>
  <c r="Q115" i="8"/>
  <c r="R115" i="8"/>
  <c r="Q116" i="8"/>
  <c r="R116" i="8"/>
  <c r="Q117" i="8"/>
  <c r="R117" i="8"/>
  <c r="Q118" i="8"/>
  <c r="R118" i="8"/>
  <c r="Q119" i="8"/>
  <c r="R119" i="8"/>
  <c r="Q120" i="8"/>
  <c r="R120" i="8"/>
  <c r="Q121" i="8"/>
  <c r="R121" i="8"/>
  <c r="Q122" i="8"/>
  <c r="R122" i="8"/>
  <c r="Q123" i="8"/>
  <c r="R123" i="8"/>
  <c r="Q124" i="8"/>
  <c r="R124" i="8"/>
  <c r="Q125" i="8"/>
  <c r="R125" i="8"/>
  <c r="Q126" i="8"/>
  <c r="R126" i="8"/>
  <c r="Q127" i="8"/>
  <c r="R127" i="8"/>
  <c r="Q128" i="8"/>
  <c r="R128" i="8"/>
  <c r="Q129" i="8"/>
  <c r="R129" i="8"/>
  <c r="Q130" i="8"/>
  <c r="R130" i="8"/>
  <c r="Q131" i="8"/>
  <c r="R131" i="8"/>
  <c r="Q132" i="8"/>
  <c r="R132" i="8"/>
  <c r="Q133" i="8"/>
  <c r="R133" i="8"/>
  <c r="Q134" i="8"/>
  <c r="R134" i="8"/>
  <c r="Q135" i="8"/>
  <c r="R135" i="8"/>
  <c r="Q136" i="8"/>
  <c r="R136" i="8"/>
  <c r="Q137" i="8"/>
  <c r="R137" i="8"/>
  <c r="Q138" i="8"/>
  <c r="R138" i="8"/>
  <c r="Q139" i="8"/>
  <c r="R139" i="8"/>
  <c r="Q140" i="8"/>
  <c r="R140" i="8"/>
  <c r="Q141" i="8"/>
  <c r="R141" i="8"/>
  <c r="Q142" i="8"/>
  <c r="R142" i="8"/>
  <c r="Q143" i="8"/>
  <c r="R143" i="8"/>
  <c r="Q144" i="8"/>
  <c r="R144" i="8"/>
  <c r="Q145" i="8"/>
  <c r="R145" i="8"/>
  <c r="Q146" i="8"/>
  <c r="R146" i="8"/>
  <c r="Q147" i="8"/>
  <c r="R147" i="8"/>
  <c r="Q148" i="8"/>
  <c r="R148" i="8"/>
  <c r="Q149" i="8"/>
  <c r="R149" i="8"/>
  <c r="Q150" i="8"/>
  <c r="R150" i="8"/>
  <c r="Q151" i="8"/>
  <c r="R151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Q225" i="8"/>
  <c r="R225" i="8"/>
  <c r="Q226" i="8"/>
  <c r="R226" i="8"/>
  <c r="Q227" i="8"/>
  <c r="R227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Q239" i="8"/>
  <c r="R239" i="8"/>
  <c r="Q240" i="8"/>
  <c r="R240" i="8"/>
  <c r="Q241" i="8"/>
  <c r="R241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Q259" i="8"/>
  <c r="R259" i="8"/>
  <c r="Q260" i="8"/>
  <c r="R260" i="8"/>
  <c r="Q261" i="8"/>
  <c r="R261" i="8"/>
  <c r="Q262" i="8"/>
  <c r="R262" i="8"/>
  <c r="Q263" i="8"/>
  <c r="R263" i="8"/>
  <c r="Q264" i="8"/>
  <c r="R264" i="8"/>
  <c r="Q265" i="8"/>
  <c r="R265" i="8"/>
  <c r="Q266" i="8"/>
  <c r="R266" i="8"/>
  <c r="Q267" i="8"/>
  <c r="R267" i="8"/>
  <c r="Q268" i="8"/>
  <c r="R268" i="8"/>
  <c r="Q269" i="8"/>
  <c r="R269" i="8"/>
  <c r="Q270" i="8"/>
  <c r="R270" i="8"/>
  <c r="Q271" i="8"/>
  <c r="R271" i="8"/>
  <c r="Q272" i="8"/>
  <c r="R272" i="8"/>
  <c r="Q273" i="8"/>
  <c r="R273" i="8"/>
  <c r="Q274" i="8"/>
  <c r="R274" i="8"/>
  <c r="Q275" i="8"/>
  <c r="R275" i="8"/>
  <c r="Q276" i="8"/>
  <c r="R276" i="8"/>
  <c r="Q277" i="8"/>
  <c r="R277" i="8"/>
  <c r="Q278" i="8"/>
  <c r="R278" i="8"/>
  <c r="Q279" i="8"/>
  <c r="R279" i="8"/>
  <c r="Q280" i="8"/>
  <c r="R280" i="8"/>
  <c r="Q281" i="8"/>
  <c r="R281" i="8"/>
  <c r="Q282" i="8"/>
  <c r="R282" i="8"/>
  <c r="Q283" i="8"/>
  <c r="R283" i="8"/>
  <c r="Q284" i="8"/>
  <c r="R284" i="8"/>
  <c r="Q285" i="8"/>
  <c r="R285" i="8"/>
  <c r="Q286" i="8"/>
  <c r="R286" i="8"/>
  <c r="Q287" i="8"/>
  <c r="R287" i="8"/>
  <c r="Q288" i="8"/>
  <c r="R288" i="8"/>
  <c r="Q289" i="8"/>
  <c r="R289" i="8"/>
  <c r="Q290" i="8"/>
  <c r="R290" i="8"/>
  <c r="Q291" i="8"/>
  <c r="R291" i="8"/>
  <c r="Q292" i="8"/>
  <c r="R292" i="8"/>
  <c r="Q293" i="8"/>
  <c r="R293" i="8"/>
  <c r="Q294" i="8"/>
  <c r="R294" i="8"/>
  <c r="Q295" i="8"/>
  <c r="R295" i="8"/>
  <c r="Q296" i="8"/>
  <c r="R296" i="8"/>
  <c r="Q297" i="8"/>
  <c r="R297" i="8"/>
  <c r="Q298" i="8"/>
  <c r="R298" i="8"/>
  <c r="Q299" i="8"/>
  <c r="R299" i="8"/>
  <c r="Q300" i="8"/>
  <c r="R300" i="8"/>
  <c r="Q301" i="8"/>
  <c r="R301" i="8"/>
  <c r="Q302" i="8"/>
  <c r="R302" i="8"/>
  <c r="Q303" i="8"/>
  <c r="R303" i="8"/>
  <c r="Q304" i="8"/>
  <c r="R304" i="8"/>
  <c r="Q305" i="8"/>
  <c r="R305" i="8"/>
  <c r="Q306" i="8"/>
  <c r="R306" i="8"/>
  <c r="Q307" i="8"/>
  <c r="R307" i="8"/>
  <c r="Q308" i="8"/>
  <c r="R308" i="8"/>
  <c r="Q309" i="8"/>
  <c r="R309" i="8"/>
  <c r="Q310" i="8"/>
  <c r="R310" i="8"/>
  <c r="Q311" i="8"/>
  <c r="R311" i="8"/>
  <c r="Q312" i="8"/>
  <c r="R312" i="8"/>
  <c r="Q313" i="8"/>
  <c r="R313" i="8"/>
  <c r="Q314" i="8"/>
  <c r="R314" i="8"/>
  <c r="Q315" i="8"/>
  <c r="R315" i="8"/>
  <c r="Q316" i="8"/>
  <c r="R316" i="8"/>
  <c r="Q317" i="8"/>
  <c r="R317" i="8"/>
  <c r="Q318" i="8"/>
  <c r="R318" i="8"/>
  <c r="Q319" i="8"/>
  <c r="R319" i="8"/>
  <c r="Q320" i="8"/>
  <c r="R320" i="8"/>
  <c r="Q321" i="8"/>
  <c r="R321" i="8"/>
  <c r="Q322" i="8"/>
  <c r="R322" i="8"/>
  <c r="Q323" i="8"/>
  <c r="R323" i="8"/>
  <c r="Q324" i="8"/>
  <c r="R324" i="8"/>
  <c r="Q325" i="8"/>
  <c r="R325" i="8"/>
  <c r="Q326" i="8"/>
  <c r="R326" i="8"/>
  <c r="Q327" i="8"/>
  <c r="R327" i="8"/>
  <c r="Q328" i="8"/>
  <c r="R328" i="8"/>
  <c r="Q329" i="8"/>
  <c r="R329" i="8"/>
  <c r="Q330" i="8"/>
  <c r="R330" i="8"/>
  <c r="Q331" i="8"/>
  <c r="R331" i="8"/>
  <c r="Q332" i="8"/>
  <c r="R332" i="8"/>
  <c r="Q333" i="8"/>
  <c r="R333" i="8"/>
  <c r="Q334" i="8"/>
  <c r="R334" i="8"/>
  <c r="Q335" i="8"/>
  <c r="R335" i="8"/>
  <c r="Q336" i="8"/>
  <c r="R336" i="8"/>
  <c r="Q337" i="8"/>
  <c r="R337" i="8"/>
  <c r="Q338" i="8"/>
  <c r="R338" i="8"/>
  <c r="Q339" i="8"/>
  <c r="R339" i="8"/>
  <c r="Q340" i="8"/>
  <c r="R340" i="8"/>
  <c r="Q341" i="8"/>
  <c r="R341" i="8"/>
  <c r="Q342" i="8"/>
  <c r="R342" i="8"/>
  <c r="Q343" i="8"/>
  <c r="R343" i="8"/>
  <c r="Q344" i="8"/>
  <c r="R344" i="8"/>
  <c r="Q345" i="8"/>
  <c r="R345" i="8"/>
  <c r="Q346" i="8"/>
  <c r="R346" i="8"/>
  <c r="Q347" i="8"/>
  <c r="R347" i="8"/>
  <c r="Q348" i="8"/>
  <c r="R348" i="8"/>
  <c r="Q349" i="8"/>
  <c r="R349" i="8"/>
  <c r="Q350" i="8"/>
  <c r="R350" i="8"/>
  <c r="Q351" i="8"/>
  <c r="R351" i="8"/>
  <c r="Q352" i="8"/>
  <c r="R352" i="8"/>
  <c r="Q353" i="8"/>
  <c r="R353" i="8"/>
  <c r="Q354" i="8"/>
  <c r="R354" i="8"/>
  <c r="Q355" i="8"/>
  <c r="R355" i="8"/>
  <c r="Q356" i="8"/>
  <c r="R356" i="8"/>
  <c r="Q357" i="8"/>
  <c r="R357" i="8"/>
  <c r="Q358" i="8"/>
  <c r="R358" i="8"/>
  <c r="Q359" i="8"/>
  <c r="R359" i="8"/>
  <c r="Q360" i="8"/>
  <c r="R360" i="8"/>
  <c r="Q361" i="8"/>
  <c r="R361" i="8"/>
  <c r="Q362" i="8"/>
  <c r="R362" i="8"/>
  <c r="Q363" i="8"/>
  <c r="R363" i="8"/>
  <c r="Q364" i="8"/>
  <c r="R364" i="8"/>
  <c r="Q365" i="8"/>
  <c r="R365" i="8"/>
  <c r="Q366" i="8"/>
  <c r="R366" i="8"/>
  <c r="Q367" i="8"/>
  <c r="R367" i="8"/>
  <c r="Q368" i="8"/>
  <c r="R368" i="8"/>
  <c r="Q369" i="8"/>
  <c r="R369" i="8"/>
  <c r="Q370" i="8"/>
  <c r="R370" i="8"/>
  <c r="Q371" i="8"/>
  <c r="R371" i="8"/>
  <c r="Q372" i="8"/>
  <c r="R372" i="8"/>
  <c r="Q373" i="8"/>
  <c r="R373" i="8"/>
  <c r="Q374" i="8"/>
  <c r="R374" i="8"/>
  <c r="Q375" i="8"/>
  <c r="R375" i="8"/>
  <c r="Q376" i="8"/>
  <c r="R376" i="8"/>
  <c r="Q377" i="8"/>
  <c r="R377" i="8"/>
  <c r="Q378" i="8"/>
  <c r="R378" i="8"/>
  <c r="Q379" i="8"/>
  <c r="R379" i="8"/>
  <c r="Q380" i="8"/>
  <c r="R380" i="8"/>
  <c r="Q381" i="8"/>
  <c r="R381" i="8"/>
  <c r="Q382" i="8"/>
  <c r="R382" i="8"/>
  <c r="Q383" i="8"/>
  <c r="R383" i="8"/>
  <c r="Q384" i="8"/>
  <c r="R384" i="8"/>
  <c r="Q385" i="8"/>
  <c r="R385" i="8"/>
  <c r="Q386" i="8"/>
  <c r="R386" i="8"/>
  <c r="Q387" i="8"/>
  <c r="R387" i="8"/>
  <c r="Q388" i="8"/>
  <c r="R388" i="8"/>
  <c r="Q389" i="8"/>
  <c r="R389" i="8"/>
  <c r="Q390" i="8"/>
  <c r="R390" i="8"/>
  <c r="Q391" i="8"/>
  <c r="R391" i="8"/>
  <c r="Q392" i="8"/>
  <c r="R392" i="8"/>
  <c r="Q393" i="8"/>
  <c r="R393" i="8"/>
  <c r="Q394" i="8"/>
  <c r="R394" i="8"/>
  <c r="Q395" i="8"/>
  <c r="R395" i="8"/>
  <c r="Q396" i="8"/>
  <c r="R396" i="8"/>
  <c r="Q397" i="8"/>
  <c r="R397" i="8"/>
  <c r="Q398" i="8"/>
  <c r="R398" i="8"/>
  <c r="Q399" i="8"/>
  <c r="R399" i="8"/>
  <c r="Q400" i="8"/>
  <c r="R400" i="8"/>
  <c r="Q401" i="8"/>
  <c r="R401" i="8"/>
  <c r="Q402" i="8"/>
  <c r="R402" i="8"/>
  <c r="Q403" i="8"/>
  <c r="R403" i="8"/>
  <c r="Q404" i="8"/>
  <c r="R404" i="8"/>
  <c r="Q405" i="8"/>
  <c r="R405" i="8"/>
  <c r="Q406" i="8"/>
  <c r="R406" i="8"/>
  <c r="Q407" i="8"/>
  <c r="R407" i="8"/>
  <c r="Q408" i="8"/>
  <c r="R408" i="8"/>
  <c r="Q409" i="8"/>
  <c r="R409" i="8"/>
  <c r="Q410" i="8"/>
  <c r="R410" i="8"/>
  <c r="Q411" i="8"/>
  <c r="R411" i="8"/>
  <c r="Q412" i="8"/>
  <c r="R412" i="8"/>
  <c r="Q413" i="8"/>
  <c r="R413" i="8"/>
  <c r="Q414" i="8"/>
  <c r="R414" i="8"/>
  <c r="Q415" i="8"/>
  <c r="R415" i="8"/>
  <c r="Q416" i="8"/>
  <c r="R416" i="8"/>
  <c r="Q417" i="8"/>
  <c r="R417" i="8"/>
  <c r="Q418" i="8"/>
  <c r="R418" i="8"/>
  <c r="Q419" i="8"/>
  <c r="R419" i="8"/>
  <c r="Q420" i="8"/>
  <c r="R420" i="8"/>
  <c r="Q421" i="8"/>
  <c r="R421" i="8"/>
  <c r="Q422" i="8"/>
  <c r="R422" i="8"/>
  <c r="Q423" i="8"/>
  <c r="R423" i="8"/>
  <c r="Q424" i="8"/>
  <c r="R424" i="8"/>
  <c r="Q425" i="8"/>
  <c r="R425" i="8"/>
  <c r="Q426" i="8"/>
  <c r="R426" i="8"/>
  <c r="Q427" i="8"/>
  <c r="R427" i="8"/>
  <c r="Q428" i="8"/>
  <c r="R428" i="8"/>
  <c r="Q429" i="8"/>
  <c r="R429" i="8"/>
  <c r="Q430" i="8"/>
  <c r="R430" i="8"/>
  <c r="Q431" i="8"/>
  <c r="R431" i="8"/>
  <c r="Q432" i="8"/>
  <c r="R432" i="8"/>
  <c r="Q433" i="8"/>
  <c r="R433" i="8"/>
  <c r="Q434" i="8"/>
  <c r="R434" i="8"/>
  <c r="Q435" i="8"/>
  <c r="R435" i="8"/>
  <c r="Q436" i="8"/>
  <c r="R436" i="8"/>
  <c r="Q437" i="8"/>
  <c r="R437" i="8"/>
  <c r="Q438" i="8"/>
  <c r="R438" i="8"/>
  <c r="Q439" i="8"/>
  <c r="R439" i="8"/>
  <c r="Q440" i="8"/>
  <c r="R440" i="8"/>
  <c r="Q441" i="8"/>
  <c r="R441" i="8"/>
  <c r="Q442" i="8"/>
  <c r="R442" i="8"/>
  <c r="Q443" i="8"/>
  <c r="R443" i="8"/>
  <c r="Q444" i="8"/>
  <c r="R444" i="8"/>
  <c r="Q445" i="8"/>
  <c r="R445" i="8"/>
  <c r="Q446" i="8"/>
  <c r="R446" i="8"/>
  <c r="Q447" i="8"/>
  <c r="R447" i="8"/>
  <c r="Q448" i="8"/>
  <c r="R448" i="8"/>
  <c r="Q449" i="8"/>
  <c r="R449" i="8"/>
  <c r="Q450" i="8"/>
  <c r="R450" i="8"/>
  <c r="Q451" i="8"/>
  <c r="R451" i="8"/>
  <c r="Q452" i="8"/>
  <c r="R452" i="8"/>
  <c r="Q453" i="8"/>
  <c r="R453" i="8"/>
  <c r="Q454" i="8"/>
  <c r="R454" i="8"/>
  <c r="Q455" i="8"/>
  <c r="R455" i="8"/>
  <c r="Q456" i="8"/>
  <c r="R456" i="8"/>
  <c r="Q457" i="8"/>
  <c r="R457" i="8"/>
  <c r="Q458" i="8"/>
  <c r="R458" i="8"/>
  <c r="Q459" i="8"/>
  <c r="R459" i="8"/>
  <c r="Q460" i="8"/>
  <c r="R460" i="8"/>
  <c r="Q461" i="8"/>
  <c r="R461" i="8"/>
  <c r="Q462" i="8"/>
  <c r="R462" i="8"/>
  <c r="Q463" i="8"/>
  <c r="R463" i="8"/>
  <c r="Q464" i="8"/>
  <c r="R464" i="8"/>
  <c r="Q465" i="8"/>
  <c r="R465" i="8"/>
  <c r="Q466" i="8"/>
  <c r="R466" i="8"/>
  <c r="Q467" i="8"/>
  <c r="R467" i="8"/>
  <c r="Q468" i="8"/>
  <c r="R468" i="8"/>
  <c r="Q469" i="8"/>
  <c r="R469" i="8"/>
  <c r="Q470" i="8"/>
  <c r="R470" i="8"/>
  <c r="Q471" i="8"/>
  <c r="R471" i="8"/>
  <c r="Q472" i="8"/>
  <c r="R472" i="8"/>
  <c r="Q473" i="8"/>
  <c r="R473" i="8"/>
  <c r="Q474" i="8"/>
  <c r="R474" i="8"/>
  <c r="Q475" i="8"/>
  <c r="R475" i="8"/>
  <c r="Q476" i="8"/>
  <c r="R476" i="8"/>
  <c r="Q477" i="8"/>
  <c r="R477" i="8"/>
  <c r="Q478" i="8"/>
  <c r="R478" i="8"/>
  <c r="Q479" i="8"/>
  <c r="R479" i="8"/>
  <c r="Q480" i="8"/>
  <c r="R480" i="8"/>
  <c r="Q481" i="8"/>
  <c r="R481" i="8"/>
  <c r="Q482" i="8"/>
  <c r="R482" i="8"/>
  <c r="Q483" i="8"/>
  <c r="R483" i="8"/>
  <c r="Q484" i="8"/>
  <c r="R484" i="8"/>
  <c r="Q485" i="8"/>
  <c r="R485" i="8"/>
  <c r="Q486" i="8"/>
  <c r="R486" i="8"/>
  <c r="Q487" i="8"/>
  <c r="R487" i="8"/>
  <c r="Q488" i="8"/>
  <c r="R488" i="8"/>
  <c r="Q489" i="8"/>
  <c r="R489" i="8"/>
  <c r="Q490" i="8"/>
  <c r="R490" i="8"/>
  <c r="Q491" i="8"/>
  <c r="R491" i="8"/>
  <c r="Q492" i="8"/>
  <c r="R492" i="8"/>
  <c r="Q493" i="8"/>
  <c r="R493" i="8"/>
  <c r="Q494" i="8"/>
  <c r="R494" i="8"/>
  <c r="Q495" i="8"/>
  <c r="R495" i="8"/>
  <c r="Q496" i="8"/>
  <c r="R496" i="8"/>
  <c r="Q497" i="8"/>
  <c r="R497" i="8"/>
  <c r="Q498" i="8"/>
  <c r="R498" i="8"/>
  <c r="Q499" i="8"/>
  <c r="R499" i="8"/>
  <c r="Q500" i="8"/>
  <c r="R500" i="8"/>
  <c r="Q501" i="8"/>
  <c r="R501" i="8"/>
  <c r="Q502" i="8"/>
  <c r="R502" i="8"/>
  <c r="Q503" i="8"/>
  <c r="R503" i="8"/>
  <c r="Q504" i="8"/>
  <c r="R504" i="8"/>
  <c r="Q505" i="8"/>
  <c r="R505" i="8"/>
  <c r="Q506" i="8"/>
  <c r="R506" i="8"/>
  <c r="Q507" i="8"/>
  <c r="R507" i="8"/>
  <c r="Q508" i="8"/>
  <c r="R508" i="8"/>
  <c r="Q509" i="8"/>
  <c r="R509" i="8"/>
  <c r="Q510" i="8"/>
  <c r="R510" i="8"/>
  <c r="Q511" i="8"/>
  <c r="R511" i="8"/>
  <c r="Q512" i="8"/>
  <c r="R512" i="8"/>
  <c r="Q513" i="8"/>
  <c r="R513" i="8"/>
  <c r="Q514" i="8"/>
  <c r="R514" i="8"/>
  <c r="Q515" i="8"/>
  <c r="R515" i="8"/>
  <c r="Q516" i="8"/>
  <c r="R516" i="8"/>
  <c r="Q517" i="8"/>
  <c r="R517" i="8"/>
  <c r="R2" i="8"/>
  <c r="Q2" i="8"/>
  <c r="J275" i="8"/>
  <c r="J276" i="8"/>
  <c r="J27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2" i="8"/>
  <c r="J3" i="21"/>
  <c r="J4" i="21"/>
  <c r="J5" i="21"/>
  <c r="J6" i="21"/>
  <c r="J7" i="21"/>
  <c r="J8" i="21"/>
  <c r="J9" i="21"/>
  <c r="J10" i="21"/>
  <c r="J11" i="21"/>
  <c r="J2" i="21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2" i="3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" i="7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" i="22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R2" i="22"/>
  <c r="Q2" i="22"/>
  <c r="R2" i="34"/>
  <c r="R3" i="34"/>
  <c r="R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Q2" i="34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R4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2" i="7"/>
  <c r="R3" i="7"/>
  <c r="R4" i="7"/>
  <c r="R5" i="7"/>
  <c r="R6" i="7"/>
  <c r="R7" i="7"/>
  <c r="R8" i="7"/>
  <c r="R9" i="7"/>
  <c r="R10" i="7"/>
  <c r="R11" i="7"/>
  <c r="R12" i="7"/>
  <c r="R13" i="7"/>
  <c r="Q43" i="7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48" i="34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Q4" i="21"/>
  <c r="Q5" i="21" s="1"/>
  <c r="Q6" i="21" s="1"/>
  <c r="Q7" i="21" s="1"/>
  <c r="Q8" i="21" s="1"/>
  <c r="Q9" i="21" s="1"/>
  <c r="Q10" i="21" s="1"/>
  <c r="Q12" i="21" s="1"/>
  <c r="Q13" i="21" s="1"/>
  <c r="Q14" i="21" s="1"/>
  <c r="Q15" i="21" s="1"/>
  <c r="Q16" i="21" s="1"/>
  <c r="Q17" i="21" s="1"/>
  <c r="Q18" i="21" s="1"/>
  <c r="Q2" i="2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" i="14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2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R22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11" i="33"/>
  <c r="Q11" i="33"/>
  <c r="R10" i="33"/>
  <c r="Q10" i="33"/>
  <c r="R9" i="33"/>
  <c r="Q9" i="33"/>
  <c r="R8" i="33"/>
  <c r="Q8" i="33"/>
  <c r="R7" i="33"/>
  <c r="Q7" i="33"/>
  <c r="R6" i="33"/>
  <c r="Q6" i="33"/>
  <c r="R5" i="33"/>
  <c r="Q5" i="33"/>
  <c r="R4" i="33"/>
  <c r="Q4" i="33"/>
  <c r="R3" i="33"/>
  <c r="Q3" i="33"/>
  <c r="R2" i="33"/>
  <c r="Q2" i="33"/>
  <c r="J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138" i="32"/>
  <c r="J139" i="32"/>
  <c r="J140" i="32"/>
  <c r="J141" i="32"/>
  <c r="J142" i="32"/>
  <c r="J143" i="32"/>
  <c r="J144" i="32"/>
  <c r="J145" i="32"/>
  <c r="J146" i="32"/>
  <c r="J147" i="32"/>
  <c r="J148" i="32"/>
  <c r="J149" i="32"/>
  <c r="J150" i="32"/>
  <c r="J151" i="32"/>
  <c r="J152" i="32"/>
  <c r="J153" i="32"/>
  <c r="J154" i="32"/>
  <c r="J155" i="32"/>
  <c r="J2" i="32"/>
  <c r="Q56" i="32"/>
  <c r="Q3" i="32"/>
  <c r="Q4" i="32"/>
  <c r="Q5" i="32"/>
  <c r="Q156" i="32"/>
  <c r="Q6" i="32"/>
  <c r="Q7" i="32"/>
  <c r="Q157" i="32"/>
  <c r="Q158" i="32"/>
  <c r="Q159" i="32"/>
  <c r="Q160" i="32"/>
  <c r="Q161" i="32"/>
  <c r="Q12" i="32"/>
  <c r="Q162" i="32"/>
  <c r="Q163" i="32"/>
  <c r="Q164" i="32"/>
  <c r="Q165" i="32"/>
  <c r="Q166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50" i="32"/>
  <c r="Q51" i="32"/>
  <c r="Q167" i="32"/>
  <c r="Q168" i="32"/>
  <c r="Q52" i="32"/>
  <c r="Q53" i="32"/>
  <c r="Q54" i="32"/>
  <c r="Q55" i="32"/>
  <c r="Q169" i="32"/>
  <c r="Q170" i="32"/>
  <c r="Q62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82" i="32"/>
  <c r="Q83" i="32"/>
  <c r="Q8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10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24" i="32"/>
  <c r="Q125" i="32"/>
  <c r="Q126" i="32"/>
  <c r="Q127" i="32"/>
  <c r="Q128" i="32"/>
  <c r="Q129" i="32"/>
  <c r="Q130" i="32"/>
  <c r="Q131" i="32"/>
  <c r="Q132" i="32"/>
  <c r="Q133" i="32"/>
  <c r="Q134" i="32"/>
  <c r="Q135" i="32"/>
  <c r="Q136" i="32"/>
  <c r="Q137" i="32"/>
  <c r="Q138" i="32"/>
  <c r="Q139" i="32"/>
  <c r="Q140" i="32"/>
  <c r="Q141" i="32"/>
  <c r="Q142" i="32"/>
  <c r="Q143" i="32"/>
  <c r="Q144" i="32"/>
  <c r="Q145" i="32"/>
  <c r="Q146" i="32"/>
  <c r="Q147" i="32"/>
  <c r="Q148" i="32"/>
  <c r="Q149" i="32"/>
  <c r="Q150" i="32"/>
  <c r="Q151" i="32"/>
  <c r="Q152" i="32"/>
  <c r="Q153" i="32"/>
  <c r="Q154" i="32"/>
  <c r="Q155" i="32"/>
  <c r="Q171" i="32"/>
  <c r="Q172" i="32"/>
  <c r="Q173" i="32"/>
  <c r="Q174" i="32"/>
  <c r="Q175" i="32"/>
  <c r="Q176" i="32"/>
  <c r="Q2" i="32"/>
  <c r="R176" i="32"/>
  <c r="R175" i="32"/>
  <c r="R174" i="32"/>
  <c r="R173" i="32"/>
  <c r="R172" i="32"/>
  <c r="R171" i="32"/>
  <c r="R155" i="32"/>
  <c r="R154" i="32"/>
  <c r="R153" i="32"/>
  <c r="R152" i="32"/>
  <c r="R151" i="32"/>
  <c r="R150" i="32"/>
  <c r="R149" i="32"/>
  <c r="R148" i="32"/>
  <c r="R147" i="32"/>
  <c r="R146" i="32"/>
  <c r="R145" i="32"/>
  <c r="R144" i="32"/>
  <c r="R143" i="32"/>
  <c r="R142" i="32"/>
  <c r="R141" i="32"/>
  <c r="R140" i="32"/>
  <c r="R139" i="32"/>
  <c r="R138" i="32"/>
  <c r="R137" i="32"/>
  <c r="R136" i="32"/>
  <c r="R135" i="32"/>
  <c r="R134" i="32"/>
  <c r="R133" i="32"/>
  <c r="R132" i="32"/>
  <c r="R131" i="32"/>
  <c r="R130" i="32"/>
  <c r="R129" i="32"/>
  <c r="R128" i="32"/>
  <c r="R127" i="32"/>
  <c r="R126" i="32"/>
  <c r="R125" i="32"/>
  <c r="R124" i="32"/>
  <c r="R123" i="32"/>
  <c r="R122" i="32"/>
  <c r="R121" i="32"/>
  <c r="R120" i="32"/>
  <c r="R119" i="32"/>
  <c r="R118" i="32"/>
  <c r="R117" i="32"/>
  <c r="R116" i="32"/>
  <c r="R115" i="32"/>
  <c r="R114" i="32"/>
  <c r="R113" i="32"/>
  <c r="R112" i="32"/>
  <c r="R111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R95" i="32"/>
  <c r="R94" i="32"/>
  <c r="R93" i="32"/>
  <c r="R92" i="32"/>
  <c r="R91" i="32"/>
  <c r="R90" i="32"/>
  <c r="R89" i="32"/>
  <c r="R88" i="32"/>
  <c r="R87" i="32"/>
  <c r="R86" i="32"/>
  <c r="R85" i="32"/>
  <c r="R84" i="32"/>
  <c r="R83" i="32"/>
  <c r="R82" i="32"/>
  <c r="R77" i="32"/>
  <c r="R76" i="32"/>
  <c r="R75" i="32"/>
  <c r="R74" i="32"/>
  <c r="R73" i="32"/>
  <c r="R72" i="32"/>
  <c r="R71" i="32"/>
  <c r="R70" i="32"/>
  <c r="R69" i="32"/>
  <c r="R68" i="32"/>
  <c r="R67" i="32"/>
  <c r="R66" i="32"/>
  <c r="R65" i="32"/>
  <c r="R64" i="32"/>
  <c r="R62" i="32"/>
  <c r="R170" i="32"/>
  <c r="R169" i="32"/>
  <c r="R55" i="32"/>
  <c r="R54" i="32"/>
  <c r="R53" i="32"/>
  <c r="R52" i="32"/>
  <c r="R168" i="32"/>
  <c r="R167" i="32"/>
  <c r="R51" i="32"/>
  <c r="R50" i="32"/>
  <c r="R47" i="32"/>
  <c r="R46" i="32"/>
  <c r="R45" i="32"/>
  <c r="R44" i="32"/>
  <c r="R43" i="32"/>
  <c r="R42" i="32"/>
  <c r="R41" i="32"/>
  <c r="R40" i="32"/>
  <c r="R39" i="32"/>
  <c r="R38" i="32"/>
  <c r="R37" i="32"/>
  <c r="R36" i="32"/>
  <c r="R35" i="32"/>
  <c r="R34" i="32"/>
  <c r="R33" i="32"/>
  <c r="R32" i="32"/>
  <c r="R31" i="32"/>
  <c r="R30" i="32"/>
  <c r="R29" i="32"/>
  <c r="R166" i="32"/>
  <c r="R165" i="32"/>
  <c r="R164" i="32"/>
  <c r="R163" i="32"/>
  <c r="R162" i="32"/>
  <c r="R12" i="32"/>
  <c r="R161" i="32"/>
  <c r="R160" i="32"/>
  <c r="R159" i="32"/>
  <c r="R158" i="32"/>
  <c r="R157" i="32"/>
  <c r="R7" i="32"/>
  <c r="R6" i="32"/>
  <c r="R156" i="32"/>
  <c r="R5" i="32"/>
  <c r="R4" i="32"/>
  <c r="R3" i="32"/>
  <c r="R2" i="3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2" i="12"/>
  <c r="J2" i="17"/>
  <c r="J2" i="31"/>
  <c r="Z79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R61" i="31"/>
  <c r="Q61" i="31"/>
  <c r="J61" i="31"/>
  <c r="R60" i="31"/>
  <c r="Q60" i="31"/>
  <c r="J60" i="31"/>
  <c r="R59" i="31"/>
  <c r="Q59" i="31"/>
  <c r="J59" i="31"/>
  <c r="R58" i="31"/>
  <c r="Q58" i="31"/>
  <c r="J58" i="31"/>
  <c r="R57" i="31"/>
  <c r="Q57" i="31"/>
  <c r="J57" i="31"/>
  <c r="R56" i="31"/>
  <c r="Q56" i="31"/>
  <c r="J56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11" i="31"/>
  <c r="J4" i="31"/>
  <c r="J5" i="31"/>
  <c r="J6" i="31"/>
  <c r="J7" i="31"/>
  <c r="J8" i="31"/>
  <c r="J9" i="31"/>
  <c r="J10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51" i="31"/>
  <c r="J52" i="31"/>
  <c r="J53" i="31"/>
  <c r="J54" i="31"/>
  <c r="J55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3" i="31"/>
  <c r="R108" i="31"/>
  <c r="Q108" i="31"/>
  <c r="R109" i="31"/>
  <c r="Q109" i="31"/>
  <c r="R97" i="31"/>
  <c r="Q97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55" i="31"/>
  <c r="Q55" i="31"/>
  <c r="R54" i="31"/>
  <c r="Q54" i="31"/>
  <c r="R53" i="31"/>
  <c r="Q53" i="31"/>
  <c r="R52" i="31"/>
  <c r="Q52" i="31"/>
  <c r="R51" i="31"/>
  <c r="Q51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R22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10" i="31"/>
  <c r="Q10" i="31"/>
  <c r="R9" i="31"/>
  <c r="Q9" i="31"/>
  <c r="R8" i="31"/>
  <c r="Q8" i="31"/>
  <c r="R7" i="31"/>
  <c r="Q7" i="31"/>
  <c r="R6" i="31"/>
  <c r="Q6" i="31"/>
  <c r="R5" i="31"/>
  <c r="Q5" i="31"/>
  <c r="R4" i="31"/>
  <c r="Q4" i="31"/>
  <c r="R3" i="31"/>
  <c r="Q3" i="31"/>
  <c r="J14" i="12"/>
  <c r="J15" i="12"/>
  <c r="J21" i="12"/>
  <c r="J26" i="12"/>
  <c r="J27" i="12"/>
  <c r="J28" i="12"/>
  <c r="J29" i="12"/>
  <c r="J30" i="12"/>
  <c r="J31" i="12"/>
  <c r="J32" i="12"/>
  <c r="J33" i="12"/>
  <c r="J36" i="12"/>
  <c r="J37" i="12"/>
  <c r="J38" i="12"/>
  <c r="J40" i="12"/>
  <c r="J41" i="12"/>
  <c r="J42" i="12"/>
  <c r="J43" i="12"/>
  <c r="J44" i="12"/>
  <c r="J45" i="12"/>
  <c r="J46" i="12"/>
  <c r="J47" i="12"/>
  <c r="J48" i="12"/>
  <c r="J49" i="12"/>
  <c r="R50" i="12"/>
  <c r="R51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37" i="12"/>
  <c r="R36" i="12"/>
  <c r="R21" i="12"/>
  <c r="R35" i="12"/>
  <c r="R34" i="12"/>
  <c r="R20" i="12"/>
  <c r="R19" i="12"/>
  <c r="R18" i="12"/>
  <c r="R17" i="12"/>
  <c r="R16" i="12"/>
  <c r="R15" i="12"/>
  <c r="R14" i="12"/>
  <c r="R13" i="12"/>
  <c r="R11" i="12"/>
  <c r="R10" i="12"/>
  <c r="R9" i="12"/>
  <c r="R8" i="12"/>
  <c r="R7" i="12"/>
  <c r="R6" i="12"/>
  <c r="R5" i="12"/>
  <c r="R4" i="12"/>
  <c r="R2" i="12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Q41" i="17"/>
  <c r="Q53" i="17"/>
  <c r="Q19" i="17"/>
  <c r="R64" i="17"/>
  <c r="Q64" i="17"/>
  <c r="R63" i="17"/>
  <c r="Q63" i="17"/>
  <c r="R62" i="17"/>
  <c r="Q62" i="17"/>
  <c r="R61" i="17"/>
  <c r="Q61" i="17"/>
  <c r="R60" i="17"/>
  <c r="Q60" i="17"/>
  <c r="R59" i="17"/>
  <c r="Q59" i="17"/>
  <c r="R58" i="17"/>
  <c r="Q58" i="17"/>
  <c r="R57" i="17"/>
  <c r="Q57" i="17"/>
  <c r="R56" i="17"/>
  <c r="Q56" i="17"/>
  <c r="R55" i="17"/>
  <c r="Q55" i="17"/>
  <c r="R54" i="17"/>
  <c r="Q54" i="17"/>
  <c r="R69" i="17"/>
  <c r="Q69" i="17"/>
  <c r="R52" i="17"/>
  <c r="Q52" i="17"/>
  <c r="R51" i="17"/>
  <c r="Q51" i="17"/>
  <c r="R50" i="17"/>
  <c r="Q50" i="17"/>
  <c r="R49" i="17"/>
  <c r="Q49" i="17"/>
  <c r="R48" i="17"/>
  <c r="Q48" i="17"/>
  <c r="R47" i="17"/>
  <c r="Q47" i="17"/>
  <c r="R46" i="17"/>
  <c r="Q46" i="17"/>
  <c r="R45" i="17"/>
  <c r="Q45" i="17"/>
  <c r="R68" i="17"/>
  <c r="Q68" i="17"/>
  <c r="R67" i="17"/>
  <c r="Q67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66" i="17"/>
  <c r="Q66" i="17"/>
  <c r="R65" i="17"/>
  <c r="Q65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2" i="30"/>
  <c r="R3" i="30"/>
  <c r="Q3" i="30"/>
  <c r="R48" i="30"/>
  <c r="Q48" i="30"/>
  <c r="R47" i="30"/>
  <c r="Q47" i="30"/>
  <c r="R46" i="30"/>
  <c r="Q46" i="30"/>
  <c r="R45" i="30"/>
  <c r="Q45" i="30"/>
  <c r="R44" i="30"/>
  <c r="Q44" i="30"/>
  <c r="R43" i="30"/>
  <c r="Q43" i="30"/>
  <c r="R42" i="30"/>
  <c r="Q42" i="30"/>
  <c r="R41" i="30"/>
  <c r="Q41" i="30"/>
  <c r="R40" i="30"/>
  <c r="Q40" i="30"/>
  <c r="R39" i="30"/>
  <c r="Q39" i="30"/>
  <c r="R38" i="30"/>
  <c r="Q38" i="30"/>
  <c r="R37" i="30"/>
  <c r="Q37" i="30"/>
  <c r="R36" i="30"/>
  <c r="Q36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7" i="30"/>
  <c r="Q27" i="30"/>
  <c r="R26" i="30"/>
  <c r="Q26" i="30"/>
  <c r="R25" i="30"/>
  <c r="Q25" i="30"/>
  <c r="R24" i="30"/>
  <c r="Q24" i="30"/>
  <c r="R23" i="30"/>
  <c r="Q23" i="30"/>
  <c r="R22" i="30"/>
  <c r="Q22" i="30"/>
  <c r="R21" i="30"/>
  <c r="Q21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R12" i="30"/>
  <c r="Q12" i="30"/>
  <c r="R11" i="30"/>
  <c r="Q11" i="30"/>
  <c r="R10" i="30"/>
  <c r="Q10" i="30"/>
  <c r="R9" i="30"/>
  <c r="Q9" i="30"/>
  <c r="R8" i="30"/>
  <c r="Q8" i="30"/>
  <c r="R7" i="30"/>
  <c r="Q7" i="30"/>
  <c r="R6" i="30"/>
  <c r="Q6" i="30"/>
  <c r="R5" i="30"/>
  <c r="Q5" i="30"/>
  <c r="R4" i="30"/>
  <c r="Q4" i="30"/>
  <c r="R2" i="30"/>
  <c r="Q2" i="30"/>
  <c r="R49" i="30"/>
  <c r="Q49" i="30"/>
  <c r="J3" i="29"/>
  <c r="J4" i="29"/>
  <c r="J5" i="29"/>
  <c r="J6" i="29"/>
  <c r="J7" i="29"/>
  <c r="J8" i="29"/>
  <c r="J9" i="29"/>
  <c r="J10" i="29"/>
  <c r="J11" i="29"/>
  <c r="J2" i="29"/>
  <c r="R11" i="29"/>
  <c r="Q11" i="29"/>
  <c r="R10" i="29"/>
  <c r="Q10" i="29"/>
  <c r="R9" i="29"/>
  <c r="Q9" i="29"/>
  <c r="R8" i="29"/>
  <c r="Q8" i="29"/>
  <c r="R7" i="29"/>
  <c r="Q7" i="29"/>
  <c r="R6" i="29"/>
  <c r="Q6" i="29"/>
  <c r="R5" i="29"/>
  <c r="Q5" i="29"/>
  <c r="R4" i="29"/>
  <c r="Q4" i="29"/>
  <c r="R3" i="29"/>
  <c r="Q3" i="29"/>
  <c r="R2" i="29"/>
  <c r="Q2" i="29"/>
  <c r="Q18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2" i="16"/>
  <c r="R19" i="16"/>
  <c r="Q19" i="16"/>
  <c r="R17" i="16"/>
  <c r="Q17" i="16"/>
  <c r="R16" i="16"/>
  <c r="Q16" i="16"/>
  <c r="R15" i="16"/>
  <c r="Q15" i="16"/>
  <c r="R14" i="16"/>
  <c r="Q14" i="16"/>
  <c r="R13" i="16"/>
  <c r="Q13" i="16"/>
  <c r="R12" i="16"/>
  <c r="Q12" i="16"/>
  <c r="R11" i="16"/>
  <c r="Q11" i="16"/>
  <c r="R10" i="16"/>
  <c r="Q10" i="16"/>
  <c r="R9" i="16"/>
  <c r="Q9" i="16"/>
  <c r="R8" i="16"/>
  <c r="Q8" i="16"/>
  <c r="R7" i="16"/>
  <c r="Q7" i="16"/>
  <c r="R6" i="16"/>
  <c r="Q6" i="16"/>
  <c r="R5" i="16"/>
  <c r="Q5" i="16"/>
  <c r="R4" i="16"/>
  <c r="Q4" i="16"/>
  <c r="R3" i="16"/>
  <c r="Q3" i="16"/>
  <c r="R2" i="16"/>
  <c r="Q2" i="16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J3" i="27"/>
  <c r="J4" i="27"/>
  <c r="J5" i="27"/>
  <c r="J6" i="27"/>
  <c r="J7" i="27"/>
  <c r="J8" i="27"/>
  <c r="J9" i="27"/>
  <c r="J10" i="27"/>
  <c r="J11" i="27"/>
  <c r="J2" i="27"/>
  <c r="R11" i="27"/>
  <c r="Q11" i="27"/>
  <c r="R10" i="27"/>
  <c r="Q10" i="27"/>
  <c r="R9" i="27"/>
  <c r="Q9" i="27"/>
  <c r="R8" i="27"/>
  <c r="Q8" i="27"/>
  <c r="R7" i="27"/>
  <c r="Q7" i="27"/>
  <c r="R6" i="27"/>
  <c r="Q6" i="27"/>
  <c r="R5" i="27"/>
  <c r="Q5" i="27"/>
  <c r="R4" i="27"/>
  <c r="Q4" i="27"/>
  <c r="R3" i="27"/>
  <c r="Q3" i="27"/>
  <c r="R2" i="27"/>
  <c r="Q2" i="27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2" i="26"/>
  <c r="R56" i="26"/>
  <c r="Q56" i="26"/>
  <c r="R55" i="26"/>
  <c r="Q55" i="26"/>
  <c r="R54" i="26"/>
  <c r="Q54" i="26"/>
  <c r="R53" i="26"/>
  <c r="Q53" i="26"/>
  <c r="R52" i="26"/>
  <c r="Q52" i="26"/>
  <c r="R51" i="26"/>
  <c r="Q51" i="26"/>
  <c r="R50" i="26"/>
  <c r="Q50" i="26"/>
  <c r="R49" i="26"/>
  <c r="Q49" i="26"/>
  <c r="R48" i="26"/>
  <c r="Q48" i="26"/>
  <c r="R47" i="26"/>
  <c r="Q47" i="26"/>
  <c r="R46" i="26"/>
  <c r="Q46" i="26"/>
  <c r="R45" i="26"/>
  <c r="Q45" i="26"/>
  <c r="R44" i="26"/>
  <c r="Q44" i="26"/>
  <c r="R43" i="26"/>
  <c r="Q43" i="26"/>
  <c r="R42" i="26"/>
  <c r="Q42" i="26"/>
  <c r="R41" i="26"/>
  <c r="Q41" i="26"/>
  <c r="R40" i="26"/>
  <c r="Q40" i="26"/>
  <c r="R39" i="26"/>
  <c r="Q39" i="26"/>
  <c r="R38" i="26"/>
  <c r="Q38" i="26"/>
  <c r="R37" i="26"/>
  <c r="Q37" i="26"/>
  <c r="R36" i="26"/>
  <c r="Q36" i="26"/>
  <c r="R35" i="26"/>
  <c r="Q35" i="26"/>
  <c r="R34" i="26"/>
  <c r="Q34" i="26"/>
  <c r="R33" i="26"/>
  <c r="Q33" i="26"/>
  <c r="R32" i="26"/>
  <c r="Q32" i="26"/>
  <c r="R31" i="26"/>
  <c r="Q31" i="26"/>
  <c r="R30" i="26"/>
  <c r="Q30" i="26"/>
  <c r="R29" i="26"/>
  <c r="Q29" i="26"/>
  <c r="R28" i="26"/>
  <c r="Q28" i="26"/>
  <c r="R27" i="26"/>
  <c r="Q27" i="26"/>
  <c r="R26" i="26"/>
  <c r="Q26" i="26"/>
  <c r="R25" i="26"/>
  <c r="Q25" i="26"/>
  <c r="R24" i="26"/>
  <c r="Q24" i="26"/>
  <c r="R23" i="26"/>
  <c r="Q23" i="26"/>
  <c r="R22" i="26"/>
  <c r="Q22" i="26"/>
  <c r="R21" i="26"/>
  <c r="Q21" i="26"/>
  <c r="R20" i="26"/>
  <c r="Q20" i="26"/>
  <c r="R19" i="26"/>
  <c r="Q19" i="26"/>
  <c r="R18" i="26"/>
  <c r="Q18" i="26"/>
  <c r="R17" i="26"/>
  <c r="Q17" i="26"/>
  <c r="R16" i="26"/>
  <c r="Q16" i="26"/>
  <c r="R15" i="26"/>
  <c r="Q15" i="26"/>
  <c r="R14" i="26"/>
  <c r="Q14" i="26"/>
  <c r="R13" i="26"/>
  <c r="Q13" i="26"/>
  <c r="R12" i="26"/>
  <c r="Q12" i="26"/>
  <c r="R11" i="26"/>
  <c r="Q11" i="26"/>
  <c r="R10" i="26"/>
  <c r="Q10" i="26"/>
  <c r="R9" i="26"/>
  <c r="Q9" i="26"/>
  <c r="R8" i="26"/>
  <c r="Q8" i="26"/>
  <c r="R7" i="26"/>
  <c r="Q7" i="26"/>
  <c r="R6" i="26"/>
  <c r="Q6" i="26"/>
  <c r="R5" i="26"/>
  <c r="Q5" i="26"/>
  <c r="R4" i="26"/>
  <c r="Q4" i="26"/>
  <c r="R3" i="26"/>
  <c r="Q3" i="26"/>
  <c r="R2" i="26"/>
  <c r="Q2" i="26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2" i="25"/>
  <c r="R18" i="25"/>
  <c r="Q18" i="25"/>
  <c r="R17" i="25"/>
  <c r="Q17" i="25"/>
  <c r="R16" i="25"/>
  <c r="Q16" i="25"/>
  <c r="R15" i="25"/>
  <c r="Q15" i="25"/>
  <c r="R14" i="25"/>
  <c r="Q14" i="25"/>
  <c r="R13" i="25"/>
  <c r="Q13" i="25"/>
  <c r="R12" i="25"/>
  <c r="Q12" i="25"/>
  <c r="R11" i="25"/>
  <c r="Q11" i="25"/>
  <c r="R10" i="25"/>
  <c r="Q10" i="25"/>
  <c r="R9" i="25"/>
  <c r="Q9" i="25"/>
  <c r="R8" i="25"/>
  <c r="Q8" i="25"/>
  <c r="R7" i="25"/>
  <c r="Q7" i="25"/>
  <c r="R6" i="25"/>
  <c r="Q6" i="25"/>
  <c r="R5" i="25"/>
  <c r="Q5" i="25"/>
  <c r="R4" i="25"/>
  <c r="Q4" i="25"/>
  <c r="R3" i="25"/>
  <c r="Q3" i="25"/>
  <c r="R2" i="25"/>
  <c r="Q2" i="25"/>
  <c r="J3" i="24"/>
  <c r="J4" i="24"/>
  <c r="J5" i="24"/>
  <c r="J6" i="24"/>
  <c r="J7" i="24"/>
  <c r="J8" i="24"/>
  <c r="J9" i="24"/>
  <c r="J10" i="24"/>
  <c r="J11" i="24"/>
  <c r="J12" i="24"/>
  <c r="J2" i="24"/>
  <c r="R12" i="24"/>
  <c r="Q12" i="24"/>
  <c r="R11" i="24"/>
  <c r="Q11" i="24"/>
  <c r="R10" i="24"/>
  <c r="Q10" i="24"/>
  <c r="R9" i="24"/>
  <c r="Q9" i="24"/>
  <c r="R8" i="24"/>
  <c r="Q8" i="24"/>
  <c r="R7" i="24"/>
  <c r="Q7" i="24"/>
  <c r="R6" i="24"/>
  <c r="Q6" i="24"/>
  <c r="R5" i="24"/>
  <c r="Q5" i="24"/>
  <c r="R4" i="24"/>
  <c r="Q4" i="24"/>
  <c r="R13" i="24"/>
  <c r="Q13" i="24"/>
  <c r="R3" i="24"/>
  <c r="Q3" i="24"/>
  <c r="R2" i="24"/>
  <c r="Q2" i="2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2" i="15"/>
  <c r="Q23" i="15"/>
  <c r="R90" i="15"/>
  <c r="Q90" i="15"/>
  <c r="R89" i="15"/>
  <c r="Q89" i="15"/>
  <c r="R88" i="15"/>
  <c r="Q88" i="15"/>
  <c r="R87" i="15"/>
  <c r="Q87" i="15"/>
  <c r="R86" i="15"/>
  <c r="Q86" i="15"/>
  <c r="R85" i="15"/>
  <c r="Q85" i="15"/>
  <c r="R84" i="15"/>
  <c r="Q84" i="15"/>
  <c r="R83" i="15"/>
  <c r="Q83" i="15"/>
  <c r="R82" i="15"/>
  <c r="Q82" i="15"/>
  <c r="R81" i="15"/>
  <c r="Q81" i="15"/>
  <c r="R80" i="15"/>
  <c r="Q80" i="15"/>
  <c r="R79" i="15"/>
  <c r="Q79" i="15"/>
  <c r="R78" i="15"/>
  <c r="Q78" i="15"/>
  <c r="R77" i="15"/>
  <c r="Q77" i="15"/>
  <c r="R76" i="15"/>
  <c r="Q76" i="15"/>
  <c r="R75" i="15"/>
  <c r="Q75" i="15"/>
  <c r="R74" i="15"/>
  <c r="Q74" i="15"/>
  <c r="R73" i="15"/>
  <c r="Q73" i="15"/>
  <c r="R72" i="15"/>
  <c r="Q72" i="15"/>
  <c r="R71" i="15"/>
  <c r="Q71" i="15"/>
  <c r="R70" i="15"/>
  <c r="Q70" i="15"/>
  <c r="R69" i="15"/>
  <c r="Q69" i="15"/>
  <c r="R68" i="15"/>
  <c r="Q68" i="15"/>
  <c r="R67" i="15"/>
  <c r="Q67" i="15"/>
  <c r="R66" i="15"/>
  <c r="Q66" i="15"/>
  <c r="R65" i="15"/>
  <c r="Q65" i="15"/>
  <c r="R64" i="15"/>
  <c r="Q64" i="15"/>
  <c r="R63" i="15"/>
  <c r="Q63" i="15"/>
  <c r="R62" i="15"/>
  <c r="Q62" i="15"/>
  <c r="R61" i="15"/>
  <c r="Q61" i="15"/>
  <c r="R60" i="15"/>
  <c r="Q60" i="15"/>
  <c r="R59" i="15"/>
  <c r="Q59" i="15"/>
  <c r="R58" i="15"/>
  <c r="Q58" i="15"/>
  <c r="R57" i="15"/>
  <c r="Q57" i="15"/>
  <c r="R56" i="15"/>
  <c r="Q56" i="15"/>
  <c r="R55" i="15"/>
  <c r="Q55" i="15"/>
  <c r="R54" i="15"/>
  <c r="Q54" i="15"/>
  <c r="R53" i="15"/>
  <c r="Q53" i="15"/>
  <c r="R52" i="15"/>
  <c r="Q52" i="15"/>
  <c r="R51" i="15"/>
  <c r="Q51" i="15"/>
  <c r="R50" i="15"/>
  <c r="Q50" i="15"/>
  <c r="R49" i="15"/>
  <c r="Q49" i="15"/>
  <c r="R48" i="15"/>
  <c r="Q48" i="15"/>
  <c r="R47" i="15"/>
  <c r="Q47" i="15"/>
  <c r="R46" i="15"/>
  <c r="Q46" i="15"/>
  <c r="R45" i="15"/>
  <c r="Q45" i="15"/>
  <c r="R44" i="15"/>
  <c r="Q44" i="15"/>
  <c r="R43" i="15"/>
  <c r="Q43" i="15"/>
  <c r="R42" i="15"/>
  <c r="Q42" i="15"/>
  <c r="R92" i="15"/>
  <c r="Q92" i="15"/>
  <c r="R40" i="15"/>
  <c r="Q40" i="15"/>
  <c r="R31" i="15"/>
  <c r="Q31" i="15"/>
  <c r="R91" i="15"/>
  <c r="Q91" i="15"/>
  <c r="R29" i="15"/>
  <c r="Q29" i="15"/>
  <c r="R22" i="15"/>
  <c r="Q22" i="15"/>
  <c r="R21" i="15"/>
  <c r="Q21" i="15"/>
  <c r="R20" i="15"/>
  <c r="Q20" i="15"/>
  <c r="R19" i="15"/>
  <c r="Q19" i="15"/>
  <c r="R18" i="15"/>
  <c r="Q18" i="15"/>
  <c r="R17" i="15"/>
  <c r="Q17" i="15"/>
  <c r="R16" i="15"/>
  <c r="Q16" i="15"/>
  <c r="R15" i="15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R5" i="15"/>
  <c r="Q5" i="15"/>
  <c r="R4" i="15"/>
  <c r="Q4" i="15"/>
  <c r="R3" i="15"/>
  <c r="Q3" i="15"/>
  <c r="R2" i="15"/>
  <c r="Q2" i="15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2" i="23"/>
  <c r="Q117" i="23"/>
  <c r="Q51" i="23"/>
  <c r="Q55" i="23"/>
  <c r="Q59" i="23"/>
  <c r="Q63" i="23"/>
  <c r="Q67" i="23"/>
  <c r="Q71" i="23"/>
  <c r="Q75" i="23"/>
  <c r="Q79" i="23"/>
  <c r="Q83" i="23"/>
  <c r="Q87" i="23"/>
  <c r="Q91" i="23"/>
  <c r="Q95" i="23"/>
  <c r="Q99" i="23"/>
  <c r="Q103" i="23"/>
  <c r="Q107" i="23"/>
  <c r="Q111" i="23"/>
  <c r="Q115" i="23"/>
  <c r="Q171" i="23"/>
  <c r="Q175" i="23"/>
  <c r="Q179" i="23"/>
  <c r="Q183" i="23"/>
  <c r="Q187" i="23"/>
  <c r="Q191" i="23"/>
  <c r="Q195" i="23"/>
  <c r="Q199" i="23"/>
  <c r="Q203" i="23"/>
  <c r="R106" i="23"/>
  <c r="Q106" i="23"/>
  <c r="R105" i="23"/>
  <c r="Q105" i="23"/>
  <c r="R104" i="23"/>
  <c r="Q104" i="23"/>
  <c r="R103" i="23"/>
  <c r="R102" i="23"/>
  <c r="Q102" i="23"/>
  <c r="R101" i="23"/>
  <c r="Q101" i="23"/>
  <c r="R100" i="23"/>
  <c r="Q100" i="23"/>
  <c r="R99" i="23"/>
  <c r="R98" i="23"/>
  <c r="Q98" i="23"/>
  <c r="R97" i="23"/>
  <c r="Q97" i="23"/>
  <c r="R96" i="23"/>
  <c r="Q96" i="23"/>
  <c r="R95" i="23"/>
  <c r="R94" i="23"/>
  <c r="Q94" i="23"/>
  <c r="R93" i="23"/>
  <c r="Q93" i="23"/>
  <c r="R92" i="23"/>
  <c r="Q92" i="23"/>
  <c r="R91" i="23"/>
  <c r="R90" i="23"/>
  <c r="Q90" i="23"/>
  <c r="R89" i="23"/>
  <c r="Q89" i="23"/>
  <c r="R88" i="23"/>
  <c r="Q88" i="23"/>
  <c r="R87" i="23"/>
  <c r="R86" i="23"/>
  <c r="Q86" i="23"/>
  <c r="R85" i="23"/>
  <c r="Q85" i="23"/>
  <c r="R84" i="23"/>
  <c r="Q84" i="23"/>
  <c r="R83" i="23"/>
  <c r="R82" i="23"/>
  <c r="Q82" i="23"/>
  <c r="R81" i="23"/>
  <c r="Q81" i="23"/>
  <c r="R80" i="23"/>
  <c r="Q80" i="23"/>
  <c r="R79" i="23"/>
  <c r="R78" i="23"/>
  <c r="Q78" i="23"/>
  <c r="R77" i="23"/>
  <c r="Q77" i="23"/>
  <c r="R76" i="23"/>
  <c r="Q76" i="23"/>
  <c r="R75" i="23"/>
  <c r="R74" i="23"/>
  <c r="Q74" i="23"/>
  <c r="R73" i="23"/>
  <c r="Q73" i="23"/>
  <c r="R72" i="23"/>
  <c r="Q72" i="23"/>
  <c r="R71" i="23"/>
  <c r="R70" i="23"/>
  <c r="Q70" i="23"/>
  <c r="R69" i="23"/>
  <c r="Q69" i="23"/>
  <c r="R68" i="23"/>
  <c r="Q68" i="23"/>
  <c r="R67" i="23"/>
  <c r="R66" i="23"/>
  <c r="Q66" i="23"/>
  <c r="R65" i="23"/>
  <c r="Q65" i="23"/>
  <c r="R64" i="23"/>
  <c r="Q64" i="23"/>
  <c r="R63" i="23"/>
  <c r="R62" i="23"/>
  <c r="Q62" i="23"/>
  <c r="R61" i="23"/>
  <c r="Q61" i="23"/>
  <c r="R60" i="23"/>
  <c r="Q60" i="23"/>
  <c r="R59" i="23"/>
  <c r="R58" i="23"/>
  <c r="Q58" i="23"/>
  <c r="R57" i="23"/>
  <c r="Q57" i="23"/>
  <c r="R56" i="23"/>
  <c r="Q56" i="23"/>
  <c r="R55" i="23"/>
  <c r="R54" i="23"/>
  <c r="Q54" i="23"/>
  <c r="R53" i="23"/>
  <c r="Q53" i="23"/>
  <c r="R52" i="23"/>
  <c r="Q52" i="23"/>
  <c r="R51" i="23"/>
  <c r="R50" i="23"/>
  <c r="Q50" i="23"/>
  <c r="R49" i="23"/>
  <c r="Q49" i="23"/>
  <c r="R48" i="23"/>
  <c r="Q48" i="23"/>
  <c r="R47" i="23"/>
  <c r="Q47" i="23"/>
  <c r="R46" i="23"/>
  <c r="Q46" i="23"/>
  <c r="R45" i="23"/>
  <c r="Q45" i="23"/>
  <c r="R44" i="23"/>
  <c r="Q44" i="23"/>
  <c r="R43" i="23"/>
  <c r="Q43" i="23"/>
  <c r="R192" i="23"/>
  <c r="Q192" i="23"/>
  <c r="R191" i="23"/>
  <c r="R190" i="23"/>
  <c r="Q190" i="23"/>
  <c r="R189" i="23"/>
  <c r="Q189" i="23"/>
  <c r="R188" i="23"/>
  <c r="Q188" i="23"/>
  <c r="R187" i="23"/>
  <c r="R186" i="23"/>
  <c r="Q186" i="23"/>
  <c r="R185" i="23"/>
  <c r="Q185" i="23"/>
  <c r="R184" i="23"/>
  <c r="Q184" i="23"/>
  <c r="R183" i="23"/>
  <c r="R182" i="23"/>
  <c r="Q182" i="23"/>
  <c r="R181" i="23"/>
  <c r="Q181" i="23"/>
  <c r="R180" i="23"/>
  <c r="Q180" i="23"/>
  <c r="R179" i="23"/>
  <c r="R178" i="23"/>
  <c r="Q178" i="23"/>
  <c r="R177" i="23"/>
  <c r="Q177" i="23"/>
  <c r="R176" i="23"/>
  <c r="Q176" i="23"/>
  <c r="R175" i="23"/>
  <c r="R174" i="23"/>
  <c r="Q174" i="23"/>
  <c r="R173" i="23"/>
  <c r="Q173" i="23"/>
  <c r="R172" i="23"/>
  <c r="Q172" i="23"/>
  <c r="R171" i="23"/>
  <c r="R116" i="23"/>
  <c r="Q116" i="23"/>
  <c r="R115" i="23"/>
  <c r="R114" i="23"/>
  <c r="Q114" i="23"/>
  <c r="R113" i="23"/>
  <c r="Q113" i="23"/>
  <c r="R112" i="23"/>
  <c r="Q112" i="23"/>
  <c r="R111" i="23"/>
  <c r="R110" i="23"/>
  <c r="Q110" i="23"/>
  <c r="R109" i="23"/>
  <c r="Q109" i="23"/>
  <c r="R108" i="23"/>
  <c r="Q108" i="23"/>
  <c r="R107" i="23"/>
  <c r="R204" i="23"/>
  <c r="Q204" i="23"/>
  <c r="R203" i="23"/>
  <c r="R202" i="23"/>
  <c r="Q202" i="23"/>
  <c r="R201" i="23"/>
  <c r="Q201" i="23"/>
  <c r="R200" i="23"/>
  <c r="Q200" i="23"/>
  <c r="R199" i="23"/>
  <c r="R198" i="23"/>
  <c r="Q198" i="23"/>
  <c r="R197" i="23"/>
  <c r="Q197" i="23"/>
  <c r="R196" i="23"/>
  <c r="Q196" i="23"/>
  <c r="R195" i="23"/>
  <c r="R194" i="23"/>
  <c r="Q194" i="23"/>
  <c r="R193" i="23"/>
  <c r="Q193" i="23"/>
  <c r="R427" i="23"/>
  <c r="Q427" i="23"/>
  <c r="R426" i="23"/>
  <c r="Q426" i="23"/>
  <c r="R425" i="23"/>
  <c r="Q425" i="23"/>
  <c r="R424" i="23"/>
  <c r="Q424" i="23"/>
  <c r="R423" i="23"/>
  <c r="Q423" i="23"/>
  <c r="R422" i="23"/>
  <c r="Q422" i="23"/>
  <c r="R421" i="23"/>
  <c r="Q421" i="23"/>
  <c r="R420" i="23"/>
  <c r="Q420" i="23"/>
  <c r="R419" i="23"/>
  <c r="Q419" i="23"/>
  <c r="R418" i="23"/>
  <c r="Q418" i="23"/>
  <c r="R417" i="23"/>
  <c r="Q417" i="23"/>
  <c r="R416" i="23"/>
  <c r="Q416" i="23"/>
  <c r="R415" i="23"/>
  <c r="Q415" i="23"/>
  <c r="R414" i="23"/>
  <c r="Q414" i="23"/>
  <c r="R413" i="23"/>
  <c r="Q413" i="23"/>
  <c r="R412" i="23"/>
  <c r="Q412" i="23"/>
  <c r="R411" i="23"/>
  <c r="Q411" i="23"/>
  <c r="R410" i="23"/>
  <c r="Q410" i="23"/>
  <c r="R409" i="23"/>
  <c r="Q409" i="23"/>
  <c r="R408" i="23"/>
  <c r="Q408" i="23"/>
  <c r="R407" i="23"/>
  <c r="Q407" i="23"/>
  <c r="R42" i="23"/>
  <c r="Q42" i="23"/>
  <c r="R41" i="23"/>
  <c r="Q41" i="23"/>
  <c r="R40" i="23"/>
  <c r="Q40" i="23"/>
  <c r="R39" i="23"/>
  <c r="Q39" i="23"/>
  <c r="R38" i="23"/>
  <c r="Q38" i="23"/>
  <c r="R37" i="23"/>
  <c r="Q37" i="23"/>
  <c r="R36" i="23"/>
  <c r="Q36" i="23"/>
  <c r="R35" i="23"/>
  <c r="Q35" i="23"/>
  <c r="R34" i="23"/>
  <c r="Q34" i="23"/>
  <c r="R33" i="23"/>
  <c r="Q33" i="23"/>
  <c r="R32" i="23"/>
  <c r="Q32" i="23"/>
  <c r="R31" i="23"/>
  <c r="Q31" i="23"/>
  <c r="R30" i="23"/>
  <c r="Q30" i="23"/>
  <c r="R29" i="23"/>
  <c r="Q29" i="23"/>
  <c r="R28" i="23"/>
  <c r="Q28" i="23"/>
  <c r="R27" i="23"/>
  <c r="Q27" i="23"/>
  <c r="R26" i="23"/>
  <c r="Q26" i="23"/>
  <c r="R25" i="23"/>
  <c r="Q25" i="23"/>
  <c r="R24" i="23"/>
  <c r="Q24" i="23"/>
  <c r="R23" i="23"/>
  <c r="Q23" i="23"/>
  <c r="R22" i="23"/>
  <c r="Q22" i="23"/>
  <c r="R21" i="23"/>
  <c r="Q21" i="23"/>
  <c r="R20" i="23"/>
  <c r="Q20" i="23"/>
  <c r="R19" i="23"/>
  <c r="Q19" i="23"/>
  <c r="R18" i="23"/>
  <c r="Q18" i="23"/>
  <c r="R17" i="23"/>
  <c r="Q17" i="23"/>
  <c r="R16" i="23"/>
  <c r="Q16" i="23"/>
  <c r="R15" i="23"/>
  <c r="Q15" i="23"/>
  <c r="R14" i="23"/>
  <c r="Q14" i="23"/>
  <c r="R13" i="23"/>
  <c r="Q13" i="23"/>
  <c r="R12" i="23"/>
  <c r="Q12" i="23"/>
  <c r="R11" i="23"/>
  <c r="Q11" i="23"/>
  <c r="R10" i="23"/>
  <c r="Q10" i="23"/>
  <c r="R9" i="23"/>
  <c r="Q9" i="23"/>
  <c r="R8" i="23"/>
  <c r="Q8" i="23"/>
  <c r="R7" i="23"/>
  <c r="Q7" i="23"/>
  <c r="R6" i="23"/>
  <c r="Q6" i="23"/>
  <c r="R5" i="23"/>
  <c r="Q5" i="23"/>
  <c r="R4" i="23"/>
  <c r="Q4" i="23"/>
  <c r="R2" i="23"/>
  <c r="Q2" i="23"/>
  <c r="J14" i="20"/>
  <c r="J3" i="20"/>
  <c r="J4" i="20"/>
  <c r="J5" i="20"/>
  <c r="J6" i="20"/>
  <c r="J7" i="20"/>
  <c r="J8" i="20"/>
  <c r="J9" i="20"/>
  <c r="J10" i="20"/>
  <c r="J11" i="20"/>
  <c r="J12" i="20"/>
  <c r="J13" i="20"/>
  <c r="J2" i="20"/>
  <c r="J68" i="4"/>
  <c r="J69" i="4"/>
  <c r="J70" i="4"/>
  <c r="J7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2" i="4"/>
  <c r="J3" i="6"/>
  <c r="J4" i="6"/>
  <c r="J5" i="6"/>
  <c r="J6" i="6"/>
  <c r="J7" i="6"/>
  <c r="J8" i="6"/>
  <c r="J9" i="6"/>
  <c r="J10" i="6"/>
  <c r="J11" i="6"/>
  <c r="J2" i="6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3" i="18"/>
  <c r="H4" i="18"/>
  <c r="H5" i="18"/>
  <c r="H2" i="18"/>
  <c r="D55" i="18"/>
  <c r="D56" i="18"/>
  <c r="D57" i="18"/>
  <c r="D58" i="18"/>
  <c r="I593" i="1" l="1"/>
  <c r="I594" i="1"/>
  <c r="I595" i="1"/>
  <c r="I596" i="1"/>
  <c r="I597" i="1"/>
  <c r="I598" i="1"/>
  <c r="I599" i="1"/>
  <c r="I600" i="1"/>
  <c r="I601" i="1"/>
  <c r="I592" i="1"/>
  <c r="I585" i="1"/>
  <c r="I584" i="1"/>
  <c r="I573" i="1"/>
  <c r="I574" i="1"/>
  <c r="I575" i="1"/>
  <c r="I576" i="1"/>
  <c r="I577" i="1"/>
  <c r="I578" i="1"/>
  <c r="I579" i="1"/>
  <c r="I572" i="1"/>
  <c r="I567" i="1"/>
  <c r="I563" i="1"/>
  <c r="I56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489" i="1"/>
  <c r="I490" i="1"/>
  <c r="I491" i="1"/>
  <c r="I492" i="1"/>
  <c r="I665" i="1"/>
  <c r="I500" i="1"/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84" i="13"/>
  <c r="G2" i="13"/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93" i="1"/>
  <c r="I494" i="1"/>
  <c r="I495" i="1"/>
  <c r="I496" i="1"/>
  <c r="I497" i="1"/>
  <c r="I498" i="1"/>
  <c r="I499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4" i="1"/>
  <c r="I565" i="1"/>
  <c r="I566" i="1"/>
  <c r="I568" i="1"/>
  <c r="I569" i="1"/>
  <c r="I570" i="1"/>
  <c r="I571" i="1"/>
  <c r="I580" i="1"/>
  <c r="I581" i="1"/>
  <c r="I582" i="1"/>
  <c r="I583" i="1"/>
  <c r="I586" i="1"/>
  <c r="I587" i="1"/>
  <c r="I588" i="1"/>
  <c r="I589" i="1"/>
  <c r="I590" i="1"/>
  <c r="I59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J4" i="2" l="1"/>
  <c r="K4" i="2" l="1"/>
  <c r="K8" i="2"/>
  <c r="K7" i="2"/>
  <c r="K5" i="2"/>
  <c r="K6" i="2"/>
  <c r="K9" i="2"/>
  <c r="K10" i="2"/>
  <c r="K11" i="2"/>
  <c r="K13" i="2"/>
  <c r="K14" i="2"/>
  <c r="K15" i="2"/>
  <c r="K16" i="2"/>
  <c r="K17" i="2"/>
  <c r="K18" i="2"/>
  <c r="K19" i="2"/>
  <c r="K20" i="2"/>
  <c r="K21" i="2"/>
  <c r="K22" i="2"/>
  <c r="K24" i="2"/>
  <c r="K26" i="2"/>
  <c r="K28" i="2"/>
  <c r="K29" i="2"/>
  <c r="K30" i="2"/>
  <c r="K31" i="2"/>
  <c r="K32" i="2"/>
  <c r="K33" i="2"/>
  <c r="K34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4" i="2"/>
  <c r="K155" i="2"/>
  <c r="K156" i="2"/>
  <c r="K157" i="2"/>
  <c r="K158" i="2"/>
  <c r="K159" i="2"/>
  <c r="K160" i="2"/>
  <c r="K165" i="2"/>
  <c r="K166" i="2"/>
  <c r="K167" i="2"/>
  <c r="K168" i="2"/>
  <c r="K169" i="2"/>
  <c r="K170" i="2"/>
  <c r="K171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5" i="2"/>
  <c r="K196" i="2"/>
  <c r="K198" i="2"/>
  <c r="K199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5" i="2" l="1"/>
  <c r="J6" i="2"/>
  <c r="J7" i="2"/>
  <c r="J8" i="2"/>
  <c r="J9" i="2"/>
  <c r="J10" i="2"/>
  <c r="J11" i="2"/>
  <c r="J12" i="2"/>
  <c r="J13" i="2"/>
  <c r="J14" i="2"/>
  <c r="J15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</calcChain>
</file>

<file path=xl/sharedStrings.xml><?xml version="1.0" encoding="utf-8"?>
<sst xmlns="http://schemas.openxmlformats.org/spreadsheetml/2006/main" count="20707" uniqueCount="6911">
  <si>
    <t>Form</t>
  </si>
  <si>
    <t>Variable name</t>
  </si>
  <si>
    <t>Short descriptor</t>
  </si>
  <si>
    <t>Variable type</t>
  </si>
  <si>
    <t>Source</t>
  </si>
  <si>
    <t>Form header</t>
  </si>
  <si>
    <t>NACCID</t>
  </si>
  <si>
    <t>Subject ID number</t>
  </si>
  <si>
    <t>NACC derived variable</t>
  </si>
  <si>
    <t>v1-3</t>
  </si>
  <si>
    <t>NACCADC</t>
  </si>
  <si>
    <t>ADC at which subject was seen</t>
  </si>
  <si>
    <t>PACKET</t>
  </si>
  <si>
    <t>Packet code</t>
  </si>
  <si>
    <t>Original UDS question</t>
  </si>
  <si>
    <t>FORMVER</t>
  </si>
  <si>
    <t>Form version number</t>
  </si>
  <si>
    <t>VISITMO</t>
  </si>
  <si>
    <t>Form date — month</t>
  </si>
  <si>
    <t>VISITDAY</t>
  </si>
  <si>
    <t>Form date — day</t>
  </si>
  <si>
    <t>VISITYR</t>
  </si>
  <si>
    <t>Form date — year</t>
  </si>
  <si>
    <t>NACCVNUM</t>
  </si>
  <si>
    <t>UDS visit number (order)</t>
  </si>
  <si>
    <t>NACCAVST</t>
  </si>
  <si>
    <t>Total number of all UDS visits made</t>
  </si>
  <si>
    <t>NACCNVST</t>
  </si>
  <si>
    <t>NACCDAYS</t>
  </si>
  <si>
    <t>Days from initial visit to most recent visit</t>
  </si>
  <si>
    <t>NACCFDYS</t>
  </si>
  <si>
    <t>Milestones</t>
  </si>
  <si>
    <t>NACCDIED</t>
  </si>
  <si>
    <t>Subject is known to be deceased</t>
  </si>
  <si>
    <t>NACCMOD</t>
  </si>
  <si>
    <t>Month of death</t>
  </si>
  <si>
    <t>NACCYOD</t>
  </si>
  <si>
    <t>Year of death</t>
  </si>
  <si>
    <t>NACCACTV</t>
  </si>
  <si>
    <t>NACCNOVS</t>
  </si>
  <si>
    <t>NACCDSMO</t>
  </si>
  <si>
    <t>NACCDSDY</t>
  </si>
  <si>
    <t>NACCDSYR</t>
  </si>
  <si>
    <t>NACCNURP</t>
  </si>
  <si>
    <t>Permanently moved to a nursing home</t>
  </si>
  <si>
    <t>NACCNRMO</t>
  </si>
  <si>
    <t>NACCNRDY</t>
  </si>
  <si>
    <t>Day permanently moved to nursing home</t>
  </si>
  <si>
    <t>NACCNRYR</t>
  </si>
  <si>
    <t>NACCMDSS</t>
  </si>
  <si>
    <t>NACCPAFF</t>
  </si>
  <si>
    <t>Previously afﬁliated subject</t>
  </si>
  <si>
    <t>NACCREAS</t>
  </si>
  <si>
    <t>Primary reason for coming to ADC</t>
  </si>
  <si>
    <t>NACCREFR</t>
  </si>
  <si>
    <t>Principal referral source</t>
  </si>
  <si>
    <t>BIRTHMO</t>
  </si>
  <si>
    <t>Subject’s month of birth</t>
  </si>
  <si>
    <t>BIRTHYR</t>
  </si>
  <si>
    <t>Subject’s year of birth</t>
  </si>
  <si>
    <t>SEX</t>
  </si>
  <si>
    <t>Subject’s sex</t>
  </si>
  <si>
    <t>HISPANIC</t>
  </si>
  <si>
    <t>Hispanic/Latino ethnicity</t>
  </si>
  <si>
    <t>INLIVWTH</t>
  </si>
  <si>
    <t>v3</t>
  </si>
  <si>
    <t>INKNOWN</t>
  </si>
  <si>
    <t>v1-2</t>
  </si>
  <si>
    <t>INRELTOX</t>
  </si>
  <si>
    <t>Co-participant’s relationship to subject</t>
  </si>
  <si>
    <t>INRELTO</t>
  </si>
  <si>
    <t>Co-participant’s years of education</t>
  </si>
  <si>
    <t>INEDUC</t>
  </si>
  <si>
    <t>Co-participant third race, other (specify)</t>
  </si>
  <si>
    <t>INRATERX</t>
  </si>
  <si>
    <t>Co-participant third race</t>
  </si>
  <si>
    <t>INRATER</t>
  </si>
  <si>
    <t>INRASECX</t>
  </si>
  <si>
    <t>Co-participant second race</t>
  </si>
  <si>
    <t>INRASEC</t>
  </si>
  <si>
    <t>Co-participant race, other (specify)</t>
  </si>
  <si>
    <t>INRACEX</t>
  </si>
  <si>
    <t>Co-participant race</t>
  </si>
  <si>
    <t>INRACE</t>
  </si>
  <si>
    <t>INHISPOX</t>
  </si>
  <si>
    <t>Co-participant’s Hispanic origins</t>
  </si>
  <si>
    <t>INHISPOR</t>
  </si>
  <si>
    <t>Co-participant Hispanic/Latino ethnicity</t>
  </si>
  <si>
    <t>INHISP</t>
  </si>
  <si>
    <t>NEWINF</t>
  </si>
  <si>
    <t>Co-participant’s sex</t>
  </si>
  <si>
    <t>INSEX</t>
  </si>
  <si>
    <t>Co-participant’s year of birth</t>
  </si>
  <si>
    <t>INBIRYR</t>
  </si>
  <si>
    <t>Co-participant’s month of birth</t>
  </si>
  <si>
    <t>INBIRMO</t>
  </si>
  <si>
    <t>Derived NIH race deﬁnitions</t>
  </si>
  <si>
    <t>NACCNIHR</t>
  </si>
  <si>
    <t>Subject’s age at initial visit</t>
  </si>
  <si>
    <t>NACCAGEB</t>
  </si>
  <si>
    <t>Subject’s age at visit</t>
  </si>
  <si>
    <t>NACCAGE</t>
  </si>
  <si>
    <t>Is the subject left- or right-handed?</t>
  </si>
  <si>
    <t>HANDED</t>
  </si>
  <si>
    <t>Type of residence</t>
  </si>
  <si>
    <t>RESIDENC</t>
  </si>
  <si>
    <t>Level of independence</t>
  </si>
  <si>
    <t>INDEPEND</t>
  </si>
  <si>
    <t>Living situation</t>
  </si>
  <si>
    <t>NACCLIVS</t>
  </si>
  <si>
    <t>Marital status</t>
  </si>
  <si>
    <t>MARISTAT</t>
  </si>
  <si>
    <t>Years of education</t>
  </si>
  <si>
    <t>EDUC</t>
  </si>
  <si>
    <t>Primary language, other- specify</t>
  </si>
  <si>
    <t>PRIMLANX</t>
  </si>
  <si>
    <t>Primary language</t>
  </si>
  <si>
    <t>PRIMLANG</t>
  </si>
  <si>
    <t>Third race, other- specify</t>
  </si>
  <si>
    <t>RACETERX</t>
  </si>
  <si>
    <t>Third race</t>
  </si>
  <si>
    <t>RACETER</t>
  </si>
  <si>
    <t>Second race, other- specify</t>
  </si>
  <si>
    <t>RACESECX</t>
  </si>
  <si>
    <t>Second race</t>
  </si>
  <si>
    <t>RACESEC</t>
  </si>
  <si>
    <t>Race, other — specify</t>
  </si>
  <si>
    <t>RACEX</t>
  </si>
  <si>
    <t>Race</t>
  </si>
  <si>
    <t>RACE</t>
  </si>
  <si>
    <t>Hispanic origins, other – specify</t>
  </si>
  <si>
    <t>HISPORX</t>
  </si>
  <si>
    <t>Hispanic origins</t>
  </si>
  <si>
    <t>HISPOR</t>
  </si>
  <si>
    <t>Subject’s status in the Minimal Data Set (MDS) and Uniform Data Set (UDS)</t>
  </si>
  <si>
    <t>Year permanently moved to nursing home</t>
  </si>
  <si>
    <t>Month permanently moved to nursing home</t>
  </si>
  <si>
    <t>Year of discontinuation from annual follow-up</t>
  </si>
  <si>
    <t>Month of discontinuation from annual follow-up</t>
  </si>
  <si>
    <t>Day of discontinuation from annual follow-up</t>
  </si>
  <si>
    <t>No longer followed annually in person or by telephone</t>
  </si>
  <si>
    <t>Follow-up status at the Alzheimer’s Disease Center (ADC)</t>
  </si>
  <si>
    <t>Days from initial visit to each follow-up visit</t>
  </si>
  <si>
    <t>Total number of in-person UDS visits made</t>
  </si>
  <si>
    <t>Is this a new co-participant — i.e., one who was not a co-participant at any past UDS visit?</t>
  </si>
  <si>
    <t>Co-participant of Hispanic origins, other (specify)</t>
  </si>
  <si>
    <t>Co-participant second race, other (specify)</t>
  </si>
  <si>
    <t>Co-participant relationship, other (specify)</t>
  </si>
  <si>
    <t>How long has the co-participant known the subject?</t>
  </si>
  <si>
    <t>Does the co-participant live with the subject?</t>
  </si>
  <si>
    <t>NACCACEI</t>
  </si>
  <si>
    <t>NACCHTNC</t>
  </si>
  <si>
    <t>NACCAHTN</t>
  </si>
  <si>
    <t>NACCAMD</t>
  </si>
  <si>
    <t>DRUG40</t>
  </si>
  <si>
    <t>Subject taking any medications</t>
  </si>
  <si>
    <t>ANYMEDS</t>
  </si>
  <si>
    <t>If other, specify</t>
  </si>
  <si>
    <t>NACCOMSX</t>
  </si>
  <si>
    <t>Source of evidence for other mutation</t>
  </si>
  <si>
    <t>NACCOMS</t>
  </si>
  <si>
    <t>Speciﬁed other mutation</t>
  </si>
  <si>
    <t>NACCOMX</t>
  </si>
  <si>
    <t>NACCOM</t>
  </si>
  <si>
    <t>NACCFMSX</t>
  </si>
  <si>
    <t>Source of evidence for FTLD mutation</t>
  </si>
  <si>
    <t>NACCFMS</t>
  </si>
  <si>
    <t>If yes, Other (specify)</t>
  </si>
  <si>
    <t>NACCFMX</t>
  </si>
  <si>
    <t>NACCFM</t>
  </si>
  <si>
    <t>NACCFFTD</t>
  </si>
  <si>
    <t>NACCAMSX</t>
  </si>
  <si>
    <t>Source of evidence for AD mutation</t>
  </si>
  <si>
    <t>NACCAMS</t>
  </si>
  <si>
    <t>NACCAMX</t>
  </si>
  <si>
    <t>NACCAM</t>
  </si>
  <si>
    <t>NACCFADM</t>
  </si>
  <si>
    <t>NACCDAD</t>
  </si>
  <si>
    <t>NACCMOM</t>
  </si>
  <si>
    <t>NACCFAM</t>
  </si>
  <si>
    <t>NACCNINR</t>
  </si>
  <si>
    <t>INRELY</t>
  </si>
  <si>
    <t>INCALLS</t>
  </si>
  <si>
    <t>INVISITS</t>
  </si>
  <si>
    <t>Heart attack/cardiac arrest</t>
  </si>
  <si>
    <t>CVHATT</t>
  </si>
  <si>
    <t>ALCFREQ</t>
  </si>
  <si>
    <t>ALCOCCAS</t>
  </si>
  <si>
    <t>QUITSMOK</t>
  </si>
  <si>
    <t>PACKSPER</t>
  </si>
  <si>
    <t>Total years smoked cigarettes</t>
  </si>
  <si>
    <t>SMOKYRS</t>
  </si>
  <si>
    <t>Smoked more than 100 cigarettes in life</t>
  </si>
  <si>
    <t>TOBAC100</t>
  </si>
  <si>
    <t>Smoked cigarettes in last 30 days</t>
  </si>
  <si>
    <t>TOBAC30</t>
  </si>
  <si>
    <t>NACCDBMD</t>
  </si>
  <si>
    <t>NACCEPMD</t>
  </si>
  <si>
    <t>NACCEMD</t>
  </si>
  <si>
    <t>NACCPDMD</t>
  </si>
  <si>
    <t>NACCADMD</t>
  </si>
  <si>
    <t>NACCAANX</t>
  </si>
  <si>
    <t>NACCAPSY</t>
  </si>
  <si>
    <t>NACCADEP</t>
  </si>
  <si>
    <t>NACCAC</t>
  </si>
  <si>
    <t>NACCNSD</t>
  </si>
  <si>
    <t>NACCLIPL</t>
  </si>
  <si>
    <t>NACCANGI</t>
  </si>
  <si>
    <t>Reported current use of a vasodilator</t>
  </si>
  <si>
    <t>NACCVASD</t>
  </si>
  <si>
    <t>Reported current use of a diuretic</t>
  </si>
  <si>
    <t>NACCDIUR</t>
  </si>
  <si>
    <t>NACCCCBS</t>
  </si>
  <si>
    <t>NACCBETA</t>
  </si>
  <si>
    <t>NACCAAAS</t>
  </si>
  <si>
    <t>Diabetes</t>
  </si>
  <si>
    <t>DIABETES</t>
  </si>
  <si>
    <t>Other neurological condition (specify)</t>
  </si>
  <si>
    <t>NCOTHRX</t>
  </si>
  <si>
    <t>Other neurological condition</t>
  </si>
  <si>
    <t>NCOTHR</t>
  </si>
  <si>
    <t>Year of most recent TBI</t>
  </si>
  <si>
    <t>TBIYEAR</t>
  </si>
  <si>
    <t>Brain trauma — chronic deﬁcit</t>
  </si>
  <si>
    <t>TRAUMCHR</t>
  </si>
  <si>
    <t>TBIWOLOS</t>
  </si>
  <si>
    <t>TRAUMEXT</t>
  </si>
  <si>
    <t>TBIEXTEN</t>
  </si>
  <si>
    <t>TRAUMBRF</t>
  </si>
  <si>
    <t>TBIBRIEF</t>
  </si>
  <si>
    <t>Traumatic brain injury (TBI)</t>
  </si>
  <si>
    <t>TBI</t>
  </si>
  <si>
    <t>Seizures</t>
  </si>
  <si>
    <t>SEIZURES</t>
  </si>
  <si>
    <t>Year of parkinsonian disorder diagnosis</t>
  </si>
  <si>
    <t>PDOTHRYR</t>
  </si>
  <si>
    <t>Other parkinsonian disorder</t>
  </si>
  <si>
    <t>PDOTHR</t>
  </si>
  <si>
    <t>Year of PD diagnosis</t>
  </si>
  <si>
    <t>PDYR</t>
  </si>
  <si>
    <t>Parkinson’s disease (PD)</t>
  </si>
  <si>
    <t>PD</t>
  </si>
  <si>
    <t>NACCTIYR</t>
  </si>
  <si>
    <t>TIAMULT</t>
  </si>
  <si>
    <t>Transient ischemic attack (TIA)</t>
  </si>
  <si>
    <t>CBTIA</t>
  </si>
  <si>
    <t>NACCSTYR</t>
  </si>
  <si>
    <t>STROKMUL</t>
  </si>
  <si>
    <t>Stroke</t>
  </si>
  <si>
    <t>CBSTROKE</t>
  </si>
  <si>
    <t>CVOTHRX</t>
  </si>
  <si>
    <t>Other cardiovascular disease</t>
  </si>
  <si>
    <t>CVOTHR</t>
  </si>
  <si>
    <t>Heart valve replacement or repair</t>
  </si>
  <si>
    <t>CVHVALVE</t>
  </si>
  <si>
    <t>Angina</t>
  </si>
  <si>
    <t>CVANGINA</t>
  </si>
  <si>
    <t>Congestive heart failure</t>
  </si>
  <si>
    <t>CVCHF</t>
  </si>
  <si>
    <t>Pacemaker</t>
  </si>
  <si>
    <t>CVPACE</t>
  </si>
  <si>
    <t>Pacemaker and/or deﬁbrillator</t>
  </si>
  <si>
    <t>CVPACDEF</t>
  </si>
  <si>
    <t>Cardiac bypass procedure</t>
  </si>
  <si>
    <t>CVBYPASS</t>
  </si>
  <si>
    <t>Angioplasty/endarterectomy/stent</t>
  </si>
  <si>
    <t>CVANGIO</t>
  </si>
  <si>
    <t>Atrial ﬁbrillation</t>
  </si>
  <si>
    <t>CVAFIB</t>
  </si>
  <si>
    <t>Year of most recent heart attack</t>
  </si>
  <si>
    <t>HATTYEAR</t>
  </si>
  <si>
    <t>HATTMULT</t>
  </si>
  <si>
    <t>Obsessive-compulsive disorder (OCD)</t>
  </si>
  <si>
    <t>OCD</t>
  </si>
  <si>
    <t>Anxiety</t>
  </si>
  <si>
    <t>ANXIETY</t>
  </si>
  <si>
    <t>DEPOTHR</t>
  </si>
  <si>
    <t>Active depression in the last two years</t>
  </si>
  <si>
    <t>DEP2YRS</t>
  </si>
  <si>
    <t>Schizophrenia</t>
  </si>
  <si>
    <t>SCHIZ</t>
  </si>
  <si>
    <t>Bipolar disorder</t>
  </si>
  <si>
    <t>BIPOLAR</t>
  </si>
  <si>
    <t>Post-traumatic stress disorder (PTSD)</t>
  </si>
  <si>
    <t>PTSD</t>
  </si>
  <si>
    <t>ABUSX</t>
  </si>
  <si>
    <t>ABUSOTHR</t>
  </si>
  <si>
    <t>ALCOHOL</t>
  </si>
  <si>
    <t>Other sleep disorder (specify)</t>
  </si>
  <si>
    <t>OTHSLEEX</t>
  </si>
  <si>
    <t>OTHSLEEP</t>
  </si>
  <si>
    <t>INSOMN</t>
  </si>
  <si>
    <t>RBD</t>
  </si>
  <si>
    <t>APNEA</t>
  </si>
  <si>
    <t>Incontinence — bowel</t>
  </si>
  <si>
    <t>INCONTF</t>
  </si>
  <si>
    <t>Incontinence — urinary</t>
  </si>
  <si>
    <t>INCONTU</t>
  </si>
  <si>
    <t>Region affected — unknown</t>
  </si>
  <si>
    <t>ARTHUNK</t>
  </si>
  <si>
    <t>Arthritis, region affected — spine</t>
  </si>
  <si>
    <t>ARTHSPIN</t>
  </si>
  <si>
    <t>ARTHLOEX</t>
  </si>
  <si>
    <t>ARTHUPEX</t>
  </si>
  <si>
    <t>Other arthritis (specify)</t>
  </si>
  <si>
    <t>ARTHTYPX</t>
  </si>
  <si>
    <t>Type of arthritis</t>
  </si>
  <si>
    <t>ARTHTYPE</t>
  </si>
  <si>
    <t>Arthritis</t>
  </si>
  <si>
    <t>ARTHRIT</t>
  </si>
  <si>
    <t>Thyroid disease</t>
  </si>
  <si>
    <t>THYROID</t>
  </si>
  <si>
    <t>Vitamin B12 deﬁciency</t>
  </si>
  <si>
    <t>B12DEF</t>
  </si>
  <si>
    <t>Hypercholesterolemia</t>
  </si>
  <si>
    <t>HYPERCHO</t>
  </si>
  <si>
    <t>Hypertension</t>
  </si>
  <si>
    <t>HYPERTEN</t>
  </si>
  <si>
    <t>DIABTYPE</t>
  </si>
  <si>
    <t>v2</t>
  </si>
  <si>
    <t>Multiple infarcts</t>
  </si>
  <si>
    <t>CVDIMAG2</t>
  </si>
  <si>
    <t>Single strategic infarct</t>
  </si>
  <si>
    <t>CVDIMAG1</t>
  </si>
  <si>
    <t>Imaging evidence</t>
  </si>
  <si>
    <t>CVDIMAG</t>
  </si>
  <si>
    <t>STROKCOG</t>
  </si>
  <si>
    <t>CVDCOG</t>
  </si>
  <si>
    <t>Hachinski ischemic score</t>
  </si>
  <si>
    <t>HACHIN</t>
  </si>
  <si>
    <t>Focal neurological signs</t>
  </si>
  <si>
    <t>FOCLSIGN</t>
  </si>
  <si>
    <t>Focal neurological symptoms</t>
  </si>
  <si>
    <t>FOCLSYM</t>
  </si>
  <si>
    <t>History of stroke</t>
  </si>
  <si>
    <t>HXSTROKE</t>
  </si>
  <si>
    <t>History or presence of hypertension</t>
  </si>
  <si>
    <t>HXHYPER</t>
  </si>
  <si>
    <t>Emotional incontinence</t>
  </si>
  <si>
    <t>EMOT</t>
  </si>
  <si>
    <t>Somatic complaints</t>
  </si>
  <si>
    <t>SOMATIC</t>
  </si>
  <si>
    <t>STEPWISE</t>
  </si>
  <si>
    <t>Abrupt onset (re: cognitive status)</t>
  </si>
  <si>
    <t>ABRUPT</t>
  </si>
  <si>
    <t>HEARWAID</t>
  </si>
  <si>
    <t>HEARAID</t>
  </si>
  <si>
    <t>HEARING</t>
  </si>
  <si>
    <t>VISWCORR</t>
  </si>
  <si>
    <t>VISCORR</t>
  </si>
  <si>
    <t>VISION</t>
  </si>
  <si>
    <t>Subject resting heart rate (pulse)</t>
  </si>
  <si>
    <t>HRATE</t>
  </si>
  <si>
    <t>Subject blood pressure (sitting), diastolic</t>
  </si>
  <si>
    <t>BPDIAS</t>
  </si>
  <si>
    <t>Subject blood pressure (sitting), systolic</t>
  </si>
  <si>
    <t>BPSYS</t>
  </si>
  <si>
    <t>Body mass index (BMI)</t>
  </si>
  <si>
    <t>NACCBMI</t>
  </si>
  <si>
    <t>Subject’s weight (lbs)</t>
  </si>
  <si>
    <t>WEIGHT</t>
  </si>
  <si>
    <t>Subject’s height (inches)</t>
  </si>
  <si>
    <t>HEIGHT</t>
  </si>
  <si>
    <t>History of traumatic brain injury (TBI)</t>
  </si>
  <si>
    <t>NACCTBI</t>
  </si>
  <si>
    <t>PSYCDISX</t>
  </si>
  <si>
    <t>Other psychiatric disorder</t>
  </si>
  <si>
    <t>PSYCDIS</t>
  </si>
  <si>
    <t>NPSYDEV</t>
  </si>
  <si>
    <t>RIGDUPRX</t>
  </si>
  <si>
    <t>RIGDUPRT</t>
  </si>
  <si>
    <t>RIGDNEX</t>
  </si>
  <si>
    <t>RIGDNECK</t>
  </si>
  <si>
    <t>TRACTLHX</t>
  </si>
  <si>
    <t>TRACTLHD</t>
  </si>
  <si>
    <t>TRACTRHX</t>
  </si>
  <si>
    <t>TRACTRHD</t>
  </si>
  <si>
    <t>TRESTLFX</t>
  </si>
  <si>
    <t>TRESTLFT</t>
  </si>
  <si>
    <t>TRESTRFX</t>
  </si>
  <si>
    <t>TRESTRFT</t>
  </si>
  <si>
    <t>TRESTLHX</t>
  </si>
  <si>
    <t>TRESTLHD</t>
  </si>
  <si>
    <t>TRESTRHX</t>
  </si>
  <si>
    <t>TRESTRHD</t>
  </si>
  <si>
    <t>TRESTFAX</t>
  </si>
  <si>
    <t>TRESTFAC</t>
  </si>
  <si>
    <t>FACEXPX</t>
  </si>
  <si>
    <t>FACEXP</t>
  </si>
  <si>
    <t>SPEECHX</t>
  </si>
  <si>
    <t>SPEECH</t>
  </si>
  <si>
    <t>PDNORMAL</t>
  </si>
  <si>
    <t>Other imaging evidence — specify</t>
  </si>
  <si>
    <t>CVDIMAGX</t>
  </si>
  <si>
    <t>Other imaging evidence</t>
  </si>
  <si>
    <t>CVDIMAG4</t>
  </si>
  <si>
    <t>Extensive white matter hyperintensity</t>
  </si>
  <si>
    <t>CVDIMAG3</t>
  </si>
  <si>
    <t>ARISINGX</t>
  </si>
  <si>
    <t>ARISING</t>
  </si>
  <si>
    <t>LEGLFX</t>
  </si>
  <si>
    <t>LEGLF</t>
  </si>
  <si>
    <t>LEGRTX</t>
  </si>
  <si>
    <t>LEGRT</t>
  </si>
  <si>
    <t>HANDATLX</t>
  </si>
  <si>
    <t>HANDALTL</t>
  </si>
  <si>
    <t>HANDATRX</t>
  </si>
  <si>
    <t>HANDALTR</t>
  </si>
  <si>
    <t>HANDMVLX</t>
  </si>
  <si>
    <t>HANDMOVL</t>
  </si>
  <si>
    <t>HANDMVRX</t>
  </si>
  <si>
    <t>HANDMOVR</t>
  </si>
  <si>
    <t>TAPSLFX</t>
  </si>
  <si>
    <t>TAPSLF</t>
  </si>
  <si>
    <t>TAPSRTX</t>
  </si>
  <si>
    <t>TAPSRT</t>
  </si>
  <si>
    <t>RIGDLOLX</t>
  </si>
  <si>
    <t>RIGDLOLF</t>
  </si>
  <si>
    <t>RIGDLORX</t>
  </si>
  <si>
    <t>RIGDLORT</t>
  </si>
  <si>
    <t>RIGDUPLX</t>
  </si>
  <si>
    <t>RIGDUPLF</t>
  </si>
  <si>
    <t>Anxiety in the last month</t>
  </si>
  <si>
    <t>ANX</t>
  </si>
  <si>
    <t>Depression or dysphoria severity</t>
  </si>
  <si>
    <t>DEPDSEV</t>
  </si>
  <si>
    <t>DEPD</t>
  </si>
  <si>
    <t>Agitation or aggression severity</t>
  </si>
  <si>
    <t>AGITSEV</t>
  </si>
  <si>
    <t>Agitation or aggression in the last month</t>
  </si>
  <si>
    <t>AGIT</t>
  </si>
  <si>
    <t>Hallucinations severity</t>
  </si>
  <si>
    <t>HALLSEV</t>
  </si>
  <si>
    <t>Hallucinations in the last month</t>
  </si>
  <si>
    <t>HALL</t>
  </si>
  <si>
    <t>Delusions severity</t>
  </si>
  <si>
    <t>DELSEV</t>
  </si>
  <si>
    <t>Delusions in the last month</t>
  </si>
  <si>
    <t>DEL</t>
  </si>
  <si>
    <t>NPI-Q co-participant, other — specify</t>
  </si>
  <si>
    <t>NPIQINFX</t>
  </si>
  <si>
    <t>NPI-Q co-participant</t>
  </si>
  <si>
    <t>NPIQINF</t>
  </si>
  <si>
    <t>v2-3</t>
  </si>
  <si>
    <t>Language</t>
  </si>
  <si>
    <t>CDRLANG</t>
  </si>
  <si>
    <t>Behavior, comportment, and personality</t>
  </si>
  <si>
    <t>COMPORT</t>
  </si>
  <si>
    <t>Global CDR®</t>
  </si>
  <si>
    <t>CDRGLOB</t>
  </si>
  <si>
    <t>CDR® sum of boxes</t>
  </si>
  <si>
    <t>CDRSUM</t>
  </si>
  <si>
    <t>Personal care</t>
  </si>
  <si>
    <t>PERSCARE</t>
  </si>
  <si>
    <t>Home and hobbies</t>
  </si>
  <si>
    <t>HOMEHOBB</t>
  </si>
  <si>
    <t>Community affairs</t>
  </si>
  <si>
    <t>COMMUN</t>
  </si>
  <si>
    <t>Judgment and problem-solving</t>
  </si>
  <si>
    <t>JUDGMENT</t>
  </si>
  <si>
    <t>Orientation</t>
  </si>
  <si>
    <t>ORIENT</t>
  </si>
  <si>
    <t>Memory</t>
  </si>
  <si>
    <t>MEMORY</t>
  </si>
  <si>
    <t>BRADYKIX</t>
  </si>
  <si>
    <t>BRADYKIN</t>
  </si>
  <si>
    <t>POSSTABX</t>
  </si>
  <si>
    <t>POSSTAB</t>
  </si>
  <si>
    <t>GAITX</t>
  </si>
  <si>
    <t>GAIT</t>
  </si>
  <si>
    <t>POSTUREX</t>
  </si>
  <si>
    <t>POSTURE</t>
  </si>
  <si>
    <t>WONDRFUL</t>
  </si>
  <si>
    <t>MEMPROB</t>
  </si>
  <si>
    <t>STAYHOME</t>
  </si>
  <si>
    <t>Do you often feel helpless?</t>
  </si>
  <si>
    <t>HELPLESS</t>
  </si>
  <si>
    <t>Do you feel happy most of the time?</t>
  </si>
  <si>
    <t>HAPPY</t>
  </si>
  <si>
    <t>AFRAID</t>
  </si>
  <si>
    <t>Are you in good spirits most of the time?</t>
  </si>
  <si>
    <t>SPIRITS</t>
  </si>
  <si>
    <t>Do you often get bored?</t>
  </si>
  <si>
    <t>BORED</t>
  </si>
  <si>
    <t>Do you feel that your life is empty?</t>
  </si>
  <si>
    <t>EMPTY</t>
  </si>
  <si>
    <t>DROPACT</t>
  </si>
  <si>
    <t>Are you basically satisﬁed with your life?</t>
  </si>
  <si>
    <t>SATIS</t>
  </si>
  <si>
    <t>NOGDS</t>
  </si>
  <si>
    <t>Appetite and eating severity</t>
  </si>
  <si>
    <t>APPSEV</t>
  </si>
  <si>
    <t>APP</t>
  </si>
  <si>
    <t>Nighttime behaviors severity</t>
  </si>
  <si>
    <t>NITESEV</t>
  </si>
  <si>
    <t>Nighttime behaviors in the last month</t>
  </si>
  <si>
    <t>NITE</t>
  </si>
  <si>
    <t>Motor disturbance severity</t>
  </si>
  <si>
    <t>MOTSEV</t>
  </si>
  <si>
    <t>Motor disturbance in the last month</t>
  </si>
  <si>
    <t>MOT</t>
  </si>
  <si>
    <t>Irritability or lability severity</t>
  </si>
  <si>
    <t>IRRSEV</t>
  </si>
  <si>
    <t>Irritability or lability in the last month</t>
  </si>
  <si>
    <t>IRR</t>
  </si>
  <si>
    <t>Disinhibition severity</t>
  </si>
  <si>
    <t>DISNSEV</t>
  </si>
  <si>
    <t>Disinhibition in the last month</t>
  </si>
  <si>
    <t>DISN</t>
  </si>
  <si>
    <t>Apathy or indifference severity</t>
  </si>
  <si>
    <t>APASEV</t>
  </si>
  <si>
    <t>Apathy or indifference in the last month</t>
  </si>
  <si>
    <t>APA</t>
  </si>
  <si>
    <t>Elation or euphoria severity</t>
  </si>
  <si>
    <t>ELATSEV</t>
  </si>
  <si>
    <t>Elation or euphoria in the last month</t>
  </si>
  <si>
    <t>ELAT</t>
  </si>
  <si>
    <t>Anxiety severity</t>
  </si>
  <si>
    <t>ANXSEV</t>
  </si>
  <si>
    <t>NORMEXAM</t>
  </si>
  <si>
    <t>Were all ﬁndings unremarkable?</t>
  </si>
  <si>
    <t>NACCNREX</t>
  </si>
  <si>
    <t>TRAVEL</t>
  </si>
  <si>
    <t>REMDATES</t>
  </si>
  <si>
    <t>PAYATTN</t>
  </si>
  <si>
    <t>EVENTS</t>
  </si>
  <si>
    <t>MEALPREP</t>
  </si>
  <si>
    <t>STOVE</t>
  </si>
  <si>
    <t>GAMES</t>
  </si>
  <si>
    <t>SHOPPING</t>
  </si>
  <si>
    <t>TAXES</t>
  </si>
  <si>
    <t>BILLS</t>
  </si>
  <si>
    <t>Total GDS Score</t>
  </si>
  <si>
    <t>NACCGDS</t>
  </si>
  <si>
    <t>BETTER</t>
  </si>
  <si>
    <t>HOPELESS</t>
  </si>
  <si>
    <t>Do you feel full of energy?</t>
  </si>
  <si>
    <t>ENERGY</t>
  </si>
  <si>
    <t>WRTHLESS</t>
  </si>
  <si>
    <t>Somatosensory loss — right side</t>
  </si>
  <si>
    <t>SOMATR</t>
  </si>
  <si>
    <t>Somatosensory loss — left side</t>
  </si>
  <si>
    <t>SOMATL</t>
  </si>
  <si>
    <t>Cortical visual ﬁeld loss — right side</t>
  </si>
  <si>
    <t>CORTVISR</t>
  </si>
  <si>
    <t>CORTVISL</t>
  </si>
  <si>
    <t>CVDMOTR</t>
  </si>
  <si>
    <t>CVDMOTL</t>
  </si>
  <si>
    <t>SIVDFIND</t>
  </si>
  <si>
    <t>CORTDEF</t>
  </si>
  <si>
    <t>CVDSIGNS</t>
  </si>
  <si>
    <t>Postural instability</t>
  </si>
  <si>
    <t>POSTINST</t>
  </si>
  <si>
    <t>Parkinsonian gait disorder</t>
  </si>
  <si>
    <t>PARKGAIT</t>
  </si>
  <si>
    <t>Bradykinesia</t>
  </si>
  <si>
    <t>BRADY</t>
  </si>
  <si>
    <t>Rigidity — right arm</t>
  </si>
  <si>
    <t>RIGIDR</t>
  </si>
  <si>
    <t>RIGIDL</t>
  </si>
  <si>
    <t>SLOWINGR</t>
  </si>
  <si>
    <t>SLOWINGL</t>
  </si>
  <si>
    <t>Resting tremor — right arm</t>
  </si>
  <si>
    <t>RESTTRR</t>
  </si>
  <si>
    <t>Resting tremor — left arm</t>
  </si>
  <si>
    <t>RESTTRL</t>
  </si>
  <si>
    <t>PARKSIGN</t>
  </si>
  <si>
    <t>EYEMOVE</t>
  </si>
  <si>
    <t>GAITDIS</t>
  </si>
  <si>
    <t>FOCLDEF</t>
  </si>
  <si>
    <t>OTHNEUR</t>
  </si>
  <si>
    <t>GAITNPH</t>
  </si>
  <si>
    <t>ALSFIND</t>
  </si>
  <si>
    <t>MYOCLRT</t>
  </si>
  <si>
    <t>MYOCLLT</t>
  </si>
  <si>
    <t>DYSTONR</t>
  </si>
  <si>
    <t>DYSTONL</t>
  </si>
  <si>
    <t>ALIENLMR</t>
  </si>
  <si>
    <t>ALIENLML</t>
  </si>
  <si>
    <t>ATAXR</t>
  </si>
  <si>
    <t>ATAXL</t>
  </si>
  <si>
    <t>CORTSENR</t>
  </si>
  <si>
    <t>CORTSENL</t>
  </si>
  <si>
    <t>Apraxia consistent with CBS — right side</t>
  </si>
  <si>
    <t>APRAXR</t>
  </si>
  <si>
    <t>Apraxia consistent with CBS — left side</t>
  </si>
  <si>
    <t>APRAXL</t>
  </si>
  <si>
    <t>Apraxia of speech</t>
  </si>
  <si>
    <t>APRAXSP</t>
  </si>
  <si>
    <t>Gait disorder consistent with PSP</t>
  </si>
  <si>
    <t>GAITPSP</t>
  </si>
  <si>
    <t>Axial rigidity consistent with PSP</t>
  </si>
  <si>
    <t>AXIALPSP</t>
  </si>
  <si>
    <t>Dysarthria consistent with PSP</t>
  </si>
  <si>
    <t>DYSPSP</t>
  </si>
  <si>
    <t>PSP</t>
  </si>
  <si>
    <t>EYEPSP</t>
  </si>
  <si>
    <t>PSPCBS</t>
  </si>
  <si>
    <t>POSTCORT</t>
  </si>
  <si>
    <t>COGOTHRX</t>
  </si>
  <si>
    <t>COGOTHR</t>
  </si>
  <si>
    <t>COGFLAGO</t>
  </si>
  <si>
    <t>COGFLUC</t>
  </si>
  <si>
    <t>COGATTN</t>
  </si>
  <si>
    <t>COGVIS</t>
  </si>
  <si>
    <t>COGLANG</t>
  </si>
  <si>
    <t>COGJUDG</t>
  </si>
  <si>
    <t>COGORI</t>
  </si>
  <si>
    <t>COGMEM</t>
  </si>
  <si>
    <t>DECCLCOG</t>
  </si>
  <si>
    <t>DECCLIN</t>
  </si>
  <si>
    <t>DECIN</t>
  </si>
  <si>
    <t>DECSUB</t>
  </si>
  <si>
    <t>v1</t>
  </si>
  <si>
    <t>B9CHG</t>
  </si>
  <si>
    <t>OTHNEURX</t>
  </si>
  <si>
    <t>BEOTHR</t>
  </si>
  <si>
    <t>BEANX</t>
  </si>
  <si>
    <t>BEREMAGO</t>
  </si>
  <si>
    <t>BEREM</t>
  </si>
  <si>
    <t>BEPERCH</t>
  </si>
  <si>
    <t>BEAGIT</t>
  </si>
  <si>
    <t>BEIRRIT</t>
  </si>
  <si>
    <t>BEDISIN</t>
  </si>
  <si>
    <t>BEDEL</t>
  </si>
  <si>
    <t>BEAHALL</t>
  </si>
  <si>
    <t>BEVHAGO</t>
  </si>
  <si>
    <t>BEVWELL</t>
  </si>
  <si>
    <t>BEVHALL</t>
  </si>
  <si>
    <t>BEDEP</t>
  </si>
  <si>
    <t>BEAPATHY</t>
  </si>
  <si>
    <t>DECCLBE</t>
  </si>
  <si>
    <t>DECAGE</t>
  </si>
  <si>
    <t>COGMODEX</t>
  </si>
  <si>
    <t>Mode of onset of cognitive symptoms</t>
  </si>
  <si>
    <t>COGMODE</t>
  </si>
  <si>
    <t>NACCCGFX</t>
  </si>
  <si>
    <t>NACCCOGF</t>
  </si>
  <si>
    <t>COURSE</t>
  </si>
  <si>
    <t>MOAGE</t>
  </si>
  <si>
    <t>ALSAGE</t>
  </si>
  <si>
    <t>MOMOALS</t>
  </si>
  <si>
    <t>PARKAGE</t>
  </si>
  <si>
    <t>MOMOPARK</t>
  </si>
  <si>
    <t>MOMODEX</t>
  </si>
  <si>
    <t>Mode of onset of motor symptoms</t>
  </si>
  <si>
    <t>MOMODE</t>
  </si>
  <si>
    <t>NACCMOTF</t>
  </si>
  <si>
    <t>MOSLOW</t>
  </si>
  <si>
    <t>MOTREM</t>
  </si>
  <si>
    <t>MOFALLS</t>
  </si>
  <si>
    <t>MOGAIT</t>
  </si>
  <si>
    <t>DECCLMOT</t>
  </si>
  <si>
    <t>BEAGE</t>
  </si>
  <si>
    <t>BEMODEX</t>
  </si>
  <si>
    <t>Mode of onset of behavioral symptoms</t>
  </si>
  <si>
    <t>BEMODE</t>
  </si>
  <si>
    <t>NACCBEFX</t>
  </si>
  <si>
    <t>NACCBEHF</t>
  </si>
  <si>
    <t>BEOTHRX</t>
  </si>
  <si>
    <t>LOGIMEM</t>
  </si>
  <si>
    <t>LOGIPREV</t>
  </si>
  <si>
    <t>LOGIYR</t>
  </si>
  <si>
    <t>LOGIDAY</t>
  </si>
  <si>
    <t>LOGIMO</t>
  </si>
  <si>
    <t>NPSYLANX</t>
  </si>
  <si>
    <t>Language of test administration</t>
  </si>
  <si>
    <t>NPSYLAN</t>
  </si>
  <si>
    <t>NPSYCLOC</t>
  </si>
  <si>
    <t>Total MMSE score (using D-L-R-O-W)</t>
  </si>
  <si>
    <t>NACCMMSE</t>
  </si>
  <si>
    <t>Intersecting pentagon subscale score</t>
  </si>
  <si>
    <t>PENTAGON</t>
  </si>
  <si>
    <t>Orientation subscale score — Place</t>
  </si>
  <si>
    <t>MMSEORLO</t>
  </si>
  <si>
    <t>Orientation subscale score — Time</t>
  </si>
  <si>
    <t>MMSEORDA</t>
  </si>
  <si>
    <t>MMSEHEAR</t>
  </si>
  <si>
    <t>MMSEVIS</t>
  </si>
  <si>
    <t>MMSELANX</t>
  </si>
  <si>
    <t>Language of MMSE administration</t>
  </si>
  <si>
    <t>MMSELAN</t>
  </si>
  <si>
    <t>Administration of the MMSE was:</t>
  </si>
  <si>
    <t>MMSELOC</t>
  </si>
  <si>
    <t>MMSECOMP</t>
  </si>
  <si>
    <t>FTLDEVAL</t>
  </si>
  <si>
    <t>LBDEVAL</t>
  </si>
  <si>
    <t>FRSTCHG</t>
  </si>
  <si>
    <t>Number of L-words repeated in 1 minute</t>
  </si>
  <si>
    <t>UDSVERLR</t>
  </si>
  <si>
    <t>UDSVERLC</t>
  </si>
  <si>
    <t>UDSVERNF</t>
  </si>
  <si>
    <t>Number of F-words repeated in 1 minute</t>
  </si>
  <si>
    <t>UDSVERFN</t>
  </si>
  <si>
    <t>UDSVERFC</t>
  </si>
  <si>
    <t>Boston Naming Test (30) — Total score</t>
  </si>
  <si>
    <t>BOSTON</t>
  </si>
  <si>
    <t>WAIS-R Digit Symbol</t>
  </si>
  <si>
    <t>WAIS</t>
  </si>
  <si>
    <t>Part B — Number of correct lines</t>
  </si>
  <si>
    <t>TRAILBLI</t>
  </si>
  <si>
    <t>Part B — Number of commission errors</t>
  </si>
  <si>
    <t>TRAILBRR</t>
  </si>
  <si>
    <t>TRAILB</t>
  </si>
  <si>
    <t>Part A — Number of correct lines</t>
  </si>
  <si>
    <t>TRAILALI</t>
  </si>
  <si>
    <t>Part A — Number of commission errors</t>
  </si>
  <si>
    <t>TRAILARR</t>
  </si>
  <si>
    <t>TRAILA</t>
  </si>
  <si>
    <t>VEG</t>
  </si>
  <si>
    <t>ANIMALS</t>
  </si>
  <si>
    <t>Digit span backward length</t>
  </si>
  <si>
    <t>DIGIBLEN</t>
  </si>
  <si>
    <t>Digit span backward trials correct</t>
  </si>
  <si>
    <t>DIGIB</t>
  </si>
  <si>
    <t>Digit span forward length</t>
  </si>
  <si>
    <t>DIGIFLEN</t>
  </si>
  <si>
    <t>Digit span forward trials correct</t>
  </si>
  <si>
    <t>DIGIF</t>
  </si>
  <si>
    <t>UDSBENRS</t>
  </si>
  <si>
    <t>UDSBENTD</t>
  </si>
  <si>
    <t>Total score for copy of Benson ﬁgure</t>
  </si>
  <si>
    <t>UDSBENTC</t>
  </si>
  <si>
    <t>MEMTIME</t>
  </si>
  <si>
    <t>MEMUNITS</t>
  </si>
  <si>
    <t>MoCA: Delayed recall — Category cue</t>
  </si>
  <si>
    <t>MOCARECC</t>
  </si>
  <si>
    <t>MoCA: Delayed recall — No cue</t>
  </si>
  <si>
    <t>MOCARECN</t>
  </si>
  <si>
    <t>MoCA: Abstraction</t>
  </si>
  <si>
    <t>MOCAABST</t>
  </si>
  <si>
    <t>MoCA: Language — Fluency</t>
  </si>
  <si>
    <t>MOCAFLUE</t>
  </si>
  <si>
    <t>MoCA: Language — Repetition</t>
  </si>
  <si>
    <t>MOCAREPE</t>
  </si>
  <si>
    <t>MoCA: Attention — Serial 7s</t>
  </si>
  <si>
    <t>MOCASER7</t>
  </si>
  <si>
    <t>MoCA: Attention — Letter A</t>
  </si>
  <si>
    <t>MOCALETT</t>
  </si>
  <si>
    <t>MoCA: Attention — Digits</t>
  </si>
  <si>
    <t>MOCADIGI</t>
  </si>
  <si>
    <t>MOCAREGI</t>
  </si>
  <si>
    <t>MoCA: Language — Naming</t>
  </si>
  <si>
    <t>MOCANAMI</t>
  </si>
  <si>
    <t>MOCACLOH</t>
  </si>
  <si>
    <t>MOCACLON</t>
  </si>
  <si>
    <t>MOCACLOC</t>
  </si>
  <si>
    <t>MoCA: Visuospatial/executive — Cube</t>
  </si>
  <si>
    <t>MOCACUBE</t>
  </si>
  <si>
    <t>MoCA: Visuospatial/executive — Trails</t>
  </si>
  <si>
    <t>MOCATRAI</t>
  </si>
  <si>
    <t>NACCMOCA</t>
  </si>
  <si>
    <t>MoCA Total Raw Score — uncorrected</t>
  </si>
  <si>
    <t>MOCATOTS</t>
  </si>
  <si>
    <t>MOCAHEAR</t>
  </si>
  <si>
    <t>MOCAVIS</t>
  </si>
  <si>
    <t>MOCALANX</t>
  </si>
  <si>
    <t>Language of MoCA administration</t>
  </si>
  <si>
    <t>MOCALAN</t>
  </si>
  <si>
    <t>Where was MoCA administered?</t>
  </si>
  <si>
    <t>MOCALOC</t>
  </si>
  <si>
    <t>MOCAREAS</t>
  </si>
  <si>
    <t>Was any part of MoCA administered?</t>
  </si>
  <si>
    <t>MOCACOMP</t>
  </si>
  <si>
    <t>NACCC1</t>
  </si>
  <si>
    <t>COGSTAT</t>
  </si>
  <si>
    <t>UDSVERTI</t>
  </si>
  <si>
    <t>UDSVERTE</t>
  </si>
  <si>
    <t>UDSVERTN</t>
  </si>
  <si>
    <t>UDSVERLN</t>
  </si>
  <si>
    <t>CRAFTDTI</t>
  </si>
  <si>
    <t>CRAFTDRE</t>
  </si>
  <si>
    <t>CRAFTDVR</t>
  </si>
  <si>
    <t>DIGBACLS</t>
  </si>
  <si>
    <t>DIGBACCT</t>
  </si>
  <si>
    <t>DIGFORSL</t>
  </si>
  <si>
    <t>DIGFORCT</t>
  </si>
  <si>
    <t>Total Score for copy of Benson ﬁgure</t>
  </si>
  <si>
    <t>CRAFTURS</t>
  </si>
  <si>
    <t>CRAFTVRS</t>
  </si>
  <si>
    <t>MoCA: Orientation — City</t>
  </si>
  <si>
    <t>MOCAORCT</t>
  </si>
  <si>
    <t>MoCA: Orientation — Place</t>
  </si>
  <si>
    <t>MOCAORPL</t>
  </si>
  <si>
    <t>MoCA: Orientation — Day</t>
  </si>
  <si>
    <t>MOCAORDY</t>
  </si>
  <si>
    <t>MoCA: Orientation — Year</t>
  </si>
  <si>
    <t>MOCAORYR</t>
  </si>
  <si>
    <t>MoCA: Orientation — Month</t>
  </si>
  <si>
    <t>MOCAORMO</t>
  </si>
  <si>
    <t>MoCA: Orientation — Date</t>
  </si>
  <si>
    <t>MOCAORDT</t>
  </si>
  <si>
    <t>MoCA: Delayed recall — Recognition</t>
  </si>
  <si>
    <t>MOCARECR</t>
  </si>
  <si>
    <t>AMNDEM</t>
  </si>
  <si>
    <t>Cognitive status at UDS visit</t>
  </si>
  <si>
    <t>NACCUDSD</t>
  </si>
  <si>
    <t>Met criteria for dementia</t>
  </si>
  <si>
    <t>DEMENTED</t>
  </si>
  <si>
    <t>Normal cognition and behavior</t>
  </si>
  <si>
    <t>NORMCOG</t>
  </si>
  <si>
    <t>Diagnosis method</t>
  </si>
  <si>
    <t>DXMETHOD</t>
  </si>
  <si>
    <t>Who did diagnosis</t>
  </si>
  <si>
    <t>WHODIDDX</t>
  </si>
  <si>
    <t>NACCC2</t>
  </si>
  <si>
    <t>MINTPCNC</t>
  </si>
  <si>
    <t>MINTPCNG</t>
  </si>
  <si>
    <t>MINTSCNC</t>
  </si>
  <si>
    <t>MINTSCNG</t>
  </si>
  <si>
    <t>MINTTOTW</t>
  </si>
  <si>
    <t>MINTTOTS</t>
  </si>
  <si>
    <t>CRAFTCUE</t>
  </si>
  <si>
    <t>Microhemorrhage(s)</t>
  </si>
  <si>
    <t>IMAGMICH</t>
  </si>
  <si>
    <t>Macrohemorrhage(s)</t>
  </si>
  <si>
    <t>IMAGMACH</t>
  </si>
  <si>
    <t>Lacunar infarct(s)</t>
  </si>
  <si>
    <t>IMAGLAC</t>
  </si>
  <si>
    <t>Large vessel infarct(s)</t>
  </si>
  <si>
    <t>IMAGLINF</t>
  </si>
  <si>
    <t>Biomarker ﬁndings — Other (specify)</t>
  </si>
  <si>
    <t>OTHBIOMX</t>
  </si>
  <si>
    <t>Biomarker ﬁndings — Other</t>
  </si>
  <si>
    <t>OTHBIOM</t>
  </si>
  <si>
    <t>DATSCAN</t>
  </si>
  <si>
    <t>MRFTLD</t>
  </si>
  <si>
    <t>Tau PET evidence for FTLD</t>
  </si>
  <si>
    <t>TPETFTLD</t>
  </si>
  <si>
    <t>FDGFTLD</t>
  </si>
  <si>
    <t>Abnormally elevated CSF Tau or pTau</t>
  </si>
  <si>
    <t>CSFTAU</t>
  </si>
  <si>
    <t>Tau PET evidence for AD</t>
  </si>
  <si>
    <t>TAUPETAD</t>
  </si>
  <si>
    <t>Hippocampal atrophy</t>
  </si>
  <si>
    <t>HIPPATR</t>
  </si>
  <si>
    <t>FDG-PET pattern of AD</t>
  </si>
  <si>
    <t>FDGAD</t>
  </si>
  <si>
    <t>Abnormally low amyloid in CSF</t>
  </si>
  <si>
    <t>AMYLCSF</t>
  </si>
  <si>
    <t>Abnormally elevated amyloid on PET</t>
  </si>
  <si>
    <t>AMYLPET</t>
  </si>
  <si>
    <t>Cognitively impaired, not MCI</t>
  </si>
  <si>
    <t>IMPNOMCI</t>
  </si>
  <si>
    <t>MCI domain affected — visuospatial</t>
  </si>
  <si>
    <t>NACCMCIV</t>
  </si>
  <si>
    <t>NACCMCIE</t>
  </si>
  <si>
    <t>MCI domain affected — attention</t>
  </si>
  <si>
    <t>NACCMCIA</t>
  </si>
  <si>
    <t>MCI domain affected — language</t>
  </si>
  <si>
    <t>NACCMCIL</t>
  </si>
  <si>
    <t>Mild cognitive impairment (MCI) type</t>
  </si>
  <si>
    <t>NACCTMCI</t>
  </si>
  <si>
    <t>NAMNDEM</t>
  </si>
  <si>
    <t>NACCLBDS</t>
  </si>
  <si>
    <t>NACCBVFT</t>
  </si>
  <si>
    <t>NACCPPME</t>
  </si>
  <si>
    <t>NACCPPAG</t>
  </si>
  <si>
    <t>NACCPPA</t>
  </si>
  <si>
    <t>PCA</t>
  </si>
  <si>
    <t>CORT</t>
  </si>
  <si>
    <t>PSPIF</t>
  </si>
  <si>
    <t>MSAIF</t>
  </si>
  <si>
    <t>MSA</t>
  </si>
  <si>
    <t>Parkinson’s disease present</t>
  </si>
  <si>
    <t>PARK</t>
  </si>
  <si>
    <t>NACCLBDP</t>
  </si>
  <si>
    <t>NACCLBDE</t>
  </si>
  <si>
    <t>POSSADIF</t>
  </si>
  <si>
    <t>POSSAD</t>
  </si>
  <si>
    <t>PROBADIF</t>
  </si>
  <si>
    <t>PROBAD</t>
  </si>
  <si>
    <t>NACCALZP</t>
  </si>
  <si>
    <t>NACCALZD</t>
  </si>
  <si>
    <t>Other mutation, specify</t>
  </si>
  <si>
    <t>OTHMUTX</t>
  </si>
  <si>
    <t>OTHMUT</t>
  </si>
  <si>
    <t>IMAGEWMH</t>
  </si>
  <si>
    <t>IMAGMWMH</t>
  </si>
  <si>
    <t>INFWMH</t>
  </si>
  <si>
    <t>INFNETW</t>
  </si>
  <si>
    <t>Conﬁrmation of stroke by neuroimaging</t>
  </si>
  <si>
    <t>STKIMAG</t>
  </si>
  <si>
    <t>STROKDEC</t>
  </si>
  <si>
    <t>Previous symptomatic stroke</t>
  </si>
  <si>
    <t>PREVSTK</t>
  </si>
  <si>
    <t>CVDIF</t>
  </si>
  <si>
    <t>CVD</t>
  </si>
  <si>
    <t>Other FTLD subtype, specify</t>
  </si>
  <si>
    <t>FTLDSUBX</t>
  </si>
  <si>
    <t>FTLD subtype</t>
  </si>
  <si>
    <t>FTLDSUBT</t>
  </si>
  <si>
    <t>PPAPHIF</t>
  </si>
  <si>
    <t>PPAPH</t>
  </si>
  <si>
    <t>FTDIF</t>
  </si>
  <si>
    <t>FTD</t>
  </si>
  <si>
    <t>FTLDNOIF</t>
  </si>
  <si>
    <t>FTLDNOS</t>
  </si>
  <si>
    <t>FTLDMOIF</t>
  </si>
  <si>
    <t>FTLDMO</t>
  </si>
  <si>
    <t>CORTIF</t>
  </si>
  <si>
    <t>BRNINCTE</t>
  </si>
  <si>
    <t>BRNINJIF</t>
  </si>
  <si>
    <t>BRNINJ</t>
  </si>
  <si>
    <t>PRIONIF</t>
  </si>
  <si>
    <t>PRION</t>
  </si>
  <si>
    <t>HUNTIF</t>
  </si>
  <si>
    <t>HUNT</t>
  </si>
  <si>
    <t>DOWNSIF</t>
  </si>
  <si>
    <t>DOWNS</t>
  </si>
  <si>
    <t>ESSTREIF</t>
  </si>
  <si>
    <t>ESSTREM</t>
  </si>
  <si>
    <t>STROKIF</t>
  </si>
  <si>
    <t>STROKE</t>
  </si>
  <si>
    <t>VASCPSIF</t>
  </si>
  <si>
    <t>VASCPS</t>
  </si>
  <si>
    <t>VASCIF</t>
  </si>
  <si>
    <t>VASC</t>
  </si>
  <si>
    <t>SCHIZOP</t>
  </si>
  <si>
    <t>BIPOLDIF</t>
  </si>
  <si>
    <t>BIPOLDX</t>
  </si>
  <si>
    <t>Depression — Treated or untreated</t>
  </si>
  <si>
    <t>DEPTREAT</t>
  </si>
  <si>
    <t>DEPIF</t>
  </si>
  <si>
    <t>DEP</t>
  </si>
  <si>
    <t>OTHCOGX</t>
  </si>
  <si>
    <t>OTHCOGIF</t>
  </si>
  <si>
    <t>OTHCOG</t>
  </si>
  <si>
    <t>HIVIF</t>
  </si>
  <si>
    <t>HIV</t>
  </si>
  <si>
    <t>CNS neoplasm — benign or malignant</t>
  </si>
  <si>
    <t>NEOPSTAT</t>
  </si>
  <si>
    <t>NEOPIF</t>
  </si>
  <si>
    <t>NEOP</t>
  </si>
  <si>
    <t>EPILEPIF</t>
  </si>
  <si>
    <t>EPILEP</t>
  </si>
  <si>
    <t>HYCEPHIF</t>
  </si>
  <si>
    <t>HYCEPH</t>
  </si>
  <si>
    <t>DYSILLIF</t>
  </si>
  <si>
    <t>DYSILL</t>
  </si>
  <si>
    <t>IMPSUBIF</t>
  </si>
  <si>
    <t>IMPSUB</t>
  </si>
  <si>
    <t>Current alcohol abuse</t>
  </si>
  <si>
    <t>ALCABUSE</t>
  </si>
  <si>
    <t>ALCDEMIF</t>
  </si>
  <si>
    <t>ALCDEM</t>
  </si>
  <si>
    <t>OTHPSYX</t>
  </si>
  <si>
    <t>OTHPSYIF</t>
  </si>
  <si>
    <t>OTHPSY</t>
  </si>
  <si>
    <t>PTSDDXIF</t>
  </si>
  <si>
    <t>PTSDDX</t>
  </si>
  <si>
    <t>DELIRIF</t>
  </si>
  <si>
    <t>DELIR</t>
  </si>
  <si>
    <t>ANXIETIF</t>
  </si>
  <si>
    <t>ANXIET</t>
  </si>
  <si>
    <t>SCHIZOIF</t>
  </si>
  <si>
    <t>DIABET</t>
  </si>
  <si>
    <t>CANCSITE</t>
  </si>
  <si>
    <t>CANCER</t>
  </si>
  <si>
    <t>NACCETPR</t>
  </si>
  <si>
    <t>NACCFTDM</t>
  </si>
  <si>
    <t>NACCADMU</t>
  </si>
  <si>
    <t>Incident MCI during UDS follow-up</t>
  </si>
  <si>
    <t>NACCMCII</t>
  </si>
  <si>
    <t>Incident dementia during UDS follow-up</t>
  </si>
  <si>
    <t>NACCIDEM</t>
  </si>
  <si>
    <t>Normal cognition at all visits to date</t>
  </si>
  <si>
    <t>NACCNORM</t>
  </si>
  <si>
    <t>COGOTH3X</t>
  </si>
  <si>
    <t>COGOTH3F</t>
  </si>
  <si>
    <t>COGOTH3</t>
  </si>
  <si>
    <t>COGOTH2X</t>
  </si>
  <si>
    <t>COGOTH2F</t>
  </si>
  <si>
    <t>COGOTH2</t>
  </si>
  <si>
    <t>COGOTHX</t>
  </si>
  <si>
    <t>COGOTHIF</t>
  </si>
  <si>
    <t>COGOTH</t>
  </si>
  <si>
    <t>DEMUNIF</t>
  </si>
  <si>
    <t>DEMUN</t>
  </si>
  <si>
    <t>MEDSIF</t>
  </si>
  <si>
    <t>MEDS</t>
  </si>
  <si>
    <t>ANGIOPCI</t>
  </si>
  <si>
    <t>ANGIOCP</t>
  </si>
  <si>
    <t>Other sleep disorder speciﬁcation</t>
  </si>
  <si>
    <t>SLEEPOTX</t>
  </si>
  <si>
    <t>Other sleep disorder present</t>
  </si>
  <si>
    <t>SLEEPOTH</t>
  </si>
  <si>
    <t>Hyposomnia/insomnia present</t>
  </si>
  <si>
    <t>HYPOSOM</t>
  </si>
  <si>
    <t>REMDIS</t>
  </si>
  <si>
    <t>Sleep apnea present</t>
  </si>
  <si>
    <t>SLEEPAP</t>
  </si>
  <si>
    <t>Incontinence present — bowel</t>
  </si>
  <si>
    <t>BOWLINC</t>
  </si>
  <si>
    <t>Incontinence present — urinary</t>
  </si>
  <si>
    <t>URINEINC</t>
  </si>
  <si>
    <t>Arthritis region affected — unknown</t>
  </si>
  <si>
    <t>ARTUNKN</t>
  </si>
  <si>
    <t>Arthritis region affected — spine</t>
  </si>
  <si>
    <t>ARTSPIN</t>
  </si>
  <si>
    <t>ARTLOEX</t>
  </si>
  <si>
    <t>ARTUPEX</t>
  </si>
  <si>
    <t>Other arthritis type speciﬁcation</t>
  </si>
  <si>
    <t>ARTYPEX</t>
  </si>
  <si>
    <t>Arthritis type</t>
  </si>
  <si>
    <t>ARTYPE</t>
  </si>
  <si>
    <t>Arthritis present</t>
  </si>
  <si>
    <t>ARTH</t>
  </si>
  <si>
    <t>Thyroid disease present</t>
  </si>
  <si>
    <t>THYDIS</t>
  </si>
  <si>
    <t>B12 deﬁciency present</t>
  </si>
  <si>
    <t>VB12DEF</t>
  </si>
  <si>
    <t>Hypercholesterolemia present</t>
  </si>
  <si>
    <t>HYPCHOL</t>
  </si>
  <si>
    <t>Angina present</t>
  </si>
  <si>
    <t>ANGINA</t>
  </si>
  <si>
    <t>Hypertension present</t>
  </si>
  <si>
    <t>HYPERT</t>
  </si>
  <si>
    <t>Atrial ﬁbrillation present</t>
  </si>
  <si>
    <t>AFIBRILL</t>
  </si>
  <si>
    <t>Congestive heart failure present</t>
  </si>
  <si>
    <t>CONGHRT</t>
  </si>
  <si>
    <t>MYOINF</t>
  </si>
  <si>
    <t>LANGC3F</t>
  </si>
  <si>
    <t>LANGC2F</t>
  </si>
  <si>
    <t>LANGC1F</t>
  </si>
  <si>
    <t>LANGB9F</t>
  </si>
  <si>
    <t>B3F Supplemental UPDRS — language</t>
  </si>
  <si>
    <t>LANGB3F</t>
  </si>
  <si>
    <t>LANGD2</t>
  </si>
  <si>
    <t>D1 Clinician Diagnosis — language</t>
  </si>
  <si>
    <t>LANGD1</t>
  </si>
  <si>
    <t>LANGC2</t>
  </si>
  <si>
    <t>LANGB9</t>
  </si>
  <si>
    <t>LANGB8</t>
  </si>
  <si>
    <t>LANGB7</t>
  </si>
  <si>
    <t>LANGB6</t>
  </si>
  <si>
    <t>LANGB5</t>
  </si>
  <si>
    <t>LANGB4</t>
  </si>
  <si>
    <t>LANGB1</t>
  </si>
  <si>
    <t>A5 Subject Health History — language</t>
  </si>
  <si>
    <t>LANGA5</t>
  </si>
  <si>
    <t>A4 Subject Medications — language</t>
  </si>
  <si>
    <t>LANGA4</t>
  </si>
  <si>
    <t>A3 Subject Family History — language</t>
  </si>
  <si>
    <t>LANGA3</t>
  </si>
  <si>
    <t>LANGA2</t>
  </si>
  <si>
    <t>A1 Subject Demographics — language</t>
  </si>
  <si>
    <t>LANGA1</t>
  </si>
  <si>
    <t>OTHCONDX</t>
  </si>
  <si>
    <t>OTHCOND</t>
  </si>
  <si>
    <t>ANTIENCX</t>
  </si>
  <si>
    <t>ANTIENC</t>
  </si>
  <si>
    <t>HVALVE</t>
  </si>
  <si>
    <t>PACEMAKE</t>
  </si>
  <si>
    <t>NACCFTD</t>
  </si>
  <si>
    <t>AUNDENGL</t>
  </si>
  <si>
    <t>AWRIENGL</t>
  </si>
  <si>
    <t>AREAENGL</t>
  </si>
  <si>
    <t>ASPKENGL</t>
  </si>
  <si>
    <t>AUNDSPAN</t>
  </si>
  <si>
    <t>AWRISPAN</t>
  </si>
  <si>
    <t>AREASPAN</t>
  </si>
  <si>
    <t>ASPKSPAN</t>
  </si>
  <si>
    <t>APCENGL</t>
  </si>
  <si>
    <t>APCSPAN</t>
  </si>
  <si>
    <t>AYRENGL</t>
  </si>
  <si>
    <t>AYRSPAN</t>
  </si>
  <si>
    <t>APREFLAN</t>
  </si>
  <si>
    <t>NACCENGL</t>
  </si>
  <si>
    <t>NACCSPNL</t>
  </si>
  <si>
    <t>B3F Subject Demographics — language</t>
  </si>
  <si>
    <t>CLSSUB</t>
  </si>
  <si>
    <t>CLS Subject Demographics — language</t>
  </si>
  <si>
    <t>LANGCLS</t>
  </si>
  <si>
    <t>E3F Imaging in Diagnosis — language</t>
  </si>
  <si>
    <t>LANGE3F</t>
  </si>
  <si>
    <t>E2F Imaging Available — language</t>
  </si>
  <si>
    <t>LANGE2F</t>
  </si>
  <si>
    <t>LANGC6F</t>
  </si>
  <si>
    <t>LANGC5F</t>
  </si>
  <si>
    <t>LANGC4F</t>
  </si>
  <si>
    <t>NACCAUTP</t>
  </si>
  <si>
    <t>One or more measures of T-tau reported</t>
  </si>
  <si>
    <t>NACCTCSF</t>
  </si>
  <si>
    <t>NACCPCSF</t>
  </si>
  <si>
    <t>NACCACSF</t>
  </si>
  <si>
    <t>At least one amyloid PET scan available</t>
  </si>
  <si>
    <t>NACCAPSA</t>
  </si>
  <si>
    <t>NACCNAPA</t>
  </si>
  <si>
    <t>At least one MRI scan available</t>
  </si>
  <si>
    <t>NACCMRSA</t>
  </si>
  <si>
    <t>Total number of MRI sessions</t>
  </si>
  <si>
    <t>NACCNMRI</t>
  </si>
  <si>
    <t>NACCLBDM</t>
  </si>
  <si>
    <t>If no, approximate frequency of in-person visits?</t>
  </si>
  <si>
    <t>If no, approximate frequency of telephone contact?</t>
  </si>
  <si>
    <t>Is there a question about the co-participant’s reliability?</t>
  </si>
  <si>
    <t>Derived NIH race deﬁnitions Indicator of ﬁrst-degree family member</t>
  </si>
  <si>
    <t>Indicator of ﬁrst-degree family member with cognitive impairment</t>
  </si>
  <si>
    <t>Indicator of mother with cognitive impairment</t>
  </si>
  <si>
    <t>Indicator of father with cognitive impairment</t>
  </si>
  <si>
    <t>In this family, is there evidence of adominantly inherited AD mutation?</t>
  </si>
  <si>
    <t>In this family, is there evidence for an AD mutation (from list of speciﬁc mutations)?</t>
  </si>
  <si>
    <t>In this family, is there evidence for an FTLD mutation?</t>
  </si>
  <si>
    <t>In this family, is there evidence for an FTLD mutation (from list of speciﬁc mutations)?</t>
  </si>
  <si>
    <t>In this family, is there evidence for a mutation other than an AD or FTLD mutation?</t>
  </si>
  <si>
    <t>Name of medications used within two weeks of UDS visit</t>
  </si>
  <si>
    <t>Reported current use of any type of antihypertensive or blood pressure medication</t>
  </si>
  <si>
    <t>Reported current use of an antihypertensive combination therapy</t>
  </si>
  <si>
    <t>Reported current use of an angiotensin converting enzyme (ACE) inhibitor</t>
  </si>
  <si>
    <t>Reported current use of an antiadrenergic agent</t>
  </si>
  <si>
    <t>Reported current use of a beta-adrenergic blocking agent (Beta-Blocker)</t>
  </si>
  <si>
    <t>Reported current use of a calcium channel blocking agent</t>
  </si>
  <si>
    <t>Reported current use of an angiotensin II inhibitor</t>
  </si>
  <si>
    <t>Reported current use of lipid lowering medication</t>
  </si>
  <si>
    <t>Reported current use of nonsteroidal anti-inﬂammatory medication</t>
  </si>
  <si>
    <t>Reported current use of an anticoagulant or antiplatelet agent</t>
  </si>
  <si>
    <t>Reported current use of an antidepressant</t>
  </si>
  <si>
    <t>Reported current use of an antipsychotic agent</t>
  </si>
  <si>
    <t>Reported current use of an anxiolytic, sedative, or hypnotic agent</t>
  </si>
  <si>
    <t>Reported current use of a FDA-approved medication for Alzheimer’s disease symptoms</t>
  </si>
  <si>
    <t>Reported current use of an antiparkinson agent</t>
  </si>
  <si>
    <t>Reported current use of estrogen hormone therapy</t>
  </si>
  <si>
    <t>Reported current use of estrogen + progestin hormone therapy</t>
  </si>
  <si>
    <t>Reported current use of a diabetes medication</t>
  </si>
  <si>
    <t>Average number of packs smoked per day</t>
  </si>
  <si>
    <t>If the subject quit smoking, age at which he/she last smoked (i.e., quit)</t>
  </si>
  <si>
    <t>In the past three months, has the subject consumed any alcohol?</t>
  </si>
  <si>
    <t>During the past three months, how often did the subject have at least one drink of any alcoholic beverage such as wine, beer, malt liquor, or spirits?</t>
  </si>
  <si>
    <t>More than one heart attack/cardiac arrest?</t>
  </si>
  <si>
    <t>Speciﬁcation for other cardiovascular disease</t>
  </si>
  <si>
    <t>More than one stroke reported as of the Initial Visit</t>
  </si>
  <si>
    <t>Most recently reported year of stroke as of the Initial Visit</t>
  </si>
  <si>
    <t>More than one TIA reported as of the Initial Visit</t>
  </si>
  <si>
    <t>Most recently reported year of TIA as of the Initial Visit</t>
  </si>
  <si>
    <t>Traumatic brain injury (TBI) with brief loss of consciousness</t>
  </si>
  <si>
    <t>Brain trauma — brief unconsciousness TBI with extended loss of consciousness</t>
  </si>
  <si>
    <t>TBI with extended loss of consciousness — 5 minutes of longer</t>
  </si>
  <si>
    <t>Brain trauma — extended unconsciousness</t>
  </si>
  <si>
    <t>TBI without loss of consciousness — as might result from military detonations or sports injury</t>
  </si>
  <si>
    <t>If Recent/active or Remote/inactive diabetes, which type?</t>
  </si>
  <si>
    <t>Arthritis, region affected — upper extremity</t>
  </si>
  <si>
    <t>Arthritis, region affected — lower extremity</t>
  </si>
  <si>
    <t>Sleep apnea history reported at Initial Visit</t>
  </si>
  <si>
    <t>REM sleep behavior disorder (RBD) history reported at Initial Visit</t>
  </si>
  <si>
    <t>Hyposomnia/insomnia history reported at Initial Visit</t>
  </si>
  <si>
    <t>Other sleep disorder history reported at Initial Visit</t>
  </si>
  <si>
    <t>Alcohol abuse — clinically signiﬁcant occurring over a 12-month period manifested in one of the following areas: work, driving, legal, or social</t>
  </si>
  <si>
    <t>Other abused substances — clinically signiﬁcant impairment occurring over a 12-month period manifested in one of the following areas: work, driving, legal, or social</t>
  </si>
  <si>
    <t>If reported other abused substances, specify abused substance(s)</t>
  </si>
  <si>
    <t>Depression episodes more than two years ago</t>
  </si>
  <si>
    <t>Developmental neuropsychiatric disorders (e.g., autism spectrum disorder [ASD], attention-deﬁcit hyperactivity disorder [ADHD], dyslexia)</t>
  </si>
  <si>
    <t>If recent/active or remote/inactive psychiatric disorder, specify disorder</t>
  </si>
  <si>
    <t>Without corrective lenses, is the subject’s vision functionally normal?</t>
  </si>
  <si>
    <t>Does the subject usually wear corrective lenses?</t>
  </si>
  <si>
    <t>If the subject usually wears corrective lenses, is the subject’s vision functionally normal with corrective lenses?</t>
  </si>
  <si>
    <t>Without a hearing aid(s), is the subject’s hearing functionally normal?</t>
  </si>
  <si>
    <t>Does the subject usually wear a hearing aid(s)?</t>
  </si>
  <si>
    <t>If the subject usually wears a hearing aid(s), is the subject’s hearing functionally normal with a hearing aid(s)?</t>
  </si>
  <si>
    <t>Stepwise deterioration (re: cognitive status)</t>
  </si>
  <si>
    <t>Cerebrovascular disease contributing to cognitive impairment</t>
  </si>
  <si>
    <t>Relationship between stroke and cognitive impairment</t>
  </si>
  <si>
    <t xml:space="preserve">UPDRS normal </t>
  </si>
  <si>
    <t xml:space="preserve">Speech </t>
  </si>
  <si>
    <t xml:space="preserve">Speech; untestable — specify reason </t>
  </si>
  <si>
    <t xml:space="preserve">Facial expression </t>
  </si>
  <si>
    <t>Facial expression; untestable — specify reason</t>
  </si>
  <si>
    <t xml:space="preserve">Tremor at rest — face, lips, chin </t>
  </si>
  <si>
    <t>Tremor at rest — face, lips, chin; untestable — specify reason</t>
  </si>
  <si>
    <t xml:space="preserve">Tremor at rest — right hand </t>
  </si>
  <si>
    <t>Tremor at rest — right hand; untestable — specify reason</t>
  </si>
  <si>
    <t xml:space="preserve">Tremor at rest — left hand </t>
  </si>
  <si>
    <t>Tremor at rest — left hand; untestable — specify reason</t>
  </si>
  <si>
    <t xml:space="preserve">Tremor at rest — right foot </t>
  </si>
  <si>
    <t>Tremor at rest — right foot; untestable — specify reason</t>
  </si>
  <si>
    <t xml:space="preserve">Tremor at rest — left foot </t>
  </si>
  <si>
    <t>Tremor at rest — left foot; untestable — specify reason</t>
  </si>
  <si>
    <t xml:space="preserve">Action or postural tremor — right hand </t>
  </si>
  <si>
    <t>Action or postural tremor — right hand; untestable — specify reason</t>
  </si>
  <si>
    <t xml:space="preserve">Action or postural tremor — left hand </t>
  </si>
  <si>
    <t>Action or postural tremor — left hand; untestable — specify reason</t>
  </si>
  <si>
    <t xml:space="preserve">Rigidity — neck </t>
  </si>
  <si>
    <t>Rigidity — neck; untestable — specify reason</t>
  </si>
  <si>
    <t xml:space="preserve">Rigidity — right upper extremity </t>
  </si>
  <si>
    <t>Rigidity — right upper extremity; untestable — specify reason</t>
  </si>
  <si>
    <t xml:space="preserve">Rigidity — left upper extremity </t>
  </si>
  <si>
    <t>Rigidity — left upper extremity; untestable — specify reason</t>
  </si>
  <si>
    <t xml:space="preserve">Rigidity — right lower extremity </t>
  </si>
  <si>
    <t>Rigidity — right lower extremity; untestable — specify reason</t>
  </si>
  <si>
    <t xml:space="preserve">Rigidity — left lower extremity </t>
  </si>
  <si>
    <t>Rigidity — left lower extremity; untestable — specify reason</t>
  </si>
  <si>
    <t xml:space="preserve">Finger taps — right hand </t>
  </si>
  <si>
    <t>Finger taps — right hand; untestable — specify reason</t>
  </si>
  <si>
    <t xml:space="preserve">Finger taps — left hand </t>
  </si>
  <si>
    <t>Finger taps — left hand; untestable — specify reason</t>
  </si>
  <si>
    <t xml:space="preserve">Hand movements — right hand </t>
  </si>
  <si>
    <t>Hand movements — right hand; untestable — specify reason</t>
  </si>
  <si>
    <t xml:space="preserve">Hand movements — left hand </t>
  </si>
  <si>
    <t>Hand movements — left hand; untestable — specify reason</t>
  </si>
  <si>
    <t xml:space="preserve">Alternating movement — right hand </t>
  </si>
  <si>
    <t>Alternating movement — right hand; untestable — specify reason</t>
  </si>
  <si>
    <t xml:space="preserve">Alternating movement — left hand </t>
  </si>
  <si>
    <t>Alternating movement — left hand; untestable — specify reason</t>
  </si>
  <si>
    <t xml:space="preserve">Leg agility — right leg </t>
  </si>
  <si>
    <t>Leg agility — right leg; untestable — specify reason</t>
  </si>
  <si>
    <t xml:space="preserve">Leg agility — left leg </t>
  </si>
  <si>
    <t>Leg agility — left leg; untestable — specify reason</t>
  </si>
  <si>
    <t xml:space="preserve">Arising from chair </t>
  </si>
  <si>
    <t>Arising from chair; untestable — specify reason</t>
  </si>
  <si>
    <t xml:space="preserve">Posture </t>
  </si>
  <si>
    <t xml:space="preserve">Posture; untestable — specify reason </t>
  </si>
  <si>
    <t xml:space="preserve">Gait </t>
  </si>
  <si>
    <t xml:space="preserve">Gait; untestable — specify reason </t>
  </si>
  <si>
    <t xml:space="preserve">Posture stability </t>
  </si>
  <si>
    <t>Posture stability; untestable — specify reason</t>
  </si>
  <si>
    <t xml:space="preserve">Body bradykinesia and hypokinesia </t>
  </si>
  <si>
    <t>Body bradykinesia and hypokinesia; untestable — specify reason</t>
  </si>
  <si>
    <t>Depression or dysphoria in the last month</t>
  </si>
  <si>
    <t>Appetite and eating problems in the last month</t>
  </si>
  <si>
    <t>Is the subject able to complete the GDS, based on the clinician’s best judgment?</t>
  </si>
  <si>
    <t>Have you dropped many of your activities and interests?</t>
  </si>
  <si>
    <t>Are you afraid that something bad is going to happen to you?</t>
  </si>
  <si>
    <t>Do you prefer to stay at home, rather than going out and doing new things?</t>
  </si>
  <si>
    <t>Do you feel you have more problems with memory than most?</t>
  </si>
  <si>
    <t>Do you think it is wonderful to be alive now?</t>
  </si>
  <si>
    <t>Do you feel pretty worthless the way you are now?</t>
  </si>
  <si>
    <t>Do you feel that your situation is hopeless?</t>
  </si>
  <si>
    <t>Do you think that most people are better off than you are?</t>
  </si>
  <si>
    <t>In the past four weeks, did the subject have any difﬁculty or need help with: Writing checks, paying bills, or balancing a checkbook</t>
  </si>
  <si>
    <t>In the past four weeks, did the subject have any difﬁculty or need help with: Assembling tax records, business affairs, or other paper</t>
  </si>
  <si>
    <t>In the past four weeks, did the subject have any difﬁculty or need help with: Shopping alone for clothes, household necessities, or groceries</t>
  </si>
  <si>
    <t>In the past four weeks, did the subject have any difﬁculty or need help with: Playing a game of skill such as bridge or chess, working on a hobby</t>
  </si>
  <si>
    <t>In the past four weeks, did the subject have any difﬁculty or need help with: Heating water, making a cup of coffee, turning off the stove</t>
  </si>
  <si>
    <t>In the past four weeks, did the subject have any difﬁculty or need help with: Preparing a balanced meal</t>
  </si>
  <si>
    <t>In the past four weeks, did the subject have any difﬁculty or need help with: Keeping track of current events</t>
  </si>
  <si>
    <t>In the past four weeks, did the subject have any difﬁculty or need help with: Paying attention to and understanding a TV program, book, or magazine</t>
  </si>
  <si>
    <t>In the past four weeks, did the subject have any difﬁculty or need help with: Remembering appointments, family occasions, holidays, medications</t>
  </si>
  <si>
    <t>In the past four weeks, did the subject have any difﬁculty or need help with: Traveling out of the neighborhood, driving, or arranging to take public transportation</t>
  </si>
  <si>
    <t>Were there abnormal neurological exam ﬁndings?</t>
  </si>
  <si>
    <t>Are focal deﬁcits present indicative of central nervous system disorder?</t>
  </si>
  <si>
    <t>Is gait disorder present indicative of central nervous system disorder?</t>
  </si>
  <si>
    <t>Are there eye movement abnormalities present indicative of central nervous system disorder?</t>
  </si>
  <si>
    <t xml:space="preserve">Parkinsonian signs </t>
  </si>
  <si>
    <t>Slowing of ﬁne motor movements — left side</t>
  </si>
  <si>
    <t>Slowing of ﬁne motor movements — right side</t>
  </si>
  <si>
    <t xml:space="preserve">Rigidity — left arm </t>
  </si>
  <si>
    <t>Neurological sign considered by examiner to be most likely consistent with cerebrovascular disease</t>
  </si>
  <si>
    <t>Cortical cognitive deﬁcit (e.g., aphasia, apraxia, neglect)</t>
  </si>
  <si>
    <t>Focal or other neurological ﬁndings consistent with SIVD (subcortical ischemic vascular dementia)</t>
  </si>
  <si>
    <t>Motor (may include weakness of combination of face, arm, and leg; reﬂex changes, etc.) — left side</t>
  </si>
  <si>
    <t>Motor (may include weakness of combination of face, arm, and leg; reﬂex changes, etc.) — right side</t>
  </si>
  <si>
    <t xml:space="preserve">Cortical visual ﬁeld loss — left side </t>
  </si>
  <si>
    <t>Higher cortical visual problem suggesting posterior cortical atrophy (e.g., prosopagnosia, simultagnosia, Balint’s syndrome) or apraxia of gaze</t>
  </si>
  <si>
    <t>Findings suggestive of progressive supranuclear palsy (PSP), corticobasal syndrome (CBS), or other related disorders</t>
  </si>
  <si>
    <t>Eye movement changes consistent with PSP</t>
  </si>
  <si>
    <t>Cortical sensory deﬁcits consistent with CBS — left side</t>
  </si>
  <si>
    <t>Cortical sensory deﬁcits consistent with CBS — right side</t>
  </si>
  <si>
    <t xml:space="preserve">Ataxia consistent with CBS — left side </t>
  </si>
  <si>
    <t xml:space="preserve">Ataxia consistent with CBS — right side </t>
  </si>
  <si>
    <t>Alien limb consistent with CBS — left side</t>
  </si>
  <si>
    <t>Alien limb consistent with CBS — right side</t>
  </si>
  <si>
    <t>Dystonia consistent with CBS, PSP, or related disorder — left side</t>
  </si>
  <si>
    <t>Dystonia consistent with CBS, PSP, or related disorder — right side</t>
  </si>
  <si>
    <t>Myoclonus consistent with CBS — left side</t>
  </si>
  <si>
    <t>Myoclonus consistent with CBS — right side</t>
  </si>
  <si>
    <t>Findings suggesting ALS (e.g., muscle wasting, fasciculations, upper motor and/ or lower motor neuron signs)</t>
  </si>
  <si>
    <t>Normal pressure hydrocephalus — gait apraxia</t>
  </si>
  <si>
    <t>Other ﬁndings (e.g., cerebella ataxia, chorea, myoclonus)</t>
  </si>
  <si>
    <t xml:space="preserve">Other ﬁndings (specify) </t>
  </si>
  <si>
    <t>Indicate changes in information reported at previous visit</t>
  </si>
  <si>
    <t>Does the subject report a decline in memory (relative to previously attained abilities)?</t>
  </si>
  <si>
    <t>Does the co-participant report a decline in subject’s memory (relative to previously attained abilities)?</t>
  </si>
  <si>
    <t>Clinician believes there is a meaningful decline in memory, non-memory cognitive abilities, behavior, ability to manage his/her affairs, or there are motor/movement changes</t>
  </si>
  <si>
    <t>Based on the clinician’s judgment, is the subject currently experiencing meaningful impairment in cognition?</t>
  </si>
  <si>
    <t>Indicate whether the subject currently is meaningfully impaired, relative to previously attained abilities, in memory</t>
  </si>
  <si>
    <t>Indicate whether the subject is meaningfully impaired, relative to previously attained abilities, in orientation</t>
  </si>
  <si>
    <t>Indicate whether the subject currently is meaningfully impaired, relative to previously attained abilities, in executive function — judgment, planning, or problem-solving</t>
  </si>
  <si>
    <t>Indicate whether the subject currently is meaningfully impaired, relative to previously attained abilities, in language</t>
  </si>
  <si>
    <t>Indicate whether the subject currently is meaningfully impaired, relative to previously attained abilities, in visuospatial function</t>
  </si>
  <si>
    <t>Indicate whether the subject currently is meaningfully impaired, relative to previously attained abilities, in attention or concentration</t>
  </si>
  <si>
    <t>Indicate whether the subject currently has ﬂuctuating cognition</t>
  </si>
  <si>
    <t>At what age did the ﬂuctuating cognition begin?</t>
  </si>
  <si>
    <t>Indicate whether the subject currently is meaningfully impaired, relative to previously attained abilities, in other cognitive domains</t>
  </si>
  <si>
    <t>Speciﬁcation of other cognitive impairment</t>
  </si>
  <si>
    <t>Indicate the predominant symptom that was ﬁrst recognized as a decline in the subject’s cognition</t>
  </si>
  <si>
    <t>Speciﬁcation for other predominant symptom ﬁrst recognized as a decline in the subject’s cognition</t>
  </si>
  <si>
    <t>Speciﬁcation for other mode of onset of cognitive symptoms</t>
  </si>
  <si>
    <t>Based on clinician’s assessment, at what age did the cognitive decline begin?</t>
  </si>
  <si>
    <t>Based on clinician’s judgment, is the subject currently experiencing any kind of behavioral symptoms?</t>
  </si>
  <si>
    <t>Subject currently manifests meaningful change in behavior — Apathy, withdrawal</t>
  </si>
  <si>
    <t>Subject currently manifests meaningful change in behavior — Depressed mood</t>
  </si>
  <si>
    <t>Subject currently manifests meaningful change in behavior — Psychosis — Visual hallucinations</t>
  </si>
  <si>
    <t>If yes, are the hallucinations well-formed and detailed?</t>
  </si>
  <si>
    <t>If well-formed, clear-cut visual hallucinations, at what age did these hallucinations begin?</t>
  </si>
  <si>
    <t>Subject currently manifests meaningful change in behavior — Psychosis — Auditory hallucinations</t>
  </si>
  <si>
    <t>Subject currently manifests meaningful change in behavior — Psychosis — Abnormal, false, or delusional beliefs</t>
  </si>
  <si>
    <t>Subject currently manifests meaningful change in behavior — Disinhibition</t>
  </si>
  <si>
    <t>Subject currently manifests meaningful change in behavior — Irritability</t>
  </si>
  <si>
    <t>Subject currently manifests meaningful change in behavior — Agitation</t>
  </si>
  <si>
    <t>Subject currently manifests meaningful change in behavior — Personality change</t>
  </si>
  <si>
    <t>Subject currently manifests meaningful change in behavior — REM sleep behavior disorder</t>
  </si>
  <si>
    <t>If yes, at what age did the REM sleep behavior disorder begin?</t>
  </si>
  <si>
    <t>Subject currently manifests meaningful change in behavior — Anxiety</t>
  </si>
  <si>
    <t>Subject currently manifests meaningful change in behavior — Other</t>
  </si>
  <si>
    <t>Subject currently manifests meaningful change in behavior — Other, specify</t>
  </si>
  <si>
    <t>Indicate the predominant symptom that was ﬁrst recognized as a decline in the subject’s behavior</t>
  </si>
  <si>
    <t>Speciﬁcation of other predominant symptom that was ﬁrst recognized as a decline in the subject’s behavior</t>
  </si>
  <si>
    <t>Speciﬁcation of other mode of onset of behavioral symptoms</t>
  </si>
  <si>
    <t>Based on the clinician’s assessment, at what age did the behavioral symptoms begin?</t>
  </si>
  <si>
    <t>Based on the clinician’s judgment, is the subject currently experiencing any motor symptoms?</t>
  </si>
  <si>
    <t>Indicate whether the subject currently has meaningful changes in motor function — Gait disorder</t>
  </si>
  <si>
    <t>Indicate whether the subject currently has meaningful changes in motor function — Falls</t>
  </si>
  <si>
    <t>Indicate whether the subject currently has meaningful changes in motor function — Tremor</t>
  </si>
  <si>
    <t>Indicate whether the subject currently has meaningful changes in motor function — Slowness</t>
  </si>
  <si>
    <t>Indicate the predominant symptom that was ﬁrst recognized as a decline in the subject’s motor function</t>
  </si>
  <si>
    <t>Speciﬁcation for other mode of onset of motor symptoms</t>
  </si>
  <si>
    <t>Were changes in motor function suggestive of Parkinsonism?</t>
  </si>
  <si>
    <t>If yes, at what age did the motor symptoms suggestive of Parkinsonism begin?</t>
  </si>
  <si>
    <t>Were changes in motor function suggestive of amyotrophic lateral sclerosis?</t>
  </si>
  <si>
    <t>If yes, at what age did the motor symptoms suggestive of ALS begin?</t>
  </si>
  <si>
    <t>Based on the clinician’s assessment, at what age did the motor changes begin?</t>
  </si>
  <si>
    <t>Overall course of decline of cognitive/ behavioral/motor syndrome</t>
  </si>
  <si>
    <t>Indicate the predominant domain that was ﬁrst recognized as changed in the subject</t>
  </si>
  <si>
    <t>Is the subject a potential candidate for further evaluation for Lewy body disease?</t>
  </si>
  <si>
    <t>Is the subject a potential candidate for further evaluation for frontotemporal lobar degeneration?</t>
  </si>
  <si>
    <t xml:space="preserve">Was any part of the MMSE completed? </t>
  </si>
  <si>
    <t>Language of MMSE administration — Other (specify)</t>
  </si>
  <si>
    <t>Subject was unable to complete one or more sections due to visual impairment</t>
  </si>
  <si>
    <t>Subject was unable to complete one or more sections due to hearing impairment</t>
  </si>
  <si>
    <t>The remainder of the battery was administered:</t>
  </si>
  <si>
    <t>Language of test administration — Other (specify)</t>
  </si>
  <si>
    <t>If this test has been administered to the subject within the past 3 months, specify the date previously administered (month)</t>
  </si>
  <si>
    <t>If this test has been administered to the subject within the past 3 months, specify the date previously administered (day)</t>
  </si>
  <si>
    <t>If this test has been administered to the subject within the past 3 months, specify the date previously administered (year)</t>
  </si>
  <si>
    <t>Total score from the previous test administration</t>
  </si>
  <si>
    <t>Total number of story units recalled from this current test administration</t>
  </si>
  <si>
    <t>Logical Memory IIA — Delayed — Total number of story units recalled</t>
  </si>
  <si>
    <t>Logical Memory IIA — Delayed — Time elapsed since Logical Memory IA — Immediate</t>
  </si>
  <si>
    <t>Total score for 10- to 15-minute delayed drawing of Benson ﬁgure</t>
  </si>
  <si>
    <t>Recognized original stimulus from among four options</t>
  </si>
  <si>
    <t>Animals — Total number of animals named in 60 seconds</t>
  </si>
  <si>
    <t>Vegetable — Total number of vegetables named in 60 seconds</t>
  </si>
  <si>
    <t>Trail Making Test Part A — Total number of seconds to complete</t>
  </si>
  <si>
    <t>Trail Making Test Part B — Total number of seconds to complete</t>
  </si>
  <si>
    <t>Number of correct F-words generated in 1 minute</t>
  </si>
  <si>
    <t>Number of non-F-words and rule violation errors in 1 minute</t>
  </si>
  <si>
    <t>Number of correct L-words generated in 1 minute</t>
  </si>
  <si>
    <t>Number of non-L-words and rule violation errors in 1 minute</t>
  </si>
  <si>
    <t>Total number of correct F-words and L-words</t>
  </si>
  <si>
    <t>Total number of F-word and L-word repetition errors</t>
  </si>
  <si>
    <t>Total number of non-F/L-words and rule violation errors</t>
  </si>
  <si>
    <t>Per clinician, based on the neuropsychological examination, the subject’s cognitive status is deemed</t>
  </si>
  <si>
    <t>Form date discrepancy between UDS Form A1 and Form C1</t>
  </si>
  <si>
    <t>If no part of MoCA administered, reason code</t>
  </si>
  <si>
    <t>Language of MoCA administration — Other, specify</t>
  </si>
  <si>
    <t>MoCA Total Score — corrected for education</t>
  </si>
  <si>
    <t>MoCA: Visuospatial/executive — Clock contour</t>
  </si>
  <si>
    <t>MoCA: Visuospatial/executive — Clock numbers</t>
  </si>
  <si>
    <t>MoCA: Visuospatial/executive — Clock hands</t>
  </si>
  <si>
    <t>MoCA: Memory — Registration (two trials)</t>
  </si>
  <si>
    <t>Where was the remainder of the battery administered?</t>
  </si>
  <si>
    <t>Remainder of battery — Language of test administration</t>
  </si>
  <si>
    <t>Language of test administration — Other, specify</t>
  </si>
  <si>
    <t>Craft Story 21 Recall (Immediate) — Total story units recalled, verbatim scoring</t>
  </si>
  <si>
    <t>Craft Story 21 Recall (Immediate) — Total story units recalled, paraphrase scoring</t>
  </si>
  <si>
    <t>Number Span Test: Forward — Number of correct trials</t>
  </si>
  <si>
    <t>Number Span Test: Forward — Longest span forward</t>
  </si>
  <si>
    <t>Number Span Test: Backward — Number of correct trials</t>
  </si>
  <si>
    <t>Number Span Test: Backward — Longest span backward</t>
  </si>
  <si>
    <t>Vegetables — Total number of vegetables named in 60 seconds</t>
  </si>
  <si>
    <t>Craft Story 21 Recall (Delayed) — Total story units recalled, verbatim scoring</t>
  </si>
  <si>
    <t>Craft Story 21 Recall (Delayed) — Total story units recalled, paraphrase scoring</t>
  </si>
  <si>
    <t>Craft Story 21 Recall (Delayed) — Delay time</t>
  </si>
  <si>
    <t>Craft Story 21 Recall (Delayed) — Cue (boy) needed</t>
  </si>
  <si>
    <t>Benson Complex Figure Recall — Recognized original stimulus among four options</t>
  </si>
  <si>
    <t>Multilingual Naming Test (MINT) — Total score</t>
  </si>
  <si>
    <t>Multilingual Naming Test (MINT) — Total correct without semantic cue</t>
  </si>
  <si>
    <t>Multilingual Naming Test (MINT) — Semantic cues: Number given</t>
  </si>
  <si>
    <t>Multilingual Naming Test (MINT) — Semantic cues: Number correct with cue</t>
  </si>
  <si>
    <t>Multilingual Naming Test (MINT) — Phonemic cues: Number given</t>
  </si>
  <si>
    <t>Multilingual Naming Test (MINT) — Phonemic cues: Number correct with cue</t>
  </si>
  <si>
    <t>Number of non-F/L-words and rule violation errors</t>
  </si>
  <si>
    <t>Per the clinician, based on the UDS neuropsychological examination, the subject’s cognitive status is deemed:</t>
  </si>
  <si>
    <t>Form date discrepancy between UDS Form A1 and Form C2</t>
  </si>
  <si>
    <t>Dementia syndrome — Amnestic multidomain dementia syndrome</t>
  </si>
  <si>
    <t>Dementia syndrome — Posterior cortical atrophy syndrome (or primary visual presentation)</t>
  </si>
  <si>
    <t>Primary progressive aphasia (PPA) with cognitive impairment</t>
  </si>
  <si>
    <t>Dementia syndrome — Primary progressive aphasia (PPA) subtype according to the criteria outlined by Gorno-Tempini et al. 2011</t>
  </si>
  <si>
    <t>Primary progressive aphasia (PPA) subtype according to older criteria outlined by Mesulam et al (2001 and 2003)</t>
  </si>
  <si>
    <t>Dementia syndrome — behavioral variant FTD syndrome (bvFTD)</t>
  </si>
  <si>
    <t>Dementia syndrome — Lewy body dementia syndrome</t>
  </si>
  <si>
    <t>Dementia syndrome — Non-amnestic multidomain dementia, not PCA, PPA, bvFTD, or DLB syndrome</t>
  </si>
  <si>
    <t>MCI domain affected — executive function</t>
  </si>
  <si>
    <t>FDG-PET evidence for frontal or anterior temporal hypometabolism for FTLD</t>
  </si>
  <si>
    <t>Structural MR evidence for frontal or anterior temporal atrophy for FTLD</t>
  </si>
  <si>
    <t>Dopamine transporter scan (DATscan) evidence for Lewy body disease</t>
  </si>
  <si>
    <t>Moderate white-matter hyperintensity (CHS score 5-6)</t>
  </si>
  <si>
    <t>Extensive white-matter hyperintensity (CHS score 7-8)</t>
  </si>
  <si>
    <t>Does the subject have a hereditary mutation other than an AD or FTLD mutation?</t>
  </si>
  <si>
    <t>Presumptive etiologic diagnosis of the cognitive disorder — Alzheimer’s disease</t>
  </si>
  <si>
    <t>Primary, contributing, or non- contributing cause of observed cognitive impairment — Alzheimer’s disease (AD)</t>
  </si>
  <si>
    <t>Presumptive etiologic diagnosis of the cognitive disorder — Probable Alzheimer’s disease</t>
  </si>
  <si>
    <t>Primary, contributing, or non- contributing cause of cognitive impairment — Probable Alzheimer’s disease</t>
  </si>
  <si>
    <t>Presumptive etiologic diagnosis of the cognitive disorder — Possible Alzheimer’s disease</t>
  </si>
  <si>
    <t>Primary, contributing, or non- contributing cause of cognitive impairment — Possible Alzheimer’s disease</t>
  </si>
  <si>
    <t>Presumptive etiologic diagnosis of the cognitive disorder — Lewy body disease</t>
  </si>
  <si>
    <t>Primary, contributing, or non- contributing cause of cognitive impairment — Lewy body disease (LBD)</t>
  </si>
  <si>
    <t>Presumptive etiologic diagnosis of the cognitive disorder — Multiple system atrophy (MSA)</t>
  </si>
  <si>
    <t>Primary, contributing, or non- contributing cause of cognitive impairment — Multiple system atrophy (MSA)</t>
  </si>
  <si>
    <t>Presumptive etiologic diagnosis of the cognitive disorder — primary supranuclear palsy (PSP)</t>
  </si>
  <si>
    <t>Primary, contributing, or non- contributing cause of cognitive impairment — Primary supranuclear palsy (PSP)</t>
  </si>
  <si>
    <t>Presumptive etiologic diagnosis of the cognitive disorder — Corticobasal degeneration (CBD)</t>
  </si>
  <si>
    <t>Primary, contributing, or non- contributing cause of cognitive impairment — Corticobasal degeneration (CBD)</t>
  </si>
  <si>
    <t>Presumptive etiologic diagnosis of the cognitive disorder — FTLD with motor neuron disease (MND)</t>
  </si>
  <si>
    <t>Primary, contributing, or non- contributing cause of cognitive impairment — FTLD with motor neuron disease (MND)</t>
  </si>
  <si>
    <t>Presumptive etiologic diagnosis of the cognitive disorder — FTLD not otherwise speciﬁed (NOS)</t>
  </si>
  <si>
    <t>Primary, contributing, or non- contributing cause of cognitive impairment — FTLD not otherwise speciﬁed (NOS)</t>
  </si>
  <si>
    <t>Presence of behavioral frontotemporal dementia (bvFTD)</t>
  </si>
  <si>
    <t>Primary, contributing, or non- contributing cause of cognitive impairment — behavioral frontotemporal dementia (bvFTD)</t>
  </si>
  <si>
    <t>Presumptive etiologic diagnosis of the cognitive disorder — Primary progressive aphasia (PPA)</t>
  </si>
  <si>
    <t>Primary, contributing, or non- contributing cause of cognitive impairment — primary progressive aphasia (PPA)</t>
  </si>
  <si>
    <t>Presumptive etiologic diagnosis of the cognitive disorder — Vascular brain injury (VBI)</t>
  </si>
  <si>
    <t>Primary, contributing, or non- contributing cause of cognitive impairment — vascular brain injury</t>
  </si>
  <si>
    <t>Temporal relationship between stroke and cognitive decline</t>
  </si>
  <si>
    <t>Imaging evidence of cystic infarction in cognitive network(s)</t>
  </si>
  <si>
    <t>Imaging evidence of cystic infarction, imaging evidence of extensive white matter hyperintensity (CHS grade 7-8+), and impairment in executive function</t>
  </si>
  <si>
    <t>Presumptive etiologic diagnosis of the cognitive disorder — Probable vascular dementia (NINDS/AIREN criteria)</t>
  </si>
  <si>
    <t>Primary, contributing, or non- contributing cause of cognitive impairment — Probable vascular dementia (NINDS/AIREN criteria)</t>
  </si>
  <si>
    <t>Presumptive etiologic diagnosis of the cognitive disorder — Possible vascular dementia (NINDS/AIREN criteria)</t>
  </si>
  <si>
    <t>Primary, contributing, or non- contributing cause of cognitive impairment — possible vascular dementia (NINDS/AIREN criteria)</t>
  </si>
  <si>
    <t>Presumptive etiologic diagnosis of the cognitive disorder — Stroke</t>
  </si>
  <si>
    <t>Primary, contributing, or non- contributing cause of cognitive impairment — stroke</t>
  </si>
  <si>
    <t>Presumptive etiologic diagnosis of the cognitive disorder — Essential tremor</t>
  </si>
  <si>
    <t>Primary, contributing, or non- contributing cause of cognitive impairment — Essential tremor</t>
  </si>
  <si>
    <t>Presumptive etiologic diagnosis of the cognitive disorder — Down syndrome</t>
  </si>
  <si>
    <t>Primary, contributing, or non- contributing cause of cognitive impairment — Down syndrome</t>
  </si>
  <si>
    <t>Presumptive etiologic diagnosis of the cognitive disorder — Huntington’s disease</t>
  </si>
  <si>
    <t>Primary, contributing, or non- contributing cause of cognitive impairment — Huntington’s disease</t>
  </si>
  <si>
    <t>Presumptive etiologic diagnosis of the cognitive disorder — Prion disease (CJD, other)</t>
  </si>
  <si>
    <t>Primary, contributing, or non- contributing cause of cognitive impairment — Prion disease (CJD, other)</t>
  </si>
  <si>
    <t>Presumptive etiologic diagnosis of the cognitive disorder — Traumatic brain injury (TBI)</t>
  </si>
  <si>
    <t>Primary, contributing, or non- contributing cause of cognitive impairment — Traumatic brain injury (TBI)</t>
  </si>
  <si>
    <t>Symptoms consistent with chronic traumatic encephalopathy (CTE)</t>
  </si>
  <si>
    <t>Presumptive etiologic diagnosis of the cognitive disorder — Normal-pressure hydrocephalus (NPH)</t>
  </si>
  <si>
    <t>Primary, contributing, or non- contributing cause of cognitive impairment — Normal-pressure hydrocephalus (NPH)</t>
  </si>
  <si>
    <t>Presumptive etiologic diagnosis of the cognitive disorder — Epilepsy</t>
  </si>
  <si>
    <t>Primary, contributing, or non- contributing cause of cognitive impairment — Epilepsy</t>
  </si>
  <si>
    <t>Presumptive etiologic diagnosis of the cognitive disorder — CNS neoplasm</t>
  </si>
  <si>
    <t>Primary, contributing, or non- contributing cause of cognitive impairment — CNS neoplasm</t>
  </si>
  <si>
    <t>Presumptive etiologic diagnosis of the cognitive disorder — Human immunodeﬁciency virus (HIV)</t>
  </si>
  <si>
    <t>Primary, contributing, or non- contributing cause of cognitive impairment — HIV</t>
  </si>
  <si>
    <t>Presumptive etiologic diagnosis of the cognitive disorder — Other neurological, genetic, or infectious condition</t>
  </si>
  <si>
    <t>Primary, contributing, or non- contributing cause of cognitive impairment — Other neurological, genetic, or infectious condition</t>
  </si>
  <si>
    <t>Presumptive etiologic diagnosis of the cognitive disorder — Other neurological, genetic, or infectious conditions (specify)</t>
  </si>
  <si>
    <t>Presumptive etiologic diagnosis of the cognitive disorder — Depression</t>
  </si>
  <si>
    <t>Primary, contributing, or non- contributing cause of cognitive impairment — Depression</t>
  </si>
  <si>
    <t>Presumptive etiologic diagnosis of the cognitive disorder — Bipolar disorder</t>
  </si>
  <si>
    <t>Primary, contributing, or non- contributing cause of cognitive impairment — bipolar disorder</t>
  </si>
  <si>
    <t>Presumptive etiologic diagnosis of the cognitive disorder — Schizophrenia or other psychosis</t>
  </si>
  <si>
    <t>Primary, contributing, or non- contributing cause of cognitive impairment — Schizophrenia or other psychosis</t>
  </si>
  <si>
    <t>Presumptive etiologic diagnosis of the cognitive disorder — Anxiety</t>
  </si>
  <si>
    <t>Primary, contributing, or non- contributing cause of cognitive impairment — Anxiety</t>
  </si>
  <si>
    <t>Presumptive etiologic diagnosis of the cognitive disorder — Delirium</t>
  </si>
  <si>
    <t>Primary, contributing, or non- contributing cause of cognitive impairment — Delirium</t>
  </si>
  <si>
    <t>Presumptive etiologic diagnosis of the cognitive disorder — Post-traumatic stress disorder (PTSD)</t>
  </si>
  <si>
    <t>Primary, contributing, or non- contributing cause of cognitive impairment — PTSD</t>
  </si>
  <si>
    <t>Presumptive etiologic diagnosis of the cognitive disorder — Other psychiatric disease</t>
  </si>
  <si>
    <t>Primary, contributing, or non- contributing cause of cognitive impairment — Other psychiatric disease</t>
  </si>
  <si>
    <t>Presumptive etiologic diagnosis of the cognitive disorder — Other psychiatric disease (specify)</t>
  </si>
  <si>
    <t>Presumptive etiologic diagnosis of the cognitive disorder — Cognitive impairment due to alcohol abuse</t>
  </si>
  <si>
    <t>Primary, contributing, or non- contributing cause of cognitive impairment — Alcohol abuse</t>
  </si>
  <si>
    <t>Presumptive etiologic diagnosis of the cognitive disorder — Cognitive impairment due to other substance abuse</t>
  </si>
  <si>
    <t>Primary, contributing, or non- contributing cause of cognitive impairment — Other substance abuse</t>
  </si>
  <si>
    <t>Presumptive etiologic diagnosis of the cognitive disorder — Cognitive impairment due to systemic disease/ medical illness</t>
  </si>
  <si>
    <t>Primary, contributing, or non- contributing cause of cognitive impairment — systemic disease/medical illness</t>
  </si>
  <si>
    <t>Presumptive etiologic diagnosis of the cognitive disorder — Cognitive impairment due to medications</t>
  </si>
  <si>
    <t>Primary, contributing, or non- contributing cause of cognitive impairment — medications</t>
  </si>
  <si>
    <t>Presumptive etiologic diagnosis of the cognitive disorder — Undetermined etiology</t>
  </si>
  <si>
    <t>Primary, contributing, or non- contributing cause of cognitive impairment — Undetermined etiology</t>
  </si>
  <si>
    <t>Presumptive etiologic diagnosis of the cognitive disorder — Other 1 (specify)</t>
  </si>
  <si>
    <t>Primary, contributing, or non- contributing cause of cognitive impairment — Other1 (specify)</t>
  </si>
  <si>
    <t>Other presumptive etiologic diagnosis of the cognitive disorder 1, specify</t>
  </si>
  <si>
    <t>Presumptive etiologic diagnosis of the cognitive disorder — Other 2 (specify)</t>
  </si>
  <si>
    <t>Primary, contributing, or non- contributing cause of cognitive impairment — Other 2 (specify)</t>
  </si>
  <si>
    <t>Other presumptive etiologic diagnosis of the cognitive disorder 2, specify</t>
  </si>
  <si>
    <t>Presumptive etiologic diagnosis of the cognitive disorder — Other 3 (specify)</t>
  </si>
  <si>
    <t>Primary, contributing, or non- contributing cause of cognitive impairment — Other 3 (specify)</t>
  </si>
  <si>
    <t>Other presumptive etiologic diagnosis of the cognitive disorder 3, specify</t>
  </si>
  <si>
    <t>Does the subject have a dominantly inherited AD mutation?</t>
  </si>
  <si>
    <t>Does the subject have an hereditary FTLD mutation?</t>
  </si>
  <si>
    <t>Primary etiologic diagnosis (MCI); impaired, not MCI; or dementia</t>
  </si>
  <si>
    <t>Cancer present in the last 12 months (excluding non-melanoma skin cancer), primary or metastatic</t>
  </si>
  <si>
    <t xml:space="preserve">Cancer primary site speciﬁcation </t>
  </si>
  <si>
    <t xml:space="preserve">Diabetes present at visit </t>
  </si>
  <si>
    <t>Myocardial infarct present within the past 12 months</t>
  </si>
  <si>
    <t>Arthritis region affected — upper extremity</t>
  </si>
  <si>
    <t>Arthritis region affected — lower extremity</t>
  </si>
  <si>
    <t>REM sleep behavior disorder (RBD) present</t>
  </si>
  <si>
    <t>Carotid procedure: angioplasty, endarterectomy, or stent within the past 12 months</t>
  </si>
  <si>
    <t>Percutaneous coronary intervention: angioplasty and/or stent within the past 12 months</t>
  </si>
  <si>
    <t>Procedure: pacemaker and/or deﬁbrillator within the past 12 months</t>
  </si>
  <si>
    <t>Procedure: heart valve replacement or repair within the past 12 months</t>
  </si>
  <si>
    <t>Antibody-mediated encephalopathy within the past 12 months</t>
  </si>
  <si>
    <t>Antibody-mediated encephalopathy, specify</t>
  </si>
  <si>
    <t>Other medical conditions or procedures within the past 12 months not listed above</t>
  </si>
  <si>
    <t xml:space="preserve">Other medical conditions speciﬁcation </t>
  </si>
  <si>
    <t>A2 Co-participant Demographics — language</t>
  </si>
  <si>
    <t>B1 Evaluation Form: Physical — language</t>
  </si>
  <si>
    <t>B4 Global Staging — CDR: Standard and Supplemental — language</t>
  </si>
  <si>
    <t>B5 Behavioral Assessment: NPI-Q — language</t>
  </si>
  <si>
    <t>B6 Behavioral Assessment: GDS — language</t>
  </si>
  <si>
    <t>B7 Functional Assessment: FAS — language</t>
  </si>
  <si>
    <t>B8 Neurological Examination Findings — language</t>
  </si>
  <si>
    <t>B9 Clinician Judgment of Symptoms — language</t>
  </si>
  <si>
    <t>C2 Neuropsychological Battery Scores — language</t>
  </si>
  <si>
    <t>D2 Clinician-assessed Medical Conditions — language</t>
  </si>
  <si>
    <t>B9F Clinical PPA and bvFTD Features — language</t>
  </si>
  <si>
    <t>C1F Neuropsychological Battery Summary Scores — language</t>
  </si>
  <si>
    <t>C2F Social Norms Questionnaire — language</t>
  </si>
  <si>
    <t>C3F Social Behavior Observer Checklist — language</t>
  </si>
  <si>
    <t>C4F Behavioral Inhibition Scale — language</t>
  </si>
  <si>
    <t>C5F Interpersonal Reactivity Index — language</t>
  </si>
  <si>
    <t>C6F Revised Self-monitoring Scale — language</t>
  </si>
  <si>
    <t>Average Spanish level (average of Questions 6 – 9)</t>
  </si>
  <si>
    <t>Average English level (average of Questions 11 – 14)</t>
  </si>
  <si>
    <t>In what language do you prefer to be evaluated (English or Spanish)</t>
  </si>
  <si>
    <t>How many years have you lived in an environment where people generally speak Spanish</t>
  </si>
  <si>
    <t>How many years have you lived in an environment where people generally speak English</t>
  </si>
  <si>
    <t>Please approximate the percentage of time during a normal/average day that you use Spanish</t>
  </si>
  <si>
    <t>Please approximate the percentage of time during a normal/average day that you use English</t>
  </si>
  <si>
    <t>In your opinion, what is your level of proﬁciency when you speak Spanish</t>
  </si>
  <si>
    <t>In your opinion, what is your level of proﬁciency when you read Spanish</t>
  </si>
  <si>
    <t>In your opinion, what is your level of proﬁciency when you write in Spanish</t>
  </si>
  <si>
    <t>In your opinion, what is your level of proﬁciency for understanding spoken/oral Spanish</t>
  </si>
  <si>
    <t>In your opinion, what is your level of proﬁciency when you speak English</t>
  </si>
  <si>
    <t>In your opinion, what is your level of proﬁciency when you read English</t>
  </si>
  <si>
    <t>In your opinion, what is your level of proﬁciency when you write in English</t>
  </si>
  <si>
    <t>In your opinion, what is your level of proﬁciency for understanding spoken/oral English</t>
  </si>
  <si>
    <t>One or more FTLD Module visits completed</t>
  </si>
  <si>
    <t>One or more LBD Module visits completed</t>
  </si>
  <si>
    <t>Total number of amyloid PET scans available</t>
  </si>
  <si>
    <t>One or more measures of Aβ1–42 reported</t>
  </si>
  <si>
    <t>One or more measures of P-tau181P reported</t>
  </si>
  <si>
    <t>Neuropathology data from an autopsy is available</t>
  </si>
  <si>
    <t>ADCID</t>
  </si>
  <si>
    <t>PTID</t>
  </si>
  <si>
    <t>VISITNUM</t>
  </si>
  <si>
    <t>MARISTAX</t>
  </si>
  <si>
    <t>RESIDENX</t>
  </si>
  <si>
    <t>DRUG1</t>
  </si>
  <si>
    <t>DRUG2</t>
  </si>
  <si>
    <t>DRUG3</t>
  </si>
  <si>
    <t>DRUG4</t>
  </si>
  <si>
    <t>DRUG5</t>
  </si>
  <si>
    <t>DRUG6</t>
  </si>
  <si>
    <t>DRUG7</t>
  </si>
  <si>
    <t>DRUG8</t>
  </si>
  <si>
    <t>DRUG9</t>
  </si>
  <si>
    <t>DRUG10</t>
  </si>
  <si>
    <t>DRUG11</t>
  </si>
  <si>
    <t>DRUG12</t>
  </si>
  <si>
    <t>DRUG13</t>
  </si>
  <si>
    <t>DRUG14</t>
  </si>
  <si>
    <t>DRUG15</t>
  </si>
  <si>
    <t>DRUG16</t>
  </si>
  <si>
    <t>DRUG17</t>
  </si>
  <si>
    <t>DRUG18</t>
  </si>
  <si>
    <t>DRUG19</t>
  </si>
  <si>
    <t>DRUG20</t>
  </si>
  <si>
    <t>DRUG21</t>
  </si>
  <si>
    <t>DRUG22</t>
  </si>
  <si>
    <t>DRUG23</t>
  </si>
  <si>
    <t>DRUG24</t>
  </si>
  <si>
    <t>DRUG25</t>
  </si>
  <si>
    <t>DRUG26</t>
  </si>
  <si>
    <t>DRUG27</t>
  </si>
  <si>
    <t>DRUG28</t>
  </si>
  <si>
    <t>DRUG29</t>
  </si>
  <si>
    <t>DRUG30</t>
  </si>
  <si>
    <t>DRUG31</t>
  </si>
  <si>
    <t>DRUG32</t>
  </si>
  <si>
    <t>DRUG33</t>
  </si>
  <si>
    <t>DRUG34</t>
  </si>
  <si>
    <t>DRUG35</t>
  </si>
  <si>
    <t>DRUG36</t>
  </si>
  <si>
    <t>DRUG37</t>
  </si>
  <si>
    <t>DRUG38</t>
  </si>
  <si>
    <t>DRUG39</t>
  </si>
  <si>
    <t>NORMAL</t>
  </si>
  <si>
    <t>NACCAPOE</t>
  </si>
  <si>
    <t>NACCNE4S</t>
  </si>
  <si>
    <t>NACCMRI</t>
  </si>
  <si>
    <t>ADGCGWAS</t>
  </si>
  <si>
    <t>ADGCRND</t>
  </si>
  <si>
    <t>NACCNCRD</t>
  </si>
  <si>
    <t>ADGCEXOM</t>
  </si>
  <si>
    <t>NGDSGWAS</t>
  </si>
  <si>
    <t>NGDSEXOM</t>
  </si>
  <si>
    <t>NGDSWES</t>
  </si>
  <si>
    <t>NGDSWGS</t>
  </si>
  <si>
    <t>NGDSGWAC</t>
  </si>
  <si>
    <t>NGDSEXAC</t>
  </si>
  <si>
    <t>NGDSWEAC</t>
  </si>
  <si>
    <t>NGDSWGAC</t>
  </si>
  <si>
    <t>ADGCEXR</t>
  </si>
  <si>
    <t>NPFORMVER</t>
  </si>
  <si>
    <t>NPSEX</t>
  </si>
  <si>
    <t>NPPMIH</t>
  </si>
  <si>
    <t>NPFIX</t>
  </si>
  <si>
    <t>NPFIXX</t>
  </si>
  <si>
    <t>NPWBRWT</t>
  </si>
  <si>
    <t>NPWBRF</t>
  </si>
  <si>
    <t>NACCBRNN</t>
  </si>
  <si>
    <t>NPGRCCA</t>
  </si>
  <si>
    <t>NPGRLA</t>
  </si>
  <si>
    <t>NPGRHA</t>
  </si>
  <si>
    <t>NPGRSNH</t>
  </si>
  <si>
    <t>NPGRLCH</t>
  </si>
  <si>
    <t>NACCAVAS</t>
  </si>
  <si>
    <t>NPTAN</t>
  </si>
  <si>
    <t>NPTANX</t>
  </si>
  <si>
    <t>NPABAN</t>
  </si>
  <si>
    <t>NPABANX</t>
  </si>
  <si>
    <t>NPASAN</t>
  </si>
  <si>
    <t>NPASANX</t>
  </si>
  <si>
    <t>NPTDPAN</t>
  </si>
  <si>
    <t>NPTDPANX</t>
  </si>
  <si>
    <t>NPHISMB</t>
  </si>
  <si>
    <t>NPHISG</t>
  </si>
  <si>
    <t>NPHISSS</t>
  </si>
  <si>
    <t>NPHIST</t>
  </si>
  <si>
    <t>NPHISO</t>
  </si>
  <si>
    <t>NPHISOX</t>
  </si>
  <si>
    <t>NPTHAL</t>
  </si>
  <si>
    <t>NACCBRAA</t>
  </si>
  <si>
    <t>NACCNEUR</t>
  </si>
  <si>
    <t>NPADNC</t>
  </si>
  <si>
    <t>NACCDIFF</t>
  </si>
  <si>
    <t>NACCVASC</t>
  </si>
  <si>
    <t>NACCAMY</t>
  </si>
  <si>
    <t>NPLINF</t>
  </si>
  <si>
    <t>NPLAC</t>
  </si>
  <si>
    <t>NPINF</t>
  </si>
  <si>
    <t>NPINF1A</t>
  </si>
  <si>
    <t>NPINF1B</t>
  </si>
  <si>
    <t>NPINF1D</t>
  </si>
  <si>
    <t>NPINF1F</t>
  </si>
  <si>
    <t>NPINF2A</t>
  </si>
  <si>
    <t>NPINF2B</t>
  </si>
  <si>
    <t>NPINF2D</t>
  </si>
  <si>
    <t>NPINF2F</t>
  </si>
  <si>
    <t>NPINF3A</t>
  </si>
  <si>
    <t>NPINF3B</t>
  </si>
  <si>
    <t>NPINF3D</t>
  </si>
  <si>
    <t>NPINF3F</t>
  </si>
  <si>
    <t>NPINF4A</t>
  </si>
  <si>
    <t>NPINF4B</t>
  </si>
  <si>
    <t>NPINF4D</t>
  </si>
  <si>
    <t>NPINF4F</t>
  </si>
  <si>
    <t>NACCINF</t>
  </si>
  <si>
    <t>NPHEM</t>
  </si>
  <si>
    <t>NPHEMO</t>
  </si>
  <si>
    <t>NPHEMO1</t>
  </si>
  <si>
    <t>NPHEMO2</t>
  </si>
  <si>
    <t>NPHEMO3</t>
  </si>
  <si>
    <t>NPMICRO</t>
  </si>
  <si>
    <t>NPOLD</t>
  </si>
  <si>
    <t>NPOLD1</t>
  </si>
  <si>
    <t>NPOLD2</t>
  </si>
  <si>
    <t>NPOLD3</t>
  </si>
  <si>
    <t>NPOLD4</t>
  </si>
  <si>
    <t>NACCMICR</t>
  </si>
  <si>
    <t>NPOLDD</t>
  </si>
  <si>
    <t>NPOLDD1</t>
  </si>
  <si>
    <t>NPOLDD2</t>
  </si>
  <si>
    <t>NPOLDD3</t>
  </si>
  <si>
    <t>NPOLDD4</t>
  </si>
  <si>
    <t>NACCHEM</t>
  </si>
  <si>
    <t>NACCARTE</t>
  </si>
  <si>
    <t>NPWMR</t>
  </si>
  <si>
    <t>NPPATH</t>
  </si>
  <si>
    <t>NACCNEC</t>
  </si>
  <si>
    <t>NPPATH2</t>
  </si>
  <si>
    <t>NPPATH3</t>
  </si>
  <si>
    <t>NPPATH4</t>
  </si>
  <si>
    <t>NPPATH5</t>
  </si>
  <si>
    <t>NPPATH6</t>
  </si>
  <si>
    <t>NPPATH7</t>
  </si>
  <si>
    <t>NPPATH8</t>
  </si>
  <si>
    <t>NPPATH9</t>
  </si>
  <si>
    <t>NPPATH10</t>
  </si>
  <si>
    <t>NPPATH11</t>
  </si>
  <si>
    <t>NPPATHO</t>
  </si>
  <si>
    <t>NPPATHOX</t>
  </si>
  <si>
    <t>NPART</t>
  </si>
  <si>
    <t>NPOANG</t>
  </si>
  <si>
    <t>NACCLEWY</t>
  </si>
  <si>
    <t>NPLBOD</t>
  </si>
  <si>
    <t>NPNLOSS</t>
  </si>
  <si>
    <t>NPHIPSCL</t>
  </si>
  <si>
    <t>NPSCL</t>
  </si>
  <si>
    <t>NPFTDTAU</t>
  </si>
  <si>
    <t>NACCPICK</t>
  </si>
  <si>
    <t>NPFTDT2</t>
  </si>
  <si>
    <t>NACCCBD</t>
  </si>
  <si>
    <t>NACCPROG</t>
  </si>
  <si>
    <t>NPFTDT5</t>
  </si>
  <si>
    <t>NPFTDT6</t>
  </si>
  <si>
    <t>NPFTDT7</t>
  </si>
  <si>
    <t>NPFTDT8</t>
  </si>
  <si>
    <t>NPFTDT9</t>
  </si>
  <si>
    <t>NPFTDT10</t>
  </si>
  <si>
    <t>NPFRONT</t>
  </si>
  <si>
    <t>NPTAU</t>
  </si>
  <si>
    <t>NPFTD</t>
  </si>
  <si>
    <t>NPFTDTDP</t>
  </si>
  <si>
    <t>NPALSMND</t>
  </si>
  <si>
    <t>NPOFTD</t>
  </si>
  <si>
    <t>NPOFTD1</t>
  </si>
  <si>
    <t>NPOFTD2</t>
  </si>
  <si>
    <t>NPOFTD3</t>
  </si>
  <si>
    <t>NPOFTD4</t>
  </si>
  <si>
    <t>NPOFTD5</t>
  </si>
  <si>
    <t>NPFTDNO</t>
  </si>
  <si>
    <t>NPFTDSPC</t>
  </si>
  <si>
    <t>NPTDPA</t>
  </si>
  <si>
    <t>NPTDPB</t>
  </si>
  <si>
    <t>NPTDPC</t>
  </si>
  <si>
    <t>NPTDPD</t>
  </si>
  <si>
    <t>NPTDPE</t>
  </si>
  <si>
    <t>NPPDXA</t>
  </si>
  <si>
    <t>NPPDXB</t>
  </si>
  <si>
    <t>NACCPRIO</t>
  </si>
  <si>
    <t>NPPDXD</t>
  </si>
  <si>
    <t>NPPDXE</t>
  </si>
  <si>
    <t>NPPDXF</t>
  </si>
  <si>
    <t>NPPDXG</t>
  </si>
  <si>
    <t>NPPDXH</t>
  </si>
  <si>
    <t>NPPDXI</t>
  </si>
  <si>
    <t>NPPDXJ</t>
  </si>
  <si>
    <t>NPPDXK</t>
  </si>
  <si>
    <t>NPPDXL</t>
  </si>
  <si>
    <t>NPPDXM</t>
  </si>
  <si>
    <t>NPPDXN</t>
  </si>
  <si>
    <t>NACCDOWN</t>
  </si>
  <si>
    <t>NPPDXP</t>
  </si>
  <si>
    <t>NPPDXQ</t>
  </si>
  <si>
    <t>NACCOTHP</t>
  </si>
  <si>
    <t>NACCWRI1</t>
  </si>
  <si>
    <t>NACCWRI2</t>
  </si>
  <si>
    <t>NACCWRI3</t>
  </si>
  <si>
    <t>NACCBNKF</t>
  </si>
  <si>
    <t>NPBNKB</t>
  </si>
  <si>
    <t>NACCFORM</t>
  </si>
  <si>
    <t>NACCPARA</t>
  </si>
  <si>
    <t>NACCCSFP</t>
  </si>
  <si>
    <t>NPBNKF</t>
  </si>
  <si>
    <t>NPFAUT</t>
  </si>
  <si>
    <t>NPFAUT1</t>
  </si>
  <si>
    <t>NPFAUT2</t>
  </si>
  <si>
    <t>NPFAUT3</t>
  </si>
  <si>
    <t>NPFAUT4</t>
  </si>
  <si>
    <t>NACCDAGE</t>
  </si>
  <si>
    <t>NACCINT</t>
  </si>
  <si>
    <t>NPNIT</t>
  </si>
  <si>
    <t>NPCERAD</t>
  </si>
  <si>
    <t>NPADRDA</t>
  </si>
  <si>
    <t>NPOCRIT</t>
  </si>
  <si>
    <t>NPVOTH</t>
  </si>
  <si>
    <t>NPLEWYCS</t>
  </si>
  <si>
    <t>NPGENE</t>
  </si>
  <si>
    <t>NPFHSPEC</t>
  </si>
  <si>
    <t>NPTAUHAP</t>
  </si>
  <si>
    <t>NPPRNP</t>
  </si>
  <si>
    <t>NPCHROM</t>
  </si>
  <si>
    <t>NPPNORM</t>
  </si>
  <si>
    <t>NPCNORM</t>
  </si>
  <si>
    <t>NPPADP</t>
  </si>
  <si>
    <t>NPCADP</t>
  </si>
  <si>
    <t>NPPAD</t>
  </si>
  <si>
    <t>NPCAD</t>
  </si>
  <si>
    <t>NPPLEWY</t>
  </si>
  <si>
    <t>NPCLEWY</t>
  </si>
  <si>
    <t>NPPVASC</t>
  </si>
  <si>
    <t>NPCVASC</t>
  </si>
  <si>
    <t>NPPFTLD</t>
  </si>
  <si>
    <t>NPCFTLD</t>
  </si>
  <si>
    <t>NPPHIPP</t>
  </si>
  <si>
    <t>NPCHIPP</t>
  </si>
  <si>
    <t>NPPPRION</t>
  </si>
  <si>
    <t>NPCPRION</t>
  </si>
  <si>
    <t>NPPOTH1</t>
  </si>
  <si>
    <t>NPCOTH1</t>
  </si>
  <si>
    <t>NPOTH1X</t>
  </si>
  <si>
    <t>NPPOTH2</t>
  </si>
  <si>
    <t>NPCOTH2</t>
  </si>
  <si>
    <t>NPOTH2X</t>
  </si>
  <si>
    <t>NPPOTH3</t>
  </si>
  <si>
    <t>NPCOTH3</t>
  </si>
  <si>
    <t>NPOTH3X</t>
  </si>
  <si>
    <t>A2NOT</t>
  </si>
  <si>
    <t>A2SUB</t>
  </si>
  <si>
    <t>A3NOT</t>
  </si>
  <si>
    <t>A3SUB</t>
  </si>
  <si>
    <t>A4NOT</t>
  </si>
  <si>
    <t>A4SUB</t>
  </si>
  <si>
    <t>B1NOT</t>
  </si>
  <si>
    <t>B1SUB</t>
  </si>
  <si>
    <t>B5NOT</t>
  </si>
  <si>
    <t>B5SUB</t>
  </si>
  <si>
    <t>B6NOT</t>
  </si>
  <si>
    <t>B6SUB</t>
  </si>
  <si>
    <t>B7NOT</t>
  </si>
  <si>
    <t>B7SUB</t>
  </si>
  <si>
    <t>B2NOT</t>
  </si>
  <si>
    <t>B2SUB</t>
  </si>
  <si>
    <t>B3NOT</t>
  </si>
  <si>
    <t>B3SUB</t>
  </si>
  <si>
    <t>B8NOT</t>
  </si>
  <si>
    <t>B8SUB</t>
  </si>
  <si>
    <t>FTDA3AFR</t>
  </si>
  <si>
    <t>FTDA3AFS</t>
  </si>
  <si>
    <t>FTDC4FR</t>
  </si>
  <si>
    <t>FTDC4FS</t>
  </si>
  <si>
    <t>FTDC5FR</t>
  </si>
  <si>
    <t>FTDC5FS</t>
  </si>
  <si>
    <t>FTDC6FR</t>
  </si>
  <si>
    <t>FTDC6FS</t>
  </si>
  <si>
    <t>LANGA3A</t>
  </si>
  <si>
    <t>LANGC1</t>
  </si>
  <si>
    <t>LANGT1</t>
  </si>
  <si>
    <t>A2COMM</t>
  </si>
  <si>
    <t>A3COMM</t>
  </si>
  <si>
    <t>A4COMM</t>
  </si>
  <si>
    <t>B1COMM</t>
  </si>
  <si>
    <t>B2COMM</t>
  </si>
  <si>
    <t>B3COMM</t>
  </si>
  <si>
    <t>B5COMM</t>
  </si>
  <si>
    <t>B6COMM</t>
  </si>
  <si>
    <t>B7COMM</t>
  </si>
  <si>
    <t>B8COMM</t>
  </si>
  <si>
    <t>TELCOG</t>
  </si>
  <si>
    <t>TELILL</t>
  </si>
  <si>
    <t>TELHOME</t>
  </si>
  <si>
    <t>TELREFU</t>
  </si>
  <si>
    <t>TELOTHR</t>
  </si>
  <si>
    <t>TELOTHRX</t>
  </si>
  <si>
    <t>TELMILE</t>
  </si>
  <si>
    <t>TELINPER</t>
  </si>
  <si>
    <t>LEARNED</t>
  </si>
  <si>
    <t>PRESTAT</t>
  </si>
  <si>
    <t>PRESPART</t>
  </si>
  <si>
    <t>SOURCE</t>
  </si>
  <si>
    <t>SOURCENW</t>
  </si>
  <si>
    <t>AFFFAMM</t>
  </si>
  <si>
    <t>A3CHG</t>
  </si>
  <si>
    <t>PARCHG</t>
  </si>
  <si>
    <t>NWINFPAR</t>
  </si>
  <si>
    <t>MOMMOB</t>
  </si>
  <si>
    <t>MOMYOB</t>
  </si>
  <si>
    <t>MOMDAGE</t>
  </si>
  <si>
    <t>MOMMOE</t>
  </si>
  <si>
    <t>MOMAGEO</t>
  </si>
  <si>
    <t>MOMLIV</t>
  </si>
  <si>
    <t>MOMYOD</t>
  </si>
  <si>
    <t>MOMONSET</t>
  </si>
  <si>
    <t>MOMAGE</t>
  </si>
  <si>
    <t>DADMOB</t>
  </si>
  <si>
    <t>DADYOB</t>
  </si>
  <si>
    <t>DADDAGE</t>
  </si>
  <si>
    <t>DADMOE</t>
  </si>
  <si>
    <t>DADAGEO</t>
  </si>
  <si>
    <t>DADLIV</t>
  </si>
  <si>
    <t>DADYOD</t>
  </si>
  <si>
    <t>DADDEM</t>
  </si>
  <si>
    <t>DADONSET</t>
  </si>
  <si>
    <t>DADAGE</t>
  </si>
  <si>
    <t>SIBCHG</t>
  </si>
  <si>
    <t>TWIN</t>
  </si>
  <si>
    <t>TWINTYPE</t>
  </si>
  <si>
    <t>SIBS</t>
  </si>
  <si>
    <t>NWINFSIB</t>
  </si>
  <si>
    <t>SIB1MOB</t>
  </si>
  <si>
    <t>SIB1YOB</t>
  </si>
  <si>
    <t>SIB1AGD</t>
  </si>
  <si>
    <t>SIB1NEU</t>
  </si>
  <si>
    <t>SIB1PDX</t>
  </si>
  <si>
    <t>SIB1MOE</t>
  </si>
  <si>
    <t>SIB1AGO</t>
  </si>
  <si>
    <t>SIB2MOB</t>
  </si>
  <si>
    <t>SIB2YOB</t>
  </si>
  <si>
    <t>SIB2AGD</t>
  </si>
  <si>
    <t>SIB2NEU</t>
  </si>
  <si>
    <t>SIB2PDX</t>
  </si>
  <si>
    <t>SIB2MOE</t>
  </si>
  <si>
    <t>SIB2AGO</t>
  </si>
  <si>
    <t>SIB3MOB</t>
  </si>
  <si>
    <t>SIB3YOB</t>
  </si>
  <si>
    <t>SIB3AGD</t>
  </si>
  <si>
    <t>SIB3NEU</t>
  </si>
  <si>
    <t>SIB3PDX</t>
  </si>
  <si>
    <t>SIB3MOE</t>
  </si>
  <si>
    <t>SIB3AGO</t>
  </si>
  <si>
    <t>SIB4MOB</t>
  </si>
  <si>
    <t>SIB4YOB</t>
  </si>
  <si>
    <t>SIB4AGD</t>
  </si>
  <si>
    <t>SIB4NEU</t>
  </si>
  <si>
    <t>SIB4PDX</t>
  </si>
  <si>
    <t>SIB4MOE</t>
  </si>
  <si>
    <t>SIB4AGO</t>
  </si>
  <si>
    <t>SIB5MOB</t>
  </si>
  <si>
    <t>SIB5YOB</t>
  </si>
  <si>
    <t>SIB5AGD</t>
  </si>
  <si>
    <t>SIB5NEU</t>
  </si>
  <si>
    <t>SIB5PDX</t>
  </si>
  <si>
    <t>SIB5MOE</t>
  </si>
  <si>
    <t>SIB5AGO</t>
  </si>
  <si>
    <t>SIB6MOB</t>
  </si>
  <si>
    <t>SIB6YOB</t>
  </si>
  <si>
    <t>SIB6AGD</t>
  </si>
  <si>
    <t>SIB6NEU</t>
  </si>
  <si>
    <t>SIB6PDX</t>
  </si>
  <si>
    <t>SIB6MOE</t>
  </si>
  <si>
    <t>SIB6AGO</t>
  </si>
  <si>
    <t>SIB7MOB</t>
  </si>
  <si>
    <t>SIB7YOB</t>
  </si>
  <si>
    <t>SIB7AGD</t>
  </si>
  <si>
    <t>SIB7NEU</t>
  </si>
  <si>
    <t>SIB7PDX</t>
  </si>
  <si>
    <t>SIB7MOE</t>
  </si>
  <si>
    <t>SIB7AGO</t>
  </si>
  <si>
    <t>SIB8MOB</t>
  </si>
  <si>
    <t>SIB8YOB</t>
  </si>
  <si>
    <t>SIB8AGD</t>
  </si>
  <si>
    <t>SIB8NEU</t>
  </si>
  <si>
    <t>SIB8PDX</t>
  </si>
  <si>
    <t>SIB8MOE</t>
  </si>
  <si>
    <t>SIB8AGO</t>
  </si>
  <si>
    <t>SIB9MOB</t>
  </si>
  <si>
    <t>SIB9YOB</t>
  </si>
  <si>
    <t>SIB9AGD</t>
  </si>
  <si>
    <t>SIB9NEU</t>
  </si>
  <si>
    <t>SIB9PDX</t>
  </si>
  <si>
    <t>SIB9MOE</t>
  </si>
  <si>
    <t>SIB9AGO</t>
  </si>
  <si>
    <t>SIB10MOB</t>
  </si>
  <si>
    <t>SIB10YOB</t>
  </si>
  <si>
    <t>SIB10AGD</t>
  </si>
  <si>
    <t>SIB10NEU</t>
  </si>
  <si>
    <t>SIB10PDX</t>
  </si>
  <si>
    <t>SIB10MOE</t>
  </si>
  <si>
    <t>SIB10AGO</t>
  </si>
  <si>
    <t>SIB11MOB</t>
  </si>
  <si>
    <t>SIB11YOB</t>
  </si>
  <si>
    <t>SIB11AGD</t>
  </si>
  <si>
    <t>SIB11NEU</t>
  </si>
  <si>
    <t>SIB11PDX</t>
  </si>
  <si>
    <t>SIB11MOE</t>
  </si>
  <si>
    <t>SIB11AGO</t>
  </si>
  <si>
    <t>SIB12MOB</t>
  </si>
  <si>
    <t>SIB12YOB</t>
  </si>
  <si>
    <t>SIB12AGD</t>
  </si>
  <si>
    <t>SIB12NEU</t>
  </si>
  <si>
    <t>SIB12PDX</t>
  </si>
  <si>
    <t>SIB12MOE</t>
  </si>
  <si>
    <t>SIB12AGO</t>
  </si>
  <si>
    <t>SIB13MOB</t>
  </si>
  <si>
    <t>SIB13YOB</t>
  </si>
  <si>
    <t>SIB13AGD</t>
  </si>
  <si>
    <t>SIB13NEU</t>
  </si>
  <si>
    <t>SIB13PDX</t>
  </si>
  <si>
    <t>SIB13MOE</t>
  </si>
  <si>
    <t>SIB13AGO</t>
  </si>
  <si>
    <t>SIB14MOB</t>
  </si>
  <si>
    <t>SIB14YOB</t>
  </si>
  <si>
    <t>SIB14AGD</t>
  </si>
  <si>
    <t>SIB14NEU</t>
  </si>
  <si>
    <t>SIB14PDX</t>
  </si>
  <si>
    <t>SIB14MOE</t>
  </si>
  <si>
    <t>SIB14AGO</t>
  </si>
  <si>
    <t>SIB15MOB</t>
  </si>
  <si>
    <t>SIB15YOB</t>
  </si>
  <si>
    <t>SIB15AGD</t>
  </si>
  <si>
    <t>SIB15NEU</t>
  </si>
  <si>
    <t>SIB15PDX</t>
  </si>
  <si>
    <t>SIB15MOE</t>
  </si>
  <si>
    <t>SIB15AGO</t>
  </si>
  <si>
    <t>SIB16MOB</t>
  </si>
  <si>
    <t>SIB16YOB</t>
  </si>
  <si>
    <t>SIB16AGD</t>
  </si>
  <si>
    <t>SIB16NEU</t>
  </si>
  <si>
    <t>SIB16PDX</t>
  </si>
  <si>
    <t>SIB16MOE</t>
  </si>
  <si>
    <t>SIB16AGO</t>
  </si>
  <si>
    <t>SIB17MOB</t>
  </si>
  <si>
    <t>SIB17YOB</t>
  </si>
  <si>
    <t>SIB17AGD</t>
  </si>
  <si>
    <t>SIB17NEU</t>
  </si>
  <si>
    <t>SIB17PDX</t>
  </si>
  <si>
    <t>SIB17MOE</t>
  </si>
  <si>
    <t>SIB17AGO</t>
  </si>
  <si>
    <t>SIB18MOB</t>
  </si>
  <si>
    <t>SIB18YOB</t>
  </si>
  <si>
    <t>SIB18AGD</t>
  </si>
  <si>
    <t>SIB18NEU</t>
  </si>
  <si>
    <t>SIB18PDX</t>
  </si>
  <si>
    <t>SIB18MOE</t>
  </si>
  <si>
    <t>SIB18AGO</t>
  </si>
  <si>
    <t>SIB19MOB</t>
  </si>
  <si>
    <t>SIB19YOB</t>
  </si>
  <si>
    <t>SIB19AGD</t>
  </si>
  <si>
    <t>SIB19NEU</t>
  </si>
  <si>
    <t>SIB19PDX</t>
  </si>
  <si>
    <t>SIB19MOE</t>
  </si>
  <si>
    <t>SIB19AGO</t>
  </si>
  <si>
    <t>SIB20MOB</t>
  </si>
  <si>
    <t>SIB20YOB</t>
  </si>
  <si>
    <t>SIB20AGD</t>
  </si>
  <si>
    <t>SIB20NEU</t>
  </si>
  <si>
    <t>SIB20PDX</t>
  </si>
  <si>
    <t>SIB20MOE</t>
  </si>
  <si>
    <t>SIB20AGO</t>
  </si>
  <si>
    <t>SIB1LIV</t>
  </si>
  <si>
    <t>SIB1YOD</t>
  </si>
  <si>
    <t>SIBSDEM</t>
  </si>
  <si>
    <t>SIB1DEM</t>
  </si>
  <si>
    <t>SIB1ONS</t>
  </si>
  <si>
    <t>SIB1AGE</t>
  </si>
  <si>
    <t>SIB2LIV</t>
  </si>
  <si>
    <t>SIB2YOD</t>
  </si>
  <si>
    <t>SIB2DEM</t>
  </si>
  <si>
    <t>SIB2ONS</t>
  </si>
  <si>
    <t>SIB2AGE</t>
  </si>
  <si>
    <t>SIB3LIV</t>
  </si>
  <si>
    <t>SIB3YOD</t>
  </si>
  <si>
    <t>SIB3DEM</t>
  </si>
  <si>
    <t>SIB3ONS</t>
  </si>
  <si>
    <t>SIB3AGE</t>
  </si>
  <si>
    <t>SIB4LIV</t>
  </si>
  <si>
    <t>SIB4YOD</t>
  </si>
  <si>
    <t>SIB4DEM</t>
  </si>
  <si>
    <t>SIB4ONS</t>
  </si>
  <si>
    <t>SIB4AGE</t>
  </si>
  <si>
    <t>SIB5LIV</t>
  </si>
  <si>
    <t>SIB5YOD</t>
  </si>
  <si>
    <t>SIB5DEM</t>
  </si>
  <si>
    <t>SIB5ONS</t>
  </si>
  <si>
    <t>SIB5AGE</t>
  </si>
  <si>
    <t>SIB6LIV</t>
  </si>
  <si>
    <t>SIB6YOD</t>
  </si>
  <si>
    <t>SIB6DEM</t>
  </si>
  <si>
    <t>SIB6ONS</t>
  </si>
  <si>
    <t>SIB6AGE</t>
  </si>
  <si>
    <t>SIB7LIV</t>
  </si>
  <si>
    <t>SIB7YOD</t>
  </si>
  <si>
    <t>SIB7DEM</t>
  </si>
  <si>
    <t>SIB7ONS</t>
  </si>
  <si>
    <t>SIB8LIV</t>
  </si>
  <si>
    <t>SIB8YOD</t>
  </si>
  <si>
    <t>SIB8DEM</t>
  </si>
  <si>
    <t>SIB8ONS</t>
  </si>
  <si>
    <t>SIB9LIV</t>
  </si>
  <si>
    <t>SIB9YOD</t>
  </si>
  <si>
    <t>SIB9DEM</t>
  </si>
  <si>
    <t>SIB9ONS</t>
  </si>
  <si>
    <t>SIB10LIV</t>
  </si>
  <si>
    <t>SIB10YOD</t>
  </si>
  <si>
    <t>SIB10DEM</t>
  </si>
  <si>
    <t>SIB10ONS</t>
  </si>
  <si>
    <t>SIB11LIV</t>
  </si>
  <si>
    <t>SIB11YOD</t>
  </si>
  <si>
    <t>SIB11DEM</t>
  </si>
  <si>
    <t>SIB11ONS</t>
  </si>
  <si>
    <t>SIB12LIV</t>
  </si>
  <si>
    <t>SIB12YOD</t>
  </si>
  <si>
    <t>SIB12DEM</t>
  </si>
  <si>
    <t>SIB12ONS</t>
  </si>
  <si>
    <t>SIB13LIV</t>
  </si>
  <si>
    <t>SIB13YOD</t>
  </si>
  <si>
    <t>SIB13DEM</t>
  </si>
  <si>
    <t>SIB13ONS</t>
  </si>
  <si>
    <t>SIB14LIV</t>
  </si>
  <si>
    <t>SIB14YOD</t>
  </si>
  <si>
    <t>SIB14DEM</t>
  </si>
  <si>
    <t>SIB14ONS</t>
  </si>
  <si>
    <t>SIB15LIV</t>
  </si>
  <si>
    <t>SIB15YOD</t>
  </si>
  <si>
    <t>SIB15DEM</t>
  </si>
  <si>
    <t>SIB15ONS</t>
  </si>
  <si>
    <t>SIB16LIV</t>
  </si>
  <si>
    <t>SIB16YOD</t>
  </si>
  <si>
    <t>SIB16DEM</t>
  </si>
  <si>
    <t>SIB16ONS</t>
  </si>
  <si>
    <t>SIB17LIV</t>
  </si>
  <si>
    <t>SIB17YOD</t>
  </si>
  <si>
    <t>SIB17DEM</t>
  </si>
  <si>
    <t>SIB17ONS</t>
  </si>
  <si>
    <t>SIB18LIV</t>
  </si>
  <si>
    <t>SIB18YOD</t>
  </si>
  <si>
    <t>SIB18DEM</t>
  </si>
  <si>
    <t>SIB18ONS</t>
  </si>
  <si>
    <t>SIB19LIV</t>
  </si>
  <si>
    <t>SIB19YOD</t>
  </si>
  <si>
    <t>SIB19DEM</t>
  </si>
  <si>
    <t>SIB19ONS</t>
  </si>
  <si>
    <t>SIB20LIV</t>
  </si>
  <si>
    <t>SIB20YOD</t>
  </si>
  <si>
    <t>SIB20DEM</t>
  </si>
  <si>
    <t>SIB20ONS</t>
  </si>
  <si>
    <t>KIDCHG</t>
  </si>
  <si>
    <t>KIDS</t>
  </si>
  <si>
    <t>NWINFKID</t>
  </si>
  <si>
    <t>KID1MOB</t>
  </si>
  <si>
    <t>KID1YOB</t>
  </si>
  <si>
    <t>KID1AGD</t>
  </si>
  <si>
    <t>KID1NEU</t>
  </si>
  <si>
    <t>KID1PDX</t>
  </si>
  <si>
    <t>KID1MOE</t>
  </si>
  <si>
    <t>KID1AGO</t>
  </si>
  <si>
    <t>KID2MOB</t>
  </si>
  <si>
    <t>KID2YOB</t>
  </si>
  <si>
    <t>KID2AGD</t>
  </si>
  <si>
    <t>KID2NEU</t>
  </si>
  <si>
    <t>KID2PDX</t>
  </si>
  <si>
    <t>KID2MOE</t>
  </si>
  <si>
    <t>KID2AGO</t>
  </si>
  <si>
    <t>KID3MOB</t>
  </si>
  <si>
    <t>KID3YOB</t>
  </si>
  <si>
    <t>KID3AGD</t>
  </si>
  <si>
    <t>KID3NEU</t>
  </si>
  <si>
    <t>KID3PDX</t>
  </si>
  <si>
    <t>KID3MOE</t>
  </si>
  <si>
    <t>KID3AGO</t>
  </si>
  <si>
    <t>KID4MOB</t>
  </si>
  <si>
    <t>KID4YOB</t>
  </si>
  <si>
    <t>KID4AGD</t>
  </si>
  <si>
    <t>KID4NEU</t>
  </si>
  <si>
    <t>KID4PDX</t>
  </si>
  <si>
    <t>KID4MOE</t>
  </si>
  <si>
    <t>KID4AGO</t>
  </si>
  <si>
    <t>KID5MOB</t>
  </si>
  <si>
    <t>KID5YOB</t>
  </si>
  <si>
    <t>KID5AGD</t>
  </si>
  <si>
    <t>KID5NEU</t>
  </si>
  <si>
    <t>KID5PDX</t>
  </si>
  <si>
    <t>KID5MOE</t>
  </si>
  <si>
    <t>KID5AGO</t>
  </si>
  <si>
    <t>KID6MOB</t>
  </si>
  <si>
    <t>KID6YOB</t>
  </si>
  <si>
    <t>KID6AGD</t>
  </si>
  <si>
    <t>KID6NEU</t>
  </si>
  <si>
    <t>KID6PDX</t>
  </si>
  <si>
    <t>KID6MOE</t>
  </si>
  <si>
    <t>KID6AGO</t>
  </si>
  <si>
    <t>KID7MOB</t>
  </si>
  <si>
    <t>KID7YOB</t>
  </si>
  <si>
    <t>KID7AGD</t>
  </si>
  <si>
    <t>KID7NEU</t>
  </si>
  <si>
    <t>KID7PDX</t>
  </si>
  <si>
    <t>KID7MOE</t>
  </si>
  <si>
    <t>KID7AGO</t>
  </si>
  <si>
    <t>KID8MOB</t>
  </si>
  <si>
    <t>KID8YOB</t>
  </si>
  <si>
    <t>KID8AGD</t>
  </si>
  <si>
    <t>KID8NEU</t>
  </si>
  <si>
    <t>KID8PDX</t>
  </si>
  <si>
    <t>KID8MOE</t>
  </si>
  <si>
    <t>KID8AGO</t>
  </si>
  <si>
    <t>KID9MOB</t>
  </si>
  <si>
    <t>KID9YOB</t>
  </si>
  <si>
    <t>KID9AGD</t>
  </si>
  <si>
    <t>KID9NEU</t>
  </si>
  <si>
    <t>KID9PDX</t>
  </si>
  <si>
    <t>KID9MOE</t>
  </si>
  <si>
    <t>KID9AGO</t>
  </si>
  <si>
    <t>KID10MOB</t>
  </si>
  <si>
    <t>KID10YOB</t>
  </si>
  <si>
    <t>KID10AGD</t>
  </si>
  <si>
    <t>KID10NEU</t>
  </si>
  <si>
    <t>KID10PDX</t>
  </si>
  <si>
    <t>KID10MOE</t>
  </si>
  <si>
    <t>KID10AGO</t>
  </si>
  <si>
    <t>KID11MOB</t>
  </si>
  <si>
    <t>KID11YOB</t>
  </si>
  <si>
    <t>KID11AGD</t>
  </si>
  <si>
    <t>KID11NEU</t>
  </si>
  <si>
    <t>KID11PDX</t>
  </si>
  <si>
    <t>KID11MOE</t>
  </si>
  <si>
    <t>KID11AGO</t>
  </si>
  <si>
    <t>KID12MOB</t>
  </si>
  <si>
    <t>KID12YOB</t>
  </si>
  <si>
    <t>KID12AGD</t>
  </si>
  <si>
    <t>KID12NEU</t>
  </si>
  <si>
    <t>KID12PDX</t>
  </si>
  <si>
    <t>KID12MOE</t>
  </si>
  <si>
    <t>KID12AGO</t>
  </si>
  <si>
    <t>KID13MOB</t>
  </si>
  <si>
    <t>KID13YOB</t>
  </si>
  <si>
    <t>KID13AGD</t>
  </si>
  <si>
    <t>KID13NEU</t>
  </si>
  <si>
    <t>KID13PDX</t>
  </si>
  <si>
    <t>KID13MOE</t>
  </si>
  <si>
    <t>KID13AGO</t>
  </si>
  <si>
    <t>KID14MOB</t>
  </si>
  <si>
    <t>KID14YOB</t>
  </si>
  <si>
    <t>KID14AGD</t>
  </si>
  <si>
    <t>KID14NEU</t>
  </si>
  <si>
    <t>KID14PDX</t>
  </si>
  <si>
    <t>KID14MOE</t>
  </si>
  <si>
    <t>KID14AGO</t>
  </si>
  <si>
    <t>KID15MOB</t>
  </si>
  <si>
    <t>KID15YOB</t>
  </si>
  <si>
    <t>KID15AGD</t>
  </si>
  <si>
    <t>KID15NEU</t>
  </si>
  <si>
    <t>KID15PDX</t>
  </si>
  <si>
    <t>KID15MOE</t>
  </si>
  <si>
    <t>KID15AGO</t>
  </si>
  <si>
    <t>KID1LIV</t>
  </si>
  <si>
    <t>KID1YOD</t>
  </si>
  <si>
    <t>KIDSDEM</t>
  </si>
  <si>
    <t>KID1DEM</t>
  </si>
  <si>
    <t>KID1ONS</t>
  </si>
  <si>
    <t>KID1AGE</t>
  </si>
  <si>
    <t>KID2LIV</t>
  </si>
  <si>
    <t>KID2YOD</t>
  </si>
  <si>
    <t>KID2DEM</t>
  </si>
  <si>
    <t>KID2ONS</t>
  </si>
  <si>
    <t>KID2AGE</t>
  </si>
  <si>
    <t>KID3LIV</t>
  </si>
  <si>
    <t>KID3YOD</t>
  </si>
  <si>
    <t>KID3DEM</t>
  </si>
  <si>
    <t>KID3ONS</t>
  </si>
  <si>
    <t>KID3AGE</t>
  </si>
  <si>
    <t>KID4LIV</t>
  </si>
  <si>
    <t>KID4YOD</t>
  </si>
  <si>
    <t>KID4DEM</t>
  </si>
  <si>
    <t>KID4ONS</t>
  </si>
  <si>
    <t>KID4AGE</t>
  </si>
  <si>
    <t>KID5LIV</t>
  </si>
  <si>
    <t>KID5YOD</t>
  </si>
  <si>
    <t>KID5DEM</t>
  </si>
  <si>
    <t>KID5ONS</t>
  </si>
  <si>
    <t>KID5AGE</t>
  </si>
  <si>
    <t>KID6LIV</t>
  </si>
  <si>
    <t>KID6YOD</t>
  </si>
  <si>
    <t>KID6DEM</t>
  </si>
  <si>
    <t>KID6ONS</t>
  </si>
  <si>
    <t>KID6AGE</t>
  </si>
  <si>
    <t>KID7LIV</t>
  </si>
  <si>
    <t>KID7YOD</t>
  </si>
  <si>
    <t>KID7DEM</t>
  </si>
  <si>
    <t>KID7ONS</t>
  </si>
  <si>
    <t>KID8LIV</t>
  </si>
  <si>
    <t>KID8YOD</t>
  </si>
  <si>
    <t>KID8DEM</t>
  </si>
  <si>
    <t>KID8ONS</t>
  </si>
  <si>
    <t>KID9LIV</t>
  </si>
  <si>
    <t>KID9YOD</t>
  </si>
  <si>
    <t>KID9DEM</t>
  </si>
  <si>
    <t>KID9ONS</t>
  </si>
  <si>
    <t>KID10LIV</t>
  </si>
  <si>
    <t>KID10YOD</t>
  </si>
  <si>
    <t>KID10DEM</t>
  </si>
  <si>
    <t>KID10ONS</t>
  </si>
  <si>
    <t>KID11LIV</t>
  </si>
  <si>
    <t>KID11YOD</t>
  </si>
  <si>
    <t>KID11DEM</t>
  </si>
  <si>
    <t>KID11ONS</t>
  </si>
  <si>
    <t>KID12LIV</t>
  </si>
  <si>
    <t>KID12YOD</t>
  </si>
  <si>
    <t>KID12DEM</t>
  </si>
  <si>
    <t>KID12ONS</t>
  </si>
  <si>
    <t>KID13LIV</t>
  </si>
  <si>
    <t>KID13YOD</t>
  </si>
  <si>
    <t>KID13DEM</t>
  </si>
  <si>
    <t>KID13ONS</t>
  </si>
  <si>
    <t>KID14LIV</t>
  </si>
  <si>
    <t>KID14YOD</t>
  </si>
  <si>
    <t>KID14DEM</t>
  </si>
  <si>
    <t>KID14ONS</t>
  </si>
  <si>
    <t>KID15LIV</t>
  </si>
  <si>
    <t>KID15YOD</t>
  </si>
  <si>
    <t>KID15DEM</t>
  </si>
  <si>
    <t>KID15ONS</t>
  </si>
  <si>
    <t>RELCHG</t>
  </si>
  <si>
    <t>RELSDEM</t>
  </si>
  <si>
    <t>REL1YOB</t>
  </si>
  <si>
    <t>REL1LIV</t>
  </si>
  <si>
    <t>REL1YOD</t>
  </si>
  <si>
    <t>REL1ONS</t>
  </si>
  <si>
    <t>REL1AGE</t>
  </si>
  <si>
    <t>REL2YOB</t>
  </si>
  <si>
    <t>REL2LIV</t>
  </si>
  <si>
    <t>REL2YOD</t>
  </si>
  <si>
    <t>REL2ONS</t>
  </si>
  <si>
    <t>REL2AGE</t>
  </si>
  <si>
    <t>REL3YOB</t>
  </si>
  <si>
    <t>REL3LIV</t>
  </si>
  <si>
    <t>REL3YOD</t>
  </si>
  <si>
    <t>REL3ONS</t>
  </si>
  <si>
    <t>REL3AGE</t>
  </si>
  <si>
    <t>REL4YOB</t>
  </si>
  <si>
    <t>REL4LIV</t>
  </si>
  <si>
    <t>REL4YOD</t>
  </si>
  <si>
    <t>REL4ONS</t>
  </si>
  <si>
    <t>REL4AGE</t>
  </si>
  <si>
    <t>REL5YOB</t>
  </si>
  <si>
    <t>REL5LIV</t>
  </si>
  <si>
    <t>REL5YOD</t>
  </si>
  <si>
    <t>REL5ONS</t>
  </si>
  <si>
    <t>REL5AGE</t>
  </si>
  <si>
    <t>REL6YOB</t>
  </si>
  <si>
    <t>REL6LIV</t>
  </si>
  <si>
    <t>REL6YOD</t>
  </si>
  <si>
    <t>REL6ONS</t>
  </si>
  <si>
    <t>REL6AGE</t>
  </si>
  <si>
    <t>REL7YOB</t>
  </si>
  <si>
    <t>REL7LIV</t>
  </si>
  <si>
    <t>REL7YOD</t>
  </si>
  <si>
    <t>REL7ONS</t>
  </si>
  <si>
    <t>REL8YOB</t>
  </si>
  <si>
    <t>REL8LIV</t>
  </si>
  <si>
    <t>REL8YOD</t>
  </si>
  <si>
    <t>REL8ONS</t>
  </si>
  <si>
    <t>REL9YOB</t>
  </si>
  <si>
    <t>REL9LIV</t>
  </si>
  <si>
    <t>REL9YOD</t>
  </si>
  <si>
    <t>REL9ONS</t>
  </si>
  <si>
    <t>REL10YOB</t>
  </si>
  <si>
    <t>REL10LIV</t>
  </si>
  <si>
    <t>REL10YOD</t>
  </si>
  <si>
    <t>REL10ONS</t>
  </si>
  <si>
    <t>REL11YOB</t>
  </si>
  <si>
    <t>REL11LIV</t>
  </si>
  <si>
    <t>REL11YOD</t>
  </si>
  <si>
    <t>REL11ONS</t>
  </si>
  <si>
    <t>REL12YOB</t>
  </si>
  <si>
    <t>REL12LIV</t>
  </si>
  <si>
    <t>REL12YOD</t>
  </si>
  <si>
    <t>REL12ONS</t>
  </si>
  <si>
    <t>REL13YOB</t>
  </si>
  <si>
    <t>REL13LIV</t>
  </si>
  <si>
    <t>REL13YOD</t>
  </si>
  <si>
    <t>REL13ONS</t>
  </si>
  <si>
    <t>REL14YOB</t>
  </si>
  <si>
    <t>REL14LIV</t>
  </si>
  <si>
    <t>REL14YOD</t>
  </si>
  <si>
    <t>REL14ONS</t>
  </si>
  <si>
    <t>REL15YOB</t>
  </si>
  <si>
    <t>REL15LIV</t>
  </si>
  <si>
    <t>REL15YOD</t>
  </si>
  <si>
    <t>REL15ONS</t>
  </si>
  <si>
    <t>FADMUSO</t>
  </si>
  <si>
    <t>FADMUT</t>
  </si>
  <si>
    <t>FFTDMUSO</t>
  </si>
  <si>
    <t>FFTDMUT</t>
  </si>
  <si>
    <t>FOTHMUSO</t>
  </si>
  <si>
    <t>FOTHMUT</t>
  </si>
  <si>
    <t>FADMUTX</t>
  </si>
  <si>
    <t>FADMUSOX</t>
  </si>
  <si>
    <t>FFTDMUTX</t>
  </si>
  <si>
    <t>FFTDMUSX</t>
  </si>
  <si>
    <t>FOTHMUTX</t>
  </si>
  <si>
    <t>FOTHMUSX</t>
  </si>
  <si>
    <t>CBOTHR</t>
  </si>
  <si>
    <t>CBOTHRX</t>
  </si>
  <si>
    <t>MMSEREAS</t>
  </si>
  <si>
    <t>PARKIF</t>
  </si>
  <si>
    <t>CTFLM</t>
  </si>
  <si>
    <t>CTDIG</t>
  </si>
  <si>
    <t>MRI1FLM</t>
  </si>
  <si>
    <t>MRI1DIG</t>
  </si>
  <si>
    <t>MRI2FLM</t>
  </si>
  <si>
    <t>MRI2DIG</t>
  </si>
  <si>
    <t>MRI3FLM</t>
  </si>
  <si>
    <t>MRI3DIG</t>
  </si>
  <si>
    <t>MRISPFLM</t>
  </si>
  <si>
    <t>MRISPDIG</t>
  </si>
  <si>
    <t>SPECTFLM</t>
  </si>
  <si>
    <t>SPECTDIG</t>
  </si>
  <si>
    <t>PETFLM</t>
  </si>
  <si>
    <t>PETDIG</t>
  </si>
  <si>
    <t>DNA</t>
  </si>
  <si>
    <t>CSFANTEM</t>
  </si>
  <si>
    <t>SERUM</t>
  </si>
  <si>
    <t>APOE</t>
  </si>
  <si>
    <t>REASON</t>
  </si>
  <si>
    <t>REASONX</t>
  </si>
  <si>
    <t>REFER</t>
  </si>
  <si>
    <t>REFERX</t>
  </si>
  <si>
    <t>REFERSC</t>
  </si>
  <si>
    <t>LIVSIT</t>
  </si>
  <si>
    <t>LIVSITX</t>
  </si>
  <si>
    <t>LIVSITUA</t>
  </si>
  <si>
    <t>MOMDEM</t>
  </si>
  <si>
    <t>MOMNEUR</t>
  </si>
  <si>
    <t>MOMPRDX</t>
  </si>
  <si>
    <t>DADNEUR</t>
  </si>
  <si>
    <t>DADPRDX</t>
  </si>
  <si>
    <t>STROK1YR</t>
  </si>
  <si>
    <t>STROKYR</t>
  </si>
  <si>
    <t>STROK2YR</t>
  </si>
  <si>
    <t>STROK3YR</t>
  </si>
  <si>
    <t>STROK4YR</t>
  </si>
  <si>
    <t>STROK5YR</t>
  </si>
  <si>
    <t>STROK6YR</t>
  </si>
  <si>
    <t>TIA1YR</t>
  </si>
  <si>
    <t>TIAYEAR</t>
  </si>
  <si>
    <t>TIA2YR</t>
  </si>
  <si>
    <t>TIA3YR</t>
  </si>
  <si>
    <t>TIA4YR</t>
  </si>
  <si>
    <t>TIA5YR</t>
  </si>
  <si>
    <t>TIA6YR</t>
  </si>
  <si>
    <t>GDS</t>
  </si>
  <si>
    <t>COGFRST</t>
  </si>
  <si>
    <t>COGFPRED</t>
  </si>
  <si>
    <t>COGFRSTX</t>
  </si>
  <si>
    <t>COGFPREX</t>
  </si>
  <si>
    <t>BEFRST</t>
  </si>
  <si>
    <t>BEFPRED</t>
  </si>
  <si>
    <t>BEFRSTX</t>
  </si>
  <si>
    <t>BEFPREDX</t>
  </si>
  <si>
    <t>MOFRST</t>
  </si>
  <si>
    <t>PNAPH</t>
  </si>
  <si>
    <t>SEMDEMAN</t>
  </si>
  <si>
    <t>SEMDEMAG</t>
  </si>
  <si>
    <t>PPAOTHR</t>
  </si>
  <si>
    <t>MCIAMEM</t>
  </si>
  <si>
    <t>MCIAPLUS</t>
  </si>
  <si>
    <t>MCINON1</t>
  </si>
  <si>
    <t>MCINON2</t>
  </si>
  <si>
    <t>MCIAPLAN</t>
  </si>
  <si>
    <t>MCIN1LAN</t>
  </si>
  <si>
    <t>MCIN2LAN</t>
  </si>
  <si>
    <t>MCIAPATT</t>
  </si>
  <si>
    <t>MCIN1ATT</t>
  </si>
  <si>
    <t>MCIN2ATT</t>
  </si>
  <si>
    <t>MCIAPEX</t>
  </si>
  <si>
    <t>MCIN1EX</t>
  </si>
  <si>
    <t>MCIN2EX</t>
  </si>
  <si>
    <t>MCIAPVIS</t>
  </si>
  <si>
    <t>MCIN1VIS</t>
  </si>
  <si>
    <t>MCIN2VIS</t>
  </si>
  <si>
    <t>ALZDIS</t>
  </si>
  <si>
    <t>LBDSYN</t>
  </si>
  <si>
    <t>PPASYN</t>
  </si>
  <si>
    <t>PPASYNT</t>
  </si>
  <si>
    <t>ALZDISIF</t>
  </si>
  <si>
    <t>DLB</t>
  </si>
  <si>
    <t>LBDIS</t>
  </si>
  <si>
    <t>DLBIF</t>
  </si>
  <si>
    <t>LBDIF</t>
  </si>
  <si>
    <t>NWINFMUT</t>
  </si>
  <si>
    <t>ADMUT</t>
  </si>
  <si>
    <t>FTDSYN</t>
  </si>
  <si>
    <t>FTLDMUT</t>
  </si>
  <si>
    <t>MMSE</t>
  </si>
  <si>
    <t>NACC FROZEN</t>
  </si>
  <si>
    <t>Total number of medications reported at each visit</t>
  </si>
  <si>
    <t>Repeats</t>
  </si>
  <si>
    <t>Repeat</t>
  </si>
  <si>
    <t>APOE genotype</t>
  </si>
  <si>
    <t>Number of APOE e4 alleles</t>
  </si>
  <si>
    <t>MRI file available</t>
  </si>
  <si>
    <t>MISSING FROM CURRENT DATA DICTIONARY</t>
  </si>
  <si>
    <t>OUT OF ORDER IN NACC</t>
  </si>
  <si>
    <t>MISSING FROM NACC</t>
  </si>
  <si>
    <t>Genetic Data (RDD-Gen)</t>
  </si>
  <si>
    <t>ADGC data-selection round</t>
  </si>
  <si>
    <t>Genetic samples are available from NCRAD</t>
  </si>
  <si>
    <t>ExomeChip available at ADGC</t>
  </si>
  <si>
    <t>GWAS available at NIAGADS</t>
  </si>
  <si>
    <t>GWAS available from ADGC</t>
  </si>
  <si>
    <t>ExomeChip available at NIAGADS</t>
  </si>
  <si>
    <t>Whole exome sequencing available at NIAGADS</t>
  </si>
  <si>
    <t>Whole genome sequencing available at NIAGADS</t>
  </si>
  <si>
    <t>NIAGADS GWAS accession number</t>
  </si>
  <si>
    <t>NIAGADS ExomeChip accession number</t>
  </si>
  <si>
    <t>NIAGADS whole genome sequencing accession number</t>
  </si>
  <si>
    <t>NIAGADS whole exome sequencing accession number</t>
  </si>
  <si>
    <t>ExomeChip genotyping round</t>
  </si>
  <si>
    <t>ADGC</t>
  </si>
  <si>
    <t>NCRAD</t>
  </si>
  <si>
    <t>Original NP question</t>
  </si>
  <si>
    <t>v1–10</t>
  </si>
  <si>
    <t>Derived variable</t>
  </si>
  <si>
    <t>v10</t>
  </si>
  <si>
    <t xml:space="preserve">Method for scoring case — TDP-43 antibody </t>
  </si>
  <si>
    <t>Section</t>
  </si>
  <si>
    <t>Subject ID</t>
  </si>
  <si>
    <t>NP form version</t>
  </si>
  <si>
    <t>v8–10</t>
  </si>
  <si>
    <t>Alzheimer’s disease</t>
  </si>
  <si>
    <t>v1–9</t>
  </si>
  <si>
    <t>v8–10, MDS</t>
  </si>
  <si>
    <t>v9</t>
  </si>
  <si>
    <t>v8–9</t>
  </si>
  <si>
    <t>App. A</t>
  </si>
  <si>
    <t xml:space="preserve">Subject’s sex </t>
  </si>
  <si>
    <t xml:space="preserve">Age at death </t>
  </si>
  <si>
    <t xml:space="preserve">Month of death </t>
  </si>
  <si>
    <t xml:space="preserve">Year of death </t>
  </si>
  <si>
    <t xml:space="preserve">Time interval between last visit and death </t>
  </si>
  <si>
    <t xml:space="preserve">Postmortem interval (PMI) (hours) </t>
  </si>
  <si>
    <t xml:space="preserve">Fixative </t>
  </si>
  <si>
    <t xml:space="preserve">Fixative other specify </t>
  </si>
  <si>
    <t xml:space="preserve">Whole brain weight (grams) </t>
  </si>
  <si>
    <t xml:space="preserve">Fresh or ﬁxed brain weight </t>
  </si>
  <si>
    <t xml:space="preserve">No major neuropathologic change present </t>
  </si>
  <si>
    <t xml:space="preserve">Severity of gross ﬁndings — cerebral cortex atrophy </t>
  </si>
  <si>
    <t xml:space="preserve">Severity of gross ﬁndings — lobar atrophy </t>
  </si>
  <si>
    <t xml:space="preserve">Severity of gross ﬁndings — hippocampus atrophy </t>
  </si>
  <si>
    <t>Severity of gross ﬁndings — substantia nigra hypopigmentation</t>
  </si>
  <si>
    <t>Severity of gross ﬁndings — I. (locus) ceruleus hypopigmentation</t>
  </si>
  <si>
    <t>Severity of gross ﬁndings — atherosclerosis of the circle of Willis</t>
  </si>
  <si>
    <t xml:space="preserve">Method for scoring case — tau antibody </t>
  </si>
  <si>
    <t>Method for scoring case — tau antibody other specify</t>
  </si>
  <si>
    <t xml:space="preserve">Method for scoring case — amyloid beta antibody </t>
  </si>
  <si>
    <t>Method for scoring case — amyloid beta antibody other specify</t>
  </si>
  <si>
    <t>Method for scoring case — alpha synuclein antibody</t>
  </si>
  <si>
    <t>Method for scoring case — alpha synuclein antibody other specify</t>
  </si>
  <si>
    <t>Method for scoring case — TDP-43 antibody  other specify</t>
  </si>
  <si>
    <t xml:space="preserve">Histochemical stain used — modifed Bielschosky </t>
  </si>
  <si>
    <t xml:space="preserve">Histochemical stain used — Gallyas </t>
  </si>
  <si>
    <t xml:space="preserve">Histochemical stain used — other silver stain </t>
  </si>
  <si>
    <t xml:space="preserve">Histochemical stain used — thioﬂavin </t>
  </si>
  <si>
    <t xml:space="preserve">Histochemical stain used — other </t>
  </si>
  <si>
    <t xml:space="preserve">Histochemical stain used — other specify </t>
  </si>
  <si>
    <t xml:space="preserve">Thal phase for amyloid plaques (A score) Braak stage for neuroﬁbrillary degeneration </t>
  </si>
  <si>
    <t>Braak stage for neuroﬁbrillary degeneration  (B score)</t>
  </si>
  <si>
    <t>Density of neocortical neuritic plaques (CERAD score) (C score)</t>
  </si>
  <si>
    <t>NIA-AA Alzheimer’s disease neuropathologic change (ADNC) (ABC score)</t>
  </si>
  <si>
    <t>Density of diffuse plaques (CERAD semi- quantitative score)</t>
  </si>
  <si>
    <t>Ischemic, hemorrhagic, or vascular pathology present</t>
  </si>
  <si>
    <t xml:space="preserve">Cerebral amyloid angiopathy </t>
  </si>
  <si>
    <t xml:space="preserve">Large arterial infarcts present </t>
  </si>
  <si>
    <t>One or more lacunes (small artery infracts and/or hemorrhages) present</t>
  </si>
  <si>
    <t xml:space="preserve">Old infarcts observed grossly (including lacunes) </t>
  </si>
  <si>
    <t>Old infarcts observed grossly — number in  cerebral cortex</t>
  </si>
  <si>
    <t>Size of largest old infarct observed in cerebral cortex (cm)</t>
  </si>
  <si>
    <t>Size of second-largest old infarct observed in cerebral cortex (cm)</t>
  </si>
  <si>
    <t>Size of third-largest old infact observed in  cerebral cortex (cm)</t>
  </si>
  <si>
    <t>Old infarcts observed grossly — number in subcortical/periventricular white matter</t>
  </si>
  <si>
    <t>Size of largest old infarct observed in subcortical cerebral/periventricular white matter (cm)</t>
  </si>
  <si>
    <t>Size of second-largest old infarct observed in sub- cortical cerebral/periventricular white matter (cm)</t>
  </si>
  <si>
    <t>Size of third-largest old infarct observed in sub- cortical cerebral/periventricular white matter (cm)</t>
  </si>
  <si>
    <t>Old infarcts observed grossly — number in deep cerebral gray matter or internal capsule</t>
  </si>
  <si>
    <t>Size of largest old infarct observed in deep cerebral gray matter or internal capsule</t>
  </si>
  <si>
    <t>Size of second-largest old infarct observed in deep cerebral gray matter or internal capsule (cm)</t>
  </si>
  <si>
    <t>Size of third-largest old infarct observed in deep cerebral gray matter or internal capsule (cm)</t>
  </si>
  <si>
    <t>Old infarcts observed grossly — number in brainstem or cerebellum</t>
  </si>
  <si>
    <t>Size of largest old infarct observed in brainstem  or cerebellum (cm)</t>
  </si>
  <si>
    <t>Size of second largest old infarct observed in brainstem or cerebellum (cm)</t>
  </si>
  <si>
    <t>Size of third largest old infarct observed in brainstem or cerebellum (cm)</t>
  </si>
  <si>
    <t xml:space="preserve">Infarcts and lacunes </t>
  </si>
  <si>
    <t xml:space="preserve">Single or multiple hemorrhages present </t>
  </si>
  <si>
    <t>Single or multiple old hemorrhages observed grossly</t>
  </si>
  <si>
    <t>Single or multiple old hemorrhages observed grossly — subdural or epidural hemorrhage</t>
  </si>
  <si>
    <t>Single or multiple old hemorrhages observed grossly — primary parenchymal hemorrhage</t>
  </si>
  <si>
    <t>Single or multiple old hemorrhages observed grossly — secondary parenchymal hemorrhage</t>
  </si>
  <si>
    <t xml:space="preserve">Multiple microinfarcts present </t>
  </si>
  <si>
    <t xml:space="preserve">Old microinfarcts, not observed grossly </t>
  </si>
  <si>
    <t>Number of old microinfarcts, not observed grossly — cerebral cortex</t>
  </si>
  <si>
    <t>Number of old microinfarcts, not observed grossly — subcortical or periventricular white matter</t>
  </si>
  <si>
    <t>Number of old microinfarcts, not observed grossly — subcortical gray matter</t>
  </si>
  <si>
    <t>Number of old microinfarcts, not observed grossly — brainstem and cerebellum</t>
  </si>
  <si>
    <t xml:space="preserve">Microinfarcts </t>
  </si>
  <si>
    <t xml:space="preserve">Old cerebral microbleeds </t>
  </si>
  <si>
    <t xml:space="preserve">Number of cerebral microbleeds — cerebral cortex </t>
  </si>
  <si>
    <t>Number of cerebral microbleeds — subcortical  and periventricular white matter</t>
  </si>
  <si>
    <t>Number of cerebral microbleeds — subcortical gray matter</t>
  </si>
  <si>
    <t>Number of cerebral microbleeds — brainstem  and cerebellum</t>
  </si>
  <si>
    <t xml:space="preserve">Hemorrhages and microbleeds </t>
  </si>
  <si>
    <t xml:space="preserve">Arteriolosclerosis </t>
  </si>
  <si>
    <t xml:space="preserve">White matter rarefaction </t>
  </si>
  <si>
    <t>Other pathological changes related to ischemic  or vascular disease not previously specﬁed</t>
  </si>
  <si>
    <t xml:space="preserve">Laminar necrosis </t>
  </si>
  <si>
    <t xml:space="preserve">Acute neuronal necrosis </t>
  </si>
  <si>
    <t xml:space="preserve">Acute/subacute gross infarcts </t>
  </si>
  <si>
    <t xml:space="preserve">Acute/subacute microinfarcts </t>
  </si>
  <si>
    <t xml:space="preserve">Acute/subacute gross hemorrhage </t>
  </si>
  <si>
    <t xml:space="preserve">Acute/subacute microhemorrhage </t>
  </si>
  <si>
    <t xml:space="preserve">Vascular malformation of any type </t>
  </si>
  <si>
    <t xml:space="preserve">Aneurysm of any type </t>
  </si>
  <si>
    <t xml:space="preserve">Vasculitis of any type </t>
  </si>
  <si>
    <t xml:space="preserve">CADASIL </t>
  </si>
  <si>
    <t xml:space="preserve">Mineralization of blood vessels </t>
  </si>
  <si>
    <t xml:space="preserve">Other ischemic or vascular pathology </t>
  </si>
  <si>
    <t xml:space="preserve">Other ischemic or vascular pathology specify </t>
  </si>
  <si>
    <t>Subcortical arteriosclerotic leukoencephalopathy present</t>
  </si>
  <si>
    <t xml:space="preserve">Angiopathy other than amyloid angiopathy present </t>
  </si>
  <si>
    <t xml:space="preserve">Evidence of Lewy body pathology  </t>
  </si>
  <si>
    <t xml:space="preserve">Neuron loss in the substantia nigra  </t>
  </si>
  <si>
    <t xml:space="preserve">Hippocampal sclerosis (CA1 and/or subiculum) </t>
  </si>
  <si>
    <t xml:space="preserve">Medial temporal lobe sclerosis present </t>
  </si>
  <si>
    <t xml:space="preserve">FTLD with tau pathology (FTLD-tau) or other tauopathy </t>
  </si>
  <si>
    <t xml:space="preserve">FTLD-tau subtype — Pick’s (PiD)  </t>
  </si>
  <si>
    <t xml:space="preserve">FTLD-tau subtype — other 3R tauopathy  (includes MAPT mutation tauopathy) </t>
  </si>
  <si>
    <t xml:space="preserve">FTLD-tau subtype — corticobasal degeneration (CBD) </t>
  </si>
  <si>
    <t xml:space="preserve">FTLD-tau subtype — progressive supranuclear palsy (PSP) </t>
  </si>
  <si>
    <t xml:space="preserve">FTLD-tau subtype — argyrophilic grains  </t>
  </si>
  <si>
    <t>FTLD-tau subtype — other 4R tauopathy (includes sporadic multiple systems tauopathy, globular glial tauopathy, MAPT mutation tauopathy)</t>
  </si>
  <si>
    <t xml:space="preserve">FTLD-tau subtype — chronic traumatic encephalopathy </t>
  </si>
  <si>
    <t xml:space="preserve">FTLD-tau subtype — amyotrophic lateral sclerosis (ALS)/parkinsonism-dementia </t>
  </si>
  <si>
    <t xml:space="preserve">FTLD-tau subtype — tangle dominant disease  </t>
  </si>
  <si>
    <t xml:space="preserve">FTLD-tau subtype — other 3R + 4R tauopathy  </t>
  </si>
  <si>
    <t xml:space="preserve">Frontemporal dementia and parkinsonism with  tau-positive or argyrophilic inclusions </t>
  </si>
  <si>
    <t xml:space="preserve">Tauopathy, other (e.g., tangle-only dementia and argyrophilic grain dementia) </t>
  </si>
  <si>
    <t xml:space="preserve">FTD with ubiquitin-positive 9 (tau-negative) inclusions </t>
  </si>
  <si>
    <t xml:space="preserve">FTLD with TDP-43 pathology (FTLD-TDP)  </t>
  </si>
  <si>
    <t xml:space="preserve">ALS/motor neuron disease (MND)  </t>
  </si>
  <si>
    <t xml:space="preserve">Other FTLD  </t>
  </si>
  <si>
    <t xml:space="preserve">Other FTLD subtype — atypical FTLD-U  </t>
  </si>
  <si>
    <t xml:space="preserve">Other FTLD subtype — NIFID (neuronal intermediate ﬁlament inclusions disease) </t>
  </si>
  <si>
    <t xml:space="preserve">Other FTLD subtype — BIBD (basophilic inclusion body disease) </t>
  </si>
  <si>
    <t>Other FTLD subtype — FTLD-UPS (ubiquitin- proteasome system [ubiquitin or p62 positive, tau/ TDP-43/FUS negative inclusions])</t>
  </si>
  <si>
    <t>Other FTLD subtype — FTLD-NOS (includes dementia lacking distinctive histology [DLDH] and FTLD with no inclusions [FTLD-NI] detected bytau, TDP-43, or ubiquitin/p62 IHC)</t>
  </si>
  <si>
    <t xml:space="preserve">FTD with no distinctive histopathology present  </t>
  </si>
  <si>
    <t xml:space="preserve">FTD not otherwise speciﬁed present  </t>
  </si>
  <si>
    <t xml:space="preserve">Distribution of TDP-43 immunoreactive inclusions — spinal cord </t>
  </si>
  <si>
    <t xml:space="preserve">Distribution of TDP-43 immunoreactive inclusions — amygdala </t>
  </si>
  <si>
    <t xml:space="preserve">Distribution of TDP-43 immunoreactive inclusions — hippcampus </t>
  </si>
  <si>
    <t xml:space="preserve">Distribution of TDP-43 immunoreactive inclusions — entorhinal/inferior temporal cortex </t>
  </si>
  <si>
    <t xml:space="preserve">Distribution of TDP-43 immunoreactive inclusions — neocortex </t>
  </si>
  <si>
    <t xml:space="preserve">Pigment-spheroid degeneration/NBIA </t>
  </si>
  <si>
    <t xml:space="preserve">Multiple system atrophy </t>
  </si>
  <si>
    <t xml:space="preserve">Prion disease </t>
  </si>
  <si>
    <t>Trinucleotide disease (Huntington disease,  SCA, other)</t>
  </si>
  <si>
    <t xml:space="preserve">Malformation of cortical development </t>
  </si>
  <si>
    <t xml:space="preserve">Metabolic/storage disorder of any type </t>
  </si>
  <si>
    <t xml:space="preserve">WM disease, leukodystrophy </t>
  </si>
  <si>
    <t>WM disease, multiple sclerosis or other demyelinating disease</t>
  </si>
  <si>
    <t xml:space="preserve">Contusion/traumatic brain injury of any type, acute </t>
  </si>
  <si>
    <t>Contusion/traumatic brain injury of any type, chronic</t>
  </si>
  <si>
    <t xml:space="preserve">Neoplasm, primary </t>
  </si>
  <si>
    <t xml:space="preserve">Neoplasm, metastatic </t>
  </si>
  <si>
    <t>Infectious process of any type (encephalitis, abscess, etc.)</t>
  </si>
  <si>
    <t xml:space="preserve">Herniation, any site </t>
  </si>
  <si>
    <t xml:space="preserve">Down syndrome </t>
  </si>
  <si>
    <t xml:space="preserve">AD-related genes </t>
  </si>
  <si>
    <t xml:space="preserve">FTLD-related genes </t>
  </si>
  <si>
    <t xml:space="preserve">Other pathologic diagnosis </t>
  </si>
  <si>
    <t xml:space="preserve">First other pathologic diagnosis write-in </t>
  </si>
  <si>
    <t xml:space="preserve">Second other pathologic diagnosis write-in </t>
  </si>
  <si>
    <t xml:space="preserve">Third other pathologic diagnosis write-in </t>
  </si>
  <si>
    <t xml:space="preserve">Banked frozen brain </t>
  </si>
  <si>
    <t>Banked frozen wedge of cerebellum or other sample for future DNA prep</t>
  </si>
  <si>
    <t xml:space="preserve">Formalin- or paraformaldehyde-ﬁxed brain derived </t>
  </si>
  <si>
    <t xml:space="preserve">Parafﬁn-embedded blocks of brain regions </t>
  </si>
  <si>
    <t xml:space="preserve">Banked postmortem CSF </t>
  </si>
  <si>
    <t xml:space="preserve">Banked postmortem blood or serum </t>
  </si>
  <si>
    <t xml:space="preserve">Full autopsy performed </t>
  </si>
  <si>
    <t xml:space="preserve">If full autopsy performed, ﬁrst major ﬁnding </t>
  </si>
  <si>
    <t xml:space="preserve">If full autopsy performed, second major ﬁnding </t>
  </si>
  <si>
    <t xml:space="preserve">If full autopsy performed, third major ﬁnding </t>
  </si>
  <si>
    <t xml:space="preserve">If full autopsy performed, fourth major ﬁnding </t>
  </si>
  <si>
    <t xml:space="preserve">NIA/Reagan Institute criteria </t>
  </si>
  <si>
    <t xml:space="preserve">CERAD criteria </t>
  </si>
  <si>
    <t xml:space="preserve">ADRDA/Khachaturian criteria </t>
  </si>
  <si>
    <t xml:space="preserve">Other criteria </t>
  </si>
  <si>
    <t xml:space="preserve">Other vascular </t>
  </si>
  <si>
    <t xml:space="preserve">DLB clinical syndrome due to DLB pathology </t>
  </si>
  <si>
    <t xml:space="preserve">Family history </t>
  </si>
  <si>
    <t xml:space="preserve">Specify family history </t>
  </si>
  <si>
    <t xml:space="preserve">Tau haplotype </t>
  </si>
  <si>
    <t xml:space="preserve">PRNP codon 129 </t>
  </si>
  <si>
    <t xml:space="preserve">Genetic or chromosomal abnormalities </t>
  </si>
  <si>
    <t xml:space="preserve">Normal brain — primary </t>
  </si>
  <si>
    <t xml:space="preserve">Normal brain — contributing </t>
  </si>
  <si>
    <t>AD pathology present but insufﬁcient for AD diagnosis — primary</t>
  </si>
  <si>
    <t>AD pathology present but insufﬁcient for AD diagnosis — contributing</t>
  </si>
  <si>
    <t xml:space="preserve">Alzheimer’s disease — primary </t>
  </si>
  <si>
    <t xml:space="preserve">Alzheimer’s disease — contributing </t>
  </si>
  <si>
    <t xml:space="preserve">Lewy body disease, with or without AD — primary </t>
  </si>
  <si>
    <t>Lewy body disease, with or without AD — contributing</t>
  </si>
  <si>
    <t xml:space="preserve">Vascular disease — primary </t>
  </si>
  <si>
    <t xml:space="preserve">Vascular disease — contributing </t>
  </si>
  <si>
    <t xml:space="preserve">FTLD — primary </t>
  </si>
  <si>
    <t xml:space="preserve">FTLD — contributing </t>
  </si>
  <si>
    <t xml:space="preserve">Hippocampal sclerosis — primary </t>
  </si>
  <si>
    <t xml:space="preserve">Hippocampal sclerosis — contributing </t>
  </si>
  <si>
    <t xml:space="preserve">Prion-associated disease — primary </t>
  </si>
  <si>
    <t xml:space="preserve">Prion-associated disease — contributing </t>
  </si>
  <si>
    <t xml:space="preserve">Other primary pathologic diagnosis 1 </t>
  </si>
  <si>
    <t xml:space="preserve">Other contributing pathologic diagnosis 1 </t>
  </si>
  <si>
    <t xml:space="preserve">Other pathologic diagnosis 1 — specify </t>
  </si>
  <si>
    <t xml:space="preserve">Other primary pathologic diagnosis 2 </t>
  </si>
  <si>
    <t xml:space="preserve">Other contributing pathologic diagnosis 2 </t>
  </si>
  <si>
    <t xml:space="preserve">Other pathologic diagnosis 2 — specify </t>
  </si>
  <si>
    <t xml:space="preserve">Other primary pathologic diagnosis 3 </t>
  </si>
  <si>
    <t xml:space="preserve">Other contributing pathologic diagnosis 3 </t>
  </si>
  <si>
    <t xml:space="preserve">Other pathologic diagnosis 3 — specify </t>
  </si>
  <si>
    <t>Subject demographics</t>
  </si>
  <si>
    <t>Brain autopsy details</t>
  </si>
  <si>
    <t>Gross findings and overall impressions</t>
  </si>
  <si>
    <t>Methods for scoring case</t>
  </si>
  <si>
    <t>Cerebrovascular disease</t>
  </si>
  <si>
    <t>Lewy body and substantia nigra pathology</t>
  </si>
  <si>
    <t>Hippocampal sclerosis</t>
  </si>
  <si>
    <t>Frontotemporal lobar degeneration, other tauopathies, and TDP-43 pathology</t>
  </si>
  <si>
    <t>Other pathologic diagnoses</t>
  </si>
  <si>
    <t>Stored tissue and full autopsy findings</t>
  </si>
  <si>
    <t>Glossary of other available NP data</t>
  </si>
  <si>
    <t>v1–10, Milestones</t>
  </si>
  <si>
    <t>NACC Frozen</t>
  </si>
  <si>
    <t>Data Source</t>
  </si>
  <si>
    <t>A1 Subject Demographics</t>
  </si>
  <si>
    <t>A2 Co-participant Demographics</t>
  </si>
  <si>
    <t>A3 Subject Family History</t>
  </si>
  <si>
    <t>A4 Subject Medications</t>
  </si>
  <si>
    <t>A5 Subject Health History</t>
  </si>
  <si>
    <t>B1 Physical</t>
  </si>
  <si>
    <t>B2 HIS and CVD</t>
  </si>
  <si>
    <t>B3 Uniﬁed Parkinson’s Disease Rating Scale (UPDRS)</t>
  </si>
  <si>
    <t>B4 CDR® Plus NACC FTLD</t>
  </si>
  <si>
    <t>B5 Neuropsychiatric Inventory Questionnaire (NPI-Q)</t>
  </si>
  <si>
    <t>B6 Geriatric Depression Scale (GDS)</t>
  </si>
  <si>
    <t>B7 Functional Activities Questionnaire (FAQ)</t>
  </si>
  <si>
    <t>B8 Physical/Neurological Exam Findings</t>
  </si>
  <si>
    <t>B9 Clinician Judgment of Symptoms</t>
  </si>
  <si>
    <t>C1 Neuropsychological Battery Summary Scores</t>
  </si>
  <si>
    <t>C2 Neuropsychological Battery Scores</t>
  </si>
  <si>
    <t>D1 Clinician Diagnosis</t>
  </si>
  <si>
    <t>D2 Clinician-assessed Medical Conditions</t>
  </si>
  <si>
    <t>Z1X Form Checklist</t>
  </si>
  <si>
    <t>CLS Linguistic History Form</t>
  </si>
  <si>
    <t xml:space="preserve"> Other data available at NACC</t>
  </si>
  <si>
    <t/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</si>
  <si>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</si>
  <si>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</si>
  <si>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</si>
  <si>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</si>
  <si>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</si>
  <si>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</si>
  <si>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</si>
  <si>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</si>
  <si>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</si>
  <si>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</si>
  <si>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</si>
  <si>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</si>
  <si>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case 110369 has an error in VISITNUM (goes from visit 1 to visit 3)</t>
  </si>
  <si>
    <t>A2 Co-participant Demographics — submitted</t>
  </si>
  <si>
    <t xml:space="preserve">If A2 not submitted, specify reason </t>
  </si>
  <si>
    <t>A3 Subject Family History — submitted</t>
  </si>
  <si>
    <t xml:space="preserve">If A3 not submitted, specify reason </t>
  </si>
  <si>
    <t>A4 Subject Medications — submitted</t>
  </si>
  <si>
    <t xml:space="preserve">If A4 not submitted, specify reason </t>
  </si>
  <si>
    <t>B1 Evaluation Form: Physical — submitted</t>
  </si>
  <si>
    <t>If B1 not submitted, specify reason</t>
  </si>
  <si>
    <t>B5 Behavioral Assessment: NPI-Q — submitted</t>
  </si>
  <si>
    <t>If B5 not submitted, specify reason</t>
  </si>
  <si>
    <t>B6 Behavioral Assessment: GDS — submitted</t>
  </si>
  <si>
    <t xml:space="preserve">If B6 not submitted, specify reason </t>
  </si>
  <si>
    <t>B7 Functional Assessment: FAS language</t>
  </si>
  <si>
    <t>B7 Functional Assessment: FAS — submitted</t>
  </si>
  <si>
    <t xml:space="preserve">If B7 not submitted, specify reason </t>
  </si>
  <si>
    <t>C2 Neurological Battery Scores — language</t>
  </si>
  <si>
    <t>A3A Record of consent for biologic specimen use — language</t>
  </si>
  <si>
    <t>A3A Record of consent for biologic specimen use — submitted</t>
  </si>
  <si>
    <t xml:space="preserve">If A3A not submitted, specify reason </t>
  </si>
  <si>
    <t>C4F Behavioral Inhibition Scale — submitted</t>
  </si>
  <si>
    <t xml:space="preserve">If C4F not submitted, specify reason  </t>
  </si>
  <si>
    <t>C5F Interpersonal Reactivity Index — submitted</t>
  </si>
  <si>
    <t xml:space="preserve">If C5F not submitted, specify reason </t>
  </si>
  <si>
    <t>C6F Revised self- monitoring scale — language</t>
  </si>
  <si>
    <t>C6F Revised self- monitoring scale — submitted</t>
  </si>
  <si>
    <t xml:space="preserve">If C6F not submitted, specify reason </t>
  </si>
  <si>
    <t>CLS — Language — language</t>
  </si>
  <si>
    <t>CLS Subject Language History — submitted</t>
  </si>
  <si>
    <t>UDS</t>
  </si>
  <si>
    <t>C1 Neurological Battery Scores — language</t>
  </si>
  <si>
    <t>T1 Inclusion Form — language</t>
  </si>
  <si>
    <t>C2SUB</t>
  </si>
  <si>
    <t>C2NOT</t>
  </si>
  <si>
    <t>C2T Neurological Battery Scores — submitted</t>
  </si>
  <si>
    <t>If C2T not submitted, specify reason</t>
  </si>
  <si>
    <t>Form B1, Evaluation Form – Physical, comments</t>
  </si>
  <si>
    <t>Form B2, Evaluation Form – HIS and CVD submitted</t>
  </si>
  <si>
    <t>Reason Form B2, Evaluation Form – HIS and CVD not submitted</t>
  </si>
  <si>
    <t>Form B2, Evaluation Form – HIS and CVD, comments</t>
  </si>
  <si>
    <t>Form B3, Evaluation Form – UPDRS submitted</t>
  </si>
  <si>
    <t>Reason Form B3 Evaluation Form – UPDRS not submitted</t>
  </si>
  <si>
    <t>Form B3, Evaluation Form – UPDRS, comments</t>
  </si>
  <si>
    <t>Form A2, Informant Demographics, comments</t>
  </si>
  <si>
    <t>Form A3, Subject Family History, comments</t>
  </si>
  <si>
    <t>Form A4, Subject Medications, comments</t>
  </si>
  <si>
    <t>Form B5 or B5S, Behavioral Assessment – NPI-Q, comments</t>
  </si>
  <si>
    <t>Form B6 or B6S, Behavioral Assessment – GDS, comments</t>
  </si>
  <si>
    <t>Form B7 or B7S, Functional Assessment – FAQ comments</t>
  </si>
  <si>
    <t>Form B8, Evaluation – Physical/Neurological Exam Findings — submitted</t>
  </si>
  <si>
    <t>Reason Form B8, Evaluation – Physical/Neurological Exam Findings not submitted</t>
  </si>
  <si>
    <t>Form B8, Evaluation – Physical/Neurological Exam Findings, comments</t>
  </si>
  <si>
    <t>Subject too cognitively impaired for an in-person UDS visit</t>
  </si>
  <si>
    <t>Subject is too physically impaired (medical illness or injury) to attend an in-person UDS visit</t>
  </si>
  <si>
    <t>Subject is homebound or in a nursing home and cannot travel</t>
  </si>
  <si>
    <t>Subject/co-participant refused an in-person UDS visit</t>
  </si>
  <si>
    <t>COVID pandemic precludes traditional in-person UDS visit</t>
  </si>
  <si>
    <t>Other reason why the UDS telephone follow-up being used</t>
  </si>
  <si>
    <t>Other reason why the UDS telephone follow-up being used, specify</t>
  </si>
  <si>
    <t>TELMOD</t>
  </si>
  <si>
    <t>Modality of communication was used to collect this remote UDS packet</t>
  </si>
  <si>
    <t>Subject likely to resume in-person UDS follow-up evaluation</t>
  </si>
  <si>
    <t>Has a Milestones Form documenting the change to telephone follow-up been completed?</t>
  </si>
  <si>
    <t>TELCOV</t>
  </si>
  <si>
    <t>How did the referral source learn of the ADC?</t>
  </si>
  <si>
    <t>Presumed disease status at enrollment</t>
  </si>
  <si>
    <t>Presumed participation</t>
  </si>
  <si>
    <t>ADC enrollment type</t>
  </si>
  <si>
    <t>Other primary reason for coming to ADC – specify</t>
  </si>
  <si>
    <t>Principal referral source, other – specify</t>
  </si>
  <si>
    <t>ZIP</t>
  </si>
  <si>
    <t>INMDS</t>
  </si>
  <si>
    <t>Subject enrolled in NACC MDS</t>
  </si>
  <si>
    <t>Living situation, other – specify</t>
  </si>
  <si>
    <t>Type of residence, other – specify</t>
  </si>
  <si>
    <t>Zip code</t>
  </si>
  <si>
    <t>Marital status, other – specify</t>
  </si>
  <si>
    <t>Left- or right-handed</t>
  </si>
  <si>
    <t xml:space="preserve"> 1 = Male
2 = Female</t>
  </si>
  <si>
    <t xml:space="preserve"> 0 = Some pathologic change present
1 = No major pathologic change present
8 = At least one required variable is not assessed/ missing/ unknown</t>
  </si>
  <si>
    <t xml:space="preserve"> 0 = None
	1 = Mild
	2 = Moderate
	3 = Severe
	8 = Not assessed
	9 = Missing/unknown</t>
  </si>
  <si>
    <t xml:space="preserve"> 0 = Stage 0, AD-type neurofibrillary degeneration not present (B0)
1 = Stage I (B1)
2 = Stage II (B1)
3 = Stage III (B2)
4 = Stage IV (B2)
5 = Stage V (B3)
6 = Stage VI (B3)
7 = The presence of a tauopathy (other than aging/AD) precludes Braak staging
8 = Not assessed
9 = Missing/unknown</t>
  </si>
  <si>
    <t xml:space="preserve"> 0 = No neuritic plaques (C0)
1 = Sparse neuritic plaques (C1)
2 = Moderate neuritic plaques (C2)
3 = Frequent neuritic plaques (C3)
8 = Not assessed
9 = Missing/unknown</t>
  </si>
  <si>
    <t xml:space="preserve"> 0 = No diffuse plaques
1 = Sparse diffuse plaques
2 = Moderate diffuse plaques 
3 = Frequent diffuse plaques 
8 = Not assessed
9 = Missing/unknown</t>
  </si>
  <si>
    <t xml:space="preserve"> 0 = No
1 = One or more vascular pathology
9 = Unknown</t>
  </si>
  <si>
    <t xml:space="preserve"> 0 = None
1 = Mild
2 = Moderate 
3 = Severe 
8 = Not assessed
9 = Missing/unknown</t>
  </si>
  <si>
    <t xml:space="preserve"> 0 = No 
1 = Yes
8 = Not assessed
9 = Unknown or missing</t>
  </si>
  <si>
    <t xml:space="preserve"> 0 = No
	1 = Yes
8 = Not assessed
9 = Unknown or missing</t>
  </si>
  <si>
    <t xml:space="preserve"> 0 = No
1 = Yes
8 = Not assessed
9 = Missing/unknown</t>
  </si>
  <si>
    <t xml:space="preserve"> 1 = Flag for known mutation
7 = No flag for known mutation (not present, not assessed, missing or unknown)</t>
  </si>
  <si>
    <t xml:space="preserve"> 0 = No
1 = Yes, one or more written-in diagnoses
8 = Not assessed
9 = Unknown</t>
  </si>
  <si>
    <t>1 = Version 1
7 = Version 7
8 = Version 8
9 = Version 9
10 = Version 10</t>
  </si>
  <si>
    <t xml:space="preserve">	888 = Not applicable
	999 = Unknown</t>
  </si>
  <si>
    <t>88 = Not applicable
99 = Unknown</t>
  </si>
  <si>
    <t>8888 = Not applicable
9999 = Unknown</t>
  </si>
  <si>
    <t>888 = Not applicable
	999 = Unknown</t>
  </si>
  <si>
    <t>99.9 = Unknown
-4 = Not available</t>
  </si>
  <si>
    <t xml:space="preserve"> 1 = Formalin
2 = Paraformaldehyde
7 = Other (specify)
-4 = Not available</t>
  </si>
  <si>
    <t xml:space="preserve"> 1 = Fresh
2 = Fixed
8 = Not applicable
-4 = Not available</t>
  </si>
  <si>
    <t xml:space="preserve"> 0 = None
	1 = Mild
	2 = Moderate
	3 = Severe
	8 = Not assessed
	9 = Missing/unknown
-4 = Not available</t>
  </si>
  <si>
    <t xml:space="preserve"> 0 = None
	1 = Yes
	8 = Not assessed
	9 = Missing/unknown
-4 = Not available</t>
  </si>
  <si>
    <t xml:space="preserve"> 1 = Non-phospho specific
	2 = PHF1
	3 = CP13
	4 = AT8
	7 = Other (specify)
	8 = Not assessed
	-4 = Not available</t>
  </si>
  <si>
    <t xml:space="preserve"> 1 = 4G8
	2 = 10D5
	7 = Other (specify)
8 = Not assessed
	-4 = Not available</t>
  </si>
  <si>
    <t xml:space="preserve"> 1 = Non-phospho specific (e.g., LB509)
	2 = Phospho-specific (e.g., pSYN#64)
	7 = Other (specify)
	8 = Not assessed
	-4 = Not available</t>
  </si>
  <si>
    <t xml:space="preserve"> 1 = Non-phospho specific 
	2 = Phospho-specific 
	7 = Other (specify)
	8 = Not assessed
	-4 = Not available</t>
  </si>
  <si>
    <t xml:space="preserve"> 0 = No
	1 = Yes
	-4 = Not available</t>
  </si>
  <si>
    <t xml:space="preserve"> 0 = Phase 0 (A0)
1 = Phase 1 (A1)
2 = Phase 2 (A1)
3 = Phase 3 (A2)
4 = Phase 4 (A3)
5 = Phase 5 (A3)
8 = Not assessed
9 = Missing/unknown
	-4 = Not available</t>
  </si>
  <si>
    <t xml:space="preserve"> 0 = Not AD
1 = Low ADNC
2 = Intermediate ADNC
3 = High ADNC
8 = Not assessed
9 = Missing/unknown
	-4 = Not available</t>
  </si>
  <si>
    <t xml:space="preserve"> 1 = Yes
2 = No
3 = Not assessed
9 = Missing/unknown
-4 = Not available</t>
  </si>
  <si>
    <t xml:space="preserve"> 0 = No
1 = Yes
8 = Not assessed
9 = Missing/unknown
	-4 = Not available</t>
  </si>
  <si>
    <t xml:space="preserve"> 0 = No
	1 = Yes
	8 = Not assessed
	9 = Missing/unknown
-4 = Not available</t>
  </si>
  <si>
    <t xml:space="preserve"> 0 = None
1 = Mild
2 = Moderate
3 = Severe
8 = Not assessed
9 = Missing/unknown
-4 = Not available</t>
  </si>
  <si>
    <t xml:space="preserve"> 0 = No
1 = Yes
8 = Not assessed
9 = Missing/unknown
-4 = Not available</t>
  </si>
  <si>
    <t xml:space="preserve"> 0 = No
1 = Brainstem predominant
2 = Limbic (transitional)
3 = Neocortical (diffuse)
4 = Amygdala predominant
5 = Olfactory bulb
8 = Not assessed
9 = Missing/unknown
-4 = Not available</t>
  </si>
  <si>
    <t xml:space="preserve"> 0 = None
1 = Unilateral
2 = Bilateral
3 = Present but laterality not assessed
8 = Not assessed
9 = Missing/unknown
-4 = Not available</t>
  </si>
  <si>
    <t xml:space="preserve"> 1 = FTD with motor neuron disease
2 = FTD without motor neuron disease
3 = None present
4 = Not assessed
9 = Missing/unknown
-4 = Not available</t>
  </si>
  <si>
    <t xml:space="preserve"> 0 = No
1 = Yes, with TDP-43 inclusions in motor neurons
2 = Yes, with FUS inclusions in motor neurons
3 = Yes, with SOD1 inclusions in motor neurons
4 = Yes, with other inclusions
5 = Yes, with no specific inclusions
8 = Not assessed
9 = Missing/unknown
-4 = Not available</t>
  </si>
  <si>
    <t xml:space="preserve"> 0 = No
1 = Yes
9 = Missing/unknown
-4 = Not available</t>
  </si>
  <si>
    <t>-4 = Not available</t>
  </si>
  <si>
    <t>9999 = unknown
-4 = Not available</t>
  </si>
  <si>
    <t xml:space="preserve">-4 = Not available </t>
  </si>
  <si>
    <t>88 = Not assessed
99 = Missing/unknown
-4 = Not available</t>
  </si>
  <si>
    <t>88.8 = Not assessed or not applicable
99.9 = Missing/unknown
-4.4 = Not available</t>
  </si>
  <si>
    <t xml:space="preserve"> 0 = 0
	1 = 1
	2 = 2
	3 = 3 or more
	8 = Not assessed
	9 = Missing/unknown
-4 = Not available</t>
  </si>
  <si>
    <t xml:space="preserve"> 0 = 0
	1 = 1
	2 = 2
	3 = 3 or more
	8 = Not assessed
	9 = Missing/unknown
	-4 = Not available</t>
  </si>
  <si>
    <t xml:space="preserve"> 0 = No
1 = Yes
-4 = Not available</t>
  </si>
  <si>
    <t>Lewy body pathology (NOTE: For v1-9, olfactory bulb may not have been assessed, and therefore, if there were Lewy bodies in the olfactory bulb, they would have nacclewy = 0)</t>
  </si>
  <si>
    <t>1 = High likelihood of dementia being due to Alzheimer's disease
2 = Intermediate likelihood of dementia being due to Alzheimer's disease
3 = Low likelihood of dementia being due to Alzheimer's disease
4 = Criteria not met
5 = Not Done
9 = Missing/unknown</t>
  </si>
  <si>
    <t>1 = Definite Alzheimer's disease
2 = Probable Alzheimer's disease
3 = Possible Alzheimer's disease
4 = Criteria not met
5 = Not done
9 = Missing/Unknown</t>
  </si>
  <si>
    <t>1 = Alzheimer's disease
2 = Criteria not met
3 = Not done
9 = Missing/Unknown</t>
  </si>
  <si>
    <t>1 = Alzheimer's disease, unspecified
2 = Criteria not met
3 = Not done
9 = Missing/Unknown</t>
  </si>
  <si>
    <t>1 = Yes
2 = No
3 = Not assessed
9 = Missing/Unknown</t>
  </si>
  <si>
    <t>1 = Low
2 = Intermediate
3 = High
6 = N/A (not applicable)
9 = Missing/Unknown</t>
  </si>
  <si>
    <t>1 = Family history of similar neurodegenerative disorder
2 = Family history of other (dissimilar) neurodegenerative disorder
3 = No family history of similar or dissimilar neurodegenerative disorder
4 = Family history of both similar and dissimilar neurodegenerative disorder
9 = Family history unknown/not available/missing</t>
  </si>
  <si>
    <t>1 = H1, H1
2 = H1, H2
3 = H2, H2
4 = Other polymorphism (e.g., A0)
9 = Missing/Unknown/not assessed</t>
  </si>
  <si>
    <t>1 = M, M
2 = M, V
3 = V, V
9 = Missing/Unknown/not assessed</t>
  </si>
  <si>
    <t>2 = PS1 mutation
3 = PS2 mutation
4 = Tau mutation
5 = Alpha-Synuclein mutation
6 = Parkin mutation
7 = PRNP mutation
8 = Huntingtin mutation
9 = Notch 3 mutation (CADASIL)
10 = Other known genetic mutation (e.g., ABri, neuroserpin)
11 = Down Syndrome
12 = Other chromosomal abnormality
13 = No known genetic or chromosomal abnormality
50 = Not assessed
99 = Missing/unknown</t>
  </si>
  <si>
    <t>1 = Yes
2 = No</t>
  </si>
  <si>
    <t>Values</t>
  </si>
  <si>
    <t>"</t>
  </si>
  <si>
    <t>-4,8</t>
  </si>
  <si>
    <t>-4,888,999</t>
  </si>
  <si>
    <t>-4,88,99</t>
  </si>
  <si>
    <t>-4,8888,9999</t>
  </si>
  <si>
    <t>-4,99.9</t>
  </si>
  <si>
    <t>-4,9999</t>
  </si>
  <si>
    <t>-4,8,9</t>
  </si>
  <si>
    <t>-4</t>
  </si>
  <si>
    <t>-4,9</t>
  </si>
  <si>
    <t>-4,88.8,99.9</t>
  </si>
  <si>
    <t xml:space="preserve"> 0 = No Lewy body pathology
1 = Brainstem-predominant
2 = Limbic (transitional) or amygdala-predominant
3 = Neocortical (diffuse)
4 = Lewy bodies present, but region unspecified or found in the olfactory bulb
8 = Not assessed
9 = Missing</t>
  </si>
  <si>
    <t>-4,9,3</t>
  </si>
  <si>
    <t>-4,9,4</t>
  </si>
  <si>
    <t>-4,3,9</t>
  </si>
  <si>
    <t>-4,5,9</t>
  </si>
  <si>
    <t>-4,6,9</t>
  </si>
  <si>
    <t>-4,50,99</t>
  </si>
  <si>
    <t>0 = Not deceased/unknown
1 = Deceased</t>
  </si>
  <si>
    <t>88 = Not applicable, subject not deceased
99 = Unknown</t>
  </si>
  <si>
    <t>8888 = Not applicable, subject not deceased
9999 = Unknown</t>
  </si>
  <si>
    <t>0 = Died, discontinued, lost to follow-up
1 = Annual follow-up (no discontinuation/loss to follow-up or minimal contact)
2 = Minimal contact with Center, no annual follow-up</t>
  </si>
  <si>
    <t xml:space="preserve">I = Initial Visit Packet
F = Follow-up Visit Packet
T = Telephone Visit Packet </t>
  </si>
  <si>
    <t>0 = Still receiving annual follow-up in person or by telephone
 1 = No longer receiving annual follow-up in person or by telephone
 8 = Not applicable, enrolled for initial visit only</t>
  </si>
  <si>
    <t>88 = Not applicable, still followed annually in person or by telephone</t>
  </si>
  <si>
    <t>8888 = Not applicable, still followed annually in person or by telephone</t>
  </si>
  <si>
    <t>0 = Did not report permanent move to a nursing home
1 = Permanently moved to a nursing home</t>
  </si>
  <si>
    <t>88 = Not applicable, no permanent move to a nursing home
99 = Unknown</t>
  </si>
  <si>
    <t>8888 = Not applicable, no permanent move to a nursing home
9999 = Unknown</t>
  </si>
  <si>
    <t>1 = In the UDS and MDS
2 = In the MDS only
3 = In the UDS only</t>
  </si>
  <si>
    <t>0 = Not previously affiliated subject
1 = Previously affiliated subject</t>
  </si>
  <si>
    <t>1=To participate in a research study
2=To have a clinical evaluation
7=Both to participate in a research study and to have a clinical evaluation, or another reason
9=Unknown
-4=Not available</t>
  </si>
  <si>
    <t>1=Non-professional contact: self/relative/friend
2=Professional contact: clinician, nurse, doctor, other health care provider, or other staff (ADC and non-ADC)
8=Other
9=Unknown
-4=Not available</t>
  </si>
  <si>
    <t>1=Male
2=Female</t>
  </si>
  <si>
    <t>0=No
1=Yes
9=Unknown</t>
  </si>
  <si>
    <t>1=Mexican, Chicano, or Mexican-American
2=Puerto Rican
3=Cuban
4=Dominican
5=Central American
6=South American
50=Other (specify)
88=Not applicable; subject is not Hispanic
99=Unknown
-4=Not available</t>
  </si>
  <si>
    <t>99=Unknown</t>
  </si>
  <si>
    <t>1=English
2=Spanish
3=Mandarin
4=Cantonese
5=Russian
6=Japanese
8=Other primary language (specify)
9=Unknown</t>
  </si>
  <si>
    <t>1=Married
2=Widowed
3=Divorced
4=Separated
5=Never married (or marriage was annulled)
6=Living as married/domestic partner
9=Other or unknown</t>
  </si>
  <si>
    <t>1=Lives alone
2=Lives with spouse or partner
3=Lives with relative or friend
4=Lives with group
5=Other
9=Unknown</t>
  </si>
  <si>
    <t>1=Able to live independently
2=Requires some assistance with complex activities
3=Requires some assistance with basic activities
4=Completely dependent
9=Unknown</t>
  </si>
  <si>
    <t>1=Single- or multi-family private residence (apartment, condo, house)
2=Retirement community or independent group living
3=Assisted living, adult family home, or boarding home
4=Skilled nursing facility, nursing home, hospital, or hospice
9=Other or unknown</t>
  </si>
  <si>
    <t>1=Left-handed
2=Right-handed
3=Ambidextrous
9=Unknown</t>
  </si>
  <si>
    <t>99=Unknown
-4=Not available</t>
  </si>
  <si>
    <t>9999=Unknown
-4=Not available</t>
  </si>
  <si>
    <t>1=Male
2=Female
-4=Not available</t>
  </si>
  <si>
    <t>0=No
1=Yes
-4=Not available</t>
  </si>
  <si>
    <t>0=No
1=Yes
9=Unknown
-4=Not available</t>
  </si>
  <si>
    <t>1=Mexican, Chicano, or Mexican-American
2=Puerto Rican
3=Cuban
4=Dominican
5=Central American
6=South American
50=Other (specify)
88=Not applicable, co-participant is not Hispanic
99=Unknown
-4= Not available</t>
  </si>
  <si>
    <t>1= White
2= Black or African American
3= American Indian or Alaska Native
4= Native Hawaiian or Other Pacific Islander
5= Asian
50=Other (specify)
99=Unknown
-4= Not available</t>
  </si>
  <si>
    <t>1= White
2= Black or African American
3= American Indian or Alaska Native
4= Native Hawaiian or Other Pacific Islander
5= Asian
50=Other
88=None reported
99=Unknown
-4= Not available</t>
  </si>
  <si>
    <t>1=White
2=Black or African American
3=American Indian or Alaska Native
4=Native Hawaiian or Other Pacific Islander
5=Asian
50=Other
88=None reported
99=Unknown
-4=Not available</t>
  </si>
  <si>
    <t>99=Unknown
-4= Not available</t>
  </si>
  <si>
    <t>1= Spouse, partner, or companion
2= Child
3= Sibling
4= Other relative
5= Friend, neighbor, or someone known through family, friends, work, or community
6= Paid caregiver, health care provider, or clinician
7= Other
-4= Not available</t>
  </si>
  <si>
    <t>999=Unknown
-4= Not available</t>
  </si>
  <si>
    <t>0= No
1= Yes
-4= Not available</t>
  </si>
  <si>
    <t>1= Daily
2= At least 3 times per week
3= Weekly
4= At least 3 times per month
5= Monthly
6= Less than once a month
8= Not applicable, co-participant lives with subject
-4= Not available</t>
  </si>
  <si>
    <t>1= White
2= Black or African American
3= American Indian or Alaska Native
4= Native Hawaiian or Pacific Islander
5= Asian
6= Multiracial
99=Unknown or ambiguous
-4= Not available</t>
  </si>
  <si>
    <t>0 = No report of a first-degree family member with cognitive impairment
1 = Report of at least one first-degree family member with cognitive impairment
9 = Unknown
-4 = Not available</t>
  </si>
  <si>
    <t>0 = No report of mother with cognitive  impairment
1 = Mother was reported to have cognitive impairment
9 = Unknown
-4 = Not available</t>
  </si>
  <si>
    <t>0 = No report of father with cognitive impairment
1 = Father was reported to have cognitive impairment
9 = Unknown
-4 = Not available</t>
  </si>
  <si>
    <t>0 = No/unknown
1 = Yes</t>
  </si>
  <si>
    <t>0 = No
1 = Yes, APP
2 = Yes, PS-1 (PSEN-1)
3 = Yes, PS-2 (PSEN-2)
8 = Yes, other (specify)
9 = Unknown whether mutation exists
-4 = Not available</t>
  </si>
  <si>
    <t>1 = Family report (no test documentation  available)
2 = Commercial test documentation
3 = Research lab test documentation
8 = Other (specify)
9 = Unknown
-4 = Not available</t>
  </si>
  <si>
    <t>0 = No
1 = Yes, MAPT
2 = Yes, PGRN
3 = Yes, C9orf72
4 = Yes, FUS
8 = Yes, Other (specify)
9 = Unknown whether mutation exists
-4 = Not available</t>
  </si>
  <si>
    <t>1 = Family report (no test documentation available)
2 = Commercial test documentation
3 = Research lab test documentation
8 = Other (specify)
9 = Unknown
-4 = Not available</t>
  </si>
  <si>
    <t>0 = No
1 = Yes (specify)
9 = Unknown whether mutation exists
-4 = Not available</t>
  </si>
  <si>
    <t xml:space="preserve">0=No
1=Yes
-4=Did not complete medications form </t>
  </si>
  <si>
    <t>-4=Did not complete medications form</t>
  </si>
  <si>
    <t>0=Did not report use at visit
1=Reported use at visit
-4=Did not complete medications form</t>
  </si>
  <si>
    <t>0=No
1=Yes
9=Unknown
-4= Not available</t>
  </si>
  <si>
    <t>88=Not applicable
 99=Unknown
-4= Not available</t>
  </si>
  <si>
    <t>0=No reported cigarette use
1=1 cigarette to less than 1/2 pack
2=½ pack to less than 1 pack
3=1 pack to 1½ packs
4=1½ packs to 2 packs
5=More than two packs
8=Not applicable
9=Unknown
-4= Not available</t>
  </si>
  <si>
    <t>888=Not applicable, no significant smoking history
999=Unknown
-4= Not available</t>
  </si>
  <si>
    <t>0=Less than once a month
1=About once a month
2=About once a week
3=A few times a week
4=Daily or almost daily
8=Not applicable, no alcohol consumption in last three months
9=Unknown
-4= Not available</t>
  </si>
  <si>
    <t>0=Absent
1=Recent/Active
2=Remote/Inactive
9=Unknown
-4= Not available</t>
  </si>
  <si>
    <t>0=No
1=Yes
8=Not applicable, no reported history of heart attack
9=Unknown
-4= Not available</t>
  </si>
  <si>
    <t>8888=Not applicable, no reported history  of heart attack
9999=Unknown
-4= Not available</t>
  </si>
  <si>
    <t>0=Absent
1=Recent/Active
2 =Remote/Inactive
9=Unknown
-4= Not available</t>
  </si>
  <si>
    <t>0=No
1=Yes
8=Not applicable, no reported history of stroke as of the Initial Visit
9=Unknown
-4= Not available</t>
  </si>
  <si>
    <t>8888=Not applicable, no reported history  of stroke at the Initial Visit
9999=Unknown
-4= Not available</t>
  </si>
  <si>
    <t>0=No
1=Yes
8=Not applicable, no reported history of TIA as of the Initial Visit
9=Unknown
-4= Not available</t>
  </si>
  <si>
    <t>8888=Not applicable, no reported history  of TIA
9999=Unknown
-4= Not available</t>
  </si>
  <si>
    <t>0=Absent
1=Recent/Active
9=Unknown
-4= Not available</t>
  </si>
  <si>
    <t>8888=Not applicable, no reported PD
9999=Unknown
-4= Not available</t>
  </si>
  <si>
    <t>8888=Not applicable, other parkinsonian  disorder not reported
9999=Unknown
-4= Not available</t>
  </si>
  <si>
    <t>0=No
1=Single
2=Repeated/multiple
9=Unknown
-4= Not available</t>
  </si>
  <si>
    <t>8888=Not applicable, no reported TBI
9999=Unknown
-4= Not available</t>
  </si>
  <si>
    <t>1=Type 1
2=Type 2
3=Other type (diabetes insipidus, latent autoimmune diabetes/type 1.5, gestational diabetes)
8=Not applicable, no diabetes reported
9=Unknown
-4= Not available</t>
  </si>
  <si>
    <t>1=Rheumatoid
2=Osteoarthritis
3=Other
8=Not applicable, no reported arthritis
9=Unknown
-4= Not available</t>
  </si>
  <si>
    <t>0=No
1=Yes
8=Not applicable, no arthritis reported
-4= Not available</t>
  </si>
  <si>
    <t>88.8 = Unknown or not assessed
-4 = Not available</t>
  </si>
  <si>
    <t>888 = Unknown or not assessed
-4 = Not available</t>
  </si>
  <si>
    <t>888.8 = Unknown or not assessed
-4 = Not available</t>
  </si>
  <si>
    <t>0 = No
1 = Yes
9 = Unknown
-4 = Not available</t>
  </si>
  <si>
    <t>0 = No
1 = Yes
8 = Not applicable, does not wear corrective lenses
9 = Unknown
-4 = Not available</t>
  </si>
  <si>
    <t>0 = No
1 = Yes
8 = Not applicable, does not wear hearing aid(s)
9 = Unknown
-4 = Not available</t>
  </si>
  <si>
    <t>0 = Absent
2 = Present
-4 = Not available</t>
  </si>
  <si>
    <t>0 = Absent
1 = Present
-4 = Not available</t>
  </si>
  <si>
    <t>0 = No
1 = Yes
8 = Not applicable
-4 = Not available</t>
  </si>
  <si>
    <t>0 = No, not normal
1 = Yes, normal
8 = Unknown
-4 = Not available</t>
  </si>
  <si>
    <t>0 = Normal
1 = Slight loss of expression, diction, and/or volume
2 = Monotone, slurred but understandable; moderately impaired
3 = Marked impairment, difficult to understand
4 = Unintelligible
8 = Untestable
-4 = Not available</t>
  </si>
  <si>
    <t>0 = Normal
1 = Minimal hypomimia, could be normal “poker face”
2 = Slight but definitely abnormal diminution of facial expression
3 = Moderate hypomimia; lips parted some of the time
4 = Masked or fixed facies with severe or complete loss of facial expression; lips parted one-quarter inch or more
8 = Untestable
-4 = Not available</t>
  </si>
  <si>
    <t>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</t>
  </si>
  <si>
    <t>0 = Absent
1 = Slight; present with action
2 = Moderate in amplitude, present with action
3 = Moderate in amplitude with posture holding as well as action
4 = Marked in amplitude; interferes with feeding
8 = Untestable
-4 = Not available</t>
  </si>
  <si>
    <t>0 = Absent
1 = Slight or detectable only when activated by mirror or other movements
2 = Mild to moderate
3 = Marked, but full range of motion easily achieved
4 = Severe; range of motion achieved with difficulty
8 = Untestable
-4 = Not available</t>
  </si>
  <si>
    <t>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</t>
  </si>
  <si>
    <t>0 = Normal
1 = Slow; or may need more than one attempt
2 = Pushes self up from arms of seat
3 = Tends to fall back and may have to try more than one time, but can get up without help
4 = Unable to arise without help
8 = Untestable
-4 = Not available</t>
  </si>
  <si>
    <t>0 = Normal
1 = Not quite erect, slightly stooped posture; could be normal for older person
2 = Moderately stooped posture, definitely abnormal; can be slightly leaning to one side
3 = Severely stooped posture with kyphosis; can be moderately leaning to one side
4 = Marked flexion with extreme abnormality of posture
8 = Untestable
-4 = Not available</t>
  </si>
  <si>
    <t>0 = Normal
1 = Walks slowly; may shuffle with short steps, but no festination (hastening steps) or propulsion
2 = Walks with difficulty, but requires little or no assistance; may have some festination, short steps, or propulsion
3 = Severe disturbance of gait requiring assistance
4 = Cannot walk at all, even with assistance
8 = Untestable
-4 = Not available</t>
  </si>
  <si>
    <t>0 = Normal erect
1 = Retropulsion, but recovers unaided
2 = Absence of postural response; would fall if not caught by examiner
3 = Very unstable, tends to lose balance spontaneously
4 = Unable to stand without assistance
8 = Untestable
-4 = Not available</t>
  </si>
  <si>
    <t>0 = None
1 = Minimal slowness, giving movement a deliberate character; could be normal for some persons; possibly reduced amplitude
2 = Mild degree of slowness and poverty of movement which is definitely abnormal. Alternatively, some reduced amplitude
3 = Moderate slowness, poverty or small amplitude of movement
4 = Marked slowness, poverty or small amplitude of movement
8 = Untestable
-4 = Not available</t>
  </si>
  <si>
    <t>0.0 = No impairment
0.5 = Questionable impairment
1.0 = Mild impairment
2.0 = Moderate impairment
3.0 = Severe impairment</t>
  </si>
  <si>
    <t>0.0 = No impairment
0.5 = Questionable impairment
1.0 = Mild impairment
2.0 = Moderate impairment
3.0 = Severe impairment
-4 = Not available</t>
  </si>
  <si>
    <t>1 = Spouse
2 = Child
3 = Other
-4 = Not available</t>
  </si>
  <si>
    <t>1 = Mild (noticeable, but not a significant change)
2 = Moderate (significant, but not a dramatic change)
3 = Severe (very marked or prominent; a dramatic change)
8 = Not applicable, no delusions reported
9 = Unknown
-4 = Not available</t>
  </si>
  <si>
    <t>1 = Mild (noticeable, but not a significant change)
2 = Moderate (significant, but not a dramatic change)
3 = Severe (very marked or prominent; a dramatic change)
8 = Not applicable, no hallucinations reported
9 = Unknown
-4 = Not available</t>
  </si>
  <si>
    <t>1 = Mild (noticeable, but not a significant change)
2 = Moderate (significant, but not a dramatic change)
3 = Severe (very marked or prominent; a dramatic change)
8 = Not applicable, no agitation or aggression reported
9 = Unknown
-4 = Not available</t>
  </si>
  <si>
    <t>1 = Mild (noticeable, but not a significant change)
2 = Moderate (significant, but not a dramatic change)
3 = Severe (very marked or prominent; a dramatic change)
8 = Not applicable, no depression or dysphoria reported
9 = Unknown
-4 = Not available</t>
  </si>
  <si>
    <t>1 = Mild (noticeable, but not a significant change)
2 = Moderate (significant, but not a dramatic change)
3 = Severe (very marked or prominent; a dramatic change)
8 = Not applicable, no anxiety reported
9 = Unknown
-4 = Not available</t>
  </si>
  <si>
    <t>1 = Mild (noticeable, but not a significant change)
2 = Moderate (significant, but not a dramatic change)
3 = Severe (very marked or prominent; a dramatic change)
8 = Not applicable, no elation or euphoria reported
9 = Unknown
-4 = Not available</t>
  </si>
  <si>
    <t>1 = Mild (noticeable, but not a significant change)
2 = Moderate (significant, but not a dramatic change)
3 = Severe (very marked or prominent; a dramatic change)
8 = Not applicable, no apathy or indifference reported
9 = Unknown
-4 = Not available</t>
  </si>
  <si>
    <t>1 = Mild (noticeable, but not a significant change)
2 = Moderate (significant, but not a dramatic change)
3 = Severe (very marked or prominent; a dramatic change)
8 = Not applicable, no disinhibition reported
9 = Unknown
-4 = Not available</t>
  </si>
  <si>
    <t>1 = Mild (noticeable, but not a significant change)
2 = Moderate (significant, but not a dramatic change)
3 = Severe (very marked or prominent; a dramatic change)
8 = Not applicable, no irritability or lability reported
9 = Unknown
-4 = Not available</t>
  </si>
  <si>
    <t>1 = Mild (noticeable, but not a significant change)
2 = Moderate (significant, but not a dramatic change)
3 = Severe (very marked or prominent; a dramatic change)
8 = Not applicable, no motor disturbance reported
9 = Unknown
-4 = Not available</t>
  </si>
  <si>
    <t>1 = Mild (noticeable, but not a significant change)
2 = Moderate (significant, but not a dramatic change)
3 = Severe (very marked or prominent; a dramatic change)
8 = Not applicable, no nighttime behaviors reported
9 = Unknown
-4 = Not available</t>
  </si>
  <si>
    <t>1 = Mild (noticeable, but not a significant change)
2 = Moderate (significant, but not a dramatic change)
3 = Severe (very marked or prominent; a dramatic change)
8 = Not applicable, no appetite or eating problems reported
9 = Unknown
-4 = Not available</t>
  </si>
  <si>
    <t>0 = Able to complete the GDS
1 = Not able to complete the GDS
-4 = Not available</t>
  </si>
  <si>
    <t>0 = Yes
1 = No
9 = Did not answer
-4 = Not available</t>
  </si>
  <si>
    <t>0 = No
1 = Yes
9 = Did not answer
-4 = Not available</t>
  </si>
  <si>
    <t>88 = Could not be calculated
-4 = Not available</t>
  </si>
  <si>
    <t>0 = Normal
1 = Has difficulty, but does by self
2 = Requires assistance
3 = Dependent
8 = Not applicable (e.g., never did)
9 = Unknown
-4 = Not available</t>
  </si>
  <si>
    <t>0 = Abnormal findings
1 = No abnormal findings or findings normal for age
9 = Unknown
-4 = Not available</t>
  </si>
  <si>
    <t>0 = No abnormal findings
1 = Yes — abnormal findings were consistent with syndromes listed in Questions 2-8
2 = Yes — abnormal findings were consistent with age-associated changes or irrelevant to dementing disorders (e.g., Bell’s palsy)
-4 = Not available</t>
  </si>
  <si>
    <t>0 = No
1 = Yes
-4 = Not available</t>
  </si>
  <si>
    <t>0 = No
1 = Yes
8 = Not assessed
-4 = Not available</t>
  </si>
  <si>
    <t>1=There have been no meaningful changes in the subject’s cognition, behavior, or motor function since the previous UDS visit
2= At the previous UDS visit, the clinician DID NOT report a decline in the subject’s memory, non-memory cognitive abilities, behavior, or motor function. However, there have been meaningful changes since then
3 = At the previous UDS visit, the clinician DID report a decline in the subject’s memory, non-memory cognitive abilities, behavior, or motor function. Since then, there have been additional meaningful changes
-4 = Not available</t>
  </si>
  <si>
    <t>0=No
1=Yes
8=Could not be assessed/subject too impaired
9=Unknown</t>
  </si>
  <si>
    <t>0=No
1=Yes
8=There is no co-participant
9=Unknown</t>
  </si>
  <si>
    <t>0=No
1=Yes
-4= Not available</t>
  </si>
  <si>
    <t xml:space="preserve">0=No
1=Yes
9=Unknown </t>
  </si>
  <si>
    <t>888=Not applicable, no or unknown fluctuating cognition
999=Age unknown
-4= Not available</t>
  </si>
  <si>
    <t>0=No impairment in cognition
1=Memory
2=Orientation
3=Executive function — judgment, planning, problem-solving
4=Language
5=Visuospatial function
6=Attention/concentration
7=Fluctuating cognition
8=Other (specify)
99=Unknown</t>
  </si>
  <si>
    <t>0=No impairment in cognition
1=Gradual
2=Subacute
3=Abrupt
4=Other (specify)
99=Unknown</t>
  </si>
  <si>
    <t xml:space="preserve">888=No impairment in cognition
999=Age unknown </t>
  </si>
  <si>
    <t>0=No
1=Yes
8=Not applicable, no visual hallucinations
9=Unknown
-4= Not available</t>
  </si>
  <si>
    <t>888=Not applicable, no well-formed visual hallucinations
-4= Not available</t>
  </si>
  <si>
    <t>888=Not applicable, no REM sleep behavior disorder
-4= Not available</t>
  </si>
  <si>
    <t>0=No/unknown
1=Yes</t>
  </si>
  <si>
    <t>0=No behavioral symptoms
1=Apathy/withdrawal
2=Depressed mood
3=Psychosis
4=Disinhibition
5=Irritability
6=Agitation
7=Personality change
8=REM sleep behavior disorder
9=Anxiety
10=Other (specify)
99=Unknown</t>
  </si>
  <si>
    <t>0=No behavioral symptoms
1=Gradual
2=Subacute
3=Abrupt
4=Other (specify)
99=Unknown</t>
  </si>
  <si>
    <t>888=Not applicable, no behavioral symptoms
999=Age unknown
-4= Not available</t>
  </si>
  <si>
    <t>0=No motor symptoms
1=Gait disorder
2=Falls
3=Tremor
4=Slowness
99=Unknown</t>
  </si>
  <si>
    <t xml:space="preserve">0=No motor symptoms
1=Gradual
2=Subacute
3=Abrupt
4=Other
99=Unknown </t>
  </si>
  <si>
    <t>0=No
1=Yes
8=Not applicable, no motor changes
9=Unknown
-4= Not available</t>
  </si>
  <si>
    <t>888=Not applicable, no Parkinsonism
999 =Age unknown
-4= Not available</t>
  </si>
  <si>
    <t>0=No
1=Yes
8=Not applicable, no motor function changes
9=Unknown
-4= Not available</t>
  </si>
  <si>
    <t>888=Not applicable, No ALS
-4= Not available</t>
  </si>
  <si>
    <t>888= No motor symptoms
-4= Not available</t>
  </si>
  <si>
    <t>1=Gradually progressive
2=Stepwise
3=Static
4=Fluctuating
5=Improved
8=Not applicable
9=Unknown</t>
  </si>
  <si>
    <t>1=Cognition
2=Behavior
3=Motor function
8=Not applicable
9=Unknown</t>
  </si>
  <si>
    <t>1 = In ADC/clinic
2 = In home
3 = In person — other
-4 = Not available</t>
  </si>
  <si>
    <t>1 = English
2 = Spanish
3 = Other
-4 = Not available</t>
  </si>
  <si>
    <t>95 = Physical problem
96 = Cognitive/behavior problem
97 = Other problem
98 = Verbal refusal
-4 = Not available</t>
  </si>
  <si>
    <t>88 = Score not calculated; missing at least one MMSE item
95 = Physical problem
96 = Cognitive/behavior problem
97 = Other problem
98 = Verbal refusal
-4 = Not available</t>
  </si>
  <si>
    <t>88 = Unknown
-4 = Not available</t>
  </si>
  <si>
    <t>8888 = Unknown
-4 = Not available</t>
  </si>
  <si>
    <t>-4 = Not available:</t>
  </si>
  <si>
    <t>99 = Unknown
-4 = Not available</t>
  </si>
  <si>
    <t>995 = Physical problem
996 = Cognitive/behavior problem
997 = Other problem
998 = Verbal refusal
-4 = Not available</t>
  </si>
  <si>
    <t>0 = Clinician unable to render opinion
1 = Better than normal for age
2 = Normal for age
3 = One or two test scores abnormal
4 = Three or more scores are abnormal or lower than expected
9 = Missing
-4 = Not available</t>
  </si>
  <si>
    <t>0 = UDS Form C1 completed within 90 days of Form A1
1 = UDS Form C1 completed &gt;90 days before or after Form A1
-4 = Not available</t>
  </si>
  <si>
    <t>1 = In ADC or Clinic
2 = In Home
3 = In-person — other
-4 = Not available</t>
  </si>
  <si>
    <t>88 = Item(s) or whole test not administered
-4 = Not available</t>
  </si>
  <si>
    <t>88 = Item(s) or whole test not administered
99=Years of education missing/unknown
-4 = Not available</t>
  </si>
  <si>
    <t>88 = Not applicable, category cue not given
95 = Physical problem
96 = Cognitive/behavior problem
97 = Other problem
98 = Verbal refusal
-4 = Not available</t>
  </si>
  <si>
    <t>88 = Not applicable, multiple choice cue not given
95 = Physical problem
96 = Cognitive/behavior problem
97 = Other problem
98 = Verbal refusal
-4 = Not available</t>
  </si>
  <si>
    <t>88 = Not applicable, no semantic cues given
95 = Physical problem
96 = Cognitive/behavior problem
97 = Other problem
98 = Verbal refusal
-4 = Not available</t>
  </si>
  <si>
    <t>0 = UDS Form C2 completed within 90 days of Form A1
1 = UDS Form C2 completed &gt;90 days before or after Form A1
-4 = Not available</t>
  </si>
  <si>
    <t>0 = Clinician unable to render opinion
1 = Better than normal for age
2 = Normal for age
3 = One or two test scores abnormal
4 = Three or more scores are abnormal orlower than expected
-4 = Not available</t>
  </si>
  <si>
    <t>1 = A single clinician
2 = Consensus diagnosis
-4 = Not applicable</t>
  </si>
  <si>
    <t>1 = A single clinician
2 = A formal consensus panel
3 = Other (e.g., two or more clinicians or other informal group)
-4 = Not applicable</t>
  </si>
  <si>
    <t>0 = No
1 = Yes</t>
  </si>
  <si>
    <t>1 = Normal cognition
2 = Impaired-not-MCI
3 = MCI
4 = Dementia</t>
  </si>
  <si>
    <t>0 = No
1 = Yes
8 = No diagnosis of dementia
-4 = Not applicable</t>
  </si>
  <si>
    <t>0 = No
1 = Yes
7 = Subject had Impaired-not-MCI or MCI but is missing information on presence/absence of PPA
8 = No cognitive impairment</t>
  </si>
  <si>
    <t>1 = Meets criteria for semantic PPA
2 = Meets criteria for logopenic PPA
3 = Meets criteria for nonfluent/agrammatic PPA
4 = PPA other/not otherwise specified
7 = Impaired but no PPA syndrome
8 = No cognitive impairment
-4 = Not applicable</t>
  </si>
  <si>
    <t>1 = Meets criteria for progressive nonfluent PPA
2 = Meets criteria for semantic dementia — anomia plus word comprehension
3 = Meets criteria for semantic dementia — agnostic variant
4 = PPA other/not otherwise specified (logopenic, anomic, transcortical, word deafness, syntactic comprehension, motor speech disorder)
6 = Subject had MCI but missing information on presence / absence of PPA
7 = Subject was cognitively impaired but did not have PPA
8 = No cognitive impairment
-4 = Not applicable</t>
  </si>
  <si>
    <t>0 = No
1 = Yes
8 = No diagnosis of dementia</t>
  </si>
  <si>
    <t>1 = Amnestic MCI- single domain
2 = Amnestic MCI- multiple domain
3 = Non-amnestic MCI- single domain
4 = Non-amnestic MCI- multiple domain
8 = No diagnosis of MCI</t>
  </si>
  <si>
    <t>0 = No
1 = Yes
8 = Unknown/not assessed
-4 = Not applicable</t>
  </si>
  <si>
    <t>0 = No
1 = Yes
-4 = Not applicable</t>
  </si>
  <si>
    <t>0 = No
1 = Yes
9 = Unknown/not assessed
-4 = Not applicable</t>
  </si>
  <si>
    <t>0 = No (assumed assessed and found not present)
1 = Yes
8 = No cognitive impairment</t>
  </si>
  <si>
    <t>1 = Primary
2 = Contributing
3 = Non-contributing
7 = Cognitively impaired but not AD diagnosis
8 = Diagnosis of normal cognition</t>
  </si>
  <si>
    <t>0 = No
1 = Yes
8 = No cognitive impairment
-4 = Not applicable</t>
  </si>
  <si>
    <t>1 = Primary
2 = Contributing
3 = Non-contributing
7 = Cognitively impaired but not AD diagnosis
8 = Diagnosis of normal cognition
-4 = Not applicable</t>
  </si>
  <si>
    <t>1 = Primary
2 = Contributing
3 = Non-contributing
7 = Cognitively impaired but not LBD diagnosis
8 = Diagnosis of normal cognition</t>
  </si>
  <si>
    <t>0 = No (assumed assessed and found not present)
1 = Yes</t>
  </si>
  <si>
    <t>0 = No (assumed assessed and found not present
1 = Yes
-4 = Not applicable</t>
  </si>
  <si>
    <t>1 = Primary
2 = Contributing
3 = Non-contributing
7 = Cognitively impaired but no MSA diagnosis
8 = Diagnosis of normal cognition
-4 = Not applicable</t>
  </si>
  <si>
    <t>1 = Primary
2 = Contributing
3 = Non-contributing
7 = Cognitively impaired but no PSP diagnosis
8 = Diagnosis of normal cognition</t>
  </si>
  <si>
    <t>1 = Primary
2 = Contributing
3 = Non-contributing
7 = Cognitively impaired but no CBD diagnosis
8 = Diagnosis of normal cognition</t>
  </si>
  <si>
    <t>0 = No (assumed assessed and found not present)
1 = Yes
-4 = Not applicable</t>
  </si>
  <si>
    <t>1 = Primary
2 = Contributing
3 = Non-contributing
7 = Cognitively impaired but no FTLD with MND diagnosis
8 = Diagnosis of normal cognition
-4 = Not applicable</t>
  </si>
  <si>
    <t>1 = Primary
2 = Contributing
3 = Non-contributing
7 = Cognitively impaired but no FTLD NOS diagnosis
8 = Diagnosis of normal cognition
-4 = Not applicable</t>
  </si>
  <si>
    <t>0 = Absent
1 = Present
8 = No cognitive impairment
-4 = Not applicable</t>
  </si>
  <si>
    <t>1 = Primary
2 = Contributing
7 = Cognitively impaired but no bvFTD diagnosis
8 = Diagnosis of normal cognition
-4 = Not applicable</t>
  </si>
  <si>
    <t>1 = Primary
2 = Contributing
7 = Cognitively impaired but no PPA diagnosis
8 = Diagnosis of normal cognition
-4 = Not applicable</t>
  </si>
  <si>
    <t>1 = Tauopathy
2 = TDP-43 proteinopathy
3 = Other
7 = Cognitively impaired but no FTLD diagnosis
8 = Diagnosis of normal cognition
9 = Unknown subtype
-4 = Not applicable</t>
  </si>
  <si>
    <t>1 = Primary
2 = Contributing
3 = Non-contributing
7 = Cognitively impaired but no VBI diagnosis
8 = Diagnosis of normal cognition
-4 = Not applicable</t>
  </si>
  <si>
    <t>0 = No
1 = Yes
8 = Subject did not have a previous symptomatic stroke
-4 = Not applicable</t>
  </si>
  <si>
    <t>0 = No
1 = Yes
8 = Subject did not have a previous symptomatic stroke
9 = Unknown, no relevant imaging data available
-4 = Not applicable</t>
  </si>
  <si>
    <t>0 = No
1 = Yes
9 = Unknown, no relevant imaging data available
-4 = Not applicable</t>
  </si>
  <si>
    <t>0 = No
1 = Yes
8 = Not applicable, no cognitive impairment
-4 = Not applicable</t>
  </si>
  <si>
    <t>1 = Primary
2 = Contributing
7 = Cognitively impaired but no CVD diagnosis
8 = Diagnosis of normal cognition
-4 = Not applicable</t>
  </si>
  <si>
    <t>1 = Primary
2 = Contributing
7 = Cognitively impaired but not diagnosed with primary possible vascular dementia
8 = Diagnosis of normal cognition
-4 = Not applicable</t>
  </si>
  <si>
    <t>1 = Primary
2 = Contributing
3 = Non-contributing
7 = Cognitively impaired but no stroke diagnosis
8 = Diagnosis of normal cognition
-4 = Not applicable</t>
  </si>
  <si>
    <t>1 = Primary
2 = Contributing
3 = Non-contributing
7 = Cognitively impaired but no diagnosis of essential tremor
8 = Diagnosis of normal cognition
-4 = Not applicable</t>
  </si>
  <si>
    <t>1 = Primary
2 = Contributing
3 = Non-contributing
7 = Cognitively impaired but no Down syndrome diagnosis
8 = Diagnosis of normal cognition
-4 = Not applicable</t>
  </si>
  <si>
    <t>1 = Primary
2 = Contributing
3 = Non-contributing
7 = Cognitively impaired but no Huntington’s disease diagnosis
8 = Diagnosis of normal cognition
-4 = Not applicable</t>
  </si>
  <si>
    <t>1 = Primary
2 = Contributing
3 = Non-contributing
7 = Cognitively impaired but no Prion disease diagnosis
8 = Diagnosis of normal cognition
-4 = Not applicable</t>
  </si>
  <si>
    <t>1 = Primary
2 = Contributing
3 = Non-contributing
7 = Cognitively impaired but no diagnosis of TBI
8 = Diagnosis of normal cognition
-4 = Not applicable</t>
  </si>
  <si>
    <t>0 = No
1 = Yes
9 = Unknown
8 = No TBI diagnosis
-4 = Not applicable</t>
  </si>
  <si>
    <t>1 = Primary
2 = Contributing
3 = Non-contributing
7 = Cognitively impaired but no hydrocephalus diagnosis
8 = Diagnosis of normal cognition
-4 = Not applicable</t>
  </si>
  <si>
    <t>1 = Primary
2 = Contributing
3 = Non-contributing
7 = Cognitively impaired but no epilepsy diagnosis
8 = Diagnosis of normal cognition
-4 = Not applicable</t>
  </si>
  <si>
    <t>1 = Primary
2 = Contributing
3 = Non-contributing
7 = Cognitively impaired but no CNS neoplasm diagnosis
8 = Diagnosis of normal cognition
-4 = Not applicable</t>
  </si>
  <si>
    <t>1 = Benign
2 = Malignant
8 = No diagnosis of CNS neoplasm
-4 = Not applicable</t>
  </si>
  <si>
    <t>1 = Primary
2 = Contributing
3 = Non-contributing
7 = Cognitively impaired but no HIV diagnosis
8 = Diagnosis of normal cognition
-4 = Not applicable</t>
  </si>
  <si>
    <t>1 = Primary
2 = Contributing
3 = Non-contributing
7 = Cognitively impaired but no diagnosis of other neurological, genetic, or infectious condition 
8 = Diagnosis of normal cognition
-4 = Not applicable</t>
  </si>
  <si>
    <t>1 = Primary
2 = Contributing
3 = Non-contributing
7 = Cognitively impaired but no depression diagnosis
8 = Diagnosis of normal cognition
-4 = Not applicable</t>
  </si>
  <si>
    <t>0 = Untreated
1 = Treated
8 = No diagnosis of depression
-4 = Not applicable</t>
  </si>
  <si>
    <t>1 = Primary
2 = Contributing
3 = Non-contributing
7 = Cognitively impaired but no bipolar disorder diagnosis
8 = Diagnosis of normal cognition
-4 = Not applicable</t>
  </si>
  <si>
    <t>0 = Had a diagnosis other than normal cognition (impaired but not MCI, MCI, or dementia) for at least one UDS visit
1 = Normal cognition at all UDS visits</t>
  </si>
  <si>
    <t>1 = Primary
2 = Contributing
3 = Non-contributing
7 = Cognitively impaired but no schizophrenia diagnosis
8 = Diagnosis of normal cognition
-4 = Not applicable</t>
  </si>
  <si>
    <t>1 = Primary
2 = Contributing
3 = Non-contributing
7 = Cognitively impaired but no anxiety diagnosis
8 = Diagnosis of normal cognition
-4 = Not applicable</t>
  </si>
  <si>
    <t>1 = Primary
2 = Contributing
3 = Non-contributing
7 = Cognitively impaired but no delirium diagnosis
8 = Diagnosis of normal cognition
-4 = Not applicable</t>
  </si>
  <si>
    <t>1 = Primary
2 = Contributing
3 = Non-contributing
7 = Cognitively impaired but no PTSD diagnosis
8 = Diagnosis of normal cognition
-4 = Not applicable</t>
  </si>
  <si>
    <t>1 = Primary
2 = Contributing
3 = Non-contributing
7 = Cognitively impaired but no diagnosis of other psychiatric disease
8 = Diagnosis of normal cognition</t>
  </si>
  <si>
    <t>1 = Primary
2 = Contributing
3 = Non-contributing
7 = Cognitively impaired but no diagnosis of impairment due to alcohol abuse
8 = Diagnosis of normal cognition</t>
  </si>
  <si>
    <t>0 = No
1 = Yes
9 = Unknown
8 = No diagnosis of impairment due to alcohol abuse
-4 = Not applicable</t>
  </si>
  <si>
    <t>1 = Primary
2 = Contributing
3 = Non-contributing
7 = Cognitively impaired but no diagnosis of impairment due to substance abuse
8 = Diagnosis of normal cognition
-4 = Not applicable</t>
  </si>
  <si>
    <t>1 = Primary
2 = Contributing
3 = Non-contributing
7 = Cognitively impaired but no diagnosis of impairment due to systemic disease/medical illness
8 = Diagnosis of normal cognition
-4 = Not applicable</t>
  </si>
  <si>
    <t>1 = Primary
2 = Contributing
3 = Non-contributing
7 = Cognitively impaired but no diagnosis of impairment due to medications
8 = Diagnosis of normal cognition
-4 = Not applicable</t>
  </si>
  <si>
    <t>1 = Primary
2 = Contributing
3 = Non-contributing
7 = Cognitively impaired but no diagnosis of dementia due to undetermined etiology
8 = Diagnosis of normal cognition
-4 = Not applicable</t>
  </si>
  <si>
    <t>1 = Primary
2 = Contributing
3 = Non-contributing
7 = Cognitively impaired but no other etiologic diagnosis
8 = Diagnosis of normal cognition</t>
  </si>
  <si>
    <t>1 = Primary
2 = Contributing
3 = Non-contributing
7 = Cognitively impaired but no other etiologic diagnosis
8 = Diagnosis of normal cognition
-4 = Not applicable</t>
  </si>
  <si>
    <t>0 = Did not progress to dementia
1 = Progressed to dementia
8 = Initial visit only or diagnosed with dementia at initial visit</t>
  </si>
  <si>
    <t>0 = Did not progress to MCI
1 = Progressed to MCI
8 = Initial visit only, or had a diagnosis of MCI or dementia at initial UDS visit, or progressed directly to dementia</t>
  </si>
  <si>
    <t>1 = Alzheimer’s disease (AD)
2 = Lewy body disease (LBD)
3 = Multiple system atrophy (MSA)
4 = Progressive supranuclear palsy (PSP)
5 = Corticobasal degeneration (CBD)
6 = FTLD with motor neuron disease (e.g., ALS)
7 = FTLD, other
8 = Vascular brain injury or vascular dementia including stroke
9 = Essential tremor
10 = Down syndrome
11 = Huntington’s disease
12 = Prion disease (CJD, other)
13 = Traumatic brain injury (TBI)
14 = Normal-pressure hydrocephalus (NPH)
15 = Epilepsy
16 = CNS neoplasm
17 = Human immunodeficiency virus (HIV)
18 = Other neurologic, genetic, or infectious condition
19 = Depression
20 = Bipolar disorder
21 = Schizophrenia or other psychosis
22 = Anxiety disorder
23 = Delirium
24 = Post-traumatic stress disorder (PTSD)
25 = Other psychiatric disease
26 = Cognitive impairment due to alcohol abuse
27 = Cognitive impairment due to other substance abuse
28 = Cognitive impairment due to systemic disease or medical illness
29 = Cognitive impairment due to medications
30 = Cognitive impairment for other specified reasons (i.e., written-in values)
88 = Not applicable, not cognitively impaired
99 = Missing/unknown</t>
  </si>
  <si>
    <t>0 = No
1 = Yes, primary/non-metastatic
2 = Yes, metastatic
8 = Not assessed
-4 = Not available</t>
  </si>
  <si>
    <t>0 = No
1 = Yes, Type I
2 = Yes, Type II
3 = Yes, other type
9 = Not assessed or unknown
-4 = Not available</t>
  </si>
  <si>
    <t>1 = Rheumatoid
2 = Osteoarthritis
3 = Other (specify)
8 = No arthritis reported
9 = Unknown
-4 = Not available</t>
  </si>
  <si>
    <t>0 = No
1 = Yes
8 = No arthritis reported
-4 = Not available</t>
  </si>
  <si>
    <t>1 = English
2 = Spanish</t>
  </si>
  <si>
    <t>1 = Almost none
2 = Very poor
3 = Fair
4 = Functional
5 = Good
6 = Very good
7 = Like native speaker</t>
  </si>
  <si>
    <t>0 = No FTLD Module visit
1 = At least one FTLD Module visit</t>
  </si>
  <si>
    <t>0 = No LBD Module visit
1 = At least one LBD Module visit</t>
  </si>
  <si>
    <t>88 = Not applicable / no MRI available</t>
  </si>
  <si>
    <t>0 = No; does not have at least one MRI available at NACC
1 = Yes; has at least one MRI available at NACC</t>
  </si>
  <si>
    <t>88 = Not applicable / no amyloid PET available</t>
  </si>
  <si>
    <t>0 = No; does not have any amyloid PET scans at NACC
1 = Yes; has at least one amyloid PET scan available at NACC</t>
  </si>
  <si>
    <t>0 = No Aβ1–42 reported
1 = One or more measures of Aβ1–42 reported</t>
  </si>
  <si>
    <t>0 = No P-tau181P reported
1 = One or more measures of P-tau181P reported</t>
  </si>
  <si>
    <t>0 = No T-tau reported
1 = One or more measures of T-tau reported</t>
  </si>
  <si>
    <t>0 = No
1 = Yes
8 = Not applicable, subject not deceased</t>
  </si>
  <si>
    <t>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</t>
  </si>
  <si>
    <t>1=White
2=Black or African American
3=American Indian or Alaska Native
4=Native Hawaiian or Other Pacific Islander
5=Asian
50=Other (specify)
99=Unknown</t>
  </si>
  <si>
    <t>1=White
2=Black or African American
3=American Indian or Alaska Native
4=Native Hawaiian or Other Pacific Islander
5=Asian
50=Other (specify)
88=None reported
99=Unknown</t>
  </si>
  <si>
    <t>4a</t>
  </si>
  <si>
    <t>4b</t>
  </si>
  <si>
    <t>4c</t>
  </si>
  <si>
    <t>4c1</t>
  </si>
  <si>
    <t>4d</t>
  </si>
  <si>
    <t>4e</t>
  </si>
  <si>
    <t>4f</t>
  </si>
  <si>
    <t>5a</t>
  </si>
  <si>
    <t>5b</t>
  </si>
  <si>
    <t>5b1</t>
  </si>
  <si>
    <t>5b2</t>
  </si>
  <si>
    <t>5b3</t>
  </si>
  <si>
    <t>5b4</t>
  </si>
  <si>
    <t>5c</t>
  </si>
  <si>
    <t>5c1</t>
  </si>
  <si>
    <t>5c2</t>
  </si>
  <si>
    <t>5c3</t>
  </si>
  <si>
    <t>5c4</t>
  </si>
  <si>
    <t>5d</t>
  </si>
  <si>
    <t>5d1</t>
  </si>
  <si>
    <t>5d2</t>
  </si>
  <si>
    <t>5d3</t>
  </si>
  <si>
    <t>5d4</t>
  </si>
  <si>
    <t>5e</t>
  </si>
  <si>
    <t>6a</t>
  </si>
  <si>
    <t>6b</t>
  </si>
  <si>
    <t>6c</t>
  </si>
  <si>
    <t>6d</t>
  </si>
  <si>
    <t>6e</t>
  </si>
  <si>
    <t>6f</t>
  </si>
  <si>
    <t>6g</t>
  </si>
  <si>
    <t>6h</t>
  </si>
  <si>
    <t>6i</t>
  </si>
  <si>
    <t>6j</t>
  </si>
  <si>
    <t>6k</t>
  </si>
  <si>
    <t>6k1</t>
  </si>
  <si>
    <t>7a</t>
  </si>
  <si>
    <t>7b</t>
  </si>
  <si>
    <t>7c</t>
  </si>
  <si>
    <t>7d</t>
  </si>
  <si>
    <t>7e</t>
  </si>
  <si>
    <t>7f</t>
  </si>
  <si>
    <t>10a</t>
  </si>
  <si>
    <t>11a</t>
  </si>
  <si>
    <t>12a</t>
  </si>
  <si>
    <t>12b</t>
  </si>
  <si>
    <t>13a</t>
  </si>
  <si>
    <t>14a</t>
  </si>
  <si>
    <t>14a1</t>
  </si>
  <si>
    <t>14b</t>
  </si>
  <si>
    <t>14b1</t>
  </si>
  <si>
    <t>14c</t>
  </si>
  <si>
    <t>14c1</t>
  </si>
  <si>
    <t>14d</t>
  </si>
  <si>
    <t>14d1</t>
  </si>
  <si>
    <t>14e</t>
  </si>
  <si>
    <t>15a</t>
  </si>
  <si>
    <t>15b</t>
  </si>
  <si>
    <t>15b1</t>
  </si>
  <si>
    <t>15b2</t>
  </si>
  <si>
    <t>15c</t>
  </si>
  <si>
    <t>15d</t>
  </si>
  <si>
    <t>16a</t>
  </si>
  <si>
    <t>17a</t>
  </si>
  <si>
    <t>18a</t>
  </si>
  <si>
    <t>19a</t>
  </si>
  <si>
    <t>20a</t>
  </si>
  <si>
    <t>20b</t>
  </si>
  <si>
    <t>21a</t>
  </si>
  <si>
    <t>22a</t>
  </si>
  <si>
    <t>23a</t>
  </si>
  <si>
    <t>23b</t>
  </si>
  <si>
    <t>24a</t>
  </si>
  <si>
    <t>25a</t>
  </si>
  <si>
    <t>25b</t>
  </si>
  <si>
    <t>26a</t>
  </si>
  <si>
    <t>26b</t>
  </si>
  <si>
    <t>27a</t>
  </si>
  <si>
    <t>28a</t>
  </si>
  <si>
    <t>29a</t>
  </si>
  <si>
    <t>30a</t>
  </si>
  <si>
    <t>31a</t>
  </si>
  <si>
    <t>32a</t>
  </si>
  <si>
    <t>32b</t>
  </si>
  <si>
    <t>33a</t>
  </si>
  <si>
    <t>33b</t>
  </si>
  <si>
    <t>34a</t>
  </si>
  <si>
    <t>35a</t>
  </si>
  <si>
    <t>36a</t>
  </si>
  <si>
    <t>37a</t>
  </si>
  <si>
    <t>37b</t>
  </si>
  <si>
    <t>38a</t>
  </si>
  <si>
    <t>38b</t>
  </si>
  <si>
    <t>39a</t>
  </si>
  <si>
    <t>39b</t>
  </si>
  <si>
    <t>Primary progressive aphasia (PPA) syndrome</t>
  </si>
  <si>
    <t>Behavioral variant FTD (bvFTD) syndrome</t>
  </si>
  <si>
    <t>Lewy body dementia syndrome</t>
  </si>
  <si>
    <t>Amnestic MCI, single domain (aMCI SD)</t>
  </si>
  <si>
    <t>Amnestic MCI, multiple domains (aMCI MD)</t>
  </si>
  <si>
    <t>Amnestic MCI, multiple domains - language</t>
  </si>
  <si>
    <t>Amnestic MCI, multiple domains - attention</t>
  </si>
  <si>
    <t>Amnestic MCI, multiple domains - executive</t>
  </si>
  <si>
    <t>Amnestic MCI, multiple domains - visuospatial</t>
  </si>
  <si>
    <t>Non-amnestic MCI, single domain (naMCI SD)</t>
  </si>
  <si>
    <t>Non-Amnestic MCI-single domain - language</t>
  </si>
  <si>
    <t>Non-Amnestic MCI-single domain - attention</t>
  </si>
  <si>
    <t>Non-Amnestic MCI-single domain - Executive</t>
  </si>
  <si>
    <t>Non-Amnestic MCI-single domain - Visuospatial</t>
  </si>
  <si>
    <t>Non-Amnestic MCI-multiple domains (naMCI MD)</t>
  </si>
  <si>
    <t>Non-Amnestic MCI-multiple domains - language</t>
  </si>
  <si>
    <t>Non-Amnestic MCI-multiple domains - attention</t>
  </si>
  <si>
    <t>Non-Amnestic MCI-multiple domains - executive</t>
  </si>
  <si>
    <t>Non-Amnestic MCI-multiple domains - visuospatial</t>
  </si>
  <si>
    <t>Does the subject have a dominantly inherited AD mutation (PSEN1, PSEN2, APP)?</t>
  </si>
  <si>
    <t>Does the subject have a hereditary FTLD mutation (e.g., GRN, VCP, TARBP, FUS, C9orf72, CHMP2B, MAPT)?</t>
  </si>
  <si>
    <t>Alzheimer's disease</t>
  </si>
  <si>
    <t>Alzheimer's disease, primary or contributing</t>
  </si>
  <si>
    <t>Lewy body disease</t>
  </si>
  <si>
    <t>Lewy body disease, primary or contributing</t>
  </si>
  <si>
    <t>Dementia with Lewy bodies</t>
  </si>
  <si>
    <t>0 = Absent
1 = Present</t>
  </si>
  <si>
    <t>Dementia with Lewy bodies, primary or contributing</t>
  </si>
  <si>
    <t>1 = Primary
2 = Contributing</t>
  </si>
  <si>
    <t>Reason code for not completing MMSE</t>
  </si>
  <si>
    <t>Are there affected family members (biological parents, full siblings, or biological children)?</t>
  </si>
  <si>
    <t>In this family, is there evidence for an AD mutation? If Yes, select predominant mutation.</t>
  </si>
  <si>
    <t>If Yes, Other (specify):</t>
  </si>
  <si>
    <t>Source of evidence for AD mutation:</t>
  </si>
  <si>
    <t>If other, specify:</t>
  </si>
  <si>
    <t>In this family, is there evidence for an FTLD mutation? If Yes, select predominant mutation.</t>
  </si>
  <si>
    <t>Source of evidence for FTLD mutation:</t>
  </si>
  <si>
    <t>If Yes, specify:</t>
  </si>
  <si>
    <t>Source of evidence for other mutation:</t>
  </si>
  <si>
    <t>Mother - birth month</t>
  </si>
  <si>
    <t>Mother - birth year</t>
  </si>
  <si>
    <t>Mother - age at death</t>
  </si>
  <si>
    <t>Mother - neurological problem</t>
  </si>
  <si>
    <t>Mother - primary dx</t>
  </si>
  <si>
    <t>Mother - method of evaluation</t>
  </si>
  <si>
    <t>Mother - age of onset</t>
  </si>
  <si>
    <t>Father - birth month</t>
  </si>
  <si>
    <t>Father - birth year</t>
  </si>
  <si>
    <t>Father - age at death</t>
  </si>
  <si>
    <t>Father - neurological problem</t>
  </si>
  <si>
    <t>Father - primary dx</t>
  </si>
  <si>
    <t>Father - method of evaluation</t>
  </si>
  <si>
    <t>Father - age of onset</t>
  </si>
  <si>
    <t>Number of full siblings?</t>
  </si>
  <si>
    <t>Sibling 1 - birth month</t>
  </si>
  <si>
    <t>Sibling 1 - birth year</t>
  </si>
  <si>
    <t>Sibling 1 - age at death</t>
  </si>
  <si>
    <t>Sibling 1 - neurological problem</t>
  </si>
  <si>
    <t>Sibling 1 - primary dx</t>
  </si>
  <si>
    <t>Sibling 1 - method of evaluation</t>
  </si>
  <si>
    <t>Sibling 1 - age of onset</t>
  </si>
  <si>
    <t>Sibling 2 - birth month</t>
  </si>
  <si>
    <t>Sibling 2 - birth year</t>
  </si>
  <si>
    <t>Sibling 2 - age at death</t>
  </si>
  <si>
    <t>Sibling 2 - neurological problem</t>
  </si>
  <si>
    <t>Sibling 2 - primary dx</t>
  </si>
  <si>
    <t>Sibling 2 - method of evaluation</t>
  </si>
  <si>
    <t>Sibling 2 - age of onset</t>
  </si>
  <si>
    <t>Sibling 3 - birth month</t>
  </si>
  <si>
    <t>Sibling 3 - birth year</t>
  </si>
  <si>
    <t>Sibling 3 - age at death</t>
  </si>
  <si>
    <t>Sibling 3 - neurological problem</t>
  </si>
  <si>
    <t>Sibling 3 - primary dx</t>
  </si>
  <si>
    <t>Sibling 3 - method of evaluation</t>
  </si>
  <si>
    <t>Sibling 3 - age of onset</t>
  </si>
  <si>
    <t>Sibling 4 - birth month</t>
  </si>
  <si>
    <t>Sibling 4 - birth year</t>
  </si>
  <si>
    <t>Sibling 4 - age at death</t>
  </si>
  <si>
    <t>Sibling 4 - neurological problem</t>
  </si>
  <si>
    <t>Sibling 4 - primary dx</t>
  </si>
  <si>
    <t>Sibling 4 - method of evaluation</t>
  </si>
  <si>
    <t>Sibling 4 - age of onset</t>
  </si>
  <si>
    <t>Sibling 5 - birth month</t>
  </si>
  <si>
    <t>Sibling 5 - birth year</t>
  </si>
  <si>
    <t>Sibling 5 - age at death</t>
  </si>
  <si>
    <t>Sibling 5 - neurological problem</t>
  </si>
  <si>
    <t>Sibling 5 - primary dx</t>
  </si>
  <si>
    <t>Sibling 5 - method of evaluation</t>
  </si>
  <si>
    <t>Sibling 5 - age of onset</t>
  </si>
  <si>
    <t>Sibling 6 - birth month</t>
  </si>
  <si>
    <t>Sibling 6 - birth year</t>
  </si>
  <si>
    <t>Sibling 6 - age at death</t>
  </si>
  <si>
    <t>Sibling 6 - neurological problem</t>
  </si>
  <si>
    <t>Sibling 6 - primary dx</t>
  </si>
  <si>
    <t>Sibling 6 - method of evaluation</t>
  </si>
  <si>
    <t>Sibling 6 - age of onset</t>
  </si>
  <si>
    <t>Sibling 7 - birth month</t>
  </si>
  <si>
    <t>Sibling 7 - birth year</t>
  </si>
  <si>
    <t>Sibling 7 - age at death</t>
  </si>
  <si>
    <t>Sibling 7 - neurological problem</t>
  </si>
  <si>
    <t>Sibling 7 - primary dx</t>
  </si>
  <si>
    <t>Sibling 7 - method of evaluation</t>
  </si>
  <si>
    <t>Sibling 7 - age of onset</t>
  </si>
  <si>
    <t>Sibling 8 - birth month</t>
  </si>
  <si>
    <t>Sibling 8 - birth year</t>
  </si>
  <si>
    <t>Sibling 8 - age at death</t>
  </si>
  <si>
    <t>Sibling 8 - neurological problem</t>
  </si>
  <si>
    <t>Sibling 8 - primary dx</t>
  </si>
  <si>
    <t>Sibling 8 - method of evaluation</t>
  </si>
  <si>
    <t>Sibling 8 - age of onset</t>
  </si>
  <si>
    <t>Sibling 9 - birth month</t>
  </si>
  <si>
    <t>Sibling 9 - birth year</t>
  </si>
  <si>
    <t>Sibling 9 - age at death</t>
  </si>
  <si>
    <t>Sibling 9 - neurological problem</t>
  </si>
  <si>
    <t>Sibling 9 - primary dx</t>
  </si>
  <si>
    <t>Sibling 9 - method of evaluation</t>
  </si>
  <si>
    <t>Sibling 9 - age of onset</t>
  </si>
  <si>
    <t>Sibling 10 - birth month</t>
  </si>
  <si>
    <t>Sibling 10 - birth year</t>
  </si>
  <si>
    <t>Sibling 10 - age at death</t>
  </si>
  <si>
    <t>Sibling 10 - neurological problem</t>
  </si>
  <si>
    <t>Sibling 10 - primary dx</t>
  </si>
  <si>
    <t>Sibling 10 - method of evaluation</t>
  </si>
  <si>
    <t>Sibling 10 - age of onset</t>
  </si>
  <si>
    <t>Sibling 11 - birth month</t>
  </si>
  <si>
    <t>Sibling 11 - birth year</t>
  </si>
  <si>
    <t>Sibling 11 - age at death</t>
  </si>
  <si>
    <t>Sibling 11 - neurological problem</t>
  </si>
  <si>
    <t>Sibling 11 - primary dx</t>
  </si>
  <si>
    <t>Sibling 11 - method of evaluation</t>
  </si>
  <si>
    <t>Sibling 11 - age of onset</t>
  </si>
  <si>
    <t>Sibling 12 - birth month</t>
  </si>
  <si>
    <t>Sibling 12 - birth year</t>
  </si>
  <si>
    <t>Sibling 12 - age at death</t>
  </si>
  <si>
    <t>Sibling 12 - neurological problem</t>
  </si>
  <si>
    <t>Sibling 12 - primary dx</t>
  </si>
  <si>
    <t>Sibling 12 - method of evaluation</t>
  </si>
  <si>
    <t>Sibling 12 - age of onset</t>
  </si>
  <si>
    <t>Sibling 13 - birth month</t>
  </si>
  <si>
    <t>Sibling 13 - birth year</t>
  </si>
  <si>
    <t>Sibling 13 - age at death</t>
  </si>
  <si>
    <t>Sibling 13 - neurological problem</t>
  </si>
  <si>
    <t>Sibling 13 - primary dx</t>
  </si>
  <si>
    <t>Sibling 13 - method of evaluation</t>
  </si>
  <si>
    <t>Sibling 13 - age of onset</t>
  </si>
  <si>
    <t>Sibling 14 - birth month</t>
  </si>
  <si>
    <t>Sibling 14 - birth year</t>
  </si>
  <si>
    <t>Sibling 14 - age at death</t>
  </si>
  <si>
    <t>Sibling 14 - neurological problem</t>
  </si>
  <si>
    <t>Sibling 14 - primary dx</t>
  </si>
  <si>
    <t>Sibling 14 - method of evaluation</t>
  </si>
  <si>
    <t>Sibling 14 - age of onset</t>
  </si>
  <si>
    <t>Sibling 15 - birth month</t>
  </si>
  <si>
    <t>Sibling 15 - birth year</t>
  </si>
  <si>
    <t>Sibling 15 - age at death</t>
  </si>
  <si>
    <t>Sibling 15 - neurological problem</t>
  </si>
  <si>
    <t>Sibling 15 - primary dx</t>
  </si>
  <si>
    <t>Sibling 15 - method of evaluation</t>
  </si>
  <si>
    <t>Sibling 15 - age of onset</t>
  </si>
  <si>
    <t>Sibling 16 - birth month</t>
  </si>
  <si>
    <t>Sibling 16 - birth year</t>
  </si>
  <si>
    <t>Sibling 16 - age at death</t>
  </si>
  <si>
    <t>Sibling 16 - neurological problem</t>
  </si>
  <si>
    <t>Sibling 16 - primary dx</t>
  </si>
  <si>
    <t>Sibling 16 - method of evaluation</t>
  </si>
  <si>
    <t>Sibling 16 - age of onset</t>
  </si>
  <si>
    <t>Sibling 17 - birth month</t>
  </si>
  <si>
    <t>Sibling 17 - birth year</t>
  </si>
  <si>
    <t>Sibling 17 - age at death</t>
  </si>
  <si>
    <t>Sibling 17 - neurological problem</t>
  </si>
  <si>
    <t>Sibling 17 - primary dx</t>
  </si>
  <si>
    <t>Sibling 17 - method of evaluation</t>
  </si>
  <si>
    <t>Sibling 17 - age of onset</t>
  </si>
  <si>
    <t>Sibling 18 - birth month</t>
  </si>
  <si>
    <t>Sibling 18 - birth year</t>
  </si>
  <si>
    <t>Sibling 18 - age at death</t>
  </si>
  <si>
    <t>Sibling 18 - neurological problem</t>
  </si>
  <si>
    <t>Sibling 18 - primary dx</t>
  </si>
  <si>
    <t>Sibling 18 - method of evaluation</t>
  </si>
  <si>
    <t>Sibling 18 - age of onset</t>
  </si>
  <si>
    <t>Sibling 19 - birth month</t>
  </si>
  <si>
    <t>Sibling 19 - birth year</t>
  </si>
  <si>
    <t>Sibling 19 - age at death</t>
  </si>
  <si>
    <t>Sibling 19 - neurological problem</t>
  </si>
  <si>
    <t>Sibling 19 - primary dx</t>
  </si>
  <si>
    <t>Sibling 19 - method of evaluation</t>
  </si>
  <si>
    <t>Sibling 19 - age of onset</t>
  </si>
  <si>
    <t>Sibling 20 - birth month</t>
  </si>
  <si>
    <t>Sibling 20 - birth year</t>
  </si>
  <si>
    <t>Sibling 20 - age at death</t>
  </si>
  <si>
    <t>Sibling 20 - neurological problem</t>
  </si>
  <si>
    <t>Sibling 20 - primary dx</t>
  </si>
  <si>
    <t>Sibling 20 - method of evaluation</t>
  </si>
  <si>
    <t>Sibling 20 - age of onset</t>
  </si>
  <si>
    <t>Number of biological children?</t>
  </si>
  <si>
    <t>Child 1 - birth month</t>
  </si>
  <si>
    <t>Child 1 - birth year</t>
  </si>
  <si>
    <t>Child 1 - age at death</t>
  </si>
  <si>
    <t>Child 1 - neurological problem</t>
  </si>
  <si>
    <t>Child 1 - primary dx</t>
  </si>
  <si>
    <t>Child 1 - method of evaluation</t>
  </si>
  <si>
    <t>Child 1 - age of onset</t>
  </si>
  <si>
    <t>Child 2 - birth month</t>
  </si>
  <si>
    <t>Child 2 - birth year</t>
  </si>
  <si>
    <t>Child 2 - age at death</t>
  </si>
  <si>
    <t>Child 2 - neurological problem</t>
  </si>
  <si>
    <t>Child 2 - primary dx</t>
  </si>
  <si>
    <t>Child 2 - method of evaluation</t>
  </si>
  <si>
    <t>Child 2 - age of onset</t>
  </si>
  <si>
    <t>Child 3 - birth month</t>
  </si>
  <si>
    <t>Child 3 - birth year</t>
  </si>
  <si>
    <t>Child 3 - age at death</t>
  </si>
  <si>
    <t>Child 3 - neurological problem</t>
  </si>
  <si>
    <t>Child 3 - primary dx</t>
  </si>
  <si>
    <t>Child 3 - method of evaluation</t>
  </si>
  <si>
    <t>Child 3 - age of onset</t>
  </si>
  <si>
    <t>Child 4 - birth month</t>
  </si>
  <si>
    <t>Child 4 - birth year</t>
  </si>
  <si>
    <t>Child 4 - age at death</t>
  </si>
  <si>
    <t>Child 4 - neurological problem</t>
  </si>
  <si>
    <t>Child 4 - primary dx</t>
  </si>
  <si>
    <t>Child 4 - method of evaluation</t>
  </si>
  <si>
    <t>Child 4 - age of onset</t>
  </si>
  <si>
    <t>Child 5 - birth month</t>
  </si>
  <si>
    <t>Child 5 - birth year</t>
  </si>
  <si>
    <t>Child 5 - age at death</t>
  </si>
  <si>
    <t>Child 5 - neurological problem</t>
  </si>
  <si>
    <t>Child 5 - primary dx</t>
  </si>
  <si>
    <t>Child 5 - method of evaluation</t>
  </si>
  <si>
    <t>Child 5 - age of onset</t>
  </si>
  <si>
    <t>Child 6 - birth month</t>
  </si>
  <si>
    <t>Child 6 - birth year</t>
  </si>
  <si>
    <t>Child 6 - age at death</t>
  </si>
  <si>
    <t>Child 6 - neurological problem</t>
  </si>
  <si>
    <t>Child 6 - primary dx</t>
  </si>
  <si>
    <t>Child 6 - method of evaluation</t>
  </si>
  <si>
    <t>Child 6 - age of onset</t>
  </si>
  <si>
    <t>Child 7 - birth month</t>
  </si>
  <si>
    <t>Child 7 - birth year</t>
  </si>
  <si>
    <t>Child 7 - age at death</t>
  </si>
  <si>
    <t>Child 7 - neurological problem</t>
  </si>
  <si>
    <t>Child 7 - primary dx</t>
  </si>
  <si>
    <t>Child 7 - method of evaluation</t>
  </si>
  <si>
    <t>Child 7 - age of onset</t>
  </si>
  <si>
    <t>Child 8 - birth month</t>
  </si>
  <si>
    <t>Child 8 - birth year</t>
  </si>
  <si>
    <t>Child 8 - age at death</t>
  </si>
  <si>
    <t>Child 8 - neurological problem</t>
  </si>
  <si>
    <t>Child 8 - primary dx</t>
  </si>
  <si>
    <t>Child 8 - method of evaluation</t>
  </si>
  <si>
    <t>Child 8 - age of onset</t>
  </si>
  <si>
    <t>Child 9 - birth month</t>
  </si>
  <si>
    <t>Child 9 - birth year</t>
  </si>
  <si>
    <t>Child 9 - age at death</t>
  </si>
  <si>
    <t>Child 9 - neurological problem</t>
  </si>
  <si>
    <t>Child 9 - primary dx</t>
  </si>
  <si>
    <t>Child 9 - method of evaluation</t>
  </si>
  <si>
    <t>Child 9 - age of onset</t>
  </si>
  <si>
    <t>Child 10 - birth month</t>
  </si>
  <si>
    <t>Child 10 - birth year</t>
  </si>
  <si>
    <t>Child 10 - age at death</t>
  </si>
  <si>
    <t>Child 10 - neurological problem</t>
  </si>
  <si>
    <t>Child 10 - primary dx</t>
  </si>
  <si>
    <t>Child 10 - method of evaluation</t>
  </si>
  <si>
    <t>Child 10 - age of onset</t>
  </si>
  <si>
    <t>Child 11 - birth month</t>
  </si>
  <si>
    <t>Child 11 - birth year</t>
  </si>
  <si>
    <t>Child 11 - age at death</t>
  </si>
  <si>
    <t>Child 11 - neurological problem</t>
  </si>
  <si>
    <t>Child 11 - primary dx</t>
  </si>
  <si>
    <t>Child 11 - method of evaluation</t>
  </si>
  <si>
    <t>Child 11 - age of onset</t>
  </si>
  <si>
    <t>Child 12 - birth month</t>
  </si>
  <si>
    <t>Child 12 - birth year</t>
  </si>
  <si>
    <t>Child 12 - age at death</t>
  </si>
  <si>
    <t>Child 12 - neurological problem</t>
  </si>
  <si>
    <t>Child 12 - primary dx</t>
  </si>
  <si>
    <t>Child 12 - method of evaluation</t>
  </si>
  <si>
    <t>Child 12 - age of onset</t>
  </si>
  <si>
    <t>Child 13 - birth month</t>
  </si>
  <si>
    <t>Child 13 - birth year</t>
  </si>
  <si>
    <t>Child 13 - age at death</t>
  </si>
  <si>
    <t>Child 13 - neurological problem</t>
  </si>
  <si>
    <t>Child 13 - primary dx</t>
  </si>
  <si>
    <t>Child 13 - method of evaluation</t>
  </si>
  <si>
    <t>Child 13 - age of onset</t>
  </si>
  <si>
    <t>Child 14 - birth month</t>
  </si>
  <si>
    <t>Child 14 - birth year</t>
  </si>
  <si>
    <t>Child 14 - age at death</t>
  </si>
  <si>
    <t>Child 14 - neurological problem</t>
  </si>
  <si>
    <t>Child 14 - primary dx</t>
  </si>
  <si>
    <t>Child 14 - method of evaluation</t>
  </si>
  <si>
    <t>Child 14 - age of onset</t>
  </si>
  <si>
    <t>Child 15 - birth month</t>
  </si>
  <si>
    <t>Child 15 - birth year</t>
  </si>
  <si>
    <t>Child 15 - age at death</t>
  </si>
  <si>
    <t>Child 15 - neurological problem</t>
  </si>
  <si>
    <t>Child 15 - primary dx</t>
  </si>
  <si>
    <t>Child 15 - method of evaluation</t>
  </si>
  <si>
    <t>Child 15 - age of onset</t>
  </si>
  <si>
    <t>New information available concerning genetic mutations?</t>
  </si>
  <si>
    <t>New information available on parents status?</t>
  </si>
  <si>
    <t>New information on affected siblings?</t>
  </si>
  <si>
    <t>New information on biological children?</t>
  </si>
  <si>
    <t>Changes in family history since previous UDS visit</t>
  </si>
  <si>
    <t>Changes in sibling information since previous UDS visit</t>
  </si>
  <si>
    <t>Sibling 1 living</t>
  </si>
  <si>
    <t>Sibling 1 year of death</t>
  </si>
  <si>
    <t>0 = No
1 = Yes
9 = Unknown</t>
  </si>
  <si>
    <t>9999 = Unknown</t>
  </si>
  <si>
    <t>Sibling 1 age at onset</t>
  </si>
  <si>
    <t>Sibling 2 age at onset</t>
  </si>
  <si>
    <t>999 = Age unknown</t>
  </si>
  <si>
    <t>88 = N/A
99 = Unknown</t>
  </si>
  <si>
    <t>Number of siblings demented</t>
  </si>
  <si>
    <t>Sibling 1 current age if living</t>
  </si>
  <si>
    <t>Sibling 2 current age if living</t>
  </si>
  <si>
    <t>Sibling 3 current age if living</t>
  </si>
  <si>
    <t>888 = N/A
999 = Age Unknown</t>
  </si>
  <si>
    <t>Sibling 1 demented</t>
  </si>
  <si>
    <t>Sibling 2 demented</t>
  </si>
  <si>
    <t>Sibling 3 demented</t>
  </si>
  <si>
    <t>Sibling 4 demented</t>
  </si>
  <si>
    <t>0 = subject/informant has changes in children history
1 = no changes since previous visit</t>
  </si>
  <si>
    <t>0 = subject/informant has changes in family history
1 = no changes since previous visit</t>
  </si>
  <si>
    <t>Sibling 2 living</t>
  </si>
  <si>
    <t>Sibling 2 year of death</t>
  </si>
  <si>
    <t>Sibling 3 living</t>
  </si>
  <si>
    <t>Sibling 3 year of death</t>
  </si>
  <si>
    <t>Sibling 3 age at onset</t>
  </si>
  <si>
    <t>Sibling 4 living</t>
  </si>
  <si>
    <t>Sibling 4 year of death</t>
  </si>
  <si>
    <t>Sibling 4 age at onset</t>
  </si>
  <si>
    <t>Sibling 4 current age if living</t>
  </si>
  <si>
    <t>Sibling 5 living</t>
  </si>
  <si>
    <t>Sibling 5 year of death</t>
  </si>
  <si>
    <t>Sibling 5 demented</t>
  </si>
  <si>
    <t>Sibling 5 age at onset</t>
  </si>
  <si>
    <t>Sibling 5 current age if living</t>
  </si>
  <si>
    <t>Sibling 6 living</t>
  </si>
  <si>
    <t>Sibling 6 year of death</t>
  </si>
  <si>
    <t>Sibling 6 demented</t>
  </si>
  <si>
    <t>Sibling 6 age at onset</t>
  </si>
  <si>
    <t>Sibling 6 current age if living</t>
  </si>
  <si>
    <t>Sibling 7 living</t>
  </si>
  <si>
    <t>Sibling 7 year of death</t>
  </si>
  <si>
    <t>Sibling 7 demented</t>
  </si>
  <si>
    <t>Sibling 7 age at onset</t>
  </si>
  <si>
    <t>Sibling 8 living</t>
  </si>
  <si>
    <t>Sibling 8 year of death</t>
  </si>
  <si>
    <t>Sibling 8 demented</t>
  </si>
  <si>
    <t>Sibling 8 age at onset</t>
  </si>
  <si>
    <t>Sibling 9 living</t>
  </si>
  <si>
    <t>Sibling 9 year of death</t>
  </si>
  <si>
    <t>Sibling 9 demented</t>
  </si>
  <si>
    <t>Sibling 9 age at onset</t>
  </si>
  <si>
    <t>Sibling 10 living</t>
  </si>
  <si>
    <t>Sibling 10 year of death</t>
  </si>
  <si>
    <t>Sibling 10 demented</t>
  </si>
  <si>
    <t>Sibling 10 age at onset</t>
  </si>
  <si>
    <t>Sibling 11 living</t>
  </si>
  <si>
    <t>Sibling 11 year of death</t>
  </si>
  <si>
    <t>Sibling 11 demented</t>
  </si>
  <si>
    <t>Sibling 11 age at onset</t>
  </si>
  <si>
    <t>Sibling 12 living</t>
  </si>
  <si>
    <t>Sibling 12 year of death</t>
  </si>
  <si>
    <t>Sibling 12 demented</t>
  </si>
  <si>
    <t>Sibling 12 age at onset</t>
  </si>
  <si>
    <t>Sibling 13 living</t>
  </si>
  <si>
    <t>Sibling 13 year of death</t>
  </si>
  <si>
    <t>Sibling 13 demented</t>
  </si>
  <si>
    <t>Sibling 13 age at onset</t>
  </si>
  <si>
    <t>Sibling 14 living</t>
  </si>
  <si>
    <t>Sibling 14 year of death</t>
  </si>
  <si>
    <t>Sibling 14 demented</t>
  </si>
  <si>
    <t>Sibling 14 age at onset</t>
  </si>
  <si>
    <t>Sibling 15 living</t>
  </si>
  <si>
    <t>Sibling 15 year of death</t>
  </si>
  <si>
    <t>Sibling 15 demented</t>
  </si>
  <si>
    <t>Sibling 15 age at onset</t>
  </si>
  <si>
    <t>Sibling 16 living</t>
  </si>
  <si>
    <t>Sibling 16 year of death</t>
  </si>
  <si>
    <t>Sibling 16 demented</t>
  </si>
  <si>
    <t>Sibling 16 age at onset</t>
  </si>
  <si>
    <t>Sibling 17 living</t>
  </si>
  <si>
    <t>Sibling 17 year of death</t>
  </si>
  <si>
    <t>Sibling 17 demented</t>
  </si>
  <si>
    <t>Sibling 17 age at onset</t>
  </si>
  <si>
    <t>Sibling 18 living</t>
  </si>
  <si>
    <t>Sibling 18 year of death</t>
  </si>
  <si>
    <t>Sibling 18 demented</t>
  </si>
  <si>
    <t>Sibling 18 age at onset</t>
  </si>
  <si>
    <t>Sibling 19 living</t>
  </si>
  <si>
    <t>Sibling 19 year of death</t>
  </si>
  <si>
    <t>Sibling 19 demented</t>
  </si>
  <si>
    <t>Sibling 19 age at onset</t>
  </si>
  <si>
    <t>Sibling 20 living</t>
  </si>
  <si>
    <t>Sibling 20 year of death</t>
  </si>
  <si>
    <t>Sibling 20 demented</t>
  </si>
  <si>
    <t>Sibling 20 age at onset</t>
  </si>
  <si>
    <t>Mother living</t>
  </si>
  <si>
    <t>Mother year of death</t>
  </si>
  <si>
    <t>Mother demented</t>
  </si>
  <si>
    <t>Mother age at onset</t>
  </si>
  <si>
    <t>Mother current age if living</t>
  </si>
  <si>
    <t>Father living</t>
  </si>
  <si>
    <t>Father year of death</t>
  </si>
  <si>
    <t>Father demented</t>
  </si>
  <si>
    <t>Father age at onset</t>
  </si>
  <si>
    <t>Father current age if living</t>
  </si>
  <si>
    <t>Changes in parent information since previous UDS visit</t>
  </si>
  <si>
    <t>0 = subject/informant has changes in parent history
1 = no changes since previous visit</t>
  </si>
  <si>
    <t>Is the subject a twin</t>
  </si>
  <si>
    <t>Type of twin</t>
  </si>
  <si>
    <t>1 = Monozygotic (i.e., identical)
2 = Dizygotic (i.e., fraternal)
9 = Unknown</t>
  </si>
  <si>
    <t>0 = subject/informant has changes in sibling history
1 = no changes since previous visit</t>
  </si>
  <si>
    <t>Changes in children information since previous UDS visit</t>
  </si>
  <si>
    <t>Number of kids demented</t>
  </si>
  <si>
    <t>Child 1 living</t>
  </si>
  <si>
    <t>Child 1 year of death</t>
  </si>
  <si>
    <t>Child 1 demented</t>
  </si>
  <si>
    <t>Child 1 age at onset</t>
  </si>
  <si>
    <t>Child 1 current age if living</t>
  </si>
  <si>
    <t>Child 2 living</t>
  </si>
  <si>
    <t>Child 2 year of death</t>
  </si>
  <si>
    <t>Child 2 demented</t>
  </si>
  <si>
    <t>Child 2 age at onset</t>
  </si>
  <si>
    <t>Child 2 current age if living</t>
  </si>
  <si>
    <t>Child 3 living</t>
  </si>
  <si>
    <t>Child 3 year of death</t>
  </si>
  <si>
    <t>Child 3 demented</t>
  </si>
  <si>
    <t>Child 3 age at onset</t>
  </si>
  <si>
    <t>Child 3 current age if living</t>
  </si>
  <si>
    <t>Child 4 living</t>
  </si>
  <si>
    <t>Child 4 year of death</t>
  </si>
  <si>
    <t>Child 4 demented</t>
  </si>
  <si>
    <t>Child 4 age at onset</t>
  </si>
  <si>
    <t>Child 4 current age if living</t>
  </si>
  <si>
    <t>Child 5 living</t>
  </si>
  <si>
    <t>Child 5 year of death</t>
  </si>
  <si>
    <t>Child 5 demented</t>
  </si>
  <si>
    <t>Child 5 age at onset</t>
  </si>
  <si>
    <t>Child 5 current age if living</t>
  </si>
  <si>
    <t>Child 6 living</t>
  </si>
  <si>
    <t>Child 6 year of death</t>
  </si>
  <si>
    <t>Child 6 demented</t>
  </si>
  <si>
    <t>Child 6 age at onset</t>
  </si>
  <si>
    <t>Child 6 current age if living</t>
  </si>
  <si>
    <t>Child 7 living</t>
  </si>
  <si>
    <t>Child 7 year of death</t>
  </si>
  <si>
    <t>Child 7 demented</t>
  </si>
  <si>
    <t>Child 7 age at onset</t>
  </si>
  <si>
    <t>Child 8 living</t>
  </si>
  <si>
    <t>Child 8 year of death</t>
  </si>
  <si>
    <t>Child 8 demented</t>
  </si>
  <si>
    <t>Child 8 age at onset</t>
  </si>
  <si>
    <t>Child 9 living</t>
  </si>
  <si>
    <t>Child 9 year of death</t>
  </si>
  <si>
    <t>Child 9 demented</t>
  </si>
  <si>
    <t>Child 9 age at onset</t>
  </si>
  <si>
    <t>Child 10 living</t>
  </si>
  <si>
    <t>Child 10 year of death</t>
  </si>
  <si>
    <t>Child 10 demented</t>
  </si>
  <si>
    <t>Child 10 age at onset</t>
  </si>
  <si>
    <t>Child 11 living</t>
  </si>
  <si>
    <t>Child 11 year of death</t>
  </si>
  <si>
    <t>Child 11 demented</t>
  </si>
  <si>
    <t>Child 11 age at onset</t>
  </si>
  <si>
    <t>Child 12 living</t>
  </si>
  <si>
    <t>Child 12 year of death</t>
  </si>
  <si>
    <t>Child 12 demented</t>
  </si>
  <si>
    <t>Child 12 age at onset</t>
  </si>
  <si>
    <t>Child 13 living</t>
  </si>
  <si>
    <t>Child 13 year of death</t>
  </si>
  <si>
    <t>Child 13 demented</t>
  </si>
  <si>
    <t>Child 13 age at onset</t>
  </si>
  <si>
    <t>Child 14 living</t>
  </si>
  <si>
    <t>Child 14 year of death</t>
  </si>
  <si>
    <t>Child 14 demented</t>
  </si>
  <si>
    <t>Child 14 age at onset</t>
  </si>
  <si>
    <t>Child 15 living</t>
  </si>
  <si>
    <t>Child 15 year of death</t>
  </si>
  <si>
    <t>Child 15 demented</t>
  </si>
  <si>
    <t>Child 15 age at onset</t>
  </si>
  <si>
    <t>Relatives demented</t>
  </si>
  <si>
    <t>99 = Unknown</t>
  </si>
  <si>
    <t>0 = subject/informant has changes in relative history
1 = no changes since previous visit</t>
  </si>
  <si>
    <t>Changes in relative information since previous UDS visit</t>
  </si>
  <si>
    <t>Relative 1 year of birth</t>
  </si>
  <si>
    <t>Relative 1 living</t>
  </si>
  <si>
    <t>Relative 1 year of death</t>
  </si>
  <si>
    <t>Relative 1 age at onset</t>
  </si>
  <si>
    <t>Relative 1 current age if living</t>
  </si>
  <si>
    <t>Relative 2 year of birth</t>
  </si>
  <si>
    <t>Relative 2 living</t>
  </si>
  <si>
    <t>Relative 2 year of death</t>
  </si>
  <si>
    <t>Relative 2 age at onset</t>
  </si>
  <si>
    <t>Relative 2 current age if living</t>
  </si>
  <si>
    <t>Relative 3 year of birth</t>
  </si>
  <si>
    <t>Relative 3 living</t>
  </si>
  <si>
    <t>Relative 3 year of death</t>
  </si>
  <si>
    <t>Relative 3 age at onset</t>
  </si>
  <si>
    <t>Relative 3 current age if living</t>
  </si>
  <si>
    <t>Relative 4 year of birth</t>
  </si>
  <si>
    <t>Relative 4 living</t>
  </si>
  <si>
    <t>Relative 4 year of death</t>
  </si>
  <si>
    <t>Relative 4 age at onset</t>
  </si>
  <si>
    <t>Relative 4 current age if living</t>
  </si>
  <si>
    <t>Relative 5 year of birth</t>
  </si>
  <si>
    <t>Relative 5 living</t>
  </si>
  <si>
    <t>Relative 5 year of death</t>
  </si>
  <si>
    <t>Relative 5 age at onset</t>
  </si>
  <si>
    <t>Relative 5 current age if living</t>
  </si>
  <si>
    <t>Relative 6 year of birth</t>
  </si>
  <si>
    <t>Relative 6 living</t>
  </si>
  <si>
    <t>Relative 6 year of death</t>
  </si>
  <si>
    <t>Relative 6 age at onset</t>
  </si>
  <si>
    <t>Relative 6 current age if living</t>
  </si>
  <si>
    <t>Relative 7 year of birth</t>
  </si>
  <si>
    <t>Relative 7 living</t>
  </si>
  <si>
    <t>Relative 7 year of death</t>
  </si>
  <si>
    <t>Relative 7 age at onset</t>
  </si>
  <si>
    <t>Relative 8 year of birth</t>
  </si>
  <si>
    <t>Relative 8 living</t>
  </si>
  <si>
    <t>Relative 8 year of death</t>
  </si>
  <si>
    <t>Relative 8 age at onset</t>
  </si>
  <si>
    <t>Relative 9 year of birth</t>
  </si>
  <si>
    <t>Relative 9 living</t>
  </si>
  <si>
    <t>Relative 9 year of death</t>
  </si>
  <si>
    <t>Relative 9 age at onset</t>
  </si>
  <si>
    <t>Relative 10 year of birth</t>
  </si>
  <si>
    <t>Relative 10 living</t>
  </si>
  <si>
    <t>Relative 10 year of death</t>
  </si>
  <si>
    <t>Relative 10 age at onset</t>
  </si>
  <si>
    <t>Relative 11 year of birth</t>
  </si>
  <si>
    <t>Relative 11 living</t>
  </si>
  <si>
    <t>Relative 11 year of death</t>
  </si>
  <si>
    <t>Relative 11 age at onset</t>
  </si>
  <si>
    <t>Relative 12 year of birth</t>
  </si>
  <si>
    <t>Relative 12 living</t>
  </si>
  <si>
    <t>Relative 12 year of death</t>
  </si>
  <si>
    <t>Relative 12 age at onset</t>
  </si>
  <si>
    <t>Relative 13 year of birth</t>
  </si>
  <si>
    <t>Relative 13 living</t>
  </si>
  <si>
    <t>Relative 13 year of death</t>
  </si>
  <si>
    <t>Relative 13 age at onset</t>
  </si>
  <si>
    <t>Relative 14 year of birth</t>
  </si>
  <si>
    <t>Relative 14 living</t>
  </si>
  <si>
    <t>Relative 14 year of death</t>
  </si>
  <si>
    <t>Relative 14 age at onset</t>
  </si>
  <si>
    <t>Relative 15 year of birth</t>
  </si>
  <si>
    <t>Relative 15 living</t>
  </si>
  <si>
    <t>Relative 15 year of death</t>
  </si>
  <si>
    <t>Relative 15 age at onset</t>
  </si>
  <si>
    <t>0 = No
1 = Yes, APP
2 = Yes, PS-1 (PSEN-1)
3 = Yes, PS-2 (PSEN-2)
8 = Yes, Other (specify)
9 = Unknown whether mutation exists</t>
  </si>
  <si>
    <t>1 = Family report (no test documentation available)
2 = Commercial test documentation
3 = Research lab test documentation
8 = Other (specify)
9 = Unknown</t>
  </si>
  <si>
    <t>0 = No
1 = Yes (specify)
9 = Unknown</t>
  </si>
  <si>
    <t>0 = No
1 = Yes, MAPT
2 = Yes, PGRN
3 = Yes, C9orf72
4 = Yes, FUS
8 = Yes, Other (specify)
9 = Unknown whether mutation exists</t>
  </si>
  <si>
    <t>888 = N/A
999 = Unknown</t>
  </si>
  <si>
    <t>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</t>
  </si>
  <si>
    <t>999 = Specific diagnosis unknown</t>
  </si>
  <si>
    <t>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</t>
  </si>
  <si>
    <t>999 = Unknown</t>
  </si>
  <si>
    <t>77 = Adopted, unknown</t>
  </si>
  <si>
    <t>99</t>
  </si>
  <si>
    <t>9999</t>
  </si>
  <si>
    <t>999</t>
  </si>
  <si>
    <t>888,999</t>
  </si>
  <si>
    <t>8,9</t>
  </si>
  <si>
    <t>77</t>
  </si>
  <si>
    <t>88,99</t>
  </si>
  <si>
    <t>ADC 1 = Round 1
ADC 2 = Round 2
ADC 3 = Round 3
ADC 4 = Round 4
ADC 5 = Round 5
ADC 6 = Round 6
ADC 7 = Round 7
ADC 8 = Round 8
ADC 9 = Round 9
ADC 10 = Round 10
AA = African American round
88 = Not applicable/no genotype data available
99 = Missing/ could not be determined</t>
  </si>
  <si>
    <t>ADC 7 = Round 7
ADC 8 = Round 8
Exome1 = Exome round 1
Exome2 = Exome round 2
Exome3 = Exome round 3
88 = Not applicable/no genotype data available
99 = Missing/ could not be determined</t>
  </si>
  <si>
    <t>88 = Not applicable/no genotype data available</t>
  </si>
  <si>
    <t>1 = e3,e3
2 = e3,e4
3 = e3,e2
4 = e4,e4
5 = e4,e2
6 = e2,e2
9 = Missing/ unknown/ not assessed</t>
  </si>
  <si>
    <t>0 = No e4 allele
1 = 1 copy of e4 allele
2 = 2 copies of e4 allele
9 = Missing/ unknown/ not assessed</t>
  </si>
  <si>
    <t>8888,9999</t>
  </si>
  <si>
    <t>88</t>
  </si>
  <si>
    <t>8888</t>
  </si>
  <si>
    <t>88,99,-4</t>
  </si>
  <si>
    <t>99,-4</t>
  </si>
  <si>
    <t>9999,-4</t>
  </si>
  <si>
    <t>9,-4</t>
  </si>
  <si>
    <t>999,-4</t>
  </si>
  <si>
    <t>8,-4</t>
  </si>
  <si>
    <t>8,9,-4</t>
  </si>
  <si>
    <t>888,999,-4</t>
  </si>
  <si>
    <t>8888,9999,-4</t>
  </si>
  <si>
    <t>88.8,-4</t>
  </si>
  <si>
    <t>888,-4</t>
  </si>
  <si>
    <t>888.8,-4</t>
  </si>
  <si>
    <t>88,-4</t>
  </si>
  <si>
    <t xml:space="preserve">9
</t>
  </si>
  <si>
    <t>8888,-4</t>
  </si>
  <si>
    <t>7,8</t>
  </si>
  <si>
    <t>7,8,-4</t>
  </si>
  <si>
    <t>English</t>
  </si>
  <si>
    <t>Spanish</t>
  </si>
  <si>
    <t>Coalesced</t>
  </si>
  <si>
    <t>fl9_b_examinar</t>
  </si>
  <si>
    <t>fl9_c_visit</t>
  </si>
  <si>
    <t>fl9_d_date</t>
  </si>
  <si>
    <t>fl9_e_site</t>
  </si>
  <si>
    <t>fl9_f_dob</t>
  </si>
  <si>
    <t>fl9_g_age</t>
  </si>
  <si>
    <t>fl9_h_education</t>
  </si>
  <si>
    <t>fl9_i_gender</t>
  </si>
  <si>
    <t>fl9_j_ethnicity</t>
  </si>
  <si>
    <t>fl9_k_language</t>
  </si>
  <si>
    <t>fl9_k_language_other</t>
  </si>
  <si>
    <t>fl9_k_language_secondary</t>
  </si>
  <si>
    <t>fl9_k_language_ot2_b24</t>
  </si>
  <si>
    <t>fl9_l_handedness</t>
  </si>
  <si>
    <t>fl9_mmse_a_orientation</t>
  </si>
  <si>
    <t>fl9_mmse_b_3word</t>
  </si>
  <si>
    <t>fl9_mmse_c_total</t>
  </si>
  <si>
    <t>fl9_mmse_d_serial</t>
  </si>
  <si>
    <t>fl9s_b_examinar</t>
  </si>
  <si>
    <t>fl9s_c_visit</t>
  </si>
  <si>
    <t>fl9s_d_date</t>
  </si>
  <si>
    <t>fl9s_e_site</t>
  </si>
  <si>
    <t>fl9s_mmse_a_orientation</t>
  </si>
  <si>
    <t>fl9s_mmse_b_3word</t>
  </si>
  <si>
    <t>fl9s_mmse_c_total</t>
  </si>
  <si>
    <t>fl9s_mmse_d_serial</t>
  </si>
  <si>
    <t>fl9s_woodcock_a_correct</t>
  </si>
  <si>
    <t>fl9s_woodcock_b_ae</t>
  </si>
  <si>
    <t>fl9s_woodcock_c_ge</t>
  </si>
  <si>
    <t>fl9_wrat_a_letter</t>
  </si>
  <si>
    <t>fl9_wrat_b_word</t>
  </si>
  <si>
    <t>fl9_wrat_c_total</t>
  </si>
  <si>
    <t>fl9_nacc_a_immediate</t>
  </si>
  <si>
    <t>fl9_nacc_b_delayed</t>
  </si>
  <si>
    <t>fl9_bvmt_a_trail1</t>
  </si>
  <si>
    <t>fl9_bvmt_b_trail2</t>
  </si>
  <si>
    <t>fl9_bvmt_c_trail3</t>
  </si>
  <si>
    <t>fl9_bvmt_d_total</t>
  </si>
  <si>
    <t>fl9_bvmt_e_learning</t>
  </si>
  <si>
    <t>fl9_bvmt_f_delay</t>
  </si>
  <si>
    <t>fl9_bvmt_g_percent</t>
  </si>
  <si>
    <t>fl9_hvlt_a_total</t>
  </si>
  <si>
    <t>fl9_hvlt_b_delayed</t>
  </si>
  <si>
    <t>fl9_hvlt_c_retention</t>
  </si>
  <si>
    <t>fl9_lassi_arecall1_raw</t>
  </si>
  <si>
    <t>fl9_lassi_arecall1_no</t>
  </si>
  <si>
    <t>fl9_lassi_acued1_raw</t>
  </si>
  <si>
    <t>fl9_lassi_acued1_no</t>
  </si>
  <si>
    <t>fl9_lassi_acued2_raw</t>
  </si>
  <si>
    <t>fl9_lassi_acued2_no</t>
  </si>
  <si>
    <t>fl9_lassi_brecall1_raw</t>
  </si>
  <si>
    <t>fl9_lassi_brecall1_no</t>
  </si>
  <si>
    <t>fl9_lassi_bcued1_raw</t>
  </si>
  <si>
    <t>fl9_lassi_bcued1_no</t>
  </si>
  <si>
    <t>fl9_lassi_bcued2_raw</t>
  </si>
  <si>
    <t>fl9_lassi_bcued2_no</t>
  </si>
  <si>
    <t>fl9_lassi_arecall2_raw</t>
  </si>
  <si>
    <t>fl9_lassi_arecall2_no</t>
  </si>
  <si>
    <t>fl9_lassi_acued3_raw</t>
  </si>
  <si>
    <t>fl9_lassi_acued3_no</t>
  </si>
  <si>
    <t>fl9_lassi_delayed_raw</t>
  </si>
  <si>
    <t>fl9_lassi_delayed_no</t>
  </si>
  <si>
    <t>fl9_visual_sample_ms</t>
  </si>
  <si>
    <t>fl9_visual_sample_prop</t>
  </si>
  <si>
    <t>fl9_visual_shapes_ms</t>
  </si>
  <si>
    <t>fl9_visual_shapes_prop</t>
  </si>
  <si>
    <t>fl9_visual_color_ms</t>
  </si>
  <si>
    <t>fl9_visual_color_prop</t>
  </si>
  <si>
    <t>fl9s_nacc_a_immediate</t>
  </si>
  <si>
    <t>fl9s_nacc_b_delayed</t>
  </si>
  <si>
    <t>fl9s_bvmt_a_trial1</t>
  </si>
  <si>
    <t>fl9s_bvmt_b_trial2</t>
  </si>
  <si>
    <t>fl9s_bvmt_c_trial3</t>
  </si>
  <si>
    <t>fl9s_bvmt_d_total</t>
  </si>
  <si>
    <t>fl9s_bvmt_e_learning</t>
  </si>
  <si>
    <t>fl9s_bvmt_f_delay</t>
  </si>
  <si>
    <t>fl9s_bvmt_g_percent</t>
  </si>
  <si>
    <t>fl9s_hvlt_a_total</t>
  </si>
  <si>
    <t>fl9s_hvlt_b_delayed</t>
  </si>
  <si>
    <t>fl9s_hvlt_c_retention</t>
  </si>
  <si>
    <t>fl9s_lassi_arecall1_raw</t>
  </si>
  <si>
    <t>fl9s_lassi_arecall1_no</t>
  </si>
  <si>
    <t>fl9s_lassi_acued1_raw</t>
  </si>
  <si>
    <t>fl9s_lassi_acued1_no</t>
  </si>
  <si>
    <t>fl9s_lassi_acued2_raw</t>
  </si>
  <si>
    <t>fl9s_lassi_acued2_no</t>
  </si>
  <si>
    <t>fl9s_lassi_brecall1_raw</t>
  </si>
  <si>
    <t>fl9s_lassi_brecall1_no</t>
  </si>
  <si>
    <t>fl9s_lassi_bcued1_raw</t>
  </si>
  <si>
    <t>fl9s_lassi_bcued1_no</t>
  </si>
  <si>
    <t>fl9s_lassi_bcued2_raw</t>
  </si>
  <si>
    <t>fl9s_lassi_bcued2_no</t>
  </si>
  <si>
    <t>fl9s_lassi_arecall2_raw</t>
  </si>
  <si>
    <t>fl9s_lassi_arecall2_no</t>
  </si>
  <si>
    <t>fl9s_lassi_acued3_raw</t>
  </si>
  <si>
    <t>fl9s_lassi_acued3_no</t>
  </si>
  <si>
    <t>fl9s_lassi_delayed_raw</t>
  </si>
  <si>
    <t>fl9s_lassi_delayed_no</t>
  </si>
  <si>
    <t>fl9s_visual_sample_ms</t>
  </si>
  <si>
    <t>fl9s_visual_sample_prop</t>
  </si>
  <si>
    <t>fl9s_visual_shapes_ms</t>
  </si>
  <si>
    <t>fl9s_visual_shapes_prop</t>
  </si>
  <si>
    <t>fl9s_visual_color_ms</t>
  </si>
  <si>
    <t>fl9s_visual_color_prop</t>
  </si>
  <si>
    <t>fl9s_visual_total_duration</t>
  </si>
  <si>
    <t>fl9_trails_a_raw</t>
  </si>
  <si>
    <t>fl9_trails_a_errors</t>
  </si>
  <si>
    <t>fl9_trails_b_raw</t>
  </si>
  <si>
    <t>fl9_trails_b_errors</t>
  </si>
  <si>
    <t>fl9_nab</t>
  </si>
  <si>
    <t>fl9_nacc</t>
  </si>
  <si>
    <t>fl9_stroop_word</t>
  </si>
  <si>
    <t>fl9_stroop_color</t>
  </si>
  <si>
    <t>fl9_stroop_cw</t>
  </si>
  <si>
    <t>fl9_stroop_inter</t>
  </si>
  <si>
    <t>fl9_wais</t>
  </si>
  <si>
    <t>fl9_cowat_f</t>
  </si>
  <si>
    <t>fl9_cowat_a</t>
  </si>
  <si>
    <t>fl9_cowat_s</t>
  </si>
  <si>
    <t>fl9_cowat_animals</t>
  </si>
  <si>
    <t>fl9_cowat_fruits</t>
  </si>
  <si>
    <t>fl9_cowat_veg</t>
  </si>
  <si>
    <t>fl9_gds</t>
  </si>
  <si>
    <t>fl9_adcs_total</t>
  </si>
  <si>
    <t>fl9_adcs_dont</t>
  </si>
  <si>
    <t>fl9_instrumental_adls_score</t>
  </si>
  <si>
    <t>fl9s_trials_a_raw</t>
  </si>
  <si>
    <t>fl9s_trials_a_errors</t>
  </si>
  <si>
    <t>fl9s_trials_b_raw</t>
  </si>
  <si>
    <t>fl9s_trials_b_errors</t>
  </si>
  <si>
    <t>fl9s_nab</t>
  </si>
  <si>
    <t>fl9s_nacc</t>
  </si>
  <si>
    <t>fl9s_stroop_word</t>
  </si>
  <si>
    <t>fl9s_stroop_word_ac</t>
  </si>
  <si>
    <t>fl9s_stroop_color</t>
  </si>
  <si>
    <t>fl9s_stroop_color_ac</t>
  </si>
  <si>
    <t>fl9s_stroop_cw</t>
  </si>
  <si>
    <t>fl9s_stroop_cw_ac</t>
  </si>
  <si>
    <t>fl9s_stroop_inter</t>
  </si>
  <si>
    <t>fl9s_wais</t>
  </si>
  <si>
    <t>fl9s_cowat_f</t>
  </si>
  <si>
    <t>fl9s_cowat_a</t>
  </si>
  <si>
    <t>fl9s_cowat_s</t>
  </si>
  <si>
    <t>fl9s_cowat_animals</t>
  </si>
  <si>
    <t>fl9s_cowat_fruits</t>
  </si>
  <si>
    <t>fl9s_cowat_veg</t>
  </si>
  <si>
    <t>fl9s_gds</t>
  </si>
  <si>
    <t>fl9s_adcs_total</t>
  </si>
  <si>
    <t>fl9s_adcs_dont</t>
  </si>
  <si>
    <t>"Anxiety Scale :"</t>
  </si>
  <si>
    <t>"Apathy Scale :"</t>
  </si>
  <si>
    <t>fl9_anxiety</t>
  </si>
  <si>
    <t>fl9_apathy</t>
  </si>
  <si>
    <t>fl9_vt_1_path</t>
  </si>
  <si>
    <t>fl9_vt_1_time</t>
  </si>
  <si>
    <t>fl9_vt_2_path</t>
  </si>
  <si>
    <t>fl9_vt_2_time</t>
  </si>
  <si>
    <t>fl9_vt_3_path</t>
  </si>
  <si>
    <t>fl9_vt_3_time</t>
  </si>
  <si>
    <t>fl9_vt_4_path</t>
  </si>
  <si>
    <t>fl9_vt_4_time</t>
  </si>
  <si>
    <t>fl9_ivt_1_1_target</t>
  </si>
  <si>
    <t>fl9_ivt_1_1_total</t>
  </si>
  <si>
    <t>fl9_ivt_1_1_path</t>
  </si>
  <si>
    <t>fl9_ivt_1_1_time</t>
  </si>
  <si>
    <t>fl9_ivt_1_1_qaudrant</t>
  </si>
  <si>
    <t>fl9_ivt_1_2_target</t>
  </si>
  <si>
    <t>fl9_ivt_1_2_total</t>
  </si>
  <si>
    <t>fl9_ivt_1_2_path</t>
  </si>
  <si>
    <t>fl9_ivt_1_2_time</t>
  </si>
  <si>
    <t>fl9_ivt_1_2_qaudrant</t>
  </si>
  <si>
    <t>fl9_ivt_1_3_target</t>
  </si>
  <si>
    <t>fl9_ivt_1_3_total</t>
  </si>
  <si>
    <t>fl9_ivt_1_3_path</t>
  </si>
  <si>
    <t>fl9_ivt_1_3_time</t>
  </si>
  <si>
    <t>fl9_ivt_1_3_qaudrant</t>
  </si>
  <si>
    <t>fl9_ivt_1_4_target</t>
  </si>
  <si>
    <t>fl9_ivt_1_4_total</t>
  </si>
  <si>
    <t>fl9_ivt_1_4_path</t>
  </si>
  <si>
    <t>fl9_ivt_1_4_time</t>
  </si>
  <si>
    <t>fl9_ivt_1_4_qaudrant</t>
  </si>
  <si>
    <t>fl9_ivt_1_5_target</t>
  </si>
  <si>
    <t>fl9_ivt_1_5_total</t>
  </si>
  <si>
    <t>fl9_ivt_1_5_path</t>
  </si>
  <si>
    <t>fl9_ivt_1_5_time</t>
  </si>
  <si>
    <t>fl9_ivt_1_5_qaudrant</t>
  </si>
  <si>
    <t>fl9_ivt_1_6_target</t>
  </si>
  <si>
    <t>fl9_ivt_1_6_total</t>
  </si>
  <si>
    <t>fl9_ivt_1_6_path</t>
  </si>
  <si>
    <t>fl9_ivt_1_6_time</t>
  </si>
  <si>
    <t>fl9_ivt_1_6_qaudrant</t>
  </si>
  <si>
    <t>fl9_ivt_1_7_target</t>
  </si>
  <si>
    <t>fl9_ivt_1_7_total</t>
  </si>
  <si>
    <t>fl9_ivt_1_7_path</t>
  </si>
  <si>
    <t>fl9_ivt_1_7_time</t>
  </si>
  <si>
    <t>fl9_ivt_1_7_qaudrant</t>
  </si>
  <si>
    <t>fl9_ivt_1_8_target</t>
  </si>
  <si>
    <t>fl9_ivt_1_8_total</t>
  </si>
  <si>
    <t>fl9_ivt_1_8_path</t>
  </si>
  <si>
    <t>fl9_ivt_1_8_time</t>
  </si>
  <si>
    <t>fl9_ivt_1_8_qaudrant</t>
  </si>
  <si>
    <t>fl9_ivt_1_9_target</t>
  </si>
  <si>
    <t>fl9_ivt_1_9_total</t>
  </si>
  <si>
    <t>fl9_ivt_1_9_path</t>
  </si>
  <si>
    <t>fl9_ivt_1_9_time</t>
  </si>
  <si>
    <t>fl9_ivt_1_9_qaudrant</t>
  </si>
  <si>
    <t>fl9_ivt_2_1_search</t>
  </si>
  <si>
    <t>fl9_ivt_2_1_comments</t>
  </si>
  <si>
    <t>fl9_ivt_2_2_search</t>
  </si>
  <si>
    <t>fl9_ivt_2_2_comments</t>
  </si>
  <si>
    <t>fl9_ivt_2_3_search</t>
  </si>
  <si>
    <t>fl9_ivt_2_3_comments</t>
  </si>
  <si>
    <t>fl9_ivt_2_4_search</t>
  </si>
  <si>
    <t>fl9_ivt_2_4_comments</t>
  </si>
  <si>
    <t>fl9_ivt_2_5_search</t>
  </si>
  <si>
    <t>fl9_ivt_2_5_comments</t>
  </si>
  <si>
    <t>fl9_ivt_2_6_search</t>
  </si>
  <si>
    <t>fl9_ivt_2_6_comments</t>
  </si>
  <si>
    <t>fl9_ivt_2_7_search</t>
  </si>
  <si>
    <t>fl9_ivt_2_7_comments</t>
  </si>
  <si>
    <t>fl9_ivt_2_8_search</t>
  </si>
  <si>
    <t>fl9_ivt_2_8_comments</t>
  </si>
  <si>
    <t>fl9_ivt_2_9_search</t>
  </si>
  <si>
    <t>fl9_ivt_2_9_comments</t>
  </si>
  <si>
    <t>fl9_optional_bnt</t>
  </si>
  <si>
    <t>fl9_optional_fluency</t>
  </si>
  <si>
    <t>fl9_optional_forwards</t>
  </si>
  <si>
    <t>fl9_optional_backwards</t>
  </si>
  <si>
    <t>fl9_mitsi_a_asoc1_raw</t>
  </si>
  <si>
    <t>fl9_mitsi_a_asoc1_ms</t>
  </si>
  <si>
    <t>fl9_mitsi_a_asoc1_no</t>
  </si>
  <si>
    <t>fl9_mitsi_a_asoc2_raw</t>
  </si>
  <si>
    <t>fl9_mitsi_a_asoc2_ms</t>
  </si>
  <si>
    <t>fl9_mitsi_a_asoc2_no</t>
  </si>
  <si>
    <t>fl9_mitsi_b_asoc1_raw</t>
  </si>
  <si>
    <t>fl9_mitsi_b_asoc1_ms</t>
  </si>
  <si>
    <t>fl9_mitsi_b_asoc1_no</t>
  </si>
  <si>
    <t>fl9_mitsi_b_asoc2_raw</t>
  </si>
  <si>
    <t>fl9_mitsi_b_asoc2_ms</t>
  </si>
  <si>
    <t>fl9_mitsi_b_asoc2_no</t>
  </si>
  <si>
    <t>fl9_mitsi_a_short_raw</t>
  </si>
  <si>
    <t>fl9_mitsi_a_short_ms</t>
  </si>
  <si>
    <t>fl9_mitsi_a_short_no</t>
  </si>
  <si>
    <t>fl9_mitsi_a_long_raw</t>
  </si>
  <si>
    <t>fl9_mitsi_a_long_ms</t>
  </si>
  <si>
    <t>fl9_mitsi_a_long_no</t>
  </si>
  <si>
    <t>fl9_neuropsychological_battery_complete</t>
  </si>
  <si>
    <t>fl9s_anxiety</t>
  </si>
  <si>
    <t>fl9s_apathy</t>
  </si>
  <si>
    <t>fl9s_vt_1_path</t>
  </si>
  <si>
    <t>fl9s_vt_1_time</t>
  </si>
  <si>
    <t>fl9s_vt_2_path</t>
  </si>
  <si>
    <t>fl9s_vt_2_time</t>
  </si>
  <si>
    <t>fl9s_vt_3_path</t>
  </si>
  <si>
    <t>fl9s_vt_3_time</t>
  </si>
  <si>
    <t>fl9s_vt_4_path</t>
  </si>
  <si>
    <t>fl9s_vt_4_time</t>
  </si>
  <si>
    <t>fl9s_ivt_1_1_target</t>
  </si>
  <si>
    <t>fl9s_ivt_1_1_total</t>
  </si>
  <si>
    <t>fl9s_ivt_1_1_path</t>
  </si>
  <si>
    <t>fl9s_ivt_1_1_time</t>
  </si>
  <si>
    <t>fl9s_ivt_1_1_qaudrant</t>
  </si>
  <si>
    <t>fl9s_ivt_1_2_target</t>
  </si>
  <si>
    <t>fl9s_ivt_1_2_total</t>
  </si>
  <si>
    <t>fl9s_ivt_1_2_path</t>
  </si>
  <si>
    <t>fl9s_ivt_1_2_time</t>
  </si>
  <si>
    <t>fl9s_ivt_1_2_qaudrant</t>
  </si>
  <si>
    <t>fl9s_ivt_1_3_target</t>
  </si>
  <si>
    <t>fl9s_ivt_1_3_total</t>
  </si>
  <si>
    <t>fl9s_ivt_1_3_path</t>
  </si>
  <si>
    <t>fl9s_ivt_1_3_time</t>
  </si>
  <si>
    <t>fl9s_ivt_1_3_qaudrant</t>
  </si>
  <si>
    <t>fl9s_ivt_1_4_target</t>
  </si>
  <si>
    <t>fl9s_ivt_1_4_total</t>
  </si>
  <si>
    <t>fl9s_ivt_1_4_path</t>
  </si>
  <si>
    <t>fl9s_ivt_1_4_time</t>
  </si>
  <si>
    <t>fl9s_ivt_1_4_qaudrant</t>
  </si>
  <si>
    <t>fl9s_ivt_1_5_target</t>
  </si>
  <si>
    <t>fl9s_ivt_1_5_total</t>
  </si>
  <si>
    <t>fl9s_ivt_1_5_path</t>
  </si>
  <si>
    <t>fl9s_ivt_1_5_time</t>
  </si>
  <si>
    <t>fl9s_ivt_1_5_qaudrant</t>
  </si>
  <si>
    <t>fl9s_ivt_1_6_target</t>
  </si>
  <si>
    <t>fl9s_ivt_1_6_total</t>
  </si>
  <si>
    <t>fl9s_ivt_1_6_path</t>
  </si>
  <si>
    <t>fl9s_ivt_1_6_time</t>
  </si>
  <si>
    <t>fl9s_ivt_1_6_qaudrant</t>
  </si>
  <si>
    <t>fl9s_ivt_1_7_target</t>
  </si>
  <si>
    <t>fl9s_ivt_1_7_total</t>
  </si>
  <si>
    <t>fl9s_ivt_1_7_path</t>
  </si>
  <si>
    <t>fl9s_ivt_1_7_time</t>
  </si>
  <si>
    <t>fl9s_ivt_1_7_qaudrant</t>
  </si>
  <si>
    <t>fl9s_ivt_1_8_target</t>
  </si>
  <si>
    <t>fl9s_ivt_1_8_total</t>
  </si>
  <si>
    <t>fl9s_ivt_1_8_path</t>
  </si>
  <si>
    <t>fl9s_ivt_1_8_time</t>
  </si>
  <si>
    <t>fl9s_ivt_1_8_qaudrant</t>
  </si>
  <si>
    <t>fl9s_ivt_1_9_total</t>
  </si>
  <si>
    <t>fl9s_ivt_1_9_qaudrant</t>
  </si>
  <si>
    <t>fl9s_ivt_2_1_search</t>
  </si>
  <si>
    <t>fl9s_ivt_2_1_comments</t>
  </si>
  <si>
    <t>fl9s_ivt_2_2_search</t>
  </si>
  <si>
    <t>fl9s_ivt_2_2_comments</t>
  </si>
  <si>
    <t>fl9s_ivt_2_3_search</t>
  </si>
  <si>
    <t>fl9s_ivt_2_3_comments</t>
  </si>
  <si>
    <t>fl9s_ivt_2_4_search</t>
  </si>
  <si>
    <t>fl9s_ivt_2_4_comments</t>
  </si>
  <si>
    <t>fl9s_ivt_2_5_search</t>
  </si>
  <si>
    <t>fl9s_ivt_2_5_comments</t>
  </si>
  <si>
    <t>fl9s_ivt_2_6_search</t>
  </si>
  <si>
    <t>fl9s_ivt_2_6_comments</t>
  </si>
  <si>
    <t>fl9s_ivt_2_7_search</t>
  </si>
  <si>
    <t>fl9s_ivt_2_7_comments</t>
  </si>
  <si>
    <t>fl9s_ivt_2_8_search</t>
  </si>
  <si>
    <t>fl9s_ivt_2_8_comments</t>
  </si>
  <si>
    <t>fl9s_ivt_2_9_search</t>
  </si>
  <si>
    <t>fl9s_ivt_2_9_comments</t>
  </si>
  <si>
    <t>fl9s_optional_bnt</t>
  </si>
  <si>
    <t>fl9s_optional_fluency</t>
  </si>
  <si>
    <t>fl9s_optional_forwards</t>
  </si>
  <si>
    <t>fl9s_optional_backwards</t>
  </si>
  <si>
    <t>fl9s_mitsi_a_asoc1_raw</t>
  </si>
  <si>
    <t>fl9s_mitsi_a_asoc1_ms</t>
  </si>
  <si>
    <t>fl9s_mitsi_a_asoc1_no</t>
  </si>
  <si>
    <t>fl9s_mitsi_a_asoc2_raw</t>
  </si>
  <si>
    <t>fl9s_mitsi_a_asoc2_ms</t>
  </si>
  <si>
    <t>fl9s_mitsi_a_asoc2_no</t>
  </si>
  <si>
    <t>fl9s_mitsi_b_asoc1_raw</t>
  </si>
  <si>
    <t>fl9s_mitsi_b_asoc1_ms</t>
  </si>
  <si>
    <t>fl9s_mitsi_b_asoc1_no</t>
  </si>
  <si>
    <t>fl9s_mitsi_b_asoc2_raw</t>
  </si>
  <si>
    <t>fl9s_mitsi_b_asoc2_ms</t>
  </si>
  <si>
    <t>fl9s_mitsi_b_asoc2_no</t>
  </si>
  <si>
    <t>fl9s_mitsi_a_short_raw</t>
  </si>
  <si>
    <t>fl9s_mitsi_a_short_ms</t>
  </si>
  <si>
    <t>fl9s_mitsi_a_short_no</t>
  </si>
  <si>
    <t>fl9s_mitsi_a_long_raw</t>
  </si>
  <si>
    <t>fl9s_mitsi_a_long_ms</t>
  </si>
  <si>
    <t>fl9s_mitsi_a_long_no</t>
  </si>
  <si>
    <t>fl9s_neuropsychological_battery_complete</t>
  </si>
  <si>
    <t>B_EXAMINAR</t>
  </si>
  <si>
    <t>C_VISIT</t>
  </si>
  <si>
    <t>D_DATE</t>
  </si>
  <si>
    <t>E_SITE</t>
  </si>
  <si>
    <t>F_DOB</t>
  </si>
  <si>
    <t>G_AGE</t>
  </si>
  <si>
    <t>H_EDUCATION</t>
  </si>
  <si>
    <t>I_GENDER</t>
  </si>
  <si>
    <t>J_ETHNICITY</t>
  </si>
  <si>
    <t>K_LANGUAGE</t>
  </si>
  <si>
    <t>K_LANGUAGE_OTHER</t>
  </si>
  <si>
    <t>K_LANGUAGE_SECONDARY</t>
  </si>
  <si>
    <t>K_LANGUAGE_OT2_B24</t>
  </si>
  <si>
    <t>L_HANDEDNESS</t>
  </si>
  <si>
    <t>MMSE_A_ORIENTATION</t>
  </si>
  <si>
    <t>MMSE_B_3WORD</t>
  </si>
  <si>
    <t>MMSE_C_TOTAL</t>
  </si>
  <si>
    <t>MMSE_D_SERIAL</t>
  </si>
  <si>
    <t>WOODCOCK_A_CORRECT</t>
  </si>
  <si>
    <t>WOODCOCK_B_AE</t>
  </si>
  <si>
    <t>WOODCOCK_C_GE</t>
  </si>
  <si>
    <t>WRAT_A_LETTER</t>
  </si>
  <si>
    <t>WRAT_B_WORD</t>
  </si>
  <si>
    <t>WRAT_C_TOTAL</t>
  </si>
  <si>
    <t>NACC_A_IMMEDIATE</t>
  </si>
  <si>
    <t>NACC_B_DELAYED</t>
  </si>
  <si>
    <t>BVMT_A_TRAIL1</t>
  </si>
  <si>
    <t>BVMT_B_TRAIL2</t>
  </si>
  <si>
    <t>BVMT_C_TRAIL3</t>
  </si>
  <si>
    <t>BVMT_D_TOTAL</t>
  </si>
  <si>
    <t>BVMT_E_LEARNING</t>
  </si>
  <si>
    <t>BVMT_F_DELAY</t>
  </si>
  <si>
    <t>BVMT_G_PERCENT</t>
  </si>
  <si>
    <t>HVLT_A_TOTAL</t>
  </si>
  <si>
    <t>HVLT_B_DELAYED</t>
  </si>
  <si>
    <t>HVLT_C_RETENTION</t>
  </si>
  <si>
    <t>LASSI_ARECALL1_RAW</t>
  </si>
  <si>
    <t>LASSI_ARECALL1_NO</t>
  </si>
  <si>
    <t>LASSI_ACUED1_RAW</t>
  </si>
  <si>
    <t>LASSI_ACUED1_NO</t>
  </si>
  <si>
    <t>LASSI_ACUED2_RAW</t>
  </si>
  <si>
    <t>LASSI_ACUED2_NO</t>
  </si>
  <si>
    <t>LASSI_BRECALL1_RAW</t>
  </si>
  <si>
    <t>LASSI_BRECALL1_NO</t>
  </si>
  <si>
    <t>LASSI_BCUED1_RAW</t>
  </si>
  <si>
    <t>LASSI_BCUED1_NO</t>
  </si>
  <si>
    <t>LASSI_BCUED2_RAW</t>
  </si>
  <si>
    <t>LASSI_BCUED2_NO</t>
  </si>
  <si>
    <t>LASSI_ARECALL2_RAW</t>
  </si>
  <si>
    <t>LASSI_ARECALL2_NO</t>
  </si>
  <si>
    <t>LASSI_ACUED3_RAW</t>
  </si>
  <si>
    <t>LASSI_ACUED3_NO</t>
  </si>
  <si>
    <t>LASSI_DELAYED_RAW</t>
  </si>
  <si>
    <t>LASSI_DELAYED_NO</t>
  </si>
  <si>
    <t>VISUAL_SAMPLE_MS</t>
  </si>
  <si>
    <t>VISUAL_SAMPLE_PROP</t>
  </si>
  <si>
    <t>VISUAL_SHAPES_MS</t>
  </si>
  <si>
    <t>VISUAL_SHAPES_PROP</t>
  </si>
  <si>
    <t>VISUAL_COLOR_MS</t>
  </si>
  <si>
    <t>VISUAL_COLOR_PROP</t>
  </si>
  <si>
    <t>VISUAL_TOTAL_DURATION</t>
  </si>
  <si>
    <t>TRAILS_A_RAW</t>
  </si>
  <si>
    <t>TRAILS_A_ERRORS</t>
  </si>
  <si>
    <t>TRAILS_B_RAW</t>
  </si>
  <si>
    <t>TRAILS_B_ERRORS</t>
  </si>
  <si>
    <t>NAB</t>
  </si>
  <si>
    <t>NACC</t>
  </si>
  <si>
    <t>STROOP_WORD</t>
  </si>
  <si>
    <t>STROOP_WORD_AC</t>
  </si>
  <si>
    <t>STROOP_COLOR</t>
  </si>
  <si>
    <t>STROOP_COLOR_AC</t>
  </si>
  <si>
    <t>STROOP_CW</t>
  </si>
  <si>
    <t>STROOP_CW_AC</t>
  </si>
  <si>
    <t>STROOP_INTER</t>
  </si>
  <si>
    <t>COWAT_F</t>
  </si>
  <si>
    <t>COWAT_A</t>
  </si>
  <si>
    <t>COWAT_S</t>
  </si>
  <si>
    <t>COWAT_ANIMALS</t>
  </si>
  <si>
    <t>COWAT_FRUITS</t>
  </si>
  <si>
    <t>COWAT_VEG</t>
  </si>
  <si>
    <t>ADCS_TOTAL</t>
  </si>
  <si>
    <t>ADCS_DONT</t>
  </si>
  <si>
    <t>INSTRUMENTAL_ADLS_SCORE</t>
  </si>
  <si>
    <t>APATHY</t>
  </si>
  <si>
    <t>VT_1_PATH</t>
  </si>
  <si>
    <t>VT_1_TIME</t>
  </si>
  <si>
    <t>VT_2_PATH</t>
  </si>
  <si>
    <t>VT_2_TIME</t>
  </si>
  <si>
    <t>VT_3_PATH</t>
  </si>
  <si>
    <t>VT_3_TIME</t>
  </si>
  <si>
    <t>VT_4_PATH</t>
  </si>
  <si>
    <t>VT_4_TIME</t>
  </si>
  <si>
    <t>IVT_1_1_TARGET</t>
  </si>
  <si>
    <t>IVT_1_1_TOTAL</t>
  </si>
  <si>
    <t>IVT_1_1_PATH</t>
  </si>
  <si>
    <t>IVT_1_1_TIME</t>
  </si>
  <si>
    <t>IVT_1_1_QAUDRANT</t>
  </si>
  <si>
    <t>IVT_1_2_TARGET</t>
  </si>
  <si>
    <t>IVT_1_2_TOTAL</t>
  </si>
  <si>
    <t>IVT_1_2_PATH</t>
  </si>
  <si>
    <t>IVT_1_2_TIME</t>
  </si>
  <si>
    <t>IVT_1_2_QAUDRANT</t>
  </si>
  <si>
    <t>IVT_1_3_TARGET</t>
  </si>
  <si>
    <t>IVT_1_3_TOTAL</t>
  </si>
  <si>
    <t>IVT_1_3_PATH</t>
  </si>
  <si>
    <t>IVT_1_3_TIME</t>
  </si>
  <si>
    <t>IVT_1_3_QAUDRANT</t>
  </si>
  <si>
    <t>IVT_1_4_TARGET</t>
  </si>
  <si>
    <t>IVT_1_4_TOTAL</t>
  </si>
  <si>
    <t>IVT_1_4_PATH</t>
  </si>
  <si>
    <t>IVT_1_4_TIME</t>
  </si>
  <si>
    <t>IVT_1_4_QAUDRANT</t>
  </si>
  <si>
    <t>IVT_1_5_TARGET</t>
  </si>
  <si>
    <t>IVT_1_5_TOTAL</t>
  </si>
  <si>
    <t>IVT_1_5_PATH</t>
  </si>
  <si>
    <t>IVT_1_5_TIME</t>
  </si>
  <si>
    <t>IVT_1_5_QAUDRANT</t>
  </si>
  <si>
    <t>IVT_1_6_TARGET</t>
  </si>
  <si>
    <t>IVT_1_6_TOTAL</t>
  </si>
  <si>
    <t>IVT_1_6_PATH</t>
  </si>
  <si>
    <t>IVT_1_6_TIME</t>
  </si>
  <si>
    <t>IVT_1_6_QAUDRANT</t>
  </si>
  <si>
    <t>IVT_1_7_TARGET</t>
  </si>
  <si>
    <t>IVT_1_7_TOTAL</t>
  </si>
  <si>
    <t>IVT_1_7_PATH</t>
  </si>
  <si>
    <t>IVT_1_7_TIME</t>
  </si>
  <si>
    <t>IVT_1_7_QAUDRANT</t>
  </si>
  <si>
    <t>IVT_1_8_TARGET</t>
  </si>
  <si>
    <t>IVT_1_8_TOTAL</t>
  </si>
  <si>
    <t>IVT_1_8_PATH</t>
  </si>
  <si>
    <t>IVT_1_8_TIME</t>
  </si>
  <si>
    <t>IVT_1_8_QAUDRANT</t>
  </si>
  <si>
    <t>IVT_1_9_TARGET</t>
  </si>
  <si>
    <t>IVT_1_9_TOTAL</t>
  </si>
  <si>
    <t>IVT_1_9_PATH</t>
  </si>
  <si>
    <t>IVT_1_9_TIME</t>
  </si>
  <si>
    <t>IVT_1_9_QAUDRANT</t>
  </si>
  <si>
    <t>IVT_2_1_SEARCH</t>
  </si>
  <si>
    <t>IVT_2_1_COMMENTS</t>
  </si>
  <si>
    <t>IVT_2_2_SEARCH</t>
  </si>
  <si>
    <t>IVT_2_2_COMMENTS</t>
  </si>
  <si>
    <t>IVT_2_3_SEARCH</t>
  </si>
  <si>
    <t>IVT_2_3_COMMENTS</t>
  </si>
  <si>
    <t>IVT_2_4_SEARCH</t>
  </si>
  <si>
    <t>IVT_2_4_COMMENTS</t>
  </si>
  <si>
    <t>IVT_2_5_SEARCH</t>
  </si>
  <si>
    <t>IVT_2_5_COMMENTS</t>
  </si>
  <si>
    <t>IVT_2_6_SEARCH</t>
  </si>
  <si>
    <t>IVT_2_6_COMMENTS</t>
  </si>
  <si>
    <t>IVT_2_7_SEARCH</t>
  </si>
  <si>
    <t>IVT_2_7_COMMENTS</t>
  </si>
  <si>
    <t>IVT_2_8_SEARCH</t>
  </si>
  <si>
    <t>IVT_2_8_COMMENTS</t>
  </si>
  <si>
    <t>IVT_2_9_SEARCH</t>
  </si>
  <si>
    <t>IVT_2_9_COMMENTS</t>
  </si>
  <si>
    <t>OPTIONAL_BNT</t>
  </si>
  <si>
    <t>OPTIONAL_FLUENCY</t>
  </si>
  <si>
    <t>OPTIONAL_FORWARDS</t>
  </si>
  <si>
    <t>OPTIONAL_BACKWARDS</t>
  </si>
  <si>
    <t>MITSI_A_ASOC1_RAW</t>
  </si>
  <si>
    <t>MITSI_A_ASOC1_MS</t>
  </si>
  <si>
    <t>MITSI_A_ASOC1_NO</t>
  </si>
  <si>
    <t>MITSI_A_ASOC2_RAW</t>
  </si>
  <si>
    <t>MITSI_A_ASOC2_MS</t>
  </si>
  <si>
    <t>MITSI_A_ASOC2_NO</t>
  </si>
  <si>
    <t>MITSI_B_ASOC1_RAW</t>
  </si>
  <si>
    <t>MITSI_B_ASOC1_MS</t>
  </si>
  <si>
    <t>MITSI_B_ASOC1_NO</t>
  </si>
  <si>
    <t>MITSI_B_ASOC2_RAW</t>
  </si>
  <si>
    <t>MITSI_B_ASOC2_MS</t>
  </si>
  <si>
    <t>MITSI_B_ASOC2_NO</t>
  </si>
  <si>
    <t>MITSI_A_SHORT_RAW</t>
  </si>
  <si>
    <t>MITSI_A_SHORT_MS</t>
  </si>
  <si>
    <t>MITSI_A_SHORT_NO</t>
  </si>
  <si>
    <t>MITSI_A_LONG_RAW</t>
  </si>
  <si>
    <t>MITSI_A_LONG_MS</t>
  </si>
  <si>
    <t>MITSI_A_LONG_NO</t>
  </si>
  <si>
    <t>1=White
2=Black or African American
3=American Indian or Alaska Native
4=Native Hawaiian or Pacific Islander
5=Asian
6=Multiracial
99=Unknown or ambiguous
-4=Not available</t>
  </si>
  <si>
    <t>95 thru 98,-4</t>
  </si>
  <si>
    <t>995 thru 998,-4</t>
  </si>
  <si>
    <t>88 thru 98,-4</t>
  </si>
  <si>
    <t>7 thru 9,-4</t>
  </si>
  <si>
    <t>8-4</t>
  </si>
  <si>
    <t>ptid</t>
  </si>
  <si>
    <t>visitnum</t>
  </si>
  <si>
    <t>MISSING FROM SPANISH</t>
  </si>
  <si>
    <t>MISSING FROM ENGLISH</t>
  </si>
  <si>
    <t>DIGIF or DIGFORCT</t>
  </si>
  <si>
    <t>DIGIB or DIGBACCT</t>
  </si>
  <si>
    <t>BVMT-R Trial 1 Recall</t>
  </si>
  <si>
    <t>BVMT-R Trial 2 Recall</t>
  </si>
  <si>
    <t>BVMT-R Trial 3 Recall</t>
  </si>
  <si>
    <t>BVMT-R Total Immediate Recall</t>
  </si>
  <si>
    <t>BVMT-R Learning</t>
  </si>
  <si>
    <t>BVMT-R Delayed Recall</t>
  </si>
  <si>
    <t>BVMT-R Percent Retained</t>
  </si>
  <si>
    <t>HVLT-R Total Immediate Recall</t>
  </si>
  <si>
    <t>HVLT-R Delayed Recall</t>
  </si>
  <si>
    <t>HVLT-R Retention Percent</t>
  </si>
  <si>
    <t>LASSI Set A, Recall 1 Raw Score</t>
  </si>
  <si>
    <t>LASSI Set B, Recall 1 Raw Score</t>
  </si>
  <si>
    <t>LASSI Set A, Recall 2 Raw Score</t>
  </si>
  <si>
    <t>LASSI Set A, Recall 1 Number of Intrusions</t>
  </si>
  <si>
    <t>LASSI Set B, Recall 1 Number of Intrusions</t>
  </si>
  <si>
    <t>LASSI Set A, Recall 2 Number of Intrusions</t>
  </si>
  <si>
    <t>LASSI Set A, Cued Recall 1 Raw Score</t>
  </si>
  <si>
    <t>LASSI Set A, Cued Recall 1 Number of Intrusions</t>
  </si>
  <si>
    <t>LASSI Set A, Cued Recall 2 Raw Score</t>
  </si>
  <si>
    <t>LASSI Set A, Cued Recall 2 Number of Intrusions</t>
  </si>
  <si>
    <t>LASSI Set B, Cued Recall 1 Raw Score</t>
  </si>
  <si>
    <t>LASSI Set B, Cued Recall 1 Number of Intrusions</t>
  </si>
  <si>
    <t>LASSI Set B, Cued Recall 2 Raw Score</t>
  </si>
  <si>
    <t>LASSI Set B, Cued Recall 2 Number of Intrusions</t>
  </si>
  <si>
    <t>LASSI Set A, Cued Recall 3 Raw Score</t>
  </si>
  <si>
    <t>LASSI Set A, Cued Recall 3 Number of Intrusions</t>
  </si>
  <si>
    <t>LASSI Delayed Free Recall Raw Score</t>
  </si>
  <si>
    <t>LASSI Delayed Free Recall Number of Intrusions</t>
  </si>
  <si>
    <t>Visual Memory Binding Test, Sample - Proportion</t>
  </si>
  <si>
    <t>Visual Memory Binding Test, Shapes - Proportion</t>
  </si>
  <si>
    <t>Visual Memory Binding Test, Color-Shape Binding - Proportion</t>
  </si>
  <si>
    <t>MMSE Orientation Score</t>
  </si>
  <si>
    <t>MMSE 3-Word Recall</t>
  </si>
  <si>
    <t>MMSE Total Score (uses "world" not serial 7's)</t>
  </si>
  <si>
    <t>MMSE Serial 7s (Additional Subtest)</t>
  </si>
  <si>
    <t>Visual Memory Binding Test, Sample - Time (ms)</t>
  </si>
  <si>
    <t>Visual Memory Binding Test, Shapes - Time (ms)</t>
  </si>
  <si>
    <t>Visual Memory Binding Test, Color-Shape Binding - Time (ms)</t>
  </si>
  <si>
    <t>Trail Making Test, Trail A - Raw Score (sec)</t>
  </si>
  <si>
    <t>Trail Making Test, Trail A - Number of Errors</t>
  </si>
  <si>
    <t>Trail Making Test, Trail B - Raw Score (sec)</t>
  </si>
  <si>
    <t>Trail Making Test, Trail B - Number of Errors</t>
  </si>
  <si>
    <t>NAB Categories Test</t>
  </si>
  <si>
    <t>Stroop Color-Word Test, Word Reading (W) - Raw Score</t>
  </si>
  <si>
    <t>Stroop Color-Word Test, Word Reading (W) - Age-Corrected Score</t>
  </si>
  <si>
    <t>Stroop Color-Word Test, Color Naming (C) - Raw Score</t>
  </si>
  <si>
    <t>Stroop Color-Word Test, Color Naming (C) - Age-Corrected Score</t>
  </si>
  <si>
    <t>Stroop Color-Word Test, Color-Word (CW) - Age-Corrected Score</t>
  </si>
  <si>
    <t>Stroop Color-Word Test, Color-Word (CW) - Raw Score</t>
  </si>
  <si>
    <t>Stroop Color-Word Test, Interference Score</t>
  </si>
  <si>
    <t>WAIS IV-Block Design</t>
  </si>
  <si>
    <t>COWAT, "F" Fluency - Raw Score</t>
  </si>
  <si>
    <t>COWAT, "A" Fluency - Raw Score</t>
  </si>
  <si>
    <t>COWAT, "S" Fluency - Raw Score</t>
  </si>
  <si>
    <t>COWAT, "Animals" Fluency - Raw Score</t>
  </si>
  <si>
    <t>COWAT, "Fruits" Fluency - Raw Score</t>
  </si>
  <si>
    <t>COWAT, "Vegetables" Fluency - Raw Score</t>
  </si>
  <si>
    <t>Geriatric Depression Scale (15 item)</t>
  </si>
  <si>
    <t>ADCS-MCI, Total Score</t>
  </si>
  <si>
    <t>ADCS-MCI, # of "I Dont Know" Responses</t>
  </si>
  <si>
    <t>ADCS-MCI, Instrumental ADLs Score</t>
  </si>
  <si>
    <t>Spatial Navigation Task, Visible Trial 1 - Path Length to Target</t>
  </si>
  <si>
    <t>Spatial Navigation Task, Visible Trial 2 - Path Length to Target</t>
  </si>
  <si>
    <t>Spatial Navigation Task, Visible Trial 3 - Path Length to Target</t>
  </si>
  <si>
    <t>Spatial Navigation Task, Visible Trial 4 - Path Length to Target</t>
  </si>
  <si>
    <t>Spatial Navigation Task, Visible Trial 1 - Time to Target</t>
  </si>
  <si>
    <t>Spatial Navigation Task, Visible Trial 2 - Time to Target</t>
  </si>
  <si>
    <t>Spatial Navigation Task, Visible Trial 3 - Time to Target</t>
  </si>
  <si>
    <t>Spatial Navigation Task, Visible Trial 4 - Time to Target</t>
  </si>
  <si>
    <t>Spatial Navigation Task, Invisible Trial 4 - Path Length to Target</t>
  </si>
  <si>
    <t>Spatial Navigation Task, Invisible Trial 4 - Time to Target</t>
  </si>
  <si>
    <t>Spatial Navigation Task, Invisible Trial 1 - Path Length to Target</t>
  </si>
  <si>
    <t>Spatial Navigation Task, Invisible Trial 1 - Time to Target</t>
  </si>
  <si>
    <t>Spatial Navigation Task, Invisible Trial 1 - Total Path Length</t>
  </si>
  <si>
    <t>Spatial Navigation Task, Invisible Trial 1 - Target Aquired?</t>
  </si>
  <si>
    <t>Spatial Navigation Task, Invisible Trial 1 - NW Quadrant Time</t>
  </si>
  <si>
    <t>Spatial Navigation Task, Invisible Trial 2 - Target Aquired?</t>
  </si>
  <si>
    <t>Spatial Navigation Task, Invisible Trial 3 - Target Aquired?</t>
  </si>
  <si>
    <t>Spatial Navigation Task, Invisible Trial 4 - Target Aquired?</t>
  </si>
  <si>
    <t>Spatial Navigation Task, Invisible Trial 2 - Total Path Length</t>
  </si>
  <si>
    <t>Spatial Navigation Task, Invisible Trial 3 - Total Path Length</t>
  </si>
  <si>
    <t>Spatial Navigation Task, Invisible Trial 3 - Path Length to Target</t>
  </si>
  <si>
    <t>Spatial Navigation Task, Invisible Trial 3 - NW Quadrant Time</t>
  </si>
  <si>
    <t>Spatial Navigation Task, Invisible Trial 4 - Total Path Length</t>
  </si>
  <si>
    <t>Spatial Navigation Task, Invisible Trial 2 - Path Length to Target</t>
  </si>
  <si>
    <t>Spatial Navigation Task, Invisible Trial 2 - Time to Target</t>
  </si>
  <si>
    <t>Spatial Navigation Task, Invisible Trial 3 - Time to Target</t>
  </si>
  <si>
    <t>Spatial Navigation Task, Invisible Trial 2 - NW Quadrant Time</t>
  </si>
  <si>
    <t>Spatial Navigation Task, Invisible Trial 4 - NW Quadrant Time</t>
  </si>
  <si>
    <t>Spatial Navigation Task, Invisible Trial 5 - Target Aquired?</t>
  </si>
  <si>
    <t>Spatial Navigation Task, Invisible Trial 5 - Total Path Length</t>
  </si>
  <si>
    <t>Spatial Navigation Task, Invisible Trial 5 - Path Length to Target</t>
  </si>
  <si>
    <t>Spatial Navigation Task, Invisible Trial 5 - Time to Target</t>
  </si>
  <si>
    <t>Spatial Navigation Task, Invisible Trial 5 - NW Quadrant Time</t>
  </si>
  <si>
    <t>Spatial Navigation Task, Invisible Trial 6 - Target Aquired?</t>
  </si>
  <si>
    <t>Spatial Navigation Task, Invisible Trial 6 - Total Path Length</t>
  </si>
  <si>
    <t>Spatial Navigation Task, Invisible Trial 6 - Path Length to Target</t>
  </si>
  <si>
    <t>Spatial Navigation Task, Invisible Trial 6 - Time to Target</t>
  </si>
  <si>
    <t>Spatial Navigation Task, Invisible Trial 6 - NW Quadrant Time</t>
  </si>
  <si>
    <t>Spatial Navigation Task, Invisible Trial 7 - Target Aquired?</t>
  </si>
  <si>
    <t>Spatial Navigation Task, Invisible Trial 7 - Total Path Length</t>
  </si>
  <si>
    <t>Spatial Navigation Task, Invisible Trial 7 - Path Length to Target</t>
  </si>
  <si>
    <t>Spatial Navigation Task, Invisible Trial 7 - Time to Target</t>
  </si>
  <si>
    <t>Spatial Navigation Task, Invisible Trial 7 - NW Quadrant Time</t>
  </si>
  <si>
    <t>Spatial Navigation Task, Invisible Trial 8 - Target Aquired?</t>
  </si>
  <si>
    <t>Spatial Navigation Task, Invisible Trial 8 - Total Path Length</t>
  </si>
  <si>
    <t>Spatial Navigation Task, Invisible Trial 8 - Path Length to Target</t>
  </si>
  <si>
    <t>Spatial Navigation Task, Invisible Trial 8 - Time to Target</t>
  </si>
  <si>
    <t>Spatial Navigation Task, Invisible Trial 8 - NW Quadrant Time</t>
  </si>
  <si>
    <t>Spatial Navigation Task, Invisible Trial 9 (Probe) - Target Aquired?</t>
  </si>
  <si>
    <t>Spatial Navigation Task, Invisible Trial 9 (Probe) - Total Path Length</t>
  </si>
  <si>
    <t>Spatial Navigation Task, Invisible Trial 9 (Probe) - Path Length to Target</t>
  </si>
  <si>
    <t>Spatial Navigation Task, Invisible Trial 9 (Probe) - Time to Target</t>
  </si>
  <si>
    <t>Spatial Navigation Task, Invisible Trial 9 (Probe) - NW Quadrant Time</t>
  </si>
  <si>
    <t>Spatial Navigation Task, Invisible Trial 1 - Search Strategy Type</t>
  </si>
  <si>
    <t>Spatial Navigation Task, Invisible Trial 2 - Search Strategy Type</t>
  </si>
  <si>
    <t>Spatial Navigation Task, Invisible Trial 3 - Search Strategy Type</t>
  </si>
  <si>
    <t>Spatial Navigation Task, Invisible Trial 4 - Search Strategy Type</t>
  </si>
  <si>
    <t>Spatial Navigation Task, Invisible Trial 5 - Search Strategy Type</t>
  </si>
  <si>
    <t>Spatial Navigation Task, Invisible Trial 6 - Search Strategy Type</t>
  </si>
  <si>
    <t>Spatial Navigation Task, Invisible Trial 1 - Comments</t>
  </si>
  <si>
    <t>Spatial Navigation Task, Invisible Trial 2 - Comments</t>
  </si>
  <si>
    <t>Spatial Navigation Task, Invisible Trial 3 - Comments</t>
  </si>
  <si>
    <t>Spatial Navigation Task, Invisible Trial 4 - Comments</t>
  </si>
  <si>
    <t>Spatial Navigation Task, Invisible Trial 5 - Comments</t>
  </si>
  <si>
    <t>Spatial Navigation Task, Invisible Trial 6 - Comments</t>
  </si>
  <si>
    <t>Spatial Navigation Task, Invisible Trial 7 - Search Strategy Type</t>
  </si>
  <si>
    <t>Spatial Navigation Task, Invisible Trial 7 - Comments</t>
  </si>
  <si>
    <t>Spatial Navigation Task, Invisible Trial 8 - Search Strategy Type</t>
  </si>
  <si>
    <t>Spatial Navigation Task, Invisible Trial 8 - Comments</t>
  </si>
  <si>
    <t>Spatial Navigation Task, Invisible Trial 9 - Search Strategy Type</t>
  </si>
  <si>
    <t>Spatial Navigation Task, Invisible Trial 9 - Comments</t>
  </si>
  <si>
    <t>MITSI-L, Set A Paired Associates 1 - Raw Score</t>
  </si>
  <si>
    <t>MITSI-L, Set A Paired Associates 2 - Raw Score</t>
  </si>
  <si>
    <t>MITSI-L, Set A Paired Associates 1 - Time (ms)</t>
  </si>
  <si>
    <t>MITSI-L, Set A Paired Associates 2 - Time (ms)</t>
  </si>
  <si>
    <t>MITSI-L, Set A Paired Associates 1 - Number of Intrusions</t>
  </si>
  <si>
    <t>MITSI-L, Set A Paired Associates 2 - Number of Intrusions</t>
  </si>
  <si>
    <t>MITSI-L, Set B Paired Associates 1 - Raw Score</t>
  </si>
  <si>
    <t>MITSI-L, Set B Paired Associates 1 - Time (ms)</t>
  </si>
  <si>
    <t>MITSI-L, Set B Paired Associates 1 - Number of Intrusions</t>
  </si>
  <si>
    <t>MITSI-L, Set B Paired Associates 2 - Raw Score</t>
  </si>
  <si>
    <t>MITSI-L, Set B Paired Associates 2 - Time (ms)</t>
  </si>
  <si>
    <t>MITSI-L, Set B Paired Associates 2 - Number of Intrusions</t>
  </si>
  <si>
    <t>MITSI-L, Set A Paired Associates Short Delay - Raw Score</t>
  </si>
  <si>
    <t>MITSI-L, Set A Paired Associates Short Delay - Time (ms)</t>
  </si>
  <si>
    <t>MITSI-L, Set A Paired Associates Short Delay - Number of Intrusions</t>
  </si>
  <si>
    <t>MITSI-L, Set A Paired Associates Long Delay - Raw Score</t>
  </si>
  <si>
    <t>MITSI-L, Set A Paired Associates Long Delay - Time (ms)</t>
  </si>
  <si>
    <t>MITSI-L, Set A Paired Associates Long Delay - Number of Intrusions</t>
  </si>
  <si>
    <t>Date of Birth</t>
  </si>
  <si>
    <t>Education of Patient</t>
  </si>
  <si>
    <t>Ethnicity</t>
  </si>
  <si>
    <t>Gender</t>
  </si>
  <si>
    <t>Primary Language</t>
  </si>
  <si>
    <t>Primary Language (Other)</t>
  </si>
  <si>
    <t>Secondary Language</t>
  </si>
  <si>
    <t>Secondary Language (Other)</t>
  </si>
  <si>
    <t>Handedness</t>
  </si>
  <si>
    <t>Assessment Site</t>
  </si>
  <si>
    <t>Assessment Visit Number</t>
  </si>
  <si>
    <t>Assessment Date</t>
  </si>
  <si>
    <t>Examiners Initials</t>
  </si>
  <si>
    <t>Age</t>
  </si>
  <si>
    <t>fl4_examinar</t>
  </si>
  <si>
    <t>fl4_visit</t>
  </si>
  <si>
    <t>fl4_date</t>
  </si>
  <si>
    <t>fl4_a_source</t>
  </si>
  <si>
    <t>fl4_b_infrat</t>
  </si>
  <si>
    <t>fl4_1a_events</t>
  </si>
  <si>
    <t>fl4_1b_tasks</t>
  </si>
  <si>
    <t>fl4_1c_names</t>
  </si>
  <si>
    <t>fl4_1d_words</t>
  </si>
  <si>
    <t>fl4_1e_possess</t>
  </si>
  <si>
    <t>fl4_1f_responsib</t>
  </si>
  <si>
    <t>fl4_1_mean</t>
  </si>
  <si>
    <t>fl4_2a_events</t>
  </si>
  <si>
    <t>fl4_2b_within</t>
  </si>
  <si>
    <t>fl4_2c_outside</t>
  </si>
  <si>
    <t>fl4_2d_day</t>
  </si>
  <si>
    <t>fl4_2e_month</t>
  </si>
  <si>
    <t>fl4_2f_year</t>
  </si>
  <si>
    <t>fl4_2_mean</t>
  </si>
  <si>
    <t>fl4_3a_recognize_err</t>
  </si>
  <si>
    <t>fl4_3b_show_caution</t>
  </si>
  <si>
    <t>fl4_3c_plan_errand</t>
  </si>
  <si>
    <t>fl4_3d_make_change</t>
  </si>
  <si>
    <t>fl4_3e_handle_fin</t>
  </si>
  <si>
    <t>fl4_3f_judge_grocery</t>
  </si>
  <si>
    <t>fl4_3_mean</t>
  </si>
  <si>
    <t>fl4_4a_self_motiv</t>
  </si>
  <si>
    <t>fl4_4b_personal_hyg</t>
  </si>
  <si>
    <t>fl4_4c_act_impulsiv</t>
  </si>
  <si>
    <t>fl4_4d_failed_events</t>
  </si>
  <si>
    <t>fl4_4e_people_feel</t>
  </si>
  <si>
    <t>fl4_4f_react_as_before</t>
  </si>
  <si>
    <t>fl4_4_mean</t>
  </si>
  <si>
    <t>fl4_5a_garbage</t>
  </si>
  <si>
    <t>fl4_5b_coffee</t>
  </si>
  <si>
    <t>fl4_5c_complex</t>
  </si>
  <si>
    <t>fl4_5d_non_routine</t>
  </si>
  <si>
    <t>fl4_5e_tv_programs</t>
  </si>
  <si>
    <t>fl4_5f_crossword</t>
  </si>
  <si>
    <t>fl4_5_mean</t>
  </si>
  <si>
    <t>fl4_6a_urine</t>
  </si>
  <si>
    <t>fl4_6b_bowels</t>
  </si>
  <si>
    <t>fl4_6c_clothes</t>
  </si>
  <si>
    <t>fl4_6d_shower</t>
  </si>
  <si>
    <t>fl4_6e_groom</t>
  </si>
  <si>
    <t>fl4_6f_utensils</t>
  </si>
  <si>
    <t>fl4_6_mean</t>
  </si>
  <si>
    <t>fl4_1_max</t>
  </si>
  <si>
    <t>fl4_2_max</t>
  </si>
  <si>
    <t>fl4_3_max</t>
  </si>
  <si>
    <t>fl4_4_max</t>
  </si>
  <si>
    <t>fl4_5_max</t>
  </si>
  <si>
    <t>fl4_6_max</t>
  </si>
  <si>
    <t>fl4_sum_of_means</t>
  </si>
  <si>
    <t>fl4_sum_of_max</t>
  </si>
  <si>
    <t>fl4_mean_of_means</t>
  </si>
  <si>
    <t>fl4_mean_of_max</t>
  </si>
  <si>
    <t>fl4_modified_cdr_rating_complete</t>
  </si>
  <si>
    <t>Mean Score for Memory</t>
  </si>
  <si>
    <t>Memory Question 1</t>
  </si>
  <si>
    <t>Memory Question 2</t>
  </si>
  <si>
    <t>Memory Question 3</t>
  </si>
  <si>
    <t>Memory Question 4</t>
  </si>
  <si>
    <t>Memory Question 5</t>
  </si>
  <si>
    <t>Memory Question 6</t>
  </si>
  <si>
    <t>Orientation Question 1</t>
  </si>
  <si>
    <t>Orientation Question 2</t>
  </si>
  <si>
    <t>Orientation Question 3</t>
  </si>
  <si>
    <t>Orientation Question 4</t>
  </si>
  <si>
    <t>Orientation Question 5</t>
  </si>
  <si>
    <t>Orientation Question 6</t>
  </si>
  <si>
    <t>Mean Score for Orientation</t>
  </si>
  <si>
    <t>Judgment and Problem-Solving Question 1</t>
  </si>
  <si>
    <t>Judgment and Problem-Solving Question 3</t>
  </si>
  <si>
    <t>Judgment and Problem-Solving Question 2</t>
  </si>
  <si>
    <t>Judgment and Problem-Solving Question 4</t>
  </si>
  <si>
    <t>Judgment and Problem-Solving Question 5</t>
  </si>
  <si>
    <t>Judgment and Problem-Solving Question 6</t>
  </si>
  <si>
    <t>Mean Score for Judgment and Problem-Solving</t>
  </si>
  <si>
    <t>Community Affairs Question 1</t>
  </si>
  <si>
    <t>Community Affairs Question 2</t>
  </si>
  <si>
    <t>Community Affairs Question 3</t>
  </si>
  <si>
    <t>Community Affairs Question 4</t>
  </si>
  <si>
    <t>Community Affairs Question 5</t>
  </si>
  <si>
    <t>Community Affairs Question 6</t>
  </si>
  <si>
    <t>Mean Score for Community Affairs</t>
  </si>
  <si>
    <t>Home and Hobbies Question 1</t>
  </si>
  <si>
    <t>Home and Hobbies Question 2</t>
  </si>
  <si>
    <t>Home and Hobbies Question 3</t>
  </si>
  <si>
    <t>Home and Hobbies Question 4</t>
  </si>
  <si>
    <t>Home and Hobbies Question 5</t>
  </si>
  <si>
    <t>Home and Hobbies Question 6</t>
  </si>
  <si>
    <t>Mean Score for Home and Hobbies</t>
  </si>
  <si>
    <t>Personal Care Question 1</t>
  </si>
  <si>
    <t>Personal Care Question 2</t>
  </si>
  <si>
    <t>Personal Care Question 3</t>
  </si>
  <si>
    <t>Personal Care Question 4</t>
  </si>
  <si>
    <t>Personal Care Question 5</t>
  </si>
  <si>
    <t>Personal Care Question 6</t>
  </si>
  <si>
    <t>Mean Score for Personal Care</t>
  </si>
  <si>
    <t>Source of Data</t>
  </si>
  <si>
    <t>Informant Rating</t>
  </si>
  <si>
    <t>Visit</t>
  </si>
  <si>
    <t>Date</t>
  </si>
  <si>
    <t>Does he/she remember recent events, activities or conversations that have occurred in the last few days or weeks?</t>
  </si>
  <si>
    <t>Does he/she remember to complete tasks when interrupted (e.g., turning off the stove or faucet; locking the door)?</t>
  </si>
  <si>
    <t>Does he/she remember the names of family, friends and acquaintances?</t>
  </si>
  <si>
    <t>Does he/she have any difficulty remembering words used in ordinary conversations?</t>
  </si>
  <si>
    <t>Does he/she have difficulty recalling where personal possessions, such as keys or glasses, have been left?</t>
  </si>
  <si>
    <t>Is he/she able to find places within the immediate neighborhood?</t>
  </si>
  <si>
    <t>Is he/she able to find places outside the immediate neighborhood and recognize where he/she is located?</t>
  </si>
  <si>
    <t>Does he/she usually remember what day of the week it is?</t>
  </si>
  <si>
    <t>Does he/she usually remember what month of the year it is?</t>
  </si>
  <si>
    <t>Does he/she usually remember what year it is?</t>
  </si>
  <si>
    <t>Does he/she recognize and have insight into errors that have been made and items that have been forgotten?</t>
  </si>
  <si>
    <t>Can he/she make change for a purchase or figure the tip at a restaurant?</t>
  </si>
  <si>
    <t>Can he/she handle financial matters (e.g., cashing checks, making payments)?</t>
  </si>
  <si>
    <t>Can he/she judge the appropriate amount of groceries, supplies, magazines, clothes, etc that he/she needs?</t>
  </si>
  <si>
    <t>Has he/she failed to get to events or appointments because of lack of interest, apathy or slowing of responses?</t>
  </si>
  <si>
    <t>Does he/she take peoples feelings into account before acting or speaking, and show consideration to others?</t>
  </si>
  <si>
    <t>Can he/she take out the garbage, wash dishes, make the bed, lay the table, water the plants?</t>
  </si>
  <si>
    <t>Does he/she pay attention to, follow and understand TV programs and newspaper and magazine articles?</t>
  </si>
  <si>
    <t>Does he/she have any difficulty in control of urine?</t>
  </si>
  <si>
    <t>Does he/she have any difficulty in control of bowels?</t>
  </si>
  <si>
    <t>Does he/she have any difficulty with choosing clothes and dressing independently?</t>
  </si>
  <si>
    <t>Does he/she shower or bathe appropriately and independently (allowing for any physical limitations)?</t>
  </si>
  <si>
    <t>Does he/she groom him/herself independently and appropriately?</t>
  </si>
  <si>
    <t>Does he/she have any difficulty with using utensils, eating cleanly and independently?</t>
  </si>
  <si>
    <t>Does he/she remember his/her responsibilities (such as, to keep appointments, do assigned chores, take medications, recall dates of family occasions)?</t>
  </si>
  <si>
    <t>Can he/she accurately judge how recent events have occurred relative to each other (e.g., the order in which recent news events have occurred)?</t>
  </si>
  <si>
    <t>Does he/she show appropriate caution when solicited by advertisements, strangers, or when unusual requests or suggestions are made?</t>
  </si>
  <si>
    <t>Can he/she plan and organize an outing or errand, taking into account traffic, weather conditions, and expected duration of the trip?</t>
  </si>
  <si>
    <t>Is he/she self-motivated to do what is required to maintain his/her lifestyle. (e.g., shop for groceries, clothes, or other supplies help with chores and engage in family or community activities)?</t>
  </si>
  <si>
    <t>Is his/her personal hygiene, and grooming behavior appropriate (e.g., frequency of bathing, changing clothes, doing laundry)?</t>
  </si>
  <si>
    <t>Does he/she act impulsively or become impatient in public situations (e.g., when waiting at the doctors office or the grocery store)?</t>
  </si>
  <si>
    <t>Does he/she react as before in social settings, have insight into references made, accept opposing points of view and understand the humor in jokes?</t>
  </si>
  <si>
    <t>Can he/she make a cup of coffee or tea, operate the laundry machine or microwave, use cleaners and chemicals, change light bulbs, use the TV remote control and the telephone independently?</t>
  </si>
  <si>
    <t>Can he/she do more complex routine tasks, such as, organize storage space, sort the mail correctly, cook a meal, use a camera?</t>
  </si>
  <si>
    <t>Can he/she handle non-routine tasks, such as unblock the toilet, put up pictures, set up a new electronic device, use a computer for games/e- mail/searches?</t>
  </si>
  <si>
    <t>Is he/she able to, do crossword puzzles, play card games, chess, dominoes, and engage in hobbies such as photography, painting, flower arrangements?</t>
  </si>
  <si>
    <t>English Question Text</t>
  </si>
  <si>
    <t>Spanish Question Text</t>
  </si>
  <si>
    <t>Highest Score for Memory:</t>
  </si>
  <si>
    <t>Highest Score for Orientation:</t>
  </si>
  <si>
    <t>Highest Score for Judgment and Problem-Solving:</t>
  </si>
  <si>
    <t>Highest Score for Community Affairs:</t>
  </si>
  <si>
    <t>Highest Score for Home and Hobbies:</t>
  </si>
  <si>
    <t>Highest Score for Personal Care:</t>
  </si>
  <si>
    <t>FL9 English Form Complete?</t>
  </si>
  <si>
    <t>FL9 Spanish Form Complete?</t>
  </si>
  <si>
    <t>fl4s_a_source</t>
  </si>
  <si>
    <t>fl4s_b_infrat</t>
  </si>
  <si>
    <t>fl4s_1a_events</t>
  </si>
  <si>
    <t>fl4s_1b_tasks</t>
  </si>
  <si>
    <t>fl4s_1c_names</t>
  </si>
  <si>
    <t>fl4s_1d_words</t>
  </si>
  <si>
    <t>fl4s_1e_possess</t>
  </si>
  <si>
    <t>fl4s_1f_responsib</t>
  </si>
  <si>
    <t>fl4s_1_mean</t>
  </si>
  <si>
    <t>fl4s_2a_events</t>
  </si>
  <si>
    <t>fl4s_2b_within</t>
  </si>
  <si>
    <t>fl4s_2c_outside</t>
  </si>
  <si>
    <t>fl4s_2d_day</t>
  </si>
  <si>
    <t>fl4s_2e_month</t>
  </si>
  <si>
    <t>fl4s_2f_year</t>
  </si>
  <si>
    <t>fl4s_2_mean</t>
  </si>
  <si>
    <t>fl4s_3a_recognize_err</t>
  </si>
  <si>
    <t>fl4s_3b_show_caution</t>
  </si>
  <si>
    <t>fl4s_3c_plan_errand</t>
  </si>
  <si>
    <t>fl4s_3d_make_change</t>
  </si>
  <si>
    <t>fl4s_3e_handle_fin</t>
  </si>
  <si>
    <t>fl4s_3f_judge_grocery</t>
  </si>
  <si>
    <t>fl4s_3_mean</t>
  </si>
  <si>
    <t>fl4s_4a_self_motiv</t>
  </si>
  <si>
    <t>fl4s_4b_personal_hyg</t>
  </si>
  <si>
    <t>fl4s_4c_act_impulsiv</t>
  </si>
  <si>
    <t>fl4s_4d_failed_events</t>
  </si>
  <si>
    <t>fl4s_4e_people_feel</t>
  </si>
  <si>
    <t>fl4s_4f_react_as_before</t>
  </si>
  <si>
    <t>fl4s_4_mean</t>
  </si>
  <si>
    <t>fl4s_5a_simple</t>
  </si>
  <si>
    <t>fl4s_5b_complex</t>
  </si>
  <si>
    <t>fl4s_5c_non_routine</t>
  </si>
  <si>
    <t>fl4s_5d_tv</t>
  </si>
  <si>
    <t>fl4s_5e_crossword</t>
  </si>
  <si>
    <t>fl4s_5_mean</t>
  </si>
  <si>
    <t>fl4s_6a_urine</t>
  </si>
  <si>
    <t>fl4s_6b_bowels</t>
  </si>
  <si>
    <t>fl4s_6c_clothes</t>
  </si>
  <si>
    <t>fl4s_6d_shower</t>
  </si>
  <si>
    <t>fl4s_6e_groom</t>
  </si>
  <si>
    <t>fl4s_6f_utensils</t>
  </si>
  <si>
    <t>fl4s_6_mean</t>
  </si>
  <si>
    <t>fl4s_1_max</t>
  </si>
  <si>
    <t>fl4s_2_max</t>
  </si>
  <si>
    <t>fl4s_3_max</t>
  </si>
  <si>
    <t>fl4s_4_max</t>
  </si>
  <si>
    <t>fl4s_5_max</t>
  </si>
  <si>
    <t>fl4s_6_max</t>
  </si>
  <si>
    <t>fl4s_sum_of_means</t>
  </si>
  <si>
    <t>fl4s_sum_of_max</t>
  </si>
  <si>
    <t>fl4s_mean_of_means</t>
  </si>
  <si>
    <t>fl4s_mean_of_max</t>
  </si>
  <si>
    <t>fl4s_modified_cdr_rating_complete</t>
  </si>
  <si>
    <t>Subject/Participant
Informant
Both</t>
  </si>
  <si>
    <t>Reliable and informative
Reliable but not informative
Not Reliable</t>
  </si>
  <si>
    <t>0 = No change/No hay cambio
0.5 = Questionably Worse/Dudosamente Peor
1 = Worse/Peor
2 = Much Worse/Bastante Peor
9 = N/A
99 = N/A</t>
  </si>
  <si>
    <t>FL4_EXAMINAR</t>
  </si>
  <si>
    <t>FL4_VISIT</t>
  </si>
  <si>
    <t>FL4_DATE</t>
  </si>
  <si>
    <t>FL4_A_SOURCE</t>
  </si>
  <si>
    <t>FL4_B_INFRAT</t>
  </si>
  <si>
    <t>FL4_1A_EVENTS</t>
  </si>
  <si>
    <t>FL4_1B_TASKS</t>
  </si>
  <si>
    <t>FL4_1C_NAMES</t>
  </si>
  <si>
    <t>FL4_1D_WORDS</t>
  </si>
  <si>
    <t>FL4_1E_POSSESS</t>
  </si>
  <si>
    <t>FL4_1F_RESPONSIB</t>
  </si>
  <si>
    <t>FL4_1_MEAN</t>
  </si>
  <si>
    <t>FL4_2A_EVENTS</t>
  </si>
  <si>
    <t>FL4_2B_WITHIN</t>
  </si>
  <si>
    <t>FL4_2C_OUTSIDE</t>
  </si>
  <si>
    <t>FL4_2D_DAY</t>
  </si>
  <si>
    <t>FL4_2E_MONTH</t>
  </si>
  <si>
    <t>FL4_2F_YEAR</t>
  </si>
  <si>
    <t>FL4_2_MEAN</t>
  </si>
  <si>
    <t>FL4_3A_RECOGNIZE_ERR</t>
  </si>
  <si>
    <t>FL4_3B_SHOW_CAUTION</t>
  </si>
  <si>
    <t>FL4_3C_PLAN_ERRAND</t>
  </si>
  <si>
    <t>FL4_3D_MAKE_CHANGE</t>
  </si>
  <si>
    <t>FL4_3E_HANDLE_FIN</t>
  </si>
  <si>
    <t>FL4_3F_JUDGE_GROCERY</t>
  </si>
  <si>
    <t>FL4_3_MEAN</t>
  </si>
  <si>
    <t>FL4_4A_SELF_MOTIV</t>
  </si>
  <si>
    <t>FL4_4B_PERSONAL_HYG</t>
  </si>
  <si>
    <t>FL4_4C_ACT_IMPULSIV</t>
  </si>
  <si>
    <t>FL4_4D_FAILED_EVENTS</t>
  </si>
  <si>
    <t>FL4_4E_PEOPLE_FEEL</t>
  </si>
  <si>
    <t>FL4_4F_REACT_AS_BEFORE</t>
  </si>
  <si>
    <t>FL4_4_MEAN</t>
  </si>
  <si>
    <t>FL4_5C_COMPLEX</t>
  </si>
  <si>
    <t>FL4_5D_NON_ROUTINE</t>
  </si>
  <si>
    <t>FL4_5E_TV_PROGRAMS</t>
  </si>
  <si>
    <t>FL4_5F_CROSSWORD</t>
  </si>
  <si>
    <t>FL4_5_MEAN</t>
  </si>
  <si>
    <t>FL4_6A_URINE</t>
  </si>
  <si>
    <t>FL4_6B_BOWELS</t>
  </si>
  <si>
    <t>FL4_6C_CLOTHES</t>
  </si>
  <si>
    <t>FL4_6D_SHOWER</t>
  </si>
  <si>
    <t>FL4_6E_GROOM</t>
  </si>
  <si>
    <t>FL4_6F_UTENSILS</t>
  </si>
  <si>
    <t>FL4_6_MEAN</t>
  </si>
  <si>
    <t>FL4_1_MAX</t>
  </si>
  <si>
    <t>FL4_2_MAX</t>
  </si>
  <si>
    <t>FL4_3_MAX</t>
  </si>
  <si>
    <t>FL4_4_MAX</t>
  </si>
  <si>
    <t>FL4_5_MAX</t>
  </si>
  <si>
    <t>FL4_6_MAX</t>
  </si>
  <si>
    <t>FL4_SUM_OF_MEANS</t>
  </si>
  <si>
    <t>FL4_SUM_OF_MAX</t>
  </si>
  <si>
    <t>FL4_MEAN_OF_MEANS</t>
  </si>
  <si>
    <t>FL4_MEAN_OF_MAX</t>
  </si>
  <si>
    <t>FL4 English Form Complete?</t>
  </si>
  <si>
    <t>FL4 Spanish Form Complete?</t>
  </si>
  <si>
    <t>ORDT/OPAT Format</t>
  </si>
  <si>
    <t>OPAT Free Object Recall</t>
  </si>
  <si>
    <t>OPAT Free Location Recall</t>
  </si>
  <si>
    <t>OPAT Cued Object Recall - Number of Hits</t>
  </si>
  <si>
    <t>OPAT Cued Object Recall - Number of Correct Rejections</t>
  </si>
  <si>
    <t>OPAT Cued Object Recall - Number of False Rejections</t>
  </si>
  <si>
    <t>OPAT Cued Object Recall - Number of False Recognition</t>
  </si>
  <si>
    <t>OPAT Object-Location Association - Number of Hits</t>
  </si>
  <si>
    <t>OPAT Object-Location Association - Average Location Score</t>
  </si>
  <si>
    <t>FL10 Form Complete?</t>
  </si>
  <si>
    <t>ORDT Difficult Objects - Pre-Exposure (% correct)</t>
  </si>
  <si>
    <t>ORDT Difficult Objects - Pre-Exposure No Omit (% correct)</t>
  </si>
  <si>
    <t>ORDT Difficult Objects - No Pre-Exposure (% correct)</t>
  </si>
  <si>
    <t>ORDT Difficult Objects - No Pre-Exposure No Omit (% correct)</t>
  </si>
  <si>
    <t>ORDT Difficult Objects - Number of Omissions</t>
  </si>
  <si>
    <t>ORDT Difficult Objects - Number of Commissions</t>
  </si>
  <si>
    <t>ORDT Difficult Objects - Median Reaction Time (correct only)</t>
  </si>
  <si>
    <t>ORDT Difficult Animals - Median Reaction Time (correct only)</t>
  </si>
  <si>
    <t>ORDT Difficult Non-Objects - Median Reaction Time (correct only)</t>
  </si>
  <si>
    <t>ORDT Difficult Animals - No Pre-Exposure (% correct)</t>
  </si>
  <si>
    <t>ORDT Difficult Non-Objects - No Pre-Exposure (% correct)</t>
  </si>
  <si>
    <t>ordt_format</t>
  </si>
  <si>
    <t>diff_obj_crct</t>
  </si>
  <si>
    <t>diff_obj_preexp_no_om</t>
  </si>
  <si>
    <t>diff_obj_no_prexp</t>
  </si>
  <si>
    <t>diff_obj_no_preexp_no_om</t>
  </si>
  <si>
    <t>diff_obj_om</t>
  </si>
  <si>
    <t>diff_obj_com</t>
  </si>
  <si>
    <t>diff_ani_no_preexp</t>
  </si>
  <si>
    <t>diff_non_obj_no_preexp</t>
  </si>
  <si>
    <t>mdn_reactn_time_diff_obj</t>
  </si>
  <si>
    <t>mdn_reactn_time_diff_ani</t>
  </si>
  <si>
    <t>mdn_reactn_time_diff_non_obj</t>
  </si>
  <si>
    <t>free_obj_recall</t>
  </si>
  <si>
    <t>free_loc_recall</t>
  </si>
  <si>
    <t>cor_hit_count</t>
  </si>
  <si>
    <t>cor_crct_rejection_count</t>
  </si>
  <si>
    <t>cor_false_reject_count</t>
  </si>
  <si>
    <t>cor_false_recog_count</t>
  </si>
  <si>
    <t>ola_hit_count</t>
  </si>
  <si>
    <t>ola_avg_loc_score</t>
  </si>
  <si>
    <t>ordt_opat_form_complete</t>
  </si>
  <si>
    <t>Visual Memory Binding Test, Total Duration (ms)</t>
  </si>
  <si>
    <t>Bateria III Woodcock-Muñoz, Letter-Word Identification - Correct Responses</t>
  </si>
  <si>
    <t>Bateria III Woodcock-Muñoz, Letter-Word Identification - Age Estimate</t>
  </si>
  <si>
    <t>Bateria III Woodcock-Muñoz, Letter-Word Identification - Grade Estimate</t>
  </si>
  <si>
    <t>WRAT-3, Reading - Letter Reading (Raw Score)</t>
  </si>
  <si>
    <t>WRAT-3, Reading - Word Reading (Raw Score)</t>
  </si>
  <si>
    <t>WRAT-3, Reading - Total (Raw Score)</t>
  </si>
  <si>
    <t>WMS-R, Logical Memory - Immediate Recall</t>
  </si>
  <si>
    <t>WMS-R, Logical Memory - Delayed Recall</t>
  </si>
  <si>
    <t>Boston Naming Test 2nd Ed. (30 Item version)</t>
  </si>
  <si>
    <t xml:space="preserve">Wechsler Adult Intelligence Test 2nd Ed (WAIS-R) Digit Symbol </t>
  </si>
  <si>
    <t>Wechsler Adult Intelligence Scale (WAIS) Digit Span Subtest, Forward Subscore (WAIS-III for Eng; WAIS-R for Spanish)</t>
  </si>
  <si>
    <t>Wechsler Adult Intelligence Scale (WAIS) Digit Span Subtest, Backward Subscore (WAIS-III for Eng; WAIS-R for Spanish)</t>
  </si>
  <si>
    <t>NACC Phonemic Fluency ("F"&amp;"L" for Eng; "M"&amp;"P" for Spa+Eng Bilinguals)</t>
  </si>
  <si>
    <t>No longer in use, barely any data collected</t>
  </si>
  <si>
    <t>Not collected for Spanish Speakers</t>
  </si>
  <si>
    <t>Not collected for English Speakers</t>
  </si>
  <si>
    <t xml:space="preserve">No longer in use, but good data was collected </t>
  </si>
  <si>
    <t>Statistics</t>
  </si>
  <si>
    <t>N</t>
  </si>
  <si>
    <t>Valid</t>
  </si>
  <si>
    <t>Missing</t>
  </si>
  <si>
    <t>English Speakers</t>
  </si>
  <si>
    <t>Spanish Speakers</t>
  </si>
  <si>
    <t>Notes</t>
  </si>
  <si>
    <t>Age corrected scores need to be added to English Speaker RedCap Form</t>
  </si>
  <si>
    <t>Questionnaires no longer in use, barely any data collected</t>
  </si>
  <si>
    <t>Used in new UDS, so it's now redundant, but might have novel data for old participants</t>
  </si>
  <si>
    <t>No longer redundant with UDS, keep</t>
  </si>
  <si>
    <t>Irrelevant/Undefined Variable, Remove from RedCap</t>
  </si>
  <si>
    <t>Variable Name</t>
  </si>
  <si>
    <t>No data was ever collected, Remove from RedCap</t>
  </si>
  <si>
    <t>Redundant</t>
  </si>
  <si>
    <t>Core UDS</t>
  </si>
  <si>
    <t>Header</t>
  </si>
  <si>
    <t>FORMID</t>
  </si>
  <si>
    <t>ADC Subject ID</t>
  </si>
  <si>
    <t>Center ID</t>
  </si>
  <si>
    <t>Examiner's Initials</t>
  </si>
  <si>
    <t>INITIALS</t>
  </si>
  <si>
    <t>ADC Visit ID (can be determined by Center)</t>
  </si>
  <si>
    <t>Randomly generated ID that replaces the patient ID in research data files</t>
  </si>
  <si>
    <t>Randomly generated ID that replaces the ADC ID in research data files</t>
  </si>
  <si>
    <t>NACCAGE,NACCAGEB</t>
  </si>
  <si>
    <t>Depreciated</t>
  </si>
  <si>
    <t>v1.2 Initial</t>
  </si>
  <si>
    <t>v1.2 Follow-Up</t>
  </si>
  <si>
    <t>v2
Initial</t>
  </si>
  <si>
    <t>v2
Follow-up</t>
  </si>
  <si>
    <t>v2 Tele Follow-Up</t>
  </si>
  <si>
    <t>v3
Initial</t>
  </si>
  <si>
    <t>v3
Follow-up</t>
  </si>
  <si>
    <t>v3 Tele Follow-Up</t>
  </si>
  <si>
    <t>Relevant Derived Variable</t>
  </si>
  <si>
    <t>PMEDS</t>
  </si>
  <si>
    <t>PMA</t>
  </si>
  <si>
    <t>PMAS</t>
  </si>
  <si>
    <t>PMASU</t>
  </si>
  <si>
    <t>PMAF</t>
  </si>
  <si>
    <t>PMAFU</t>
  </si>
  <si>
    <t>PMAP</t>
  </si>
  <si>
    <t>PMAPF</t>
  </si>
  <si>
    <t>PMAPFU</t>
  </si>
  <si>
    <t>PMB</t>
  </si>
  <si>
    <t>PMC</t>
  </si>
  <si>
    <t>PMD</t>
  </si>
  <si>
    <t>PME</t>
  </si>
  <si>
    <t>PMF</t>
  </si>
  <si>
    <t>PMG</t>
  </si>
  <si>
    <t>PMH</t>
  </si>
  <si>
    <t>PMI</t>
  </si>
  <si>
    <t>PMJ</t>
  </si>
  <si>
    <t>PMK</t>
  </si>
  <si>
    <t>PML</t>
  </si>
  <si>
    <t>PMM</t>
  </si>
  <si>
    <t>PMN</t>
  </si>
  <si>
    <t>PMO</t>
  </si>
  <si>
    <t>PMP</t>
  </si>
  <si>
    <t>PMQ</t>
  </si>
  <si>
    <t>PMR</t>
  </si>
  <si>
    <t>PMS</t>
  </si>
  <si>
    <t>PMT</t>
  </si>
  <si>
    <t>NMEDS</t>
  </si>
  <si>
    <t>NMA</t>
  </si>
  <si>
    <t>NMB</t>
  </si>
  <si>
    <t>NMC</t>
  </si>
  <si>
    <t>NMD</t>
  </si>
  <si>
    <t>NME</t>
  </si>
  <si>
    <t>NMF</t>
  </si>
  <si>
    <t>NMG</t>
  </si>
  <si>
    <t>NMH</t>
  </si>
  <si>
    <t>NMI</t>
  </si>
  <si>
    <t>NMJ</t>
  </si>
  <si>
    <t>NMK</t>
  </si>
  <si>
    <t>NML</t>
  </si>
  <si>
    <t>NMM</t>
  </si>
  <si>
    <t>NMO</t>
  </si>
  <si>
    <t>NMP</t>
  </si>
  <si>
    <t>NMQ</t>
  </si>
  <si>
    <t>NMR</t>
  </si>
  <si>
    <t>NMS</t>
  </si>
  <si>
    <t>NMT</t>
  </si>
  <si>
    <t>VITASUPS</t>
  </si>
  <si>
    <t>VSA</t>
  </si>
  <si>
    <t>VSB</t>
  </si>
  <si>
    <t>VSC</t>
  </si>
  <si>
    <t>VSD</t>
  </si>
  <si>
    <t>VSE</t>
  </si>
  <si>
    <t>VSF</t>
  </si>
  <si>
    <t>VSG</t>
  </si>
  <si>
    <t>VSH</t>
  </si>
  <si>
    <t>VSI</t>
  </si>
  <si>
    <t>VSJ</t>
  </si>
  <si>
    <t>VSK</t>
  </si>
  <si>
    <t>VSL</t>
  </si>
  <si>
    <t>VSM</t>
  </si>
  <si>
    <t>VSN</t>
  </si>
  <si>
    <t>VSO</t>
  </si>
  <si>
    <t>VSP</t>
  </si>
  <si>
    <t>VSQ</t>
  </si>
  <si>
    <t>VSR</t>
  </si>
  <si>
    <t>VSS</t>
  </si>
  <si>
    <t>VST</t>
  </si>
  <si>
    <t>NMN</t>
  </si>
  <si>
    <t>PMBS</t>
  </si>
  <si>
    <t>PMBSU</t>
  </si>
  <si>
    <t>PMBF</t>
  </si>
  <si>
    <t>PMBFU</t>
  </si>
  <si>
    <t>PMBP</t>
  </si>
  <si>
    <t>PMBPF</t>
  </si>
  <si>
    <t>PMBPFU</t>
  </si>
  <si>
    <t>PMCS</t>
  </si>
  <si>
    <t>PMCSU</t>
  </si>
  <si>
    <t>PMCF</t>
  </si>
  <si>
    <t>PMCFU</t>
  </si>
  <si>
    <t>PMCP</t>
  </si>
  <si>
    <t>PMCPF</t>
  </si>
  <si>
    <t>PMCPFU</t>
  </si>
  <si>
    <t>PMDS</t>
  </si>
  <si>
    <t>PMDSU</t>
  </si>
  <si>
    <t>PMDF</t>
  </si>
  <si>
    <t>PMDFU</t>
  </si>
  <si>
    <t>PMDP</t>
  </si>
  <si>
    <t>PMDPF</t>
  </si>
  <si>
    <t>PMDPFU</t>
  </si>
  <si>
    <t>PMES</t>
  </si>
  <si>
    <t>PMESU</t>
  </si>
  <si>
    <t>PMEF</t>
  </si>
  <si>
    <t>PMEFU</t>
  </si>
  <si>
    <t>PMEP</t>
  </si>
  <si>
    <t>PMEPF</t>
  </si>
  <si>
    <t>PMEPFU</t>
  </si>
  <si>
    <t>PMFS</t>
  </si>
  <si>
    <t>PMFSU</t>
  </si>
  <si>
    <t>PMFF</t>
  </si>
  <si>
    <t>PMFFU</t>
  </si>
  <si>
    <t>PMFP</t>
  </si>
  <si>
    <t>PMFPF</t>
  </si>
  <si>
    <t>PMFPFU</t>
  </si>
  <si>
    <t>PMGS</t>
  </si>
  <si>
    <t>PMGSU</t>
  </si>
  <si>
    <t>PMGF</t>
  </si>
  <si>
    <t>PMGFU</t>
  </si>
  <si>
    <t>PMGP</t>
  </si>
  <si>
    <t>PMGPF</t>
  </si>
  <si>
    <t>PMGPFU</t>
  </si>
  <si>
    <t>PMHS</t>
  </si>
  <si>
    <t>PMHSU</t>
  </si>
  <si>
    <t>PMHF</t>
  </si>
  <si>
    <t>PMHFU</t>
  </si>
  <si>
    <t>PMHP</t>
  </si>
  <si>
    <t>PMHPF</t>
  </si>
  <si>
    <t>PMHPFU</t>
  </si>
  <si>
    <t>PMIS</t>
  </si>
  <si>
    <t>PMISU</t>
  </si>
  <si>
    <t>PMIF</t>
  </si>
  <si>
    <t>PMIFU</t>
  </si>
  <si>
    <t>PMIP</t>
  </si>
  <si>
    <t>PMIPF</t>
  </si>
  <si>
    <t>PMIPFU</t>
  </si>
  <si>
    <t>PMJS</t>
  </si>
  <si>
    <t>PMJSU</t>
  </si>
  <si>
    <t>PMJF</t>
  </si>
  <si>
    <t>PMJFU</t>
  </si>
  <si>
    <t>PMJP</t>
  </si>
  <si>
    <t>PMJPF</t>
  </si>
  <si>
    <t>PMJPFU</t>
  </si>
  <si>
    <t>PMKS</t>
  </si>
  <si>
    <t>PMKSU</t>
  </si>
  <si>
    <t>PMKF</t>
  </si>
  <si>
    <t>PMKFU</t>
  </si>
  <si>
    <t>PMKP</t>
  </si>
  <si>
    <t>PMKPF</t>
  </si>
  <si>
    <t>PMKPFU</t>
  </si>
  <si>
    <t>PMLS</t>
  </si>
  <si>
    <t>PMLSU</t>
  </si>
  <si>
    <t>PMLF</t>
  </si>
  <si>
    <t>PMLFU</t>
  </si>
  <si>
    <t>PMLP</t>
  </si>
  <si>
    <t>PMLPF</t>
  </si>
  <si>
    <t>PMLPFU</t>
  </si>
  <si>
    <t>PMMS</t>
  </si>
  <si>
    <t>PMMSU</t>
  </si>
  <si>
    <t>PMMF</t>
  </si>
  <si>
    <t>PMMFU</t>
  </si>
  <si>
    <t>PMMP</t>
  </si>
  <si>
    <t>PMMPF</t>
  </si>
  <si>
    <t>PMMPFU</t>
  </si>
  <si>
    <t>PMNS</t>
  </si>
  <si>
    <t>PMNSU</t>
  </si>
  <si>
    <t>PMNF</t>
  </si>
  <si>
    <t>PMNFU</t>
  </si>
  <si>
    <t>PMNP</t>
  </si>
  <si>
    <t>PMNPF</t>
  </si>
  <si>
    <t>PMNPFU</t>
  </si>
  <si>
    <t>PMOS</t>
  </si>
  <si>
    <t>PMOSU</t>
  </si>
  <si>
    <t>PMOF</t>
  </si>
  <si>
    <t>PMOFU</t>
  </si>
  <si>
    <t>PMOP</t>
  </si>
  <si>
    <t>PMOPF</t>
  </si>
  <si>
    <t>PMOPFU</t>
  </si>
  <si>
    <t>PMPS</t>
  </si>
  <si>
    <t>PMPSU</t>
  </si>
  <si>
    <t>PMPF</t>
  </si>
  <si>
    <t>PMPFU</t>
  </si>
  <si>
    <t>PMPP</t>
  </si>
  <si>
    <t>PMPPF</t>
  </si>
  <si>
    <t>PMPPFU</t>
  </si>
  <si>
    <t>PMQS</t>
  </si>
  <si>
    <t>PMQSU</t>
  </si>
  <si>
    <t>PMQF</t>
  </si>
  <si>
    <t>PMQFU</t>
  </si>
  <si>
    <t>PMQP</t>
  </si>
  <si>
    <t>PMQPF</t>
  </si>
  <si>
    <t>PMQPFU</t>
  </si>
  <si>
    <t>PMRS</t>
  </si>
  <si>
    <t>PMRSU</t>
  </si>
  <si>
    <t>PMRF</t>
  </si>
  <si>
    <t>PMRFU</t>
  </si>
  <si>
    <t>PMRP</t>
  </si>
  <si>
    <t>PMRPF</t>
  </si>
  <si>
    <t>PMRPFU</t>
  </si>
  <si>
    <t>PMSS</t>
  </si>
  <si>
    <t>PMSSU</t>
  </si>
  <si>
    <t>PMSF</t>
  </si>
  <si>
    <t>PMSFU</t>
  </si>
  <si>
    <t>PMSP</t>
  </si>
  <si>
    <t>PMSPF</t>
  </si>
  <si>
    <t>PMSPFU</t>
  </si>
  <si>
    <t>PMTS</t>
  </si>
  <si>
    <t>PMTSU</t>
  </si>
  <si>
    <t>PMTF</t>
  </si>
  <si>
    <t>PMTFU</t>
  </si>
  <si>
    <t>PMTP</t>
  </si>
  <si>
    <t>PMTPF</t>
  </si>
  <si>
    <t>PMTPFU</t>
  </si>
  <si>
    <t>NMAS</t>
  </si>
  <si>
    <t>NMASU</t>
  </si>
  <si>
    <t>NMAF</t>
  </si>
  <si>
    <t>NMAFU</t>
  </si>
  <si>
    <t>NMBS</t>
  </si>
  <si>
    <t>NMBSU</t>
  </si>
  <si>
    <t>NMBF</t>
  </si>
  <si>
    <t>NMBFU</t>
  </si>
  <si>
    <t>NMCS</t>
  </si>
  <si>
    <t>NMCSU</t>
  </si>
  <si>
    <t>NMCF</t>
  </si>
  <si>
    <t>NMCFU</t>
  </si>
  <si>
    <t>NMDS</t>
  </si>
  <si>
    <t>NMDSU</t>
  </si>
  <si>
    <t>NMDF</t>
  </si>
  <si>
    <t>NMDFU</t>
  </si>
  <si>
    <t>NMES</t>
  </si>
  <si>
    <t>NMESU</t>
  </si>
  <si>
    <t>NMEF</t>
  </si>
  <si>
    <t>NMEFU</t>
  </si>
  <si>
    <t>NMFS</t>
  </si>
  <si>
    <t>NMFSU</t>
  </si>
  <si>
    <t>NMFF</t>
  </si>
  <si>
    <t>NMFFU</t>
  </si>
  <si>
    <t>NMGS</t>
  </si>
  <si>
    <t>NMGSU</t>
  </si>
  <si>
    <t>NMGF</t>
  </si>
  <si>
    <t>NMGFU</t>
  </si>
  <si>
    <t>NMHS</t>
  </si>
  <si>
    <t>NMHSU</t>
  </si>
  <si>
    <t>NMHF</t>
  </si>
  <si>
    <t>NMHFU</t>
  </si>
  <si>
    <t>NMIS</t>
  </si>
  <si>
    <t>NMISU</t>
  </si>
  <si>
    <t>NMIF</t>
  </si>
  <si>
    <t>NMIFU</t>
  </si>
  <si>
    <t>NMJS</t>
  </si>
  <si>
    <t>NMJSU</t>
  </si>
  <si>
    <t>NMJF</t>
  </si>
  <si>
    <t>NMJFU</t>
  </si>
  <si>
    <t>NMKS</t>
  </si>
  <si>
    <t>NMKSU</t>
  </si>
  <si>
    <t>NMKF</t>
  </si>
  <si>
    <t>NMKFU</t>
  </si>
  <si>
    <t>NMLS</t>
  </si>
  <si>
    <t>NMLSU</t>
  </si>
  <si>
    <t>NMLF</t>
  </si>
  <si>
    <t>NMLFU</t>
  </si>
  <si>
    <t>NMMS</t>
  </si>
  <si>
    <t>NMMSU</t>
  </si>
  <si>
    <t>NMMF</t>
  </si>
  <si>
    <t>NMMFU</t>
  </si>
  <si>
    <t>NMNS</t>
  </si>
  <si>
    <t>NMNSU</t>
  </si>
  <si>
    <t>NMNF</t>
  </si>
  <si>
    <t>NMNFU</t>
  </si>
  <si>
    <t>NMOS</t>
  </si>
  <si>
    <t>NMOSU</t>
  </si>
  <si>
    <t>NMOF</t>
  </si>
  <si>
    <t>NMOFU</t>
  </si>
  <si>
    <t>NMPS</t>
  </si>
  <si>
    <t>NMPSU</t>
  </si>
  <si>
    <t>NMPF</t>
  </si>
  <si>
    <t>NMPFU</t>
  </si>
  <si>
    <t>NMQS</t>
  </si>
  <si>
    <t>NMQSU</t>
  </si>
  <si>
    <t>NMQF</t>
  </si>
  <si>
    <t>NMQFU</t>
  </si>
  <si>
    <t>NMRS</t>
  </si>
  <si>
    <t>NMRSU</t>
  </si>
  <si>
    <t>NMRF</t>
  </si>
  <si>
    <t>NMRFU</t>
  </si>
  <si>
    <t>NMSS</t>
  </si>
  <si>
    <t>NMSSU</t>
  </si>
  <si>
    <t>NMSF</t>
  </si>
  <si>
    <t>NMSFU</t>
  </si>
  <si>
    <t>NMTS</t>
  </si>
  <si>
    <t>NMTSU</t>
  </si>
  <si>
    <t>NMTF</t>
  </si>
  <si>
    <t>NMTFU</t>
  </si>
  <si>
    <t>VSAS</t>
  </si>
  <si>
    <t>VSASU</t>
  </si>
  <si>
    <t>VSAF</t>
  </si>
  <si>
    <t>VSAFU</t>
  </si>
  <si>
    <t>VSBS</t>
  </si>
  <si>
    <t>VSBSU</t>
  </si>
  <si>
    <t>VSBF</t>
  </si>
  <si>
    <t>VSBFU</t>
  </si>
  <si>
    <t>VSCS</t>
  </si>
  <si>
    <t>VSCSU</t>
  </si>
  <si>
    <t>VSCF</t>
  </si>
  <si>
    <t>VSCFU</t>
  </si>
  <si>
    <t>VSDS</t>
  </si>
  <si>
    <t>VSDSU</t>
  </si>
  <si>
    <t>VSDF</t>
  </si>
  <si>
    <t>VSDFU</t>
  </si>
  <si>
    <t>VSES</t>
  </si>
  <si>
    <t>VSESU</t>
  </si>
  <si>
    <t>VSEF</t>
  </si>
  <si>
    <t>VSEFU</t>
  </si>
  <si>
    <t>VSFS</t>
  </si>
  <si>
    <t>VSFSU</t>
  </si>
  <si>
    <t>VSFF</t>
  </si>
  <si>
    <t>VSFFU</t>
  </si>
  <si>
    <t>VSGS</t>
  </si>
  <si>
    <t>VSGSU</t>
  </si>
  <si>
    <t>VSGF</t>
  </si>
  <si>
    <t>VSGFU</t>
  </si>
  <si>
    <t>VSHS</t>
  </si>
  <si>
    <t>VSHSU</t>
  </si>
  <si>
    <t>VSHF</t>
  </si>
  <si>
    <t>VSHFU</t>
  </si>
  <si>
    <t>VSIS</t>
  </si>
  <si>
    <t>VSISU</t>
  </si>
  <si>
    <t>VSIF</t>
  </si>
  <si>
    <t>VSIFU</t>
  </si>
  <si>
    <t>VSJS</t>
  </si>
  <si>
    <t>VSJSU</t>
  </si>
  <si>
    <t>VSJF</t>
  </si>
  <si>
    <t>VSJFU</t>
  </si>
  <si>
    <t>VSKS</t>
  </si>
  <si>
    <t>VSKSU</t>
  </si>
  <si>
    <t>VSKF</t>
  </si>
  <si>
    <t>VSKFU</t>
  </si>
  <si>
    <t>VSLS</t>
  </si>
  <si>
    <t>VSLSU</t>
  </si>
  <si>
    <t>VSLF</t>
  </si>
  <si>
    <t>VSLFU</t>
  </si>
  <si>
    <t>VSMS</t>
  </si>
  <si>
    <t>VSMSU</t>
  </si>
  <si>
    <t>VSMF</t>
  </si>
  <si>
    <t>VSMFU</t>
  </si>
  <si>
    <t>VSNS</t>
  </si>
  <si>
    <t>VSNSU</t>
  </si>
  <si>
    <t>VSNF</t>
  </si>
  <si>
    <t>VSNFU</t>
  </si>
  <si>
    <t>VSOS</t>
  </si>
  <si>
    <t>VSOSU</t>
  </si>
  <si>
    <t>VSOF</t>
  </si>
  <si>
    <t>VSOFU</t>
  </si>
  <si>
    <t>VSPS</t>
  </si>
  <si>
    <t>VSPSU</t>
  </si>
  <si>
    <t>VSPF</t>
  </si>
  <si>
    <t>VSPFU</t>
  </si>
  <si>
    <t>VSQS</t>
  </si>
  <si>
    <t>VSQSU</t>
  </si>
  <si>
    <t>VSQF</t>
  </si>
  <si>
    <t>VSQFU</t>
  </si>
  <si>
    <t>VSRS</t>
  </si>
  <si>
    <t>VSRSU</t>
  </si>
  <si>
    <t>VSRF</t>
  </si>
  <si>
    <t>VSRFU</t>
  </si>
  <si>
    <t>VSSS</t>
  </si>
  <si>
    <t>VSSSU</t>
  </si>
  <si>
    <t>VSSF</t>
  </si>
  <si>
    <t>VSSFU</t>
  </si>
  <si>
    <t>VSTS</t>
  </si>
  <si>
    <t>VSTSU</t>
  </si>
  <si>
    <t>VSTF</t>
  </si>
  <si>
    <t>VSTFU</t>
  </si>
  <si>
    <t>0=No
1=Yes</t>
  </si>
  <si>
    <t>Presciption Medication Name - A</t>
  </si>
  <si>
    <t>Non-prescription (OTC) Medicines?</t>
  </si>
  <si>
    <t>Current prescription medications?</t>
  </si>
  <si>
    <t>Vitamins/supplements?</t>
  </si>
  <si>
    <t>Presciption Medication Strength - A</t>
  </si>
  <si>
    <t>Presciption Medication Strength Units - A</t>
  </si>
  <si>
    <t>Presciption Medication Frequency - A</t>
  </si>
  <si>
    <t>Presciption Medication Frequency Units - A</t>
  </si>
  <si>
    <t>Presciption Medication PRN? - A</t>
  </si>
  <si>
    <t>Presciption Medication PRN Frequency - A</t>
  </si>
  <si>
    <t>Presciption Medication PRN Frequency Units - A</t>
  </si>
  <si>
    <t>Presciption Medication Name - B</t>
  </si>
  <si>
    <t>Presciption Medication Strength - B</t>
  </si>
  <si>
    <t>Presciption Medication Strength Units - B</t>
  </si>
  <si>
    <t>Presciption Medication Frequency - B</t>
  </si>
  <si>
    <t>Presciption Medication Frequency Units - B</t>
  </si>
  <si>
    <t>Presciption Medication PRN? - B</t>
  </si>
  <si>
    <t>Presciption Medication PRN Frequency - B</t>
  </si>
  <si>
    <t>Presciption Medication PRN Frequency Units - B</t>
  </si>
  <si>
    <t>Presciption Medication Name - C</t>
  </si>
  <si>
    <t>Presciption Medication Strength - C</t>
  </si>
  <si>
    <t>Presciption Medication Strength Units - C</t>
  </si>
  <si>
    <t>Presciption Medication Frequency - C</t>
  </si>
  <si>
    <t>Presciption Medication Frequency Units - C</t>
  </si>
  <si>
    <t>Presciption Medication PRN? - C</t>
  </si>
  <si>
    <t>Presciption Medication PRN Frequency - C</t>
  </si>
  <si>
    <t>Presciption Medication PRN Frequency Units - C</t>
  </si>
  <si>
    <t>Presciption Medication Name - D</t>
  </si>
  <si>
    <t>Presciption Medication Strength - D</t>
  </si>
  <si>
    <t>Presciption Medication Strength Units - D</t>
  </si>
  <si>
    <t>Presciption Medication Frequency - D</t>
  </si>
  <si>
    <t>Presciption Medication Frequency Units - D</t>
  </si>
  <si>
    <t>Presciption Medication PRN? - D</t>
  </si>
  <si>
    <t>Presciption Medication PRN Frequency - D</t>
  </si>
  <si>
    <t>Presciption Medication PRN Frequency Units - D</t>
  </si>
  <si>
    <t>Presciption Medication Name - E</t>
  </si>
  <si>
    <t>Presciption Medication Strength - E</t>
  </si>
  <si>
    <t>Presciption Medication Strength Units - E</t>
  </si>
  <si>
    <t>Presciption Medication Frequency - E</t>
  </si>
  <si>
    <t>Presciption Medication Frequency Units - E</t>
  </si>
  <si>
    <t>Presciption Medication PRN? - E</t>
  </si>
  <si>
    <t>Presciption Medication PRN Frequency - E</t>
  </si>
  <si>
    <t>Presciption Medication PRN Frequency Units - E</t>
  </si>
  <si>
    <t>Presciption Medication Name - F</t>
  </si>
  <si>
    <t>Presciption Medication Strength - F</t>
  </si>
  <si>
    <t>Presciption Medication Strength Units - F</t>
  </si>
  <si>
    <t>Presciption Medication Frequency - F</t>
  </si>
  <si>
    <t>Presciption Medication Frequency Units - F</t>
  </si>
  <si>
    <t>Presciption Medication PRN? - F</t>
  </si>
  <si>
    <t>Presciption Medication PRN Frequency - F</t>
  </si>
  <si>
    <t>Presciption Medication PRN Frequency Units - F</t>
  </si>
  <si>
    <t>Presciption Medication Name - G</t>
  </si>
  <si>
    <t>Presciption Medication Strength - G</t>
  </si>
  <si>
    <t>Presciption Medication Strength Units - G</t>
  </si>
  <si>
    <t>Presciption Medication Frequency - G</t>
  </si>
  <si>
    <t>Presciption Medication Frequency Units - G</t>
  </si>
  <si>
    <t>Presciption Medication PRN? - G</t>
  </si>
  <si>
    <t>Presciption Medication PRN Frequency - G</t>
  </si>
  <si>
    <t>Presciption Medication PRN Frequency Units - G</t>
  </si>
  <si>
    <t>Presciption Medication Name - H</t>
  </si>
  <si>
    <t>Presciption Medication Strength - H</t>
  </si>
  <si>
    <t>Presciption Medication Strength Units - H</t>
  </si>
  <si>
    <t>Presciption Medication Frequency - H</t>
  </si>
  <si>
    <t>Presciption Medication Frequency Units - H</t>
  </si>
  <si>
    <t>Presciption Medication PRN? - H</t>
  </si>
  <si>
    <t>Presciption Medication PRN Frequency - H</t>
  </si>
  <si>
    <t>Presciption Medication PRN Frequency Units - H</t>
  </si>
  <si>
    <t>Presciption Medication Name - I</t>
  </si>
  <si>
    <t>Presciption Medication Strength - I</t>
  </si>
  <si>
    <t>Presciption Medication Strength Units - I</t>
  </si>
  <si>
    <t>Presciption Medication Frequency - I</t>
  </si>
  <si>
    <t>Presciption Medication Frequency Units - I</t>
  </si>
  <si>
    <t>Presciption Medication PRN? - I</t>
  </si>
  <si>
    <t>Presciption Medication PRN Frequency - I</t>
  </si>
  <si>
    <t>Presciption Medication PRN Frequency Units - I</t>
  </si>
  <si>
    <t>Presciption Medication Name - J</t>
  </si>
  <si>
    <t>Presciption Medication Strength - J</t>
  </si>
  <si>
    <t>Presciption Medication Strength Units - J</t>
  </si>
  <si>
    <t>Presciption Medication Frequency - J</t>
  </si>
  <si>
    <t>Presciption Medication Frequency Units - J</t>
  </si>
  <si>
    <t>Presciption Medication PRN? - J</t>
  </si>
  <si>
    <t>Presciption Medication PRN Frequency - J</t>
  </si>
  <si>
    <t>Presciption Medication PRN Frequency Units - J</t>
  </si>
  <si>
    <t>Presciption Medication Name - K</t>
  </si>
  <si>
    <t>Presciption Medication Strength - K</t>
  </si>
  <si>
    <t>Presciption Medication Strength Units - K</t>
  </si>
  <si>
    <t>Presciption Medication Frequency - K</t>
  </si>
  <si>
    <t>Presciption Medication Frequency Units - K</t>
  </si>
  <si>
    <t>Presciption Medication PRN? - K</t>
  </si>
  <si>
    <t>Presciption Medication PRN Frequency - K</t>
  </si>
  <si>
    <t>Presciption Medication PRN Frequency Units - K</t>
  </si>
  <si>
    <t>Presciption Medication Name - L</t>
  </si>
  <si>
    <t>Presciption Medication Strength - L</t>
  </si>
  <si>
    <t>Presciption Medication Strength Units - L</t>
  </si>
  <si>
    <t>Presciption Medication Frequency - L</t>
  </si>
  <si>
    <t>Presciption Medication Frequency Units - L</t>
  </si>
  <si>
    <t>Presciption Medication PRN? - L</t>
  </si>
  <si>
    <t>Presciption Medication PRN Frequency - L</t>
  </si>
  <si>
    <t>Presciption Medication PRN Frequency Units - L</t>
  </si>
  <si>
    <t>Presciption Medication Name - M</t>
  </si>
  <si>
    <t>Presciption Medication Strength - M</t>
  </si>
  <si>
    <t>Presciption Medication Strength Units - M</t>
  </si>
  <si>
    <t>Presciption Medication Frequency - M</t>
  </si>
  <si>
    <t>Presciption Medication Frequency Units - M</t>
  </si>
  <si>
    <t>Presciption Medication PRN? - M</t>
  </si>
  <si>
    <t>Presciption Medication PRN Frequency - M</t>
  </si>
  <si>
    <t>Presciption Medication PRN Frequency Units - M</t>
  </si>
  <si>
    <t>Presciption Medication Name - N</t>
  </si>
  <si>
    <t>Presciption Medication Strength - N</t>
  </si>
  <si>
    <t>Presciption Medication Strength Units - N</t>
  </si>
  <si>
    <t>Presciption Medication Frequency - N</t>
  </si>
  <si>
    <t>Presciption Medication Frequency Units - N</t>
  </si>
  <si>
    <t>Presciption Medication PRN? - N</t>
  </si>
  <si>
    <t>Presciption Medication PRN Frequency - N</t>
  </si>
  <si>
    <t>Presciption Medication PRN Frequency Units - N</t>
  </si>
  <si>
    <t>Presciption Medication Name - O</t>
  </si>
  <si>
    <t>Presciption Medication Strength - O</t>
  </si>
  <si>
    <t>Presciption Medication Strength Units - O</t>
  </si>
  <si>
    <t>Presciption Medication Frequency - O</t>
  </si>
  <si>
    <t>Presciption Medication Frequency Units - O</t>
  </si>
  <si>
    <t>Presciption Medication PRN? - O</t>
  </si>
  <si>
    <t>Presciption Medication PRN Frequency - O</t>
  </si>
  <si>
    <t>Presciption Medication PRN Frequency Units - O</t>
  </si>
  <si>
    <t>Presciption Medication Name - P</t>
  </si>
  <si>
    <t>Presciption Medication Strength - P</t>
  </si>
  <si>
    <t>Presciption Medication Strength Units - P</t>
  </si>
  <si>
    <t>Presciption Medication Frequency - P</t>
  </si>
  <si>
    <t>Presciption Medication Frequency Units - P</t>
  </si>
  <si>
    <t>Presciption Medication PRN? - P</t>
  </si>
  <si>
    <t>Presciption Medication PRN Frequency - P</t>
  </si>
  <si>
    <t>Presciption Medication PRN Frequency Units - P</t>
  </si>
  <si>
    <t>Presciption Medication Name - Q</t>
  </si>
  <si>
    <t>Presciption Medication Strength - Q</t>
  </si>
  <si>
    <t>Presciption Medication Strength Units - Q</t>
  </si>
  <si>
    <t>Presciption Medication Frequency - Q</t>
  </si>
  <si>
    <t>Presciption Medication Frequency Units - Q</t>
  </si>
  <si>
    <t>Presciption Medication PRN? - Q</t>
  </si>
  <si>
    <t>Presciption Medication PRN Frequency - Q</t>
  </si>
  <si>
    <t>Presciption Medication PRN Frequency Units - Q</t>
  </si>
  <si>
    <t>Presciption Medication Name - R</t>
  </si>
  <si>
    <t>Presciption Medication Strength - R</t>
  </si>
  <si>
    <t>Presciption Medication Strength Units - R</t>
  </si>
  <si>
    <t>Presciption Medication Frequency - R</t>
  </si>
  <si>
    <t>Presciption Medication Frequency Units - R</t>
  </si>
  <si>
    <t>Presciption Medication PRN? - R</t>
  </si>
  <si>
    <t>Presciption Medication PRN Frequency - R</t>
  </si>
  <si>
    <t>Presciption Medication PRN Frequency Units - R</t>
  </si>
  <si>
    <t>Presciption Medication Name - S</t>
  </si>
  <si>
    <t>Presciption Medication Strength - S</t>
  </si>
  <si>
    <t>Presciption Medication Strength Units - S</t>
  </si>
  <si>
    <t>Presciption Medication Frequency - S</t>
  </si>
  <si>
    <t>Presciption Medication Frequency Units - S</t>
  </si>
  <si>
    <t>Presciption Medication PRN? - S</t>
  </si>
  <si>
    <t>Presciption Medication PRN Frequency - S</t>
  </si>
  <si>
    <t>Presciption Medication PRN Frequency Units - S</t>
  </si>
  <si>
    <t>Presciption Medication Name - T</t>
  </si>
  <si>
    <t>Presciption Medication Strength - T</t>
  </si>
  <si>
    <t>Presciption Medication Strength Units - T</t>
  </si>
  <si>
    <t>Presciption Medication Frequency - T</t>
  </si>
  <si>
    <t>Presciption Medication Frequency Units - T</t>
  </si>
  <si>
    <t>Presciption Medication PRN? - T</t>
  </si>
  <si>
    <t>Presciption Medication PRN Frequency - T</t>
  </si>
  <si>
    <t>Presciption Medication PRN Frequency Units - T</t>
  </si>
  <si>
    <t>Non-presciption Medication Name - A</t>
  </si>
  <si>
    <t>Non-presciption Medication Strength - A</t>
  </si>
  <si>
    <t>Non-presciption Medication Strength Units - A</t>
  </si>
  <si>
    <t>Non-presciption Medication Frequency - A</t>
  </si>
  <si>
    <t>Non-presciption Medication Frequency Units - A</t>
  </si>
  <si>
    <t>Non-presciption Medication Name - B</t>
  </si>
  <si>
    <t>Non-presciption Medication Strength - B</t>
  </si>
  <si>
    <t>Non-presciption Medication Strength Units - B</t>
  </si>
  <si>
    <t>Non-presciption Medication Frequency - B</t>
  </si>
  <si>
    <t>Non-presciption Medication Frequency Units - B</t>
  </si>
  <si>
    <t>Non-presciption Medication Name - C</t>
  </si>
  <si>
    <t>Non-presciption Medication Strength - C</t>
  </si>
  <si>
    <t>Non-presciption Medication Strength Units - C</t>
  </si>
  <si>
    <t>Non-presciption Medication Frequency - C</t>
  </si>
  <si>
    <t>Non-presciption Medication Frequency Units - C</t>
  </si>
  <si>
    <t>Non-presciption Medication Name - D</t>
  </si>
  <si>
    <t>Non-presciption Medication Strength - D</t>
  </si>
  <si>
    <t>Non-presciption Medication Strength Units - D</t>
  </si>
  <si>
    <t>Non-presciption Medication Frequency - D</t>
  </si>
  <si>
    <t>Non-presciption Medication Frequency Units - D</t>
  </si>
  <si>
    <t>Non-presciption Medication Name - E</t>
  </si>
  <si>
    <t>Non-presciption Medication Strength - E</t>
  </si>
  <si>
    <t>Non-presciption Medication Strength Units - E</t>
  </si>
  <si>
    <t>Non-presciption Medication Frequency - E</t>
  </si>
  <si>
    <t>Non-presciption Medication Frequency Units - E</t>
  </si>
  <si>
    <t>Non-presciption Medication Name - F</t>
  </si>
  <si>
    <t>Non-presciption Medication Strength - F</t>
  </si>
  <si>
    <t>Non-presciption Medication Strength Units - F</t>
  </si>
  <si>
    <t>Non-presciption Medication Frequency - F</t>
  </si>
  <si>
    <t>Non-presciption Medication Frequency Units - F</t>
  </si>
  <si>
    <t>Non-presciption Medication Name - G</t>
  </si>
  <si>
    <t>Non-presciption Medication Strength - G</t>
  </si>
  <si>
    <t>Non-presciption Medication Strength Units - G</t>
  </si>
  <si>
    <t>Non-presciption Medication Frequency - G</t>
  </si>
  <si>
    <t>Non-presciption Medication Frequency Units - G</t>
  </si>
  <si>
    <t>Non-presciption Medication Name - H</t>
  </si>
  <si>
    <t>Non-presciption Medication Strength - H</t>
  </si>
  <si>
    <t>Non-presciption Medication Strength Units - H</t>
  </si>
  <si>
    <t>Non-presciption Medication Frequency - H</t>
  </si>
  <si>
    <t>Non-presciption Medication Frequency Units - H</t>
  </si>
  <si>
    <t>Non-presciption Medication Name - I</t>
  </si>
  <si>
    <t>Non-presciption Medication Strength - I</t>
  </si>
  <si>
    <t>Non-presciption Medication Strength Units - I</t>
  </si>
  <si>
    <t>Non-presciption Medication Frequency - I</t>
  </si>
  <si>
    <t>Non-presciption Medication Frequency Units - I</t>
  </si>
  <si>
    <t>Non-presciption Medication Name - J</t>
  </si>
  <si>
    <t>Non-presciption Medication Strength - J</t>
  </si>
  <si>
    <t>Non-presciption Medication Strength Units - J</t>
  </si>
  <si>
    <t>Non-presciption Medication Frequency - J</t>
  </si>
  <si>
    <t>Non-presciption Medication Frequency Units - J</t>
  </si>
  <si>
    <t>Non-presciption Medication Name - K</t>
  </si>
  <si>
    <t>Non-presciption Medication Strength - K</t>
  </si>
  <si>
    <t>Non-presciption Medication Strength Units - K</t>
  </si>
  <si>
    <t>Non-presciption Medication Frequency - K</t>
  </si>
  <si>
    <t>Non-presciption Medication Frequency Units - K</t>
  </si>
  <si>
    <t>Non-presciption Medication Name - L</t>
  </si>
  <si>
    <t>Non-presciption Medication Strength - L</t>
  </si>
  <si>
    <t>Non-presciption Medication Strength Units - L</t>
  </si>
  <si>
    <t>Non-presciption Medication Frequency - L</t>
  </si>
  <si>
    <t>Non-presciption Medication Frequency Units - L</t>
  </si>
  <si>
    <t>Non-presciption Medication Name - M</t>
  </si>
  <si>
    <t>Non-presciption Medication Strength - M</t>
  </si>
  <si>
    <t>Non-presciption Medication Strength Units - M</t>
  </si>
  <si>
    <t>Non-presciption Medication Frequency - M</t>
  </si>
  <si>
    <t>Non-presciption Medication Frequency Units - M</t>
  </si>
  <si>
    <t>Non-presciption Medication Name - N</t>
  </si>
  <si>
    <t>Non-presciption Medication Strength - N</t>
  </si>
  <si>
    <t>Non-presciption Medication Strength Units - N</t>
  </si>
  <si>
    <t>Non-presciption Medication Frequency - N</t>
  </si>
  <si>
    <t>Non-presciption Medication Frequency Units - N</t>
  </si>
  <si>
    <t>Non-presciption Medication Name - O</t>
  </si>
  <si>
    <t>Non-presciption Medication Strength - O</t>
  </si>
  <si>
    <t>Non-presciption Medication Strength Units - O</t>
  </si>
  <si>
    <t>Non-presciption Medication Frequency - O</t>
  </si>
  <si>
    <t>Non-presciption Medication Frequency Units - O</t>
  </si>
  <si>
    <t>Non-presciption Medication Name - P</t>
  </si>
  <si>
    <t>Non-presciption Medication Strength - P</t>
  </si>
  <si>
    <t>Non-presciption Medication Strength Units - P</t>
  </si>
  <si>
    <t>Non-presciption Medication Frequency - P</t>
  </si>
  <si>
    <t>Non-presciption Medication Frequency Units - P</t>
  </si>
  <si>
    <t>Non-presciption Medication Name - Q</t>
  </si>
  <si>
    <t>Non-presciption Medication Strength - Q</t>
  </si>
  <si>
    <t>Non-presciption Medication Strength Units - Q</t>
  </si>
  <si>
    <t>Non-presciption Medication Frequency - Q</t>
  </si>
  <si>
    <t>Non-presciption Medication Frequency Units - Q</t>
  </si>
  <si>
    <t>Non-presciption Medication Name - R</t>
  </si>
  <si>
    <t>Non-presciption Medication Strength - R</t>
  </si>
  <si>
    <t>Non-presciption Medication Strength Units - R</t>
  </si>
  <si>
    <t>Non-presciption Medication Frequency - R</t>
  </si>
  <si>
    <t>Non-presciption Medication Frequency Units - R</t>
  </si>
  <si>
    <t>Non-presciption Medication Name - S</t>
  </si>
  <si>
    <t>Non-presciption Medication Strength - S</t>
  </si>
  <si>
    <t>Non-presciption Medication Strength Units - S</t>
  </si>
  <si>
    <t>Non-presciption Medication Frequency - S</t>
  </si>
  <si>
    <t>Non-presciption Medication Frequency Units - S</t>
  </si>
  <si>
    <t>Non-presciption Medication Name - T</t>
  </si>
  <si>
    <t>Non-presciption Medication Strength - T</t>
  </si>
  <si>
    <t>Non-presciption Medication Strength Units - T</t>
  </si>
  <si>
    <t>Non-presciption Medication Frequency - T</t>
  </si>
  <si>
    <t>Non-presciption Medication Frequency Units - T</t>
  </si>
  <si>
    <t>Vitamin/supplement Name - A</t>
  </si>
  <si>
    <t>Vitamin/supplement Strength - A</t>
  </si>
  <si>
    <t>Vitamin/supplement Strength Units - A</t>
  </si>
  <si>
    <t>Vitamin/supplement Frequency - A</t>
  </si>
  <si>
    <t>Vitamin/supplement Frequency Units - A</t>
  </si>
  <si>
    <t>Vitamin/supplement Name - B</t>
  </si>
  <si>
    <t>Vitamin/supplement Strength - B</t>
  </si>
  <si>
    <t>Vitamin/supplement Strength Units - B</t>
  </si>
  <si>
    <t>Vitamin/supplement Frequency - B</t>
  </si>
  <si>
    <t>Vitamin/supplement Frequency Units - B</t>
  </si>
  <si>
    <t>Vitamin/supplement Name - C</t>
  </si>
  <si>
    <t>Vitamin/supplement Strength - C</t>
  </si>
  <si>
    <t>Vitamin/supplement Strength Units - C</t>
  </si>
  <si>
    <t>Vitamin/supplement Frequency - C</t>
  </si>
  <si>
    <t>Vitamin/supplement Frequency Units - C</t>
  </si>
  <si>
    <t>Vitamin/supplement Name - D</t>
  </si>
  <si>
    <t>Vitamin/supplement Strength - D</t>
  </si>
  <si>
    <t>Vitamin/supplement Strength Units - D</t>
  </si>
  <si>
    <t>Vitamin/supplement Frequency - D</t>
  </si>
  <si>
    <t>Vitamin/supplement Frequency Units - D</t>
  </si>
  <si>
    <t>Vitamin/supplement Name - E</t>
  </si>
  <si>
    <t>Vitamin/supplement Strength - E</t>
  </si>
  <si>
    <t>Vitamin/supplement Strength Units - E</t>
  </si>
  <si>
    <t>Vitamin/supplement Frequency - E</t>
  </si>
  <si>
    <t>Vitamin/supplement Frequency Units - E</t>
  </si>
  <si>
    <t>Vitamin/supplement Name - F</t>
  </si>
  <si>
    <t>Vitamin/supplement Strength - F</t>
  </si>
  <si>
    <t>Vitamin/supplement Strength Units - F</t>
  </si>
  <si>
    <t>Vitamin/supplement Frequency - F</t>
  </si>
  <si>
    <t>Vitamin/supplement Frequency Units - F</t>
  </si>
  <si>
    <t>Vitamin/supplement Name - G</t>
  </si>
  <si>
    <t>Vitamin/supplement Strength - G</t>
  </si>
  <si>
    <t>Vitamin/supplement Strength Units - G</t>
  </si>
  <si>
    <t>Vitamin/supplement Frequency - G</t>
  </si>
  <si>
    <t>Vitamin/supplement Frequency Units - G</t>
  </si>
  <si>
    <t>Vitamin/supplement Name - H</t>
  </si>
  <si>
    <t>Vitamin/supplement Strength - H</t>
  </si>
  <si>
    <t>Vitamin/supplement Strength Units - H</t>
  </si>
  <si>
    <t>Vitamin/supplement Frequency - H</t>
  </si>
  <si>
    <t>Vitamin/supplement Frequency Units - H</t>
  </si>
  <si>
    <t>Vitamin/supplement Name - I</t>
  </si>
  <si>
    <t>Vitamin/supplement Strength - I</t>
  </si>
  <si>
    <t>Vitamin/supplement Strength Units - I</t>
  </si>
  <si>
    <t>Vitamin/supplement Frequency - I</t>
  </si>
  <si>
    <t>Vitamin/supplement Frequency Units - I</t>
  </si>
  <si>
    <t>Vitamin/supplement Name - J</t>
  </si>
  <si>
    <t>Vitamin/supplement Strength - J</t>
  </si>
  <si>
    <t>Vitamin/supplement Strength Units - J</t>
  </si>
  <si>
    <t>Vitamin/supplement Frequency - J</t>
  </si>
  <si>
    <t>Vitamin/supplement Frequency Units - J</t>
  </si>
  <si>
    <t>Vitamin/supplement Name - K</t>
  </si>
  <si>
    <t>Vitamin/supplement Strength - K</t>
  </si>
  <si>
    <t>Vitamin/supplement Strength Units - K</t>
  </si>
  <si>
    <t>Vitamin/supplement Frequency - K</t>
  </si>
  <si>
    <t>Vitamin/supplement Frequency Units - K</t>
  </si>
  <si>
    <t>Vitamin/supplement Name - L</t>
  </si>
  <si>
    <t>Vitamin/supplement Strength - L</t>
  </si>
  <si>
    <t>Vitamin/supplement Strength Units - L</t>
  </si>
  <si>
    <t>Vitamin/supplement Frequency - L</t>
  </si>
  <si>
    <t>Vitamin/supplement Frequency Units - L</t>
  </si>
  <si>
    <t>Vitamin/supplement Name - M</t>
  </si>
  <si>
    <t>Vitamin/supplement Strength - M</t>
  </si>
  <si>
    <t>Vitamin/supplement Strength Units - M</t>
  </si>
  <si>
    <t>Vitamin/supplement Frequency - M</t>
  </si>
  <si>
    <t>Vitamin/supplement Frequency Units - M</t>
  </si>
  <si>
    <t>Vitamin/supplement Name - N</t>
  </si>
  <si>
    <t>Vitamin/supplement Strength - N</t>
  </si>
  <si>
    <t>Vitamin/supplement Strength Units - N</t>
  </si>
  <si>
    <t>Vitamin/supplement Frequency - N</t>
  </si>
  <si>
    <t>Vitamin/supplement Frequency Units - N</t>
  </si>
  <si>
    <t>Vitamin/supplement Name - O</t>
  </si>
  <si>
    <t>Vitamin/supplement Strength - O</t>
  </si>
  <si>
    <t>Vitamin/supplement Strength Units - O</t>
  </si>
  <si>
    <t>Vitamin/supplement Frequency - O</t>
  </si>
  <si>
    <t>Vitamin/supplement Frequency Units - O</t>
  </si>
  <si>
    <t>Vitamin/supplement Name - P</t>
  </si>
  <si>
    <t>Vitamin/supplement Strength - P</t>
  </si>
  <si>
    <t>Vitamin/supplement Strength Units - P</t>
  </si>
  <si>
    <t>Vitamin/supplement Frequency - P</t>
  </si>
  <si>
    <t>Vitamin/supplement Frequency Units - P</t>
  </si>
  <si>
    <t>Vitamin/supplement Name - Q</t>
  </si>
  <si>
    <t>Vitamin/supplement Strength - Q</t>
  </si>
  <si>
    <t>Vitamin/supplement Strength Units - Q</t>
  </si>
  <si>
    <t>Vitamin/supplement Frequency - Q</t>
  </si>
  <si>
    <t>Vitamin/supplement Frequency Units - Q</t>
  </si>
  <si>
    <t>Vitamin/supplement Name - R</t>
  </si>
  <si>
    <t>Vitamin/supplement Strength - R</t>
  </si>
  <si>
    <t>Vitamin/supplement Strength Units - R</t>
  </si>
  <si>
    <t>Vitamin/supplement Frequency - R</t>
  </si>
  <si>
    <t>Vitamin/supplement Frequency Units - R</t>
  </si>
  <si>
    <t>Vitamin/supplement Name - S</t>
  </si>
  <si>
    <t>Vitamin/supplement Strength - S</t>
  </si>
  <si>
    <t>Vitamin/supplement Strength Units - S</t>
  </si>
  <si>
    <t>Vitamin/supplement Frequency - S</t>
  </si>
  <si>
    <t>Vitamin/supplement Frequency Units - S</t>
  </si>
  <si>
    <t>Vitamin/supplement Name - T</t>
  </si>
  <si>
    <t>Vitamin/supplement Strength - T</t>
  </si>
  <si>
    <t>Vitamin/supplement Strength Units - T</t>
  </si>
  <si>
    <t>Vitamin/supplement Frequency - T</t>
  </si>
  <si>
    <t>Vitamin/supplement Frequency Units - T</t>
  </si>
  <si>
    <t>DRUGID</t>
  </si>
  <si>
    <t>Standardized code for the medication</t>
  </si>
  <si>
    <t xml:space="preserve">NACCAMD, NACCAHTN, NACCHTNC, NACCACEI, NACCAAAS, NACCBETA, NACCCCBS, NACCDIUR, NACCVASD, NACCANGI, NACCLIPL, NACCNSD, NACCAC, NACCADEP, NACCAPSY, NACCAANX, NACCADMD, NACCPDMD, NACCEMD, NACCEPMD, NACCDBMD, </t>
  </si>
  <si>
    <t>Year in which stroke 1 occurred</t>
  </si>
  <si>
    <t>9999=Year Unknown</t>
  </si>
  <si>
    <t>Year in which stroke 2 occurred</t>
  </si>
  <si>
    <t>Year in which stroke 3 occurred</t>
  </si>
  <si>
    <t>Year in which stroke 4 occurred</t>
  </si>
  <si>
    <t>Year in which stroke 5 occurred</t>
  </si>
  <si>
    <t>Year in which stroke 6 occurred</t>
  </si>
  <si>
    <t>Year in which transient ischemic attack 1 occurred</t>
  </si>
  <si>
    <t>Year in which transient ischemic attack 2 occurred</t>
  </si>
  <si>
    <t>Year in which transient ischemic attack 3 occurred</t>
  </si>
  <si>
    <t>Year in which transient ischemic attack 4 occurred</t>
  </si>
  <si>
    <t>Year in which transient ischemic attack 5 occurred</t>
  </si>
  <si>
    <t>Year in which transient ischemic attack 6 occurred</t>
  </si>
  <si>
    <t>Cerebrovascular disease, other</t>
  </si>
  <si>
    <t>Cerebrovascular disease, other (specify)</t>
  </si>
  <si>
    <t>0=Absent
1=Recent/Active
2=Remote/Inactive
9=Unknown</t>
  </si>
  <si>
    <t>Year of most recent stroke</t>
  </si>
  <si>
    <t>Year of most recent TIA</t>
  </si>
  <si>
    <t>NACCVNUM, NACCAVST, NACCNVST</t>
  </si>
  <si>
    <t>NACCDAYS, NACCFDYS</t>
  </si>
  <si>
    <t>Relevant Current Variable</t>
  </si>
  <si>
    <t>MOMNEUR, MOMPRDX</t>
  </si>
  <si>
    <t>MOMMOB, MOMYOB</t>
  </si>
  <si>
    <t>NACCFAM, NACCMOM</t>
  </si>
  <si>
    <t>NACCFAM, NACCDAD</t>
  </si>
  <si>
    <t>SIB1NEU, SIB1PDX</t>
  </si>
  <si>
    <t>SIB1MOB, SIB1YOB</t>
  </si>
  <si>
    <t>SIB2NEU, SIB2PDX</t>
  </si>
  <si>
    <t>SIB2MOB, SIB2YOB</t>
  </si>
  <si>
    <t>SIB3NEU, SIB3PDX</t>
  </si>
  <si>
    <t>SIB3MOB, SIB3YOB</t>
  </si>
  <si>
    <t>SIB4NEU, SIB4PDX</t>
  </si>
  <si>
    <t>SIB4MOB, SIB4YOB</t>
  </si>
  <si>
    <t>SIB5NEU, SIB5PDX</t>
  </si>
  <si>
    <t>SIB5MOB, SIB5YOB</t>
  </si>
  <si>
    <t>SIB6NEU, SIB6PDX</t>
  </si>
  <si>
    <t>SIB6MOB, SIB6YOB</t>
  </si>
  <si>
    <t>SIB7NEU, SIB7PDX</t>
  </si>
  <si>
    <t>SIB8NEU, SIB8PDX</t>
  </si>
  <si>
    <t>SIB9NEU, SIB9PDX</t>
  </si>
  <si>
    <t>SIB10NEU, SIB10PDX</t>
  </si>
  <si>
    <t>SIB11NEU, SIB11PDX</t>
  </si>
  <si>
    <t>SIB12NEU, SIB12PDX</t>
  </si>
  <si>
    <t>SIB13NEU, SIB13PDX</t>
  </si>
  <si>
    <t>SIB14NEU, SIB14PDX</t>
  </si>
  <si>
    <t>SIB15NEU, SIB15PDX</t>
  </si>
  <si>
    <t>SIB16NEU, SIB16PDX</t>
  </si>
  <si>
    <t>SIB17NEU, SIB17PDX</t>
  </si>
  <si>
    <t>SIB18NEU, SIB18PDX</t>
  </si>
  <si>
    <t>SIB19NEU, SIB19PDX</t>
  </si>
  <si>
    <t>SIB20NEU, SIB20PDX</t>
  </si>
  <si>
    <t>DADNEUR, DADPRDX</t>
  </si>
  <si>
    <t>DADMOB, DADYOB</t>
  </si>
  <si>
    <t>KID1NEU, KID1PDX</t>
  </si>
  <si>
    <t>KID1MOB, KID1YOB</t>
  </si>
  <si>
    <t>KID2NEU, KID2PDX</t>
  </si>
  <si>
    <t>KID2MOB, KID2YOB</t>
  </si>
  <si>
    <t>KID3NEU, KID3PDX</t>
  </si>
  <si>
    <t>KID3MOB, KID3YOB</t>
  </si>
  <si>
    <t>KID4NEU, KID4PDX</t>
  </si>
  <si>
    <t>KID4MOB, KID4YOB</t>
  </si>
  <si>
    <t>KID5NEU, KID5PDX</t>
  </si>
  <si>
    <t>KID5MOB, KID5YOB</t>
  </si>
  <si>
    <t>KID6NEU, KID6PDX</t>
  </si>
  <si>
    <t>KID6MOB, KID6YOB</t>
  </si>
  <si>
    <t>KID7NEU, KID7PDX</t>
  </si>
  <si>
    <t>KID8NEU, KID8PDX</t>
  </si>
  <si>
    <t>KID9NEU, KID9PDX</t>
  </si>
  <si>
    <t>KID10NEU, KID10PDX</t>
  </si>
  <si>
    <t>KID11NEU, KID11PDX</t>
  </si>
  <si>
    <t>KID12NEU, KID12PDX</t>
  </si>
  <si>
    <t>KID13NEU, KID13PDX</t>
  </si>
  <si>
    <t>KID14NEU, KID14PDX</t>
  </si>
  <si>
    <t>KID15NEU, KID15PDX</t>
  </si>
  <si>
    <t>NACCFADM, NACCAM</t>
  </si>
  <si>
    <t>NACCFFTD, NACCFM</t>
  </si>
  <si>
    <t>DRUG1-40</t>
  </si>
  <si>
    <t>UDS only collects month and year (day is not collected)</t>
  </si>
  <si>
    <t>UDS collects sex (m/f binary)</t>
  </si>
  <si>
    <t>UDS collects up to three racial categories plus H or Non-H ethnicity</t>
  </si>
  <si>
    <t>UDS only collects at baseline</t>
  </si>
  <si>
    <t>Not Collected by UDS</t>
  </si>
  <si>
    <t>UDS calculates based on the 1st day of birth month (because day is not collected)</t>
  </si>
  <si>
    <t>UDS only collects at baseline &amp; overly simplistic definition</t>
  </si>
  <si>
    <t>v3.1
Follow-up</t>
  </si>
  <si>
    <t>88 = Did not complete</t>
  </si>
  <si>
    <t>Exam findings normal?</t>
  </si>
  <si>
    <t>PARKGAIT, GAITPSP, GAITNPH</t>
  </si>
  <si>
    <t>Motor (may include weakness of combination of face, arm, and leg," , ", reﬂex changes, etc.) — left side</t>
  </si>
  <si>
    <t>Motor (may include weakness of combination of face, arm, and leg," , ", reﬂex changes, etc.) — right side</t>
  </si>
  <si>
    <t>PARKSIGN , RESTTRL , RESTTRR , SLOWINGL , SLOWINGR , RIGIDL , RIGIDR , BRADY , PARKGAIT , POSTINST , CVDSIGNS , CORTDEF , SIVDFIND , CVDMOTL , CVDMOTR , CORTVISL , CORTVISR , SOMATL , SOMATR , POSTCORT , PSPCBS , EYEPSP , DYSPSP , AXIALPSP , GAITPSP , APRAXSP , APRAXL , APRAXR , CORTSENL , CORTSENR , ATAXL , ATAXR , ALIENLML , ALIENLMR , DYSTONL , DYSTONR , MYOCLLT , MYOCLRT , ALSFIND , GAITNPH , OTHNEUR , OTHNEURX</t>
  </si>
  <si>
    <t>Predominant symptom that was first recognized as a decline in the subject’s cognition</t>
  </si>
  <si>
    <t>1 = Memory
2 = Orientation
3 = Executive function — judgment, planning, problem-solving
4 = Language
5 = Visuospatial function
6 = Attention/concentration
7 = Fluctuating cognition
8 = Other (specify)
99 = Unknown</t>
  </si>
  <si>
    <t>Specification for Other predominant symptom first recognized as a decline in the subject’s cognition</t>
  </si>
  <si>
    <t>Predominant symptom that was first recognized as a decline in the subject’s behavior</t>
  </si>
  <si>
    <t>Specification of other predominant symptom that was first recognized as a decline in the subject’s behavior</t>
  </si>
  <si>
    <t>1 = Apathy / withdrawal
2 = Depressed mood
3 = Psychosis
4 = Disinhibition
5 = Irritability
6 = Agitation
7 = Personality change
8 = REM sleep behavior disorder
9 = Anxiety
10 = Other (specify)
99 = Unknown</t>
  </si>
  <si>
    <t>Predominant symptom that was first recognized as a decline in the subject’s motor function</t>
  </si>
  <si>
    <t>1 = Gait disorder
2 = Falls
3 = Tremor
4 = Slowness
99 = Unknown</t>
  </si>
  <si>
    <t>First predominant cognitive symptom</t>
  </si>
  <si>
    <t>1 = Memory
2 = Judgment and problem solving
3 = Language
4 = Visuospatial function
5 = Attention/concentration
6 = Other
7 = Fluctuating cognition
88 = N/A
99 = Unknown</t>
  </si>
  <si>
    <t>First predominant cognitive symptom, other – specify</t>
  </si>
  <si>
    <t>First predominant behavior symptom</t>
  </si>
  <si>
    <t>1 = Apathy/withdrawal
2 = Depression
3 = Psychosis
4 = Disinhibition
5 = Irritability
6 = Agitation
7 = Personality change
8 = Other
9 = REM sleep behavior disorder
88 = NA
99 = Unknown</t>
  </si>
  <si>
    <t>First predominant behavior symptom, other – specify</t>
  </si>
  <si>
    <t>95 = Physical problem
96 = Cognitive/behavior problem
97 = Other problem
98 = Verbal refusal</t>
  </si>
  <si>
    <t>88 = Missing</t>
  </si>
  <si>
    <t>MODCOMM</t>
  </si>
  <si>
    <t>Modality of communication used to administer this neuropsychological battery</t>
  </si>
  <si>
    <t>1 = Telephone
2 = Video-assisted conference
3 = Some combination of the two</t>
  </si>
  <si>
    <t>MoCA Blind Total raw score — uncorrected</t>
  </si>
  <si>
    <t>MOCBTOTS</t>
  </si>
  <si>
    <t>REY1REC</t>
  </si>
  <si>
    <t>REY1INT</t>
  </si>
  <si>
    <t>REY2REC</t>
  </si>
  <si>
    <t>REY2INT</t>
  </si>
  <si>
    <t>REY3REC</t>
  </si>
  <si>
    <t>REY3INT</t>
  </si>
  <si>
    <t>REY4REC</t>
  </si>
  <si>
    <t>REY4INT</t>
  </si>
  <si>
    <t>REY5REC</t>
  </si>
  <si>
    <t>REY5INT</t>
  </si>
  <si>
    <t>REY6REC</t>
  </si>
  <si>
    <t>REY6INT</t>
  </si>
  <si>
    <t>Rey Auditory Verbal Learning: Trial 1 total recall</t>
  </si>
  <si>
    <t>Rey Auditory Verbal Learning: Trial 2 total recall</t>
  </si>
  <si>
    <t>Rey Auditory Verbal Learning: Trial 3 total recall</t>
  </si>
  <si>
    <t>Rey Auditory Verbal Learning: Trial 4 total recall</t>
  </si>
  <si>
    <t>Rey Auditory Verbal Learning: Trial 5 total recall</t>
  </si>
  <si>
    <t>Rey Auditory Verbal Learning: Trial 6 total recall</t>
  </si>
  <si>
    <t>Rey Auditory Verbal Learning: Trial 1 intrusions</t>
  </si>
  <si>
    <t>Rey Auditory Verbal Learning: Trial 2 instrusions</t>
  </si>
  <si>
    <t>Rey Auditory Verbal Learning: Trial 3 intrusions</t>
  </si>
  <si>
    <t>Rey Auditory Verbal Learning: Trial 4 intrusions</t>
  </si>
  <si>
    <t>Rey Auditory Verbal Learning: Trial 5 intrusions</t>
  </si>
  <si>
    <t>Rey Auditory Verbal Learning: Trial 6 intrusions</t>
  </si>
  <si>
    <t>OTRAILA</t>
  </si>
  <si>
    <t>OTRAILB</t>
  </si>
  <si>
    <t>OTRLARR</t>
  </si>
  <si>
    <t>OTRLALI</t>
  </si>
  <si>
    <t>OTRLBRR</t>
  </si>
  <si>
    <t>OTRLBLI</t>
  </si>
  <si>
    <t>Oral Trail Making Test Part A — Total number of seconds to complete</t>
  </si>
  <si>
    <t>Oral Trail Making Test Part A — Number of commission errors</t>
  </si>
  <si>
    <t>Oral Trail Making Test Part A — Number of correct lines</t>
  </si>
  <si>
    <t>Oral Trail Making Test Part B — Total number of seconds to complete</t>
  </si>
  <si>
    <t>Oral Trail Making Test Part B — Number of commission errors</t>
  </si>
  <si>
    <t>Oral Trail Making Test Part B — Number of correct lines</t>
  </si>
  <si>
    <t xml:space="preserve"> </t>
  </si>
  <si>
    <t>REYDREC</t>
  </si>
  <si>
    <t>REYDINT</t>
  </si>
  <si>
    <t>REYTCOR</t>
  </si>
  <si>
    <t>REYFPOS</t>
  </si>
  <si>
    <t>VNTTOTW</t>
  </si>
  <si>
    <t>VNTPCNC</t>
  </si>
  <si>
    <t>RESPVAL</t>
  </si>
  <si>
    <t>RESPHEAR</t>
  </si>
  <si>
    <t>RESPDIST</t>
  </si>
  <si>
    <t>RESPINTR</t>
  </si>
  <si>
    <t>RESPDISN</t>
  </si>
  <si>
    <t>RESPFATG</t>
  </si>
  <si>
    <t>RESPEMOT</t>
  </si>
  <si>
    <t>RESPASST</t>
  </si>
  <si>
    <t>RESPOTH</t>
  </si>
  <si>
    <t>RESPOTHX</t>
  </si>
  <si>
    <t>Rey Auditory Verbal Learning: total delayed recall</t>
  </si>
  <si>
    <t>Rey Auditory Verbal Learning: delayed intrusions</t>
  </si>
  <si>
    <t>Rey Auditory Verbal Learning: recognition total correct</t>
  </si>
  <si>
    <t>Rey Auditory Verbal Learning: recognition total false positives</t>
  </si>
  <si>
    <t>Verbal naming test: total correct without a cue</t>
  </si>
  <si>
    <t>Verbal naming test: total correct with a phenomic cue</t>
  </si>
  <si>
    <t>How valid do you think the participant's responses are?</t>
  </si>
  <si>
    <t>What makes this participant's responses less valid? Hearing impairment</t>
  </si>
  <si>
    <t>What makes this participant's responses less valid? Distractions</t>
  </si>
  <si>
    <t>What makes this participant's responses less valid? Interruptions</t>
  </si>
  <si>
    <t>What makes this participant's responses less valid? Lack of effort or disinterest</t>
  </si>
  <si>
    <t>What makes this participant's responses less valid? Fatigue</t>
  </si>
  <si>
    <t>What makes this participant's responses less valid? Emotional issues</t>
  </si>
  <si>
    <t>What makes this participant's responses less valid? Unapproved assistance</t>
  </si>
  <si>
    <t>What makes this participant's responses less valid? Other</t>
  </si>
  <si>
    <t>What makes this participant's responses less valid? Other (Specify)</t>
  </si>
  <si>
    <t>1 = Very valid, probably accurate indication of participant's cognitive abilities
2 = Questionably valid, possibly inaccurate indication of participant's cognitive abilities
3 = Invalid, probably inaccurate indication of participant's cognitive abilities</t>
  </si>
  <si>
    <t>MOCATOTS, MOCBTOTS</t>
  </si>
  <si>
    <t>MOCAORDT, MOCAORMO, MOCAORYR, MOCAORDY</t>
  </si>
  <si>
    <t>CRAFTVRS, CRAFTURS</t>
  </si>
  <si>
    <t>NACCMMSE, NACCMOCA</t>
  </si>
  <si>
    <t>CRAFTDVR, CRAFTDRE, CRAFTCUE</t>
  </si>
  <si>
    <t>MINTTOTS, MINTTOTW, MINTSCNG, MINTSCNC, MINTPCNG, MINTPCNC</t>
  </si>
  <si>
    <t>Presumptive etiologic diagnosis of the cognitive disorder — Progressive nonfluent aphasia</t>
  </si>
  <si>
    <t>Presumptive etiologic diagnosis of the cognitive disorder — Semantic dementia – anomia plus word comprehension</t>
  </si>
  <si>
    <t>Presumptive etiologic diagnosis of the cognitive disorder — agnosic variant</t>
  </si>
  <si>
    <t>Presumptive etiologic diagnosis of the cognitive disorder — Other primary progressive aphasia (e.g. logopenic, anomic, transcortical, word deafness, syntactic comprehension, motor speech disorder)</t>
  </si>
  <si>
    <t>4b1</t>
  </si>
  <si>
    <t>4b2</t>
  </si>
  <si>
    <t>4b3</t>
  </si>
  <si>
    <t>4b4</t>
  </si>
  <si>
    <t>4c2</t>
  </si>
  <si>
    <t>4c3</t>
  </si>
  <si>
    <t>4c4</t>
  </si>
  <si>
    <t>4d1</t>
  </si>
  <si>
    <t>4d2</t>
  </si>
  <si>
    <t>4d3</t>
  </si>
  <si>
    <t>4d4</t>
  </si>
  <si>
    <t>8a</t>
  </si>
  <si>
    <t>9a</t>
  </si>
  <si>
    <t>13a1</t>
  </si>
  <si>
    <t>13a2</t>
  </si>
  <si>
    <t>13a3</t>
  </si>
  <si>
    <t>13a4</t>
  </si>
  <si>
    <t>28b</t>
  </si>
  <si>
    <t>29b</t>
  </si>
  <si>
    <t>30b</t>
  </si>
  <si>
    <t>PPA subtype</t>
  </si>
  <si>
    <t>14e1</t>
  </si>
  <si>
    <t>12a1</t>
  </si>
  <si>
    <t>12a2</t>
  </si>
  <si>
    <t>12a3</t>
  </si>
  <si>
    <t>12a4</t>
  </si>
  <si>
    <t>27b</t>
  </si>
  <si>
    <t>1a</t>
  </si>
  <si>
    <t>11a1</t>
  </si>
  <si>
    <t>11b1</t>
  </si>
  <si>
    <t>11b2</t>
  </si>
  <si>
    <t>11b3</t>
  </si>
  <si>
    <t>11b4</t>
  </si>
  <si>
    <t>11a2</t>
  </si>
  <si>
    <t>11a3</t>
  </si>
  <si>
    <t>Computed tomography, film</t>
  </si>
  <si>
    <t>Computed tomography, digital image</t>
  </si>
  <si>
    <t>Magnetic resonance imaging – Clinical study, film</t>
  </si>
  <si>
    <t>Magnetic resonance imaging – Clinical study, digital image</t>
  </si>
  <si>
    <t>Magnetic resonance imaging – Research study/structural, film</t>
  </si>
  <si>
    <t>Magnetic resonance imaging – Research study/structural, digital image</t>
  </si>
  <si>
    <t>Magnetic resonance imaging – Research study/functional, film</t>
  </si>
  <si>
    <t>Magnetic resonance imaging – Research study/functional, digital image</t>
  </si>
  <si>
    <t>Magnetic resonance spectroscopy, film</t>
  </si>
  <si>
    <t>Magnetic resonance spectroscopy, digital image</t>
  </si>
  <si>
    <t>SPECT, film</t>
  </si>
  <si>
    <t>SPECT, digital image</t>
  </si>
  <si>
    <t>PET, film</t>
  </si>
  <si>
    <t>PET, digital image</t>
  </si>
  <si>
    <t>DNA specimens available</t>
  </si>
  <si>
    <t>Cerebrospinal fluid – ante-mortem, specimens available</t>
  </si>
  <si>
    <t>Serum/plasma specimens available</t>
  </si>
  <si>
    <t>APOE genotype collected</t>
  </si>
  <si>
    <t>1b</t>
  </si>
  <si>
    <t>2a</t>
  </si>
  <si>
    <t>2b</t>
  </si>
  <si>
    <t>3a</t>
  </si>
  <si>
    <t>3b</t>
  </si>
  <si>
    <t>0a</t>
  </si>
  <si>
    <t>0b</t>
  </si>
  <si>
    <t>0c</t>
  </si>
  <si>
    <t>0d</t>
  </si>
  <si>
    <t>0e</t>
  </si>
  <si>
    <t>0f</t>
  </si>
  <si>
    <t>0g</t>
  </si>
  <si>
    <t>0h</t>
  </si>
  <si>
    <t>0i</t>
  </si>
  <si>
    <t>0j</t>
  </si>
  <si>
    <t>UDS Form that the header information was entered into</t>
  </si>
  <si>
    <t>NPSYTEST</t>
  </si>
  <si>
    <t>NPCOGIMP</t>
  </si>
  <si>
    <t>NPPHYILL</t>
  </si>
  <si>
    <t>NPHOMEN</t>
  </si>
  <si>
    <t>NPOTHREA</t>
  </si>
  <si>
    <t>NPOTHREX</t>
  </si>
  <si>
    <t>PHYNDATA</t>
  </si>
  <si>
    <t>PHYCOG</t>
  </si>
  <si>
    <t>PHYILL</t>
  </si>
  <si>
    <t>PHYHOME</t>
  </si>
  <si>
    <t>PHYOTH</t>
  </si>
  <si>
    <t>PHYOTHX</t>
  </si>
  <si>
    <t>NURSEHOM</t>
  </si>
  <si>
    <t>NURSEMO</t>
  </si>
  <si>
    <t>NURSEDY</t>
  </si>
  <si>
    <t>NURSEYR</t>
  </si>
  <si>
    <t>DISCONT</t>
  </si>
  <si>
    <t>DISCMO</t>
  </si>
  <si>
    <t>DISCDAY</t>
  </si>
  <si>
    <t>DISCYR</t>
  </si>
  <si>
    <t>DISCREAS</t>
  </si>
  <si>
    <t>DISCREAX</t>
  </si>
  <si>
    <t>DECEASED</t>
  </si>
  <si>
    <t>DEATHMO</t>
  </si>
  <si>
    <t>DEATHDY</t>
  </si>
  <si>
    <t>DEATHYR</t>
  </si>
  <si>
    <t>AUTOPSY</t>
  </si>
  <si>
    <t>UDSACTIV</t>
  </si>
  <si>
    <t>Unable to do neuropsychological tests</t>
  </si>
  <si>
    <t>Too cognitively impaired for neuropsychological tests</t>
  </si>
  <si>
    <t>Too physically ill for neuropsychological tests</t>
  </si>
  <si>
    <t>Homebound/nursing home, no neuropsychological tests</t>
  </si>
  <si>
    <t>Unable to collect neuropsychological test data, other reason</t>
  </si>
  <si>
    <t>Unable to collect neuropsychological test data, other reason – specify</t>
  </si>
  <si>
    <t>Unable to collect physical/neurological exam data</t>
  </si>
  <si>
    <t>Too cognitively impaired for physical/neurological exam</t>
  </si>
  <si>
    <t>Too physically ill for physical/neurological exam</t>
  </si>
  <si>
    <t>Homebound/nursing home, no physical/neurological exam</t>
  </si>
  <si>
    <t>Unable to collect physical/neurological exam data, other reason</t>
  </si>
  <si>
    <t>Unable to collect physical/neurological exam data, other reason – specify</t>
  </si>
  <si>
    <t>Entered nursing home permanently</t>
  </si>
  <si>
    <t>Reason discontinued</t>
  </si>
  <si>
    <t>Reason discontinued, other – specify</t>
  </si>
  <si>
    <t>Date of death, month</t>
  </si>
  <si>
    <t>Date of death, day</t>
  </si>
  <si>
    <t>Date of death, year</t>
  </si>
  <si>
    <t>Subject’s active status</t>
  </si>
  <si>
    <t>1c</t>
  </si>
  <si>
    <t>1d</t>
  </si>
  <si>
    <t>1d1</t>
  </si>
  <si>
    <t>2c</t>
  </si>
  <si>
    <t>2d</t>
  </si>
  <si>
    <t>2d1</t>
  </si>
  <si>
    <t>3a1</t>
  </si>
  <si>
    <t>3a2</t>
  </si>
  <si>
    <t>3a3</t>
  </si>
  <si>
    <t>4a1</t>
  </si>
  <si>
    <t>4a2</t>
  </si>
  <si>
    <t>4a3</t>
  </si>
  <si>
    <t>5a1</t>
  </si>
  <si>
    <t>5a2</t>
  </si>
  <si>
    <t>5a3</t>
  </si>
  <si>
    <t>1mo</t>
  </si>
  <si>
    <t>1dy</t>
  </si>
  <si>
    <t>1yr</t>
  </si>
  <si>
    <t>2mo</t>
  </si>
  <si>
    <t>2dy</t>
  </si>
  <si>
    <t>2yr</t>
  </si>
  <si>
    <t>2ax</t>
  </si>
  <si>
    <t>REJOINED</t>
  </si>
  <si>
    <t>Rejoined ADC participation after discontinuing</t>
  </si>
  <si>
    <t>4mo</t>
  </si>
  <si>
    <t>4dy</t>
  </si>
  <si>
    <t>4yr</t>
  </si>
  <si>
    <t>PROTOCOL</t>
  </si>
  <si>
    <t>6d1</t>
  </si>
  <si>
    <t>NPREFUS</t>
  </si>
  <si>
    <t>Refused testing</t>
  </si>
  <si>
    <t>6ex</t>
  </si>
  <si>
    <t>PHYREFUS</t>
  </si>
  <si>
    <t>Refused examination</t>
  </si>
  <si>
    <t>7ex</t>
  </si>
  <si>
    <t>CHANGEMO</t>
  </si>
  <si>
    <t>CHANGEDY</t>
  </si>
  <si>
    <t>CHANGEYR</t>
  </si>
  <si>
    <t>ACONSENT</t>
  </si>
  <si>
    <t>RECOGIM</t>
  </si>
  <si>
    <t>REPHYILL</t>
  </si>
  <si>
    <t>REREFUSE</t>
  </si>
  <si>
    <t>RENAVAIL</t>
  </si>
  <si>
    <t>RENURSE</t>
  </si>
  <si>
    <t>2a1</t>
  </si>
  <si>
    <t>2b1</t>
  </si>
  <si>
    <t>2b2</t>
  </si>
  <si>
    <t>2b3</t>
  </si>
  <si>
    <t>2b4</t>
  </si>
  <si>
    <t>2b5</t>
  </si>
  <si>
    <t>2b5a</t>
  </si>
  <si>
    <t>2b5b</t>
  </si>
  <si>
    <t>2b5c</t>
  </si>
  <si>
    <t>REJOIN</t>
  </si>
  <si>
    <t>Subject is rejoining ADC</t>
  </si>
  <si>
    <t>FTLDDISC</t>
  </si>
  <si>
    <t>FTLDREAS</t>
  </si>
  <si>
    <t>FTLDREAX</t>
  </si>
  <si>
    <t>2b6</t>
  </si>
  <si>
    <t>6a1</t>
  </si>
  <si>
    <t>6a2</t>
  </si>
  <si>
    <t>6a3</t>
  </si>
  <si>
    <t>DROPREAS</t>
  </si>
  <si>
    <t>Primary reason subject discontinued ADC participation</t>
  </si>
  <si>
    <t>Date of status change, month</t>
  </si>
  <si>
    <t>Date of status change, day</t>
  </si>
  <si>
    <t>Date of status change, year</t>
  </si>
  <si>
    <t>UDS data collection status changed; subject’s new status is:</t>
  </si>
  <si>
    <t>Autopsy consent on file?</t>
  </si>
  <si>
    <t>Subject is too cognitively impaired</t>
  </si>
  <si>
    <t>Subject is too ill or physically impaired</t>
  </si>
  <si>
    <t>Subject refuses neuropsychological testing or clinical exam</t>
  </si>
  <si>
    <t>Subject or coparticipant unreachable, not available, or moved away</t>
  </si>
  <si>
    <t>Subject has permanently entered nursing home</t>
  </si>
  <si>
    <t>Date permanently moved to nursing home, month</t>
  </si>
  <si>
    <t>Date permanently moved to nursing home, day</t>
  </si>
  <si>
    <t>Date permanently moved to nursing home, year</t>
  </si>
  <si>
    <t>Subject will no longer receive FTLD Module follow-up, but annual inperson UDS visits will continue</t>
  </si>
  <si>
    <t>FTLD discontinued reason</t>
  </si>
  <si>
    <t>FTLD discontinued reason, other - specify</t>
  </si>
  <si>
    <t>Subject has died</t>
  </si>
  <si>
    <t>Subject has been dropped from ADC</t>
  </si>
  <si>
    <t>ADC autopsy</t>
  </si>
  <si>
    <t>Date dropped from ADC, month</t>
  </si>
  <si>
    <t>Date dropped from ADC, day</t>
  </si>
  <si>
    <t>Date dropped from ADC, year</t>
  </si>
  <si>
    <t>1 = Annual UDS follow-up by telephone
2 = Minimal contact
3 = Annual in-person UDS follow-up</t>
  </si>
  <si>
    <t>1 = ADC decision
2 = Subject/informant refused
3 = Informant not available
4 = Other, specify below</t>
  </si>
  <si>
    <t>0 = No ADC autopsy expected
1 = An ADC autopsy has been done; data submitted or pending</t>
  </si>
  <si>
    <t>1 = ADC decision or protocol
2 = Subject or coparticipant asked to be dropped</t>
  </si>
  <si>
    <t>1 = Refused further participation in ADC
2 = Moved out of area
3 = Discontinued by ADC decision/protocol
4 = Seeking care elsewhere
8 = Other</t>
  </si>
  <si>
    <t>1 = Active: further in-person visits expected
2 = Active: telephone or other contact expected
3 = Active: followed for autopsy only
4 = Inactive: no further data expected</t>
  </si>
  <si>
    <t>NACCACTV, NACCNOVS</t>
  </si>
  <si>
    <t>9b</t>
  </si>
  <si>
    <t>9b1</t>
  </si>
  <si>
    <t>9a1</t>
  </si>
  <si>
    <t>1 = Self/relative/friend
2 = Clinician
3 = ADC solicitation
4 = Non-ADC study
5 = Clinic sample
6 = Population sample
7 = Non-ADC media appeal (e.g. Alzheimer’s Association)
8 = Other
9 = Unknown</t>
  </si>
  <si>
    <t>1 = To participate in a research study
2 = To have a clinical evaluation
4 = Both (to participate in a research study and to have a clinical evaluation)
9 = Unknown</t>
  </si>
  <si>
    <t>1 = Self-referral
2 = Non-professional contact (spouse/partner, relative, friend, coworker, etc.)
3 = ADC participant referral
4 = ADC clinician, staff, or investigator referral
5 = Nurse, doctor, or other health care provider
6 = Other research study clinician/staff/investigator (non-ADC; e.g., ADNI, Women’s Health Initiative)
8 = Other
9 = Unknown</t>
  </si>
  <si>
    <t>1 = ADC advertisement (e.g., website, mailing, newspaper ad, community presentation)
2 = News article or TV program mentioning the ADC study
3 = Conference or community event (e.g., community memory walk)
4 = Another organizations’s media appeal or website (e.g., Alzheimer’s Association, clinicaltrials.gov)
8 = Other
9 = Unknown</t>
  </si>
  <si>
    <t>1 = Case, patient, proband
2 = Control or normal
3 = No presumed disease status</t>
  </si>
  <si>
    <t>1 = Initial evaluation only
2 = Longitudinal follow-up planned</t>
  </si>
  <si>
    <t>1 = Primarily ADC-funded (Clinical Core, Satellite Core, or other ADC Core or project)
2 = Subject is supported primarily by a non-ADC study (e.g., R01, including non-ADC grants supporting the FTLD Module participation</t>
  </si>
  <si>
    <t>1 = Lives alone
2 = Lives with one other person: a spouse or partner
3 = Lives with one other person: a relative, friend, or roommate
4 = Lives with caregiver who is not spouse/partner, relative, or friend
5 = Lives with a group (related or not related) in a private residence
6 = Lives in a group home (e.g., assisted living, nursing home, convent)
9 = Unknown</t>
  </si>
  <si>
    <t>1 = Clinical Core
2 = Satellite Core
3 = Other ADC Core/project
4 = Center-affiliated/non-ADC</t>
  </si>
  <si>
    <t>1 = Lives alone
2 = Lives with spouse or partner
3 = Lives with relative or friend
4 = Lives with group
5 = Other
9 = Unknown</t>
  </si>
  <si>
    <t>8a1</t>
  </si>
  <si>
    <t>3b1</t>
  </si>
  <si>
    <t>10b</t>
  </si>
  <si>
    <t>5e1</t>
  </si>
  <si>
    <t>5e2</t>
  </si>
  <si>
    <t>5f1</t>
  </si>
  <si>
    <t>5f2</t>
  </si>
  <si>
    <t>7a1</t>
  </si>
  <si>
    <t>7a2</t>
  </si>
  <si>
    <t>7b1</t>
  </si>
  <si>
    <t>7b2</t>
  </si>
  <si>
    <t>7c1</t>
  </si>
  <si>
    <t>7c2</t>
  </si>
  <si>
    <t>7d1</t>
  </si>
  <si>
    <t>7d2</t>
  </si>
  <si>
    <t>7e3</t>
  </si>
  <si>
    <t>7e1</t>
  </si>
  <si>
    <t>7e2</t>
  </si>
  <si>
    <t>7f1</t>
  </si>
  <si>
    <t>7f2</t>
  </si>
  <si>
    <t>8a2</t>
  </si>
  <si>
    <t>8b1</t>
  </si>
  <si>
    <t>8b2</t>
  </si>
  <si>
    <t>8c1</t>
  </si>
  <si>
    <t>8c2</t>
  </si>
  <si>
    <t>8d1</t>
  </si>
  <si>
    <t>8d2</t>
  </si>
  <si>
    <t>8e1</t>
  </si>
  <si>
    <t>8e2</t>
  </si>
  <si>
    <t>8f1</t>
  </si>
  <si>
    <t>8f2</t>
  </si>
  <si>
    <t>0y</t>
  </si>
  <si>
    <t>0z</t>
  </si>
  <si>
    <t>5g</t>
  </si>
  <si>
    <t>7g</t>
  </si>
  <si>
    <t>1e</t>
  </si>
  <si>
    <t>2e</t>
  </si>
  <si>
    <t>5a4</t>
  </si>
  <si>
    <t>5a6</t>
  </si>
  <si>
    <t>5a7</t>
  </si>
  <si>
    <t>5a8</t>
  </si>
  <si>
    <t>5a9</t>
  </si>
  <si>
    <t>5a10</t>
  </si>
  <si>
    <t>5a11</t>
  </si>
  <si>
    <t>5a12</t>
  </si>
  <si>
    <t>5a13</t>
  </si>
  <si>
    <t>5a14</t>
  </si>
  <si>
    <t>5a5</t>
  </si>
  <si>
    <t>5a15</t>
  </si>
  <si>
    <t>5a16</t>
  </si>
  <si>
    <t>5a17</t>
  </si>
  <si>
    <t>5a18</t>
  </si>
  <si>
    <t>5a19</t>
  </si>
  <si>
    <t>5a20</t>
  </si>
  <si>
    <t>5e3</t>
  </si>
  <si>
    <t>5e4</t>
  </si>
  <si>
    <t>5b5</t>
  </si>
  <si>
    <t>5c5</t>
  </si>
  <si>
    <t>5d5</t>
  </si>
  <si>
    <t>5e5</t>
  </si>
  <si>
    <t>5b6</t>
  </si>
  <si>
    <t>5c6</t>
  </si>
  <si>
    <t>5d6</t>
  </si>
  <si>
    <t>5e6</t>
  </si>
  <si>
    <t>5b7</t>
  </si>
  <si>
    <t>5c7</t>
  </si>
  <si>
    <t>5d7</t>
  </si>
  <si>
    <t>5e7</t>
  </si>
  <si>
    <t>5b8</t>
  </si>
  <si>
    <t>5c8</t>
  </si>
  <si>
    <t>5d8</t>
  </si>
  <si>
    <t>5e8</t>
  </si>
  <si>
    <t>5b9</t>
  </si>
  <si>
    <t>5c9</t>
  </si>
  <si>
    <t>5d9</t>
  </si>
  <si>
    <t>5e9</t>
  </si>
  <si>
    <t>5b10</t>
  </si>
  <si>
    <t>5c10</t>
  </si>
  <si>
    <t>5d10</t>
  </si>
  <si>
    <t>5e10</t>
  </si>
  <si>
    <t>5b11</t>
  </si>
  <si>
    <t>5c11</t>
  </si>
  <si>
    <t>5d11</t>
  </si>
  <si>
    <t>5e11</t>
  </si>
  <si>
    <t>5b12</t>
  </si>
  <si>
    <t>5c12</t>
  </si>
  <si>
    <t>5d12</t>
  </si>
  <si>
    <t>5e12</t>
  </si>
  <si>
    <t>5b13</t>
  </si>
  <si>
    <t>5c13</t>
  </si>
  <si>
    <t>5d13</t>
  </si>
  <si>
    <t>5e13</t>
  </si>
  <si>
    <t>5b14</t>
  </si>
  <si>
    <t>5c14</t>
  </si>
  <si>
    <t>5d14</t>
  </si>
  <si>
    <t>5e14</t>
  </si>
  <si>
    <t>5b15</t>
  </si>
  <si>
    <t>5c15</t>
  </si>
  <si>
    <t>5d15</t>
  </si>
  <si>
    <t>5e15</t>
  </si>
  <si>
    <t>5b16</t>
  </si>
  <si>
    <t>5c16</t>
  </si>
  <si>
    <t>5d16</t>
  </si>
  <si>
    <t>5e16</t>
  </si>
  <si>
    <t>5b17</t>
  </si>
  <si>
    <t>5c17</t>
  </si>
  <si>
    <t>5d17</t>
  </si>
  <si>
    <t>5e17</t>
  </si>
  <si>
    <t>5b18</t>
  </si>
  <si>
    <t>5c18</t>
  </si>
  <si>
    <t>5d18</t>
  </si>
  <si>
    <t>5e18</t>
  </si>
  <si>
    <t>5b19</t>
  </si>
  <si>
    <t>5c19</t>
  </si>
  <si>
    <t>5d19</t>
  </si>
  <si>
    <t>5e19</t>
  </si>
  <si>
    <t>5b20</t>
  </si>
  <si>
    <t>5c20</t>
  </si>
  <si>
    <t>5d20</t>
  </si>
  <si>
    <t>5e20</t>
  </si>
  <si>
    <t>7a3</t>
  </si>
  <si>
    <t>7a4</t>
  </si>
  <si>
    <t>7a5</t>
  </si>
  <si>
    <t>7a6</t>
  </si>
  <si>
    <t>7a7</t>
  </si>
  <si>
    <t>7a8</t>
  </si>
  <si>
    <t>7a9</t>
  </si>
  <si>
    <t>7a10</t>
  </si>
  <si>
    <t>7a11</t>
  </si>
  <si>
    <t>7a12</t>
  </si>
  <si>
    <t>7a13</t>
  </si>
  <si>
    <t>7a14</t>
  </si>
  <si>
    <t>7a15</t>
  </si>
  <si>
    <t>7c3</t>
  </si>
  <si>
    <t>7b3</t>
  </si>
  <si>
    <t>7d3</t>
  </si>
  <si>
    <t>7b4</t>
  </si>
  <si>
    <t>7c4</t>
  </si>
  <si>
    <t>7d4</t>
  </si>
  <si>
    <t>7e4</t>
  </si>
  <si>
    <t>7b5</t>
  </si>
  <si>
    <t>7c5</t>
  </si>
  <si>
    <t>7d5</t>
  </si>
  <si>
    <t>7e5</t>
  </si>
  <si>
    <t>7b6</t>
  </si>
  <si>
    <t>7c6</t>
  </si>
  <si>
    <t>7d6</t>
  </si>
  <si>
    <t>7e6</t>
  </si>
  <si>
    <t>7b8</t>
  </si>
  <si>
    <t>7b7</t>
  </si>
  <si>
    <t>7c7</t>
  </si>
  <si>
    <t>7d7</t>
  </si>
  <si>
    <t>7e7</t>
  </si>
  <si>
    <t>7c8</t>
  </si>
  <si>
    <t>7d8</t>
  </si>
  <si>
    <t>7e8</t>
  </si>
  <si>
    <t>7b9</t>
  </si>
  <si>
    <t>7c9</t>
  </si>
  <si>
    <t>7d9</t>
  </si>
  <si>
    <t>7e9</t>
  </si>
  <si>
    <t>7b10</t>
  </si>
  <si>
    <t>7c10</t>
  </si>
  <si>
    <t>7d10</t>
  </si>
  <si>
    <t>7e10</t>
  </si>
  <si>
    <t>7b11</t>
  </si>
  <si>
    <t>7c11</t>
  </si>
  <si>
    <t>7d11</t>
  </si>
  <si>
    <t>7e11</t>
  </si>
  <si>
    <t>7b12</t>
  </si>
  <si>
    <t>7c12</t>
  </si>
  <si>
    <t>7d12</t>
  </si>
  <si>
    <t>7e12</t>
  </si>
  <si>
    <t>7b13</t>
  </si>
  <si>
    <t>7c13</t>
  </si>
  <si>
    <t>7d13</t>
  </si>
  <si>
    <t>7e13</t>
  </si>
  <si>
    <t>7b14</t>
  </si>
  <si>
    <t>7c14</t>
  </si>
  <si>
    <t>7d14</t>
  </si>
  <si>
    <t>7e14</t>
  </si>
  <si>
    <t>7b15</t>
  </si>
  <si>
    <t>7c15</t>
  </si>
  <si>
    <t>7d15</t>
  </si>
  <si>
    <t>7e15</t>
  </si>
  <si>
    <t>9c1</t>
  </si>
  <si>
    <t>9d1</t>
  </si>
  <si>
    <t>9a2</t>
  </si>
  <si>
    <t>9b2</t>
  </si>
  <si>
    <t>9c2</t>
  </si>
  <si>
    <t>9d2</t>
  </si>
  <si>
    <t>9a3</t>
  </si>
  <si>
    <t>9b3</t>
  </si>
  <si>
    <t>9c3</t>
  </si>
  <si>
    <t>9d3</t>
  </si>
  <si>
    <t>9a4</t>
  </si>
  <si>
    <t>9b4</t>
  </si>
  <si>
    <t>9c4</t>
  </si>
  <si>
    <t>9d4</t>
  </si>
  <si>
    <t>9a5</t>
  </si>
  <si>
    <t>9b5</t>
  </si>
  <si>
    <t>9b6</t>
  </si>
  <si>
    <t>9c5</t>
  </si>
  <si>
    <t>9d5</t>
  </si>
  <si>
    <t>9a6</t>
  </si>
  <si>
    <t>9c6</t>
  </si>
  <si>
    <t>9d6</t>
  </si>
  <si>
    <t>9a7</t>
  </si>
  <si>
    <t>9b7</t>
  </si>
  <si>
    <t>9c7</t>
  </si>
  <si>
    <t>9d7</t>
  </si>
  <si>
    <t>9a8</t>
  </si>
  <si>
    <t>9b8</t>
  </si>
  <si>
    <t>9c8</t>
  </si>
  <si>
    <t>9d8</t>
  </si>
  <si>
    <t>9a9</t>
  </si>
  <si>
    <t>9b9</t>
  </si>
  <si>
    <t>9c9</t>
  </si>
  <si>
    <t>9d9</t>
  </si>
  <si>
    <t>9a10</t>
  </si>
  <si>
    <t>9b10</t>
  </si>
  <si>
    <t>9c10</t>
  </si>
  <si>
    <t>9d10</t>
  </si>
  <si>
    <t>9a11</t>
  </si>
  <si>
    <t>9b11</t>
  </si>
  <si>
    <t>9c11</t>
  </si>
  <si>
    <t>9d11</t>
  </si>
  <si>
    <t>9a12</t>
  </si>
  <si>
    <t>9b12</t>
  </si>
  <si>
    <t>9c12</t>
  </si>
  <si>
    <t>9d12</t>
  </si>
  <si>
    <t>9a13</t>
  </si>
  <si>
    <t>9b13</t>
  </si>
  <si>
    <t>9c13</t>
  </si>
  <si>
    <t>9d13</t>
  </si>
  <si>
    <t>9a14</t>
  </si>
  <si>
    <t>9b14</t>
  </si>
  <si>
    <t>9c14</t>
  </si>
  <si>
    <t>9d14</t>
  </si>
  <si>
    <t>9a15</t>
  </si>
  <si>
    <t>9b15</t>
  </si>
  <si>
    <t>9c15</t>
  </si>
  <si>
    <t>9d15</t>
  </si>
  <si>
    <t>g1</t>
  </si>
  <si>
    <t>g2</t>
  </si>
  <si>
    <t>g3</t>
  </si>
  <si>
    <t>4a4</t>
  </si>
  <si>
    <t>4a5</t>
  </si>
  <si>
    <t>4a6</t>
  </si>
  <si>
    <t>4a7</t>
  </si>
  <si>
    <t>4a8</t>
  </si>
  <si>
    <t>4a9</t>
  </si>
  <si>
    <t>4a10</t>
  </si>
  <si>
    <t>4a11</t>
  </si>
  <si>
    <t>4a12</t>
  </si>
  <si>
    <t>4a13</t>
  </si>
  <si>
    <t>4a14</t>
  </si>
  <si>
    <t>4a15</t>
  </si>
  <si>
    <t>4a16</t>
  </si>
  <si>
    <t>4a17</t>
  </si>
  <si>
    <t>4a18</t>
  </si>
  <si>
    <t>4a19</t>
  </si>
  <si>
    <t>4a20</t>
  </si>
  <si>
    <t>4e1</t>
  </si>
  <si>
    <t>4e2</t>
  </si>
  <si>
    <t>4e3</t>
  </si>
  <si>
    <t>4c5</t>
  </si>
  <si>
    <t>4e4</t>
  </si>
  <si>
    <t>4b5</t>
  </si>
  <si>
    <t>4d5</t>
  </si>
  <si>
    <t>4e5</t>
  </si>
  <si>
    <t>4b6</t>
  </si>
  <si>
    <t>4c6</t>
  </si>
  <si>
    <t>4d6</t>
  </si>
  <si>
    <t>4e6</t>
  </si>
  <si>
    <t>4b7</t>
  </si>
  <si>
    <t>4c7</t>
  </si>
  <si>
    <t>4d7</t>
  </si>
  <si>
    <t>4e7</t>
  </si>
  <si>
    <t>4e8</t>
  </si>
  <si>
    <t>4b8</t>
  </si>
  <si>
    <t>4c8</t>
  </si>
  <si>
    <t>4d8</t>
  </si>
  <si>
    <t>4b9</t>
  </si>
  <si>
    <t>4c9</t>
  </si>
  <si>
    <t>4d9</t>
  </si>
  <si>
    <t>4e9</t>
  </si>
  <si>
    <t>4b10</t>
  </si>
  <si>
    <t>4c10</t>
  </si>
  <si>
    <t>4c11</t>
  </si>
  <si>
    <t>4e10</t>
  </si>
  <si>
    <t>4d10</t>
  </si>
  <si>
    <t>4b11</t>
  </si>
  <si>
    <t>4d11</t>
  </si>
  <si>
    <t>4e11</t>
  </si>
  <si>
    <t>4b12</t>
  </si>
  <si>
    <t>4c12</t>
  </si>
  <si>
    <t>4d12</t>
  </si>
  <si>
    <t>4e12</t>
  </si>
  <si>
    <t>4b13</t>
  </si>
  <si>
    <t>4c13</t>
  </si>
  <si>
    <t>4d13</t>
  </si>
  <si>
    <t>4e13</t>
  </si>
  <si>
    <t>4b14</t>
  </si>
  <si>
    <t>4c14</t>
  </si>
  <si>
    <t>4d14</t>
  </si>
  <si>
    <t>4e14</t>
  </si>
  <si>
    <t>4b15</t>
  </si>
  <si>
    <t>4c15</t>
  </si>
  <si>
    <t>4d15</t>
  </si>
  <si>
    <t>4e15</t>
  </si>
  <si>
    <t>4b16</t>
  </si>
  <si>
    <t>4c16</t>
  </si>
  <si>
    <t>4d16</t>
  </si>
  <si>
    <t>4e16</t>
  </si>
  <si>
    <t>4b17</t>
  </si>
  <si>
    <t>4c17</t>
  </si>
  <si>
    <t>4d17</t>
  </si>
  <si>
    <t>4e17</t>
  </si>
  <si>
    <t>4b18</t>
  </si>
  <si>
    <t>4c18</t>
  </si>
  <si>
    <t>4d18</t>
  </si>
  <si>
    <t>4e18</t>
  </si>
  <si>
    <t>4b19</t>
  </si>
  <si>
    <t>4c19</t>
  </si>
  <si>
    <t>4d19</t>
  </si>
  <si>
    <t>4e19</t>
  </si>
  <si>
    <t>4b20</t>
  </si>
  <si>
    <t>4c20</t>
  </si>
  <si>
    <t>4d20</t>
  </si>
  <si>
    <t>4e20</t>
  </si>
  <si>
    <t>g4</t>
  </si>
  <si>
    <t>6b1</t>
  </si>
  <si>
    <t>6c1</t>
  </si>
  <si>
    <t>6e1</t>
  </si>
  <si>
    <t>6b2</t>
  </si>
  <si>
    <t>6c2</t>
  </si>
  <si>
    <t>6d2</t>
  </si>
  <si>
    <t>6e2</t>
  </si>
  <si>
    <t>6b3</t>
  </si>
  <si>
    <t>6c3</t>
  </si>
  <si>
    <t>6d3</t>
  </si>
  <si>
    <t>6e3</t>
  </si>
  <si>
    <t>6a4</t>
  </si>
  <si>
    <t>6b4</t>
  </si>
  <si>
    <t>6c4</t>
  </si>
  <si>
    <t>6d4</t>
  </si>
  <si>
    <t>6e4</t>
  </si>
  <si>
    <t>6a5</t>
  </si>
  <si>
    <t>6b5</t>
  </si>
  <si>
    <t>6c5</t>
  </si>
  <si>
    <t>6d5</t>
  </si>
  <si>
    <t>6e5</t>
  </si>
  <si>
    <t>6a6</t>
  </si>
  <si>
    <t>6b6</t>
  </si>
  <si>
    <t>6c6</t>
  </si>
  <si>
    <t>6d6</t>
  </si>
  <si>
    <t>6e6</t>
  </si>
  <si>
    <t>6a7</t>
  </si>
  <si>
    <t>6b7</t>
  </si>
  <si>
    <t>6c7</t>
  </si>
  <si>
    <t>6d7</t>
  </si>
  <si>
    <t>6e7</t>
  </si>
  <si>
    <t>6a8</t>
  </si>
  <si>
    <t>6b8</t>
  </si>
  <si>
    <t>6c8</t>
  </si>
  <si>
    <t>6d8</t>
  </si>
  <si>
    <t>6e8</t>
  </si>
  <si>
    <t>6a9</t>
  </si>
  <si>
    <t>6b9</t>
  </si>
  <si>
    <t>6c9</t>
  </si>
  <si>
    <t>6d9</t>
  </si>
  <si>
    <t>6e9</t>
  </si>
  <si>
    <t>6a10</t>
  </si>
  <si>
    <t>6b10</t>
  </si>
  <si>
    <t>6c10</t>
  </si>
  <si>
    <t>6d10</t>
  </si>
  <si>
    <t>6e10</t>
  </si>
  <si>
    <t>6a11</t>
  </si>
  <si>
    <t>6b11</t>
  </si>
  <si>
    <t>6c12</t>
  </si>
  <si>
    <t>6d12</t>
  </si>
  <si>
    <t>6e12</t>
  </si>
  <si>
    <t>6c11</t>
  </si>
  <si>
    <t>6d11</t>
  </si>
  <si>
    <t>6e11</t>
  </si>
  <si>
    <t>6a12</t>
  </si>
  <si>
    <t>6b12</t>
  </si>
  <si>
    <t>6a13</t>
  </si>
  <si>
    <t>6b13</t>
  </si>
  <si>
    <t>6c13</t>
  </si>
  <si>
    <t>6d13</t>
  </si>
  <si>
    <t>6e13</t>
  </si>
  <si>
    <t>6a14</t>
  </si>
  <si>
    <t>6b14</t>
  </si>
  <si>
    <t>6c14</t>
  </si>
  <si>
    <t>6d14</t>
  </si>
  <si>
    <t>6e14</t>
  </si>
  <si>
    <t>6a15</t>
  </si>
  <si>
    <t>6b15</t>
  </si>
  <si>
    <t>6c15</t>
  </si>
  <si>
    <t>6d15</t>
  </si>
  <si>
    <t>6e15</t>
  </si>
  <si>
    <t>g5</t>
  </si>
  <si>
    <t>8a3</t>
  </si>
  <si>
    <t>8b3</t>
  </si>
  <si>
    <t>8c3</t>
  </si>
  <si>
    <t>8d3</t>
  </si>
  <si>
    <t>8a4</t>
  </si>
  <si>
    <t>8b4</t>
  </si>
  <si>
    <t>8c4</t>
  </si>
  <si>
    <t>8d4</t>
  </si>
  <si>
    <t>8a5</t>
  </si>
  <si>
    <t>8b5</t>
  </si>
  <si>
    <t>8c5</t>
  </si>
  <si>
    <t>8d5</t>
  </si>
  <si>
    <t>8a6</t>
  </si>
  <si>
    <t>8b6</t>
  </si>
  <si>
    <t>8c6</t>
  </si>
  <si>
    <t>8d6</t>
  </si>
  <si>
    <t>8a7</t>
  </si>
  <si>
    <t>8b7</t>
  </si>
  <si>
    <t>8c7</t>
  </si>
  <si>
    <t>8d7</t>
  </si>
  <si>
    <t>8a8</t>
  </si>
  <si>
    <t>8b8</t>
  </si>
  <si>
    <t>8c8</t>
  </si>
  <si>
    <t>8d8</t>
  </si>
  <si>
    <t>8a9</t>
  </si>
  <si>
    <t>8b9</t>
  </si>
  <si>
    <t>8c9</t>
  </si>
  <si>
    <t>8d9</t>
  </si>
  <si>
    <t>8a10</t>
  </si>
  <si>
    <t>8b10</t>
  </si>
  <si>
    <t>8c10</t>
  </si>
  <si>
    <t>8d10</t>
  </si>
  <si>
    <t>8a11</t>
  </si>
  <si>
    <t>8b11</t>
  </si>
  <si>
    <t>8c11</t>
  </si>
  <si>
    <t>8d11</t>
  </si>
  <si>
    <t>8a12</t>
  </si>
  <si>
    <t>8b12</t>
  </si>
  <si>
    <t>8c12</t>
  </si>
  <si>
    <t>8d12</t>
  </si>
  <si>
    <t>8a13</t>
  </si>
  <si>
    <t>8b13</t>
  </si>
  <si>
    <t>8c13</t>
  </si>
  <si>
    <t>8d13</t>
  </si>
  <si>
    <t>8a14</t>
  </si>
  <si>
    <t>8b14</t>
  </si>
  <si>
    <t>8c14</t>
  </si>
  <si>
    <t>8d14</t>
  </si>
  <si>
    <t>8a15</t>
  </si>
  <si>
    <t>8b15</t>
  </si>
  <si>
    <t>8c15</t>
  </si>
  <si>
    <t>8d15</t>
  </si>
  <si>
    <t>6f1</t>
  </si>
  <si>
    <t>6f2</t>
  </si>
  <si>
    <t>6f3</t>
  </si>
  <si>
    <t>6f4</t>
  </si>
  <si>
    <t>6f5</t>
  </si>
  <si>
    <t>6f6</t>
  </si>
  <si>
    <t>6f7</t>
  </si>
  <si>
    <t>6g1</t>
  </si>
  <si>
    <t>6g2</t>
  </si>
  <si>
    <t>6g3</t>
  </si>
  <si>
    <t>6g4</t>
  </si>
  <si>
    <t>6g5</t>
  </si>
  <si>
    <t>6g6</t>
  </si>
  <si>
    <t>6g7</t>
  </si>
  <si>
    <t>6h1</t>
  </si>
  <si>
    <t>6h2</t>
  </si>
  <si>
    <t>6h4</t>
  </si>
  <si>
    <t>6h5</t>
  </si>
  <si>
    <t>6h6</t>
  </si>
  <si>
    <t>6h7</t>
  </si>
  <si>
    <t>6i1</t>
  </si>
  <si>
    <t>6i2</t>
  </si>
  <si>
    <t>6i3</t>
  </si>
  <si>
    <t>6i4</t>
  </si>
  <si>
    <t>6i5</t>
  </si>
  <si>
    <t>6i6</t>
  </si>
  <si>
    <t>6i7</t>
  </si>
  <si>
    <t>6j1</t>
  </si>
  <si>
    <t>6j2</t>
  </si>
  <si>
    <t>6j3</t>
  </si>
  <si>
    <t>6j4</t>
  </si>
  <si>
    <t>6j5</t>
  </si>
  <si>
    <t>6j6</t>
  </si>
  <si>
    <t>6j7</t>
  </si>
  <si>
    <t>6k2</t>
  </si>
  <si>
    <t>6k3</t>
  </si>
  <si>
    <t>6k4</t>
  </si>
  <si>
    <t>6k5</t>
  </si>
  <si>
    <t>6k6</t>
  </si>
  <si>
    <t>6k7</t>
  </si>
  <si>
    <t>6l1</t>
  </si>
  <si>
    <t>6l2</t>
  </si>
  <si>
    <t>6l3</t>
  </si>
  <si>
    <t>6l4</t>
  </si>
  <si>
    <t>6l5</t>
  </si>
  <si>
    <t>6l6</t>
  </si>
  <si>
    <t>6l7</t>
  </si>
  <si>
    <t>6m1</t>
  </si>
  <si>
    <t>6m2</t>
  </si>
  <si>
    <t>6m3</t>
  </si>
  <si>
    <t>6m4</t>
  </si>
  <si>
    <t>6m5</t>
  </si>
  <si>
    <t>6m6</t>
  </si>
  <si>
    <t>6m7</t>
  </si>
  <si>
    <t>6n1</t>
  </si>
  <si>
    <t>6n2</t>
  </si>
  <si>
    <t>6n3</t>
  </si>
  <si>
    <t>6n4</t>
  </si>
  <si>
    <t>6n5</t>
  </si>
  <si>
    <t>6n6</t>
  </si>
  <si>
    <t>6n7</t>
  </si>
  <si>
    <t>6o1</t>
  </si>
  <si>
    <t>6o2</t>
  </si>
  <si>
    <t>6o3</t>
  </si>
  <si>
    <t>6o4</t>
  </si>
  <si>
    <t>6o5</t>
  </si>
  <si>
    <t>6o6</t>
  </si>
  <si>
    <t>6o7</t>
  </si>
  <si>
    <t>6p1</t>
  </si>
  <si>
    <t>6p2</t>
  </si>
  <si>
    <t>6p3</t>
  </si>
  <si>
    <t>6p4</t>
  </si>
  <si>
    <t>6p5</t>
  </si>
  <si>
    <t>6p6</t>
  </si>
  <si>
    <t>6p7</t>
  </si>
  <si>
    <t>6q1</t>
  </si>
  <si>
    <t>6q2</t>
  </si>
  <si>
    <t>6q3</t>
  </si>
  <si>
    <t>6q4</t>
  </si>
  <si>
    <t>6q5</t>
  </si>
  <si>
    <t>6q6</t>
  </si>
  <si>
    <t>6q7</t>
  </si>
  <si>
    <t>6r1</t>
  </si>
  <si>
    <t>6r2</t>
  </si>
  <si>
    <t>6r3</t>
  </si>
  <si>
    <t>6r4</t>
  </si>
  <si>
    <t>6r5</t>
  </si>
  <si>
    <t>6r6</t>
  </si>
  <si>
    <t>6r7</t>
  </si>
  <si>
    <t>6s1</t>
  </si>
  <si>
    <t>6s2</t>
  </si>
  <si>
    <t>6s3</t>
  </si>
  <si>
    <t>6s4</t>
  </si>
  <si>
    <t>6s5</t>
  </si>
  <si>
    <t>6s6</t>
  </si>
  <si>
    <t>6s7</t>
  </si>
  <si>
    <t>6t1</t>
  </si>
  <si>
    <t>6t2</t>
  </si>
  <si>
    <t>6t3</t>
  </si>
  <si>
    <t>6t4</t>
  </si>
  <si>
    <t>6t5</t>
  </si>
  <si>
    <t>6t6</t>
  </si>
  <si>
    <t>6t7</t>
  </si>
  <si>
    <t>7f3</t>
  </si>
  <si>
    <t>7f4</t>
  </si>
  <si>
    <t>7f5</t>
  </si>
  <si>
    <t>7f6</t>
  </si>
  <si>
    <t>7f7</t>
  </si>
  <si>
    <t>7g1</t>
  </si>
  <si>
    <t>7g2</t>
  </si>
  <si>
    <t>7g3</t>
  </si>
  <si>
    <t>7g4</t>
  </si>
  <si>
    <t>7g5</t>
  </si>
  <si>
    <t>7g6</t>
  </si>
  <si>
    <t>7g7</t>
  </si>
  <si>
    <t>7h1</t>
  </si>
  <si>
    <t>7h2</t>
  </si>
  <si>
    <t>7h3</t>
  </si>
  <si>
    <t>7h4</t>
  </si>
  <si>
    <t>7h5</t>
  </si>
  <si>
    <t>7h6</t>
  </si>
  <si>
    <t>7h7</t>
  </si>
  <si>
    <t>7i1</t>
  </si>
  <si>
    <t>7i2</t>
  </si>
  <si>
    <t>7i3</t>
  </si>
  <si>
    <t>7i4</t>
  </si>
  <si>
    <t>7i5</t>
  </si>
  <si>
    <t>7i6</t>
  </si>
  <si>
    <t>7i7</t>
  </si>
  <si>
    <t>7j1</t>
  </si>
  <si>
    <t>7j2</t>
  </si>
  <si>
    <t>7j3</t>
  </si>
  <si>
    <t>7j4</t>
  </si>
  <si>
    <t>7j5</t>
  </si>
  <si>
    <t>7j6</t>
  </si>
  <si>
    <t>7j7</t>
  </si>
  <si>
    <t>7k1</t>
  </si>
  <si>
    <t>7k2</t>
  </si>
  <si>
    <t>7k3</t>
  </si>
  <si>
    <t>7k4</t>
  </si>
  <si>
    <t>7k5</t>
  </si>
  <si>
    <t>7k6</t>
  </si>
  <si>
    <t>7k7</t>
  </si>
  <si>
    <t>7l1</t>
  </si>
  <si>
    <t>7l2</t>
  </si>
  <si>
    <t>7l3</t>
  </si>
  <si>
    <t>7l4</t>
  </si>
  <si>
    <t>7l5</t>
  </si>
  <si>
    <t>7l6</t>
  </si>
  <si>
    <t>7l7</t>
  </si>
  <si>
    <t>7m1</t>
  </si>
  <si>
    <t>7m2</t>
  </si>
  <si>
    <t>7m3</t>
  </si>
  <si>
    <t>7m4</t>
  </si>
  <si>
    <t>7m5</t>
  </si>
  <si>
    <t>7m6</t>
  </si>
  <si>
    <t>7m7</t>
  </si>
  <si>
    <t>7n1</t>
  </si>
  <si>
    <t>7n2</t>
  </si>
  <si>
    <t>7n3</t>
  </si>
  <si>
    <t>7n4</t>
  </si>
  <si>
    <t>7n5</t>
  </si>
  <si>
    <t>7n6</t>
  </si>
  <si>
    <t>7n7</t>
  </si>
  <si>
    <t>7o1</t>
  </si>
  <si>
    <t>7o2</t>
  </si>
  <si>
    <t>7o3</t>
  </si>
  <si>
    <t>7o4</t>
  </si>
  <si>
    <t>7o5</t>
  </si>
  <si>
    <t>7o6</t>
  </si>
  <si>
    <t>7o7</t>
  </si>
  <si>
    <t>6aa1</t>
  </si>
  <si>
    <t>6aa2</t>
  </si>
  <si>
    <t>6aa3</t>
  </si>
  <si>
    <t>6aa4</t>
  </si>
  <si>
    <t>6aa5</t>
  </si>
  <si>
    <t>6aa6</t>
  </si>
  <si>
    <t>6aa7</t>
  </si>
  <si>
    <t>6ab1</t>
  </si>
  <si>
    <t>6ab2</t>
  </si>
  <si>
    <t>6ab3</t>
  </si>
  <si>
    <t>6ab4</t>
  </si>
  <si>
    <t>6ab5</t>
  </si>
  <si>
    <t>6ab6</t>
  </si>
  <si>
    <t>6ab7</t>
  </si>
  <si>
    <t>6ac1</t>
  </si>
  <si>
    <t>6ac2</t>
  </si>
  <si>
    <t>6ac3</t>
  </si>
  <si>
    <t>6ac4</t>
  </si>
  <si>
    <t>6ac5</t>
  </si>
  <si>
    <t>6ac6</t>
  </si>
  <si>
    <t>6ac7</t>
  </si>
  <si>
    <t>6ad1</t>
  </si>
  <si>
    <t>6ad2</t>
  </si>
  <si>
    <t>6ad3</t>
  </si>
  <si>
    <t>6ad4</t>
  </si>
  <si>
    <t>6ad5</t>
  </si>
  <si>
    <t>6ad6</t>
  </si>
  <si>
    <t>6ad7</t>
  </si>
  <si>
    <t>6ae1</t>
  </si>
  <si>
    <t>6ae2</t>
  </si>
  <si>
    <t>6ae3</t>
  </si>
  <si>
    <t>6ae4</t>
  </si>
  <si>
    <t>6ae5</t>
  </si>
  <si>
    <t>6ae6</t>
  </si>
  <si>
    <t>6ae7</t>
  </si>
  <si>
    <t>6af1</t>
  </si>
  <si>
    <t>6af2</t>
  </si>
  <si>
    <t>6af3</t>
  </si>
  <si>
    <t>6af4</t>
  </si>
  <si>
    <t>6af5</t>
  </si>
  <si>
    <t>6af6</t>
  </si>
  <si>
    <t>6af7</t>
  </si>
  <si>
    <t>6ag1</t>
  </si>
  <si>
    <t>6ag2</t>
  </si>
  <si>
    <t>6ag3</t>
  </si>
  <si>
    <t>6ag4</t>
  </si>
  <si>
    <t>6ag5</t>
  </si>
  <si>
    <t>6ag6</t>
  </si>
  <si>
    <t>6ag7</t>
  </si>
  <si>
    <t>6ah1</t>
  </si>
  <si>
    <t>6ah2</t>
  </si>
  <si>
    <t>6ah3</t>
  </si>
  <si>
    <t>6ah4</t>
  </si>
  <si>
    <t>6ah5</t>
  </si>
  <si>
    <t>6ah6</t>
  </si>
  <si>
    <t>6ah7</t>
  </si>
  <si>
    <t>6ai1</t>
  </si>
  <si>
    <t>6ai2</t>
  </si>
  <si>
    <t>6ai3</t>
  </si>
  <si>
    <t>6ai4</t>
  </si>
  <si>
    <t>6ai5</t>
  </si>
  <si>
    <t>6ai6</t>
  </si>
  <si>
    <t>6ai7</t>
  </si>
  <si>
    <t>6aj1</t>
  </si>
  <si>
    <t>6aj2</t>
  </si>
  <si>
    <t>6aj3</t>
  </si>
  <si>
    <t>6aj4</t>
  </si>
  <si>
    <t>6aj5</t>
  </si>
  <si>
    <t>6aj6</t>
  </si>
  <si>
    <t>6aj7</t>
  </si>
  <si>
    <t>6ak1</t>
  </si>
  <si>
    <t>6ak2</t>
  </si>
  <si>
    <t>6ak3</t>
  </si>
  <si>
    <t>6ak4</t>
  </si>
  <si>
    <t>6ak5</t>
  </si>
  <si>
    <t>6ak6</t>
  </si>
  <si>
    <t>6ak7</t>
  </si>
  <si>
    <t>6al1</t>
  </si>
  <si>
    <t>6al2</t>
  </si>
  <si>
    <t>6al3</t>
  </si>
  <si>
    <t>6al4</t>
  </si>
  <si>
    <t>6al5</t>
  </si>
  <si>
    <t>6al6</t>
  </si>
  <si>
    <t>6al7</t>
  </si>
  <si>
    <t>6am1</t>
  </si>
  <si>
    <t>6am2</t>
  </si>
  <si>
    <t>6am3</t>
  </si>
  <si>
    <t>6am4</t>
  </si>
  <si>
    <t>6am5</t>
  </si>
  <si>
    <t>6am6</t>
  </si>
  <si>
    <t>6am7</t>
  </si>
  <si>
    <t>6an1</t>
  </si>
  <si>
    <t>6an2</t>
  </si>
  <si>
    <t>6an3</t>
  </si>
  <si>
    <t>6an4</t>
  </si>
  <si>
    <t>6an5</t>
  </si>
  <si>
    <t>6an6</t>
  </si>
  <si>
    <t>6an7</t>
  </si>
  <si>
    <t>6ao1</t>
  </si>
  <si>
    <t>6ao2</t>
  </si>
  <si>
    <t>6ao3</t>
  </si>
  <si>
    <t>6ao4</t>
  </si>
  <si>
    <t>6ao5</t>
  </si>
  <si>
    <t>6ao6</t>
  </si>
  <si>
    <t>6ao7</t>
  </si>
  <si>
    <t>6ap1</t>
  </si>
  <si>
    <t>6ap2</t>
  </si>
  <si>
    <t>6ap3</t>
  </si>
  <si>
    <t>6ap4</t>
  </si>
  <si>
    <t>6ap5</t>
  </si>
  <si>
    <t>6ap6</t>
  </si>
  <si>
    <t>6ap7</t>
  </si>
  <si>
    <t>6aq1</t>
  </si>
  <si>
    <t>6aq2</t>
  </si>
  <si>
    <t>6aq3</t>
  </si>
  <si>
    <t>6aq4</t>
  </si>
  <si>
    <t>6aq5</t>
  </si>
  <si>
    <t>6aq6</t>
  </si>
  <si>
    <t>6aq7</t>
  </si>
  <si>
    <t>6ar1</t>
  </si>
  <si>
    <t>6ar2</t>
  </si>
  <si>
    <t>6ar3</t>
  </si>
  <si>
    <t>6ar4</t>
  </si>
  <si>
    <t>6ar5</t>
  </si>
  <si>
    <t>6ar6</t>
  </si>
  <si>
    <t>6ar7</t>
  </si>
  <si>
    <t>6as1</t>
  </si>
  <si>
    <t>6as2</t>
  </si>
  <si>
    <t>6as3</t>
  </si>
  <si>
    <t>6as4</t>
  </si>
  <si>
    <t>6as5</t>
  </si>
  <si>
    <t>6as6</t>
  </si>
  <si>
    <t>6as7</t>
  </si>
  <si>
    <t>6at1</t>
  </si>
  <si>
    <t>6at2</t>
  </si>
  <si>
    <t>6at3</t>
  </si>
  <si>
    <t>6at4</t>
  </si>
  <si>
    <t>6at5</t>
  </si>
  <si>
    <t>6at6</t>
  </si>
  <si>
    <t>6at7</t>
  </si>
  <si>
    <t>7aa1</t>
  </si>
  <si>
    <t>7aa2</t>
  </si>
  <si>
    <t>7aa3</t>
  </si>
  <si>
    <t>7aa4</t>
  </si>
  <si>
    <t>7aa5</t>
  </si>
  <si>
    <t>7aa6</t>
  </si>
  <si>
    <t>7aa7</t>
  </si>
  <si>
    <t>7ab1</t>
  </si>
  <si>
    <t>7ab2</t>
  </si>
  <si>
    <t>7ab3</t>
  </si>
  <si>
    <t>7ab4</t>
  </si>
  <si>
    <t>7ab5</t>
  </si>
  <si>
    <t>7ab6</t>
  </si>
  <si>
    <t>7ab7</t>
  </si>
  <si>
    <t>7ac1</t>
  </si>
  <si>
    <t>7ac2</t>
  </si>
  <si>
    <t>7ac3</t>
  </si>
  <si>
    <t>7ac4</t>
  </si>
  <si>
    <t>7ac5</t>
  </si>
  <si>
    <t>7ac6</t>
  </si>
  <si>
    <t>7ac7</t>
  </si>
  <si>
    <t>7ad1</t>
  </si>
  <si>
    <t>7ad2</t>
  </si>
  <si>
    <t>7ad3</t>
  </si>
  <si>
    <t>7ad4</t>
  </si>
  <si>
    <t>7ad5</t>
  </si>
  <si>
    <t>7ad6</t>
  </si>
  <si>
    <t>7ad7</t>
  </si>
  <si>
    <t>7ae1</t>
  </si>
  <si>
    <t>7ae2</t>
  </si>
  <si>
    <t>7ae3</t>
  </si>
  <si>
    <t>7ae4</t>
  </si>
  <si>
    <t>7ae5</t>
  </si>
  <si>
    <t>7ae6</t>
  </si>
  <si>
    <t>7ae7</t>
  </si>
  <si>
    <t>7af1</t>
  </si>
  <si>
    <t>7af2</t>
  </si>
  <si>
    <t>7af3</t>
  </si>
  <si>
    <t>7af4</t>
  </si>
  <si>
    <t>7af5</t>
  </si>
  <si>
    <t>7af6</t>
  </si>
  <si>
    <t>7af7</t>
  </si>
  <si>
    <t>7ag1</t>
  </si>
  <si>
    <t>7ag2</t>
  </si>
  <si>
    <t>7ag3</t>
  </si>
  <si>
    <t>7ag4</t>
  </si>
  <si>
    <t>7ag5</t>
  </si>
  <si>
    <t>7ag6</t>
  </si>
  <si>
    <t>7ag7</t>
  </si>
  <si>
    <t>7ah1</t>
  </si>
  <si>
    <t>7ah2</t>
  </si>
  <si>
    <t>7ah3</t>
  </si>
  <si>
    <t>7ah4</t>
  </si>
  <si>
    <t>7ah5</t>
  </si>
  <si>
    <t>7ah6</t>
  </si>
  <si>
    <t>7ah7</t>
  </si>
  <si>
    <t>7ai1</t>
  </si>
  <si>
    <t>7ai2</t>
  </si>
  <si>
    <t>7ai3</t>
  </si>
  <si>
    <t>7ai4</t>
  </si>
  <si>
    <t>7ai5</t>
  </si>
  <si>
    <t>7ai6</t>
  </si>
  <si>
    <t>7ai7</t>
  </si>
  <si>
    <t>7aj1</t>
  </si>
  <si>
    <t>7aj2</t>
  </si>
  <si>
    <t>7aj3</t>
  </si>
  <si>
    <t>7aj4</t>
  </si>
  <si>
    <t>7aj5</t>
  </si>
  <si>
    <t>7aj6</t>
  </si>
  <si>
    <t>7aj7</t>
  </si>
  <si>
    <t>7ak1</t>
  </si>
  <si>
    <t>7ak2</t>
  </si>
  <si>
    <t>7ak3</t>
  </si>
  <si>
    <t>7ak4</t>
  </si>
  <si>
    <t>7ak5</t>
  </si>
  <si>
    <t>7ak6</t>
  </si>
  <si>
    <t>7ak7</t>
  </si>
  <si>
    <t>7al1</t>
  </si>
  <si>
    <t>7al2</t>
  </si>
  <si>
    <t>7al3</t>
  </si>
  <si>
    <t>7al4</t>
  </si>
  <si>
    <t>7al5</t>
  </si>
  <si>
    <t>7al6</t>
  </si>
  <si>
    <t>7al7</t>
  </si>
  <si>
    <t>7am7</t>
  </si>
  <si>
    <t>7am1</t>
  </si>
  <si>
    <t>7am2</t>
  </si>
  <si>
    <t>7am3</t>
  </si>
  <si>
    <t>7am4</t>
  </si>
  <si>
    <t>7am5</t>
  </si>
  <si>
    <t>7am6</t>
  </si>
  <si>
    <t>7an1</t>
  </si>
  <si>
    <t>7an2</t>
  </si>
  <si>
    <t>7an3</t>
  </si>
  <si>
    <t>7an4</t>
  </si>
  <si>
    <t>7an5</t>
  </si>
  <si>
    <t>7an6</t>
  </si>
  <si>
    <t>7an7</t>
  </si>
  <si>
    <t>7ao1</t>
  </si>
  <si>
    <t>7ao2</t>
  </si>
  <si>
    <t>7ao3</t>
  </si>
  <si>
    <t>7ao4</t>
  </si>
  <si>
    <t>7ao6</t>
  </si>
  <si>
    <t>7ao5</t>
  </si>
  <si>
    <t>7ao7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</si>
</sst>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4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0"/>
      <name val="Times New Roman"/>
      <family val="1"/>
    </font>
    <font>
      <sz val="9"/>
      <color theme="1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Times New Roman"/>
      <family val="1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62"/>
      <name val="Arial"/>
      <family val="2"/>
    </font>
    <font>
      <b/>
      <sz val="9"/>
      <color theme="1"/>
      <name val="Times New Roman"/>
      <family val="1"/>
    </font>
    <font>
      <sz val="9"/>
      <color theme="0" tint="-0.499984740745262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theme="2" tint="-0.499984740745262"/>
      <name val="Times New Roman"/>
      <family val="1"/>
    </font>
    <font>
      <sz val="9"/>
      <color rgb="FF000000"/>
      <name val="Times New Roman"/>
      <family val="1"/>
    </font>
    <font>
      <b/>
      <sz val="11"/>
      <color indexed="60"/>
      <name val="Arial Bold"/>
    </font>
    <font>
      <b/>
      <sz val="14"/>
      <color theme="0"/>
      <name val="Arial"/>
      <family val="2"/>
    </font>
    <font>
      <sz val="12"/>
      <color indexed="62"/>
      <name val="Arial"/>
      <family val="2"/>
    </font>
    <font>
      <sz val="14"/>
      <color indexed="62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6"/>
      <color theme="0"/>
      <name val="Times New Roman"/>
      <family val="1"/>
    </font>
    <font>
      <sz val="14"/>
      <name val="Arial"/>
      <family val="2"/>
    </font>
    <font>
      <sz val="12"/>
      <color theme="0"/>
      <name val="Times New Roman"/>
      <family val="1"/>
    </font>
    <font>
      <sz val="18"/>
      <color indexed="62"/>
      <name val="Arial"/>
      <family val="2"/>
    </font>
    <font>
      <sz val="20"/>
      <color theme="0"/>
      <name val="Times New Roman"/>
      <family val="1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3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 style="thin">
        <color indexed="63"/>
      </right>
      <top style="medium">
        <color indexed="64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5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20" applyNumberFormat="0" applyFill="0" applyAlignment="0" applyProtection="0"/>
    <xf numFmtId="0" fontId="15" fillId="0" borderId="21" applyNumberFormat="0" applyFill="0" applyAlignment="0" applyProtection="0"/>
    <xf numFmtId="0" fontId="16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8" borderId="23" applyNumberFormat="0" applyAlignment="0" applyProtection="0"/>
    <xf numFmtId="0" fontId="20" fillId="9" borderId="24" applyNumberFormat="0" applyAlignment="0" applyProtection="0"/>
    <xf numFmtId="0" fontId="21" fillId="9" borderId="23" applyNumberFormat="0" applyAlignment="0" applyProtection="0"/>
    <xf numFmtId="0" fontId="22" fillId="0" borderId="25" applyNumberFormat="0" applyFill="0" applyAlignment="0" applyProtection="0"/>
    <xf numFmtId="0" fontId="23" fillId="10" borderId="26" applyNumberFormat="0" applyAlignment="0" applyProtection="0"/>
    <xf numFmtId="0" fontId="24" fillId="0" borderId="0" applyNumberFormat="0" applyFill="0" applyBorder="0" applyAlignment="0" applyProtection="0"/>
    <xf numFmtId="0" fontId="12" fillId="11" borderId="27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8" applyNumberFormat="0" applyFill="0" applyAlignment="0" applyProtection="0"/>
    <xf numFmtId="0" fontId="2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27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7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7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7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7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8" fillId="0" borderId="0"/>
    <xf numFmtId="0" fontId="29" fillId="7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5" borderId="0" applyNumberFormat="0" applyBorder="0" applyAlignment="0" applyProtection="0"/>
    <xf numFmtId="0" fontId="5" fillId="0" borderId="0"/>
    <xf numFmtId="0" fontId="7" fillId="0" borderId="0"/>
  </cellStyleXfs>
  <cellXfs count="50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7" fillId="0" borderId="0" xfId="2"/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3" borderId="8" xfId="2" applyFont="1" applyFill="1" applyBorder="1" applyAlignment="1">
      <alignment horizontal="left" vertical="top"/>
    </xf>
    <xf numFmtId="164" fontId="8" fillId="0" borderId="9" xfId="2" applyNumberFormat="1" applyFont="1" applyBorder="1" applyAlignment="1">
      <alignment horizontal="right" vertical="top"/>
    </xf>
    <xf numFmtId="164" fontId="8" fillId="0" borderId="10" xfId="2" applyNumberFormat="1" applyFont="1" applyBorder="1" applyAlignment="1">
      <alignment horizontal="right" vertical="top"/>
    </xf>
    <xf numFmtId="164" fontId="8" fillId="0" borderId="11" xfId="2" applyNumberFormat="1" applyFont="1" applyBorder="1" applyAlignment="1">
      <alignment horizontal="right" vertical="top"/>
    </xf>
    <xf numFmtId="0" fontId="9" fillId="3" borderId="12" xfId="2" applyFont="1" applyFill="1" applyBorder="1" applyAlignment="1">
      <alignment horizontal="left" vertical="top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2" borderId="14" xfId="2" applyNumberFormat="1" applyFont="1" applyFill="1" applyBorder="1" applyAlignment="1">
      <alignment horizontal="right" vertical="top"/>
    </xf>
    <xf numFmtId="164" fontId="8" fillId="2" borderId="18" xfId="2" applyNumberFormat="1" applyFont="1" applyFill="1" applyBorder="1" applyAlignment="1">
      <alignment horizontal="right" vertical="top"/>
    </xf>
    <xf numFmtId="164" fontId="8" fillId="0" borderId="14" xfId="2" applyNumberFormat="1" applyFont="1" applyFill="1" applyBorder="1" applyAlignment="1">
      <alignment horizontal="right" vertical="top"/>
    </xf>
    <xf numFmtId="164" fontId="8" fillId="0" borderId="15" xfId="2" applyNumberFormat="1" applyFont="1" applyFill="1" applyBorder="1" applyAlignment="1">
      <alignment horizontal="right" vertical="top"/>
    </xf>
    <xf numFmtId="0" fontId="1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1" applyFont="1" applyFill="1" applyAlignment="1">
      <alignment horizontal="center" vertical="center" wrapText="1"/>
    </xf>
    <xf numFmtId="49" fontId="4" fillId="0" borderId="0" xfId="1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0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3" fillId="4" borderId="0" xfId="0" applyFont="1" applyFill="1"/>
    <xf numFmtId="0" fontId="3" fillId="37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1" fillId="0" borderId="0" xfId="0" applyFont="1" applyAlignment="1">
      <alignment wrapText="1"/>
    </xf>
    <xf numFmtId="0" fontId="11" fillId="0" borderId="0" xfId="1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7" borderId="0" xfId="0" applyFont="1" applyFill="1"/>
    <xf numFmtId="0" fontId="3" fillId="38" borderId="0" xfId="0" applyFont="1" applyFill="1"/>
    <xf numFmtId="0" fontId="5" fillId="0" borderId="0" xfId="46"/>
    <xf numFmtId="164" fontId="33" fillId="36" borderId="13" xfId="46" applyNumberFormat="1" applyFont="1" applyFill="1" applyBorder="1" applyAlignment="1">
      <alignment horizontal="right" vertical="top"/>
    </xf>
    <xf numFmtId="164" fontId="33" fillId="38" borderId="13" xfId="46" applyNumberFormat="1" applyFont="1" applyFill="1" applyBorder="1" applyAlignment="1">
      <alignment horizontal="right" vertical="top"/>
    </xf>
    <xf numFmtId="164" fontId="33" fillId="39" borderId="13" xfId="46" applyNumberFormat="1" applyFont="1" applyFill="1" applyBorder="1" applyAlignment="1">
      <alignment horizontal="right" vertical="top"/>
    </xf>
    <xf numFmtId="164" fontId="33" fillId="2" borderId="13" xfId="46" applyNumberFormat="1" applyFont="1" applyFill="1" applyBorder="1" applyAlignment="1">
      <alignment horizontal="right" vertical="top"/>
    </xf>
    <xf numFmtId="164" fontId="33" fillId="36" borderId="35" xfId="46" applyNumberFormat="1" applyFont="1" applyFill="1" applyBorder="1" applyAlignment="1">
      <alignment horizontal="right" vertical="top"/>
    </xf>
    <xf numFmtId="164" fontId="33" fillId="38" borderId="35" xfId="46" applyNumberFormat="1" applyFont="1" applyFill="1" applyBorder="1" applyAlignment="1">
      <alignment horizontal="right" vertical="top"/>
    </xf>
    <xf numFmtId="164" fontId="33" fillId="39" borderId="35" xfId="46" applyNumberFormat="1" applyFont="1" applyFill="1" applyBorder="1" applyAlignment="1">
      <alignment horizontal="right" vertical="top"/>
    </xf>
    <xf numFmtId="164" fontId="33" fillId="2" borderId="35" xfId="46" applyNumberFormat="1" applyFont="1" applyFill="1" applyBorder="1" applyAlignment="1">
      <alignment horizontal="right" vertical="top"/>
    </xf>
    <xf numFmtId="164" fontId="33" fillId="38" borderId="37" xfId="46" applyNumberFormat="1" applyFont="1" applyFill="1" applyBorder="1" applyAlignment="1">
      <alignment horizontal="right" vertical="top"/>
    </xf>
    <xf numFmtId="164" fontId="33" fillId="38" borderId="38" xfId="46" applyNumberFormat="1" applyFont="1" applyFill="1" applyBorder="1" applyAlignment="1">
      <alignment horizontal="right" vertical="top"/>
    </xf>
    <xf numFmtId="0" fontId="34" fillId="3" borderId="34" xfId="46" applyFont="1" applyFill="1" applyBorder="1" applyAlignment="1">
      <alignment horizontal="left" vertical="top" wrapText="1"/>
    </xf>
    <xf numFmtId="0" fontId="34" fillId="3" borderId="36" xfId="46" applyFont="1" applyFill="1" applyBorder="1" applyAlignment="1">
      <alignment horizontal="left" vertical="top" wrapText="1"/>
    </xf>
    <xf numFmtId="0" fontId="35" fillId="0" borderId="1" xfId="46" applyFont="1" applyBorder="1" applyAlignment="1">
      <alignment horizontal="center" wrapText="1"/>
    </xf>
    <xf numFmtId="0" fontId="35" fillId="0" borderId="33" xfId="46" applyFont="1" applyBorder="1" applyAlignment="1">
      <alignment horizontal="center" wrapText="1"/>
    </xf>
    <xf numFmtId="0" fontId="34" fillId="3" borderId="39" xfId="46" applyFont="1" applyFill="1" applyBorder="1" applyAlignment="1">
      <alignment horizontal="left" vertical="top" wrapText="1"/>
    </xf>
    <xf numFmtId="164" fontId="33" fillId="36" borderId="40" xfId="46" applyNumberFormat="1" applyFont="1" applyFill="1" applyBorder="1" applyAlignment="1">
      <alignment horizontal="right" vertical="top"/>
    </xf>
    <xf numFmtId="164" fontId="33" fillId="36" borderId="41" xfId="46" applyNumberFormat="1" applyFont="1" applyFill="1" applyBorder="1" applyAlignment="1">
      <alignment horizontal="right" vertical="top"/>
    </xf>
    <xf numFmtId="164" fontId="33" fillId="36" borderId="37" xfId="46" applyNumberFormat="1" applyFont="1" applyFill="1" applyBorder="1" applyAlignment="1">
      <alignment horizontal="right" vertical="top"/>
    </xf>
    <xf numFmtId="164" fontId="33" fillId="36" borderId="38" xfId="46" applyNumberFormat="1" applyFont="1" applyFill="1" applyBorder="1" applyAlignment="1">
      <alignment horizontal="right" vertical="top"/>
    </xf>
    <xf numFmtId="164" fontId="33" fillId="38" borderId="40" xfId="46" applyNumberFormat="1" applyFont="1" applyFill="1" applyBorder="1" applyAlignment="1">
      <alignment horizontal="right" vertical="top"/>
    </xf>
    <xf numFmtId="164" fontId="33" fillId="38" borderId="41" xfId="46" applyNumberFormat="1" applyFont="1" applyFill="1" applyBorder="1" applyAlignment="1">
      <alignment horizontal="right" vertical="top"/>
    </xf>
    <xf numFmtId="0" fontId="34" fillId="3" borderId="42" xfId="46" applyFont="1" applyFill="1" applyBorder="1" applyAlignment="1">
      <alignment horizontal="left" vertical="top" wrapText="1"/>
    </xf>
    <xf numFmtId="164" fontId="33" fillId="36" borderId="43" xfId="46" applyNumberFormat="1" applyFont="1" applyFill="1" applyBorder="1" applyAlignment="1">
      <alignment horizontal="right" vertical="top"/>
    </xf>
    <xf numFmtId="164" fontId="33" fillId="36" borderId="44" xfId="46" applyNumberFormat="1" applyFont="1" applyFill="1" applyBorder="1" applyAlignment="1">
      <alignment horizontal="right" vertical="top"/>
    </xf>
    <xf numFmtId="164" fontId="33" fillId="39" borderId="37" xfId="46" applyNumberFormat="1" applyFont="1" applyFill="1" applyBorder="1" applyAlignment="1">
      <alignment horizontal="right" vertical="top"/>
    </xf>
    <xf numFmtId="164" fontId="33" fillId="39" borderId="38" xfId="46" applyNumberFormat="1" applyFont="1" applyFill="1" applyBorder="1" applyAlignment="1">
      <alignment horizontal="right" vertical="top"/>
    </xf>
    <xf numFmtId="0" fontId="34" fillId="2" borderId="46" xfId="46" applyFont="1" applyFill="1" applyBorder="1" applyAlignment="1">
      <alignment horizontal="left" vertical="top" wrapText="1"/>
    </xf>
    <xf numFmtId="164" fontId="33" fillId="2" borderId="47" xfId="46" applyNumberFormat="1" applyFont="1" applyFill="1" applyBorder="1" applyAlignment="1">
      <alignment horizontal="right" vertical="top"/>
    </xf>
    <xf numFmtId="164" fontId="33" fillId="2" borderId="48" xfId="46" applyNumberFormat="1" applyFont="1" applyFill="1" applyBorder="1" applyAlignment="1">
      <alignment horizontal="right" vertical="top"/>
    </xf>
    <xf numFmtId="0" fontId="34" fillId="2" borderId="34" xfId="46" applyFont="1" applyFill="1" applyBorder="1" applyAlignment="1">
      <alignment horizontal="left" vertical="top" wrapText="1"/>
    </xf>
    <xf numFmtId="0" fontId="3" fillId="36" borderId="0" xfId="0" applyFont="1" applyFill="1"/>
    <xf numFmtId="0" fontId="3" fillId="36" borderId="0" xfId="0" applyFont="1" applyFill="1" applyAlignment="1">
      <alignment horizontal="left"/>
    </xf>
    <xf numFmtId="164" fontId="33" fillId="39" borderId="40" xfId="46" applyNumberFormat="1" applyFont="1" applyFill="1" applyBorder="1" applyAlignment="1">
      <alignment horizontal="right" vertical="top"/>
    </xf>
    <xf numFmtId="164" fontId="33" fillId="39" borderId="41" xfId="46" applyNumberFormat="1" applyFont="1" applyFill="1" applyBorder="1" applyAlignment="1">
      <alignment horizontal="right" vertical="top"/>
    </xf>
    <xf numFmtId="0" fontId="3" fillId="0" borderId="0" xfId="0" applyFont="1" applyFill="1" applyAlignment="1">
      <alignment wrapText="1"/>
    </xf>
    <xf numFmtId="164" fontId="33" fillId="2" borderId="43" xfId="46" applyNumberFormat="1" applyFont="1" applyFill="1" applyBorder="1" applyAlignment="1">
      <alignment horizontal="right" vertical="top"/>
    </xf>
    <xf numFmtId="164" fontId="33" fillId="2" borderId="44" xfId="46" applyNumberFormat="1" applyFont="1" applyFill="1" applyBorder="1" applyAlignment="1">
      <alignment horizontal="right" vertical="top"/>
    </xf>
    <xf numFmtId="0" fontId="39" fillId="0" borderId="0" xfId="0" applyFont="1" applyFill="1" applyAlignment="1">
      <alignment vertical="center" wrapText="1"/>
    </xf>
    <xf numFmtId="0" fontId="7" fillId="0" borderId="0" xfId="47"/>
    <xf numFmtId="0" fontId="34" fillId="3" borderId="8" xfId="47" applyFont="1" applyFill="1" applyBorder="1" applyAlignment="1">
      <alignment horizontal="left" vertical="top" wrapText="1"/>
    </xf>
    <xf numFmtId="0" fontId="34" fillId="3" borderId="12" xfId="47" applyFont="1" applyFill="1" applyBorder="1" applyAlignment="1">
      <alignment horizontal="left" vertical="top" wrapText="1"/>
    </xf>
    <xf numFmtId="0" fontId="34" fillId="3" borderId="16" xfId="47" applyFont="1" applyFill="1" applyBorder="1" applyAlignment="1">
      <alignment horizontal="left" vertical="top" wrapText="1"/>
    </xf>
    <xf numFmtId="164" fontId="42" fillId="37" borderId="13" xfId="47" applyNumberFormat="1" applyFont="1" applyFill="1" applyBorder="1" applyAlignment="1">
      <alignment horizontal="right" vertical="top"/>
    </xf>
    <xf numFmtId="164" fontId="42" fillId="37" borderId="15" xfId="47" applyNumberFormat="1" applyFont="1" applyFill="1" applyBorder="1" applyAlignment="1">
      <alignment horizontal="right" vertical="top"/>
    </xf>
    <xf numFmtId="164" fontId="42" fillId="37" borderId="17" xfId="47" applyNumberFormat="1" applyFont="1" applyFill="1" applyBorder="1" applyAlignment="1">
      <alignment horizontal="right" vertical="top"/>
    </xf>
    <xf numFmtId="164" fontId="42" fillId="37" borderId="19" xfId="47" applyNumberFormat="1" applyFont="1" applyFill="1" applyBorder="1" applyAlignment="1">
      <alignment horizontal="right" vertical="top"/>
    </xf>
    <xf numFmtId="164" fontId="42" fillId="37" borderId="9" xfId="47" applyNumberFormat="1" applyFont="1" applyFill="1" applyBorder="1" applyAlignment="1">
      <alignment horizontal="right" vertical="top"/>
    </xf>
    <xf numFmtId="164" fontId="42" fillId="37" borderId="11" xfId="47" applyNumberFormat="1" applyFont="1" applyFill="1" applyBorder="1" applyAlignment="1">
      <alignment horizontal="right" vertical="top"/>
    </xf>
    <xf numFmtId="0" fontId="0" fillId="0" borderId="0" xfId="0" applyFill="1" applyAlignment="1">
      <alignment vertical="center"/>
    </xf>
    <xf numFmtId="0" fontId="36" fillId="0" borderId="0" xfId="0" applyFont="1" applyFill="1" applyAlignment="1">
      <alignment vertical="center"/>
    </xf>
    <xf numFmtId="0" fontId="0" fillId="36" borderId="0" xfId="0" applyFill="1" applyAlignment="1">
      <alignment vertical="center"/>
    </xf>
    <xf numFmtId="0" fontId="40" fillId="0" borderId="0" xfId="0" applyFont="1" applyAlignment="1">
      <alignment vertical="center" wrapText="1"/>
    </xf>
    <xf numFmtId="0" fontId="43" fillId="36" borderId="0" xfId="0" applyFont="1" applyFill="1" applyAlignment="1">
      <alignment horizontal="center" vertical="center" wrapText="1"/>
    </xf>
    <xf numFmtId="0" fontId="41" fillId="36" borderId="0" xfId="0" applyFont="1" applyFill="1" applyAlignment="1">
      <alignment vertical="center" wrapText="1"/>
    </xf>
    <xf numFmtId="0" fontId="38" fillId="37" borderId="0" xfId="0" applyFont="1" applyFill="1" applyAlignment="1">
      <alignment horizontal="center" vertical="center" wrapText="1"/>
    </xf>
    <xf numFmtId="0" fontId="3" fillId="0" borderId="3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46" xfId="0" applyFont="1" applyFill="1" applyBorder="1" applyAlignment="1">
      <alignment horizontal="center"/>
    </xf>
    <xf numFmtId="0" fontId="0" fillId="0" borderId="0" xfId="0" applyBorder="1"/>
    <xf numFmtId="0" fontId="6" fillId="0" borderId="32" xfId="0" applyFont="1" applyFill="1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0" xfId="0" applyFont="1" applyBorder="1" applyAlignment="1">
      <alignment vertical="center" wrapText="1"/>
    </xf>
    <xf numFmtId="0" fontId="3" fillId="0" borderId="49" xfId="0" applyFont="1" applyFill="1" applyBorder="1"/>
    <xf numFmtId="0" fontId="3" fillId="0" borderId="45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38" borderId="0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left" vertical="center"/>
    </xf>
    <xf numFmtId="0" fontId="3" fillId="38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1" xfId="3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11" fillId="0" borderId="51" xfId="0" applyFont="1" applyFill="1" applyBorder="1" applyAlignment="1">
      <alignment horizontal="center" vertical="center" wrapText="1"/>
    </xf>
    <xf numFmtId="0" fontId="11" fillId="0" borderId="42" xfId="3" applyFont="1" applyBorder="1" applyAlignment="1">
      <alignment horizontal="center" vertical="center"/>
    </xf>
    <xf numFmtId="0" fontId="2" fillId="0" borderId="5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Border="1"/>
    <xf numFmtId="0" fontId="3" fillId="0" borderId="45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2" fillId="0" borderId="0" xfId="3" applyFont="1" applyBorder="1" applyAlignment="1">
      <alignment horizontal="center"/>
    </xf>
    <xf numFmtId="0" fontId="3" fillId="38" borderId="0" xfId="0" applyFont="1" applyFill="1" applyBorder="1" applyAlignment="1">
      <alignment horizontal="center"/>
    </xf>
    <xf numFmtId="0" fontId="3" fillId="38" borderId="0" xfId="0" applyFont="1" applyFill="1" applyBorder="1"/>
    <xf numFmtId="0" fontId="2" fillId="38" borderId="0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 vertical="center"/>
    </xf>
    <xf numFmtId="0" fontId="2" fillId="0" borderId="45" xfId="3" applyFont="1" applyBorder="1" applyAlignment="1">
      <alignment horizontal="center"/>
    </xf>
    <xf numFmtId="0" fontId="6" fillId="0" borderId="45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49" xfId="0" applyFont="1" applyBorder="1" applyAlignment="1">
      <alignment vertical="center" wrapText="1"/>
    </xf>
    <xf numFmtId="0" fontId="3" fillId="0" borderId="49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40" borderId="0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40" borderId="45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0" fillId="40" borderId="29" xfId="0" applyFill="1" applyBorder="1"/>
    <xf numFmtId="0" fontId="0" fillId="40" borderId="30" xfId="0" applyFill="1" applyBorder="1"/>
    <xf numFmtId="0" fontId="0" fillId="40" borderId="46" xfId="0" applyFill="1" applyBorder="1"/>
    <xf numFmtId="0" fontId="0" fillId="40" borderId="45" xfId="0" applyFill="1" applyBorder="1"/>
    <xf numFmtId="0" fontId="2" fillId="0" borderId="29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3" fillId="40" borderId="31" xfId="0" applyFont="1" applyFill="1" applyBorder="1" applyAlignment="1">
      <alignment vertical="center" wrapText="1"/>
    </xf>
    <xf numFmtId="0" fontId="3" fillId="40" borderId="50" xfId="0" applyFont="1" applyFill="1" applyBorder="1" applyAlignment="1">
      <alignment vertical="center" wrapText="1"/>
    </xf>
    <xf numFmtId="0" fontId="6" fillId="38" borderId="0" xfId="3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3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/>
    </xf>
    <xf numFmtId="0" fontId="3" fillId="40" borderId="0" xfId="0" applyFont="1" applyFill="1" applyBorder="1"/>
    <xf numFmtId="0" fontId="3" fillId="40" borderId="45" xfId="0" applyFont="1" applyFill="1" applyBorder="1"/>
    <xf numFmtId="0" fontId="6" fillId="0" borderId="52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38" borderId="0" xfId="0" applyFont="1" applyFill="1" applyBorder="1" applyAlignment="1">
      <alignment horizontal="center"/>
    </xf>
    <xf numFmtId="0" fontId="3" fillId="38" borderId="0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" fillId="0" borderId="51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8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2" fillId="0" borderId="30" xfId="0" quotePrefix="1" applyFont="1" applyBorder="1" applyAlignment="1">
      <alignment vertical="center"/>
    </xf>
    <xf numFmtId="0" fontId="3" fillId="40" borderId="32" xfId="0" applyFont="1" applyFill="1" applyBorder="1" applyAlignment="1">
      <alignment horizontal="center"/>
    </xf>
    <xf numFmtId="0" fontId="3" fillId="40" borderId="0" xfId="0" applyFont="1" applyFill="1" applyBorder="1" applyAlignment="1">
      <alignment horizontal="center"/>
    </xf>
    <xf numFmtId="0" fontId="3" fillId="40" borderId="46" xfId="0" applyFont="1" applyFill="1" applyBorder="1" applyAlignment="1">
      <alignment horizontal="center"/>
    </xf>
    <xf numFmtId="0" fontId="3" fillId="40" borderId="45" xfId="0" applyFont="1" applyFill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3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38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49" xfId="0" applyFont="1" applyBorder="1" applyAlignment="1">
      <alignment vertical="center"/>
    </xf>
    <xf numFmtId="0" fontId="3" fillId="38" borderId="0" xfId="0" applyFont="1" applyFill="1" applyBorder="1" applyAlignment="1">
      <alignment vertical="top"/>
    </xf>
    <xf numFmtId="0" fontId="3" fillId="0" borderId="45" xfId="0" applyFont="1" applyBorder="1" applyAlignment="1">
      <alignment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40" borderId="49" xfId="0" applyFont="1" applyFill="1" applyBorder="1" applyAlignment="1">
      <alignment vertical="center" wrapText="1"/>
    </xf>
    <xf numFmtId="0" fontId="3" fillId="40" borderId="32" xfId="0" applyFont="1" applyFill="1" applyBorder="1" applyAlignment="1">
      <alignment horizontal="center" vertical="center"/>
    </xf>
    <xf numFmtId="0" fontId="3" fillId="40" borderId="46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0" borderId="49" xfId="0" applyFont="1" applyFill="1" applyBorder="1" applyAlignment="1">
      <alignment horizontal="left" vertical="center"/>
    </xf>
    <xf numFmtId="0" fontId="2" fillId="0" borderId="50" xfId="0" applyFont="1" applyBorder="1" applyAlignment="1">
      <alignment horizontal="left" vertical="center"/>
    </xf>
    <xf numFmtId="0" fontId="3" fillId="40" borderId="30" xfId="0" applyFont="1" applyFill="1" applyBorder="1" applyAlignment="1">
      <alignment vertical="center" wrapText="1"/>
    </xf>
    <xf numFmtId="0" fontId="3" fillId="40" borderId="0" xfId="0" applyFont="1" applyFill="1" applyBorder="1" applyAlignment="1">
      <alignment vertical="center" wrapText="1"/>
    </xf>
    <xf numFmtId="0" fontId="3" fillId="40" borderId="45" xfId="0" applyFont="1" applyFill="1" applyBorder="1" applyAlignment="1">
      <alignment vertical="center" wrapText="1"/>
    </xf>
    <xf numFmtId="0" fontId="0" fillId="0" borderId="4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49" xfId="0" applyFont="1" applyBorder="1" applyAlignment="1">
      <alignment horizontal="left" vertical="center" wrapText="1"/>
    </xf>
    <xf numFmtId="0" fontId="3" fillId="40" borderId="49" xfId="0" applyFont="1" applyFill="1" applyBorder="1" applyAlignment="1">
      <alignment horizontal="left" vertical="center" wrapText="1"/>
    </xf>
    <xf numFmtId="0" fontId="3" fillId="40" borderId="50" xfId="0" applyFont="1" applyFill="1" applyBorder="1" applyAlignment="1">
      <alignment horizontal="left" vertical="center" wrapText="1"/>
    </xf>
    <xf numFmtId="0" fontId="3" fillId="38" borderId="49" xfId="0" applyFont="1" applyFill="1" applyBorder="1"/>
    <xf numFmtId="0" fontId="3" fillId="38" borderId="49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0" borderId="31" xfId="0" applyFont="1" applyFill="1" applyBorder="1"/>
    <xf numFmtId="0" fontId="3" fillId="38" borderId="32" xfId="0" applyFont="1" applyFill="1" applyBorder="1" applyAlignment="1">
      <alignment horizontal="center" vertical="center"/>
    </xf>
    <xf numFmtId="0" fontId="3" fillId="38" borderId="46" xfId="0" applyFont="1" applyFill="1" applyBorder="1" applyAlignment="1">
      <alignment horizontal="center" vertical="center"/>
    </xf>
    <xf numFmtId="0" fontId="3" fillId="38" borderId="45" xfId="0" applyFont="1" applyFill="1" applyBorder="1" applyAlignment="1">
      <alignment horizontal="center" vertical="center"/>
    </xf>
    <xf numFmtId="0" fontId="3" fillId="38" borderId="45" xfId="0" applyFont="1" applyFill="1" applyBorder="1" applyAlignment="1">
      <alignment horizontal="left" vertical="center"/>
    </xf>
    <xf numFmtId="0" fontId="3" fillId="38" borderId="50" xfId="0" applyFont="1" applyFill="1" applyBorder="1"/>
    <xf numFmtId="0" fontId="3" fillId="38" borderId="49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49" xfId="0" applyFont="1" applyBorder="1" applyAlignment="1">
      <alignment horizontal="left" vertical="center"/>
    </xf>
    <xf numFmtId="0" fontId="0" fillId="38" borderId="49" xfId="0" applyFill="1" applyBorder="1"/>
    <xf numFmtId="0" fontId="0" fillId="38" borderId="49" xfId="0" applyFill="1" applyBorder="1" applyAlignment="1">
      <alignment horizontal="left" vertical="center"/>
    </xf>
    <xf numFmtId="0" fontId="2" fillId="38" borderId="49" xfId="0" applyFont="1" applyFill="1" applyBorder="1" applyAlignment="1">
      <alignment horizontal="left" vertical="center"/>
    </xf>
    <xf numFmtId="0" fontId="0" fillId="38" borderId="49" xfId="0" applyFill="1" applyBorder="1" applyAlignment="1">
      <alignment horizontal="center" vertical="center"/>
    </xf>
    <xf numFmtId="0" fontId="2" fillId="40" borderId="30" xfId="0" quotePrefix="1" applyFont="1" applyFill="1" applyBorder="1" applyAlignment="1">
      <alignment vertical="center"/>
    </xf>
    <xf numFmtId="0" fontId="2" fillId="40" borderId="31" xfId="0" quotePrefix="1" applyFont="1" applyFill="1" applyBorder="1" applyAlignment="1">
      <alignment horizontal="left" vertical="center"/>
    </xf>
    <xf numFmtId="0" fontId="3" fillId="38" borderId="49" xfId="0" applyFont="1" applyFill="1" applyBorder="1" applyAlignment="1">
      <alignment vertical="center" wrapText="1"/>
    </xf>
    <xf numFmtId="0" fontId="3" fillId="38" borderId="49" xfId="0" applyFont="1" applyFill="1" applyBorder="1" applyAlignment="1">
      <alignment horizontal="center"/>
    </xf>
    <xf numFmtId="0" fontId="3" fillId="40" borderId="30" xfId="0" applyFont="1" applyFill="1" applyBorder="1" applyAlignment="1">
      <alignment vertical="top" wrapText="1"/>
    </xf>
    <xf numFmtId="0" fontId="3" fillId="40" borderId="0" xfId="0" applyFont="1" applyFill="1" applyBorder="1" applyAlignment="1">
      <alignment vertical="top" wrapText="1"/>
    </xf>
    <xf numFmtId="0" fontId="3" fillId="40" borderId="45" xfId="0" applyFont="1" applyFill="1" applyBorder="1" applyAlignment="1">
      <alignment vertical="top" wrapText="1"/>
    </xf>
    <xf numFmtId="0" fontId="36" fillId="2" borderId="0" xfId="0" applyFont="1" applyFill="1" applyAlignment="1">
      <alignment vertical="center" wrapText="1"/>
    </xf>
    <xf numFmtId="0" fontId="3" fillId="41" borderId="0" xfId="0" applyFont="1" applyFill="1" applyAlignment="1">
      <alignment horizontal="center" vertical="center" wrapText="1"/>
    </xf>
    <xf numFmtId="0" fontId="3" fillId="41" borderId="0" xfId="0" applyFont="1" applyFill="1"/>
    <xf numFmtId="0" fontId="11" fillId="0" borderId="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3" fillId="0" borderId="51" xfId="0" applyFont="1" applyBorder="1" applyAlignment="1">
      <alignment vertical="center" wrapText="1"/>
    </xf>
    <xf numFmtId="0" fontId="3" fillId="0" borderId="51" xfId="0" applyFont="1" applyBorder="1" applyAlignment="1">
      <alignment vertical="top" wrapText="1"/>
    </xf>
    <xf numFmtId="0" fontId="3" fillId="40" borderId="51" xfId="0" applyFont="1" applyFill="1" applyBorder="1" applyAlignment="1">
      <alignment vertical="center" wrapText="1"/>
    </xf>
    <xf numFmtId="0" fontId="3" fillId="40" borderId="52" xfId="0" applyFont="1" applyFill="1" applyBorder="1" applyAlignment="1">
      <alignment vertical="center" wrapText="1"/>
    </xf>
    <xf numFmtId="0" fontId="3" fillId="40" borderId="42" xfId="0" applyFont="1" applyFill="1" applyBorder="1"/>
    <xf numFmtId="0" fontId="3" fillId="40" borderId="51" xfId="0" applyFont="1" applyFill="1" applyBorder="1"/>
    <xf numFmtId="0" fontId="3" fillId="38" borderId="0" xfId="0" applyFont="1" applyFill="1" applyBorder="1" applyAlignment="1">
      <alignment vertical="center" wrapText="1"/>
    </xf>
    <xf numFmtId="0" fontId="3" fillId="38" borderId="0" xfId="0" quotePrefix="1" applyFont="1" applyFill="1" applyBorder="1" applyAlignment="1">
      <alignment vertical="top" wrapText="1"/>
    </xf>
    <xf numFmtId="0" fontId="3" fillId="38" borderId="0" xfId="0" quotePrefix="1" applyFont="1" applyFill="1" applyBorder="1" applyAlignment="1">
      <alignment vertical="center" wrapText="1"/>
    </xf>
    <xf numFmtId="0" fontId="3" fillId="38" borderId="49" xfId="0" quotePrefix="1" applyFont="1" applyFill="1" applyBorder="1" applyAlignment="1">
      <alignment vertical="center" wrapText="1"/>
    </xf>
    <xf numFmtId="0" fontId="2" fillId="38" borderId="45" xfId="0" applyFont="1" applyFill="1" applyBorder="1" applyAlignment="1">
      <alignment horizontal="center" vertical="center"/>
    </xf>
    <xf numFmtId="0" fontId="3" fillId="38" borderId="45" xfId="0" applyFont="1" applyFill="1" applyBorder="1" applyAlignment="1">
      <alignment vertical="center" wrapText="1"/>
    </xf>
    <xf numFmtId="0" fontId="3" fillId="38" borderId="45" xfId="0" applyFont="1" applyFill="1" applyBorder="1" applyAlignment="1">
      <alignment vertical="top"/>
    </xf>
    <xf numFmtId="0" fontId="3" fillId="38" borderId="45" xfId="0" applyFont="1" applyFill="1" applyBorder="1" applyAlignment="1">
      <alignment vertical="center"/>
    </xf>
    <xf numFmtId="0" fontId="3" fillId="38" borderId="50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0" borderId="50" xfId="0" applyFont="1" applyBorder="1" applyAlignment="1">
      <alignment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32" xfId="0" applyFont="1" applyBorder="1"/>
    <xf numFmtId="0" fontId="3" fillId="0" borderId="49" xfId="0" applyFont="1" applyBorder="1"/>
    <xf numFmtId="0" fontId="3" fillId="40" borderId="51" xfId="0" applyFont="1" applyFill="1" applyBorder="1" applyAlignment="1">
      <alignment vertical="center"/>
    </xf>
    <xf numFmtId="0" fontId="0" fillId="0" borderId="0" xfId="0" applyAlignment="1"/>
    <xf numFmtId="0" fontId="3" fillId="40" borderId="49" xfId="0" applyFont="1" applyFill="1" applyBorder="1" applyAlignment="1">
      <alignment vertical="center"/>
    </xf>
    <xf numFmtId="0" fontId="3" fillId="40" borderId="46" xfId="0" applyFont="1" applyFill="1" applyBorder="1"/>
    <xf numFmtId="0" fontId="3" fillId="40" borderId="29" xfId="0" applyFont="1" applyFill="1" applyBorder="1" applyAlignment="1">
      <alignment horizontal="center"/>
    </xf>
    <xf numFmtId="0" fontId="3" fillId="40" borderId="30" xfId="0" applyFont="1" applyFill="1" applyBorder="1" applyAlignment="1">
      <alignment horizontal="center"/>
    </xf>
    <xf numFmtId="0" fontId="3" fillId="40" borderId="32" xfId="0" applyFont="1" applyFill="1" applyBorder="1"/>
    <xf numFmtId="0" fontId="6" fillId="0" borderId="4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6" fillId="2" borderId="0" xfId="3" applyFont="1" applyFill="1" applyBorder="1" applyAlignment="1">
      <alignment horizontal="center" vertical="center"/>
    </xf>
    <xf numFmtId="0" fontId="3" fillId="38" borderId="0" xfId="0" quotePrefix="1" applyFont="1" applyFill="1" applyBorder="1" applyAlignment="1">
      <alignment horizontal="left" vertical="center" wrapText="1"/>
    </xf>
    <xf numFmtId="0" fontId="2" fillId="38" borderId="49" xfId="0" applyFont="1" applyFill="1" applyBorder="1" applyAlignment="1">
      <alignment horizontal="center" vertical="center"/>
    </xf>
    <xf numFmtId="0" fontId="3" fillId="38" borderId="31" xfId="0" applyFont="1" applyFill="1" applyBorder="1" applyAlignment="1">
      <alignment vertical="center" wrapText="1"/>
    </xf>
    <xf numFmtId="0" fontId="3" fillId="38" borderId="50" xfId="0" applyFont="1" applyFill="1" applyBorder="1" applyAlignment="1">
      <alignment vertical="center" wrapText="1"/>
    </xf>
    <xf numFmtId="0" fontId="3" fillId="38" borderId="30" xfId="0" applyFont="1" applyFill="1" applyBorder="1" applyAlignment="1">
      <alignment horizontal="center" vertical="center"/>
    </xf>
    <xf numFmtId="0" fontId="2" fillId="38" borderId="30" xfId="0" applyFont="1" applyFill="1" applyBorder="1" applyAlignment="1">
      <alignment horizontal="center" vertical="center"/>
    </xf>
    <xf numFmtId="0" fontId="3" fillId="38" borderId="30" xfId="0" applyFont="1" applyFill="1" applyBorder="1" applyAlignment="1">
      <alignment vertical="center" wrapText="1"/>
    </xf>
    <xf numFmtId="0" fontId="3" fillId="38" borderId="30" xfId="0" applyFont="1" applyFill="1" applyBorder="1" applyAlignment="1">
      <alignment vertical="top" wrapText="1"/>
    </xf>
    <xf numFmtId="0" fontId="3" fillId="38" borderId="45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0" fontId="3" fillId="0" borderId="50" xfId="0" applyFont="1" applyBorder="1"/>
    <xf numFmtId="0" fontId="2" fillId="0" borderId="0" xfId="0" applyFont="1" applyBorder="1" applyAlignment="1">
      <alignment vertical="center" wrapText="1"/>
    </xf>
    <xf numFmtId="0" fontId="3" fillId="0" borderId="45" xfId="0" applyFont="1" applyBorder="1" applyAlignment="1">
      <alignment vertical="top"/>
    </xf>
    <xf numFmtId="0" fontId="3" fillId="0" borderId="50" xfId="0" applyFont="1" applyBorder="1" applyAlignment="1">
      <alignment vertical="center"/>
    </xf>
    <xf numFmtId="0" fontId="0" fillId="0" borderId="32" xfId="0" applyFill="1" applyBorder="1"/>
    <xf numFmtId="0" fontId="0" fillId="0" borderId="0" xfId="0" applyFill="1" applyBorder="1"/>
    <xf numFmtId="0" fontId="3" fillId="0" borderId="30" xfId="0" applyFont="1" applyFill="1" applyBorder="1" applyAlignment="1">
      <alignment vertical="center" wrapText="1"/>
    </xf>
    <xf numFmtId="0" fontId="2" fillId="0" borderId="3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49" xfId="0" applyFont="1" applyFill="1" applyBorder="1" applyAlignment="1">
      <alignment vertical="center"/>
    </xf>
    <xf numFmtId="0" fontId="0" fillId="0" borderId="46" xfId="0" applyFill="1" applyBorder="1"/>
    <xf numFmtId="0" fontId="0" fillId="0" borderId="45" xfId="0" applyFill="1" applyBorder="1"/>
    <xf numFmtId="0" fontId="3" fillId="0" borderId="45" xfId="0" applyFont="1" applyFill="1" applyBorder="1" applyAlignment="1">
      <alignment vertical="center" wrapText="1"/>
    </xf>
    <xf numFmtId="0" fontId="2" fillId="0" borderId="50" xfId="0" applyFont="1" applyFill="1" applyBorder="1" applyAlignment="1">
      <alignment vertical="center"/>
    </xf>
    <xf numFmtId="0" fontId="0" fillId="0" borderId="0" xfId="0" applyFill="1"/>
    <xf numFmtId="0" fontId="3" fillId="0" borderId="0" xfId="0" applyFont="1" applyBorder="1" applyAlignment="1"/>
    <xf numFmtId="0" fontId="3" fillId="0" borderId="3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45" xfId="0" applyFont="1" applyFill="1" applyBorder="1" applyAlignment="1">
      <alignment vertical="center"/>
    </xf>
    <xf numFmtId="0" fontId="3" fillId="0" borderId="31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0" xfId="3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47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 wrapText="1"/>
    </xf>
    <xf numFmtId="0" fontId="6" fillId="0" borderId="45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/>
    </xf>
    <xf numFmtId="0" fontId="11" fillId="2" borderId="0" xfId="3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vertical="center"/>
    </xf>
    <xf numFmtId="0" fontId="6" fillId="38" borderId="0" xfId="0" applyFont="1" applyFill="1" applyBorder="1" applyAlignment="1">
      <alignment horizontal="left" vertical="top" wrapText="1"/>
    </xf>
    <xf numFmtId="0" fontId="3" fillId="38" borderId="49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left" vertical="top"/>
    </xf>
    <xf numFmtId="0" fontId="11" fillId="0" borderId="49" xfId="0" applyFont="1" applyBorder="1" applyAlignment="1">
      <alignment horizontal="left" vertical="top" wrapText="1"/>
    </xf>
    <xf numFmtId="0" fontId="3" fillId="38" borderId="49" xfId="0" applyFont="1" applyFill="1" applyBorder="1" applyAlignment="1">
      <alignment horizontal="left" vertical="top"/>
    </xf>
    <xf numFmtId="0" fontId="3" fillId="0" borderId="49" xfId="0" applyFont="1" applyFill="1" applyBorder="1" applyAlignment="1">
      <alignment horizontal="left" vertical="top"/>
    </xf>
    <xf numFmtId="0" fontId="11" fillId="38" borderId="0" xfId="0" applyFont="1" applyFill="1" applyBorder="1" applyAlignment="1">
      <alignment horizontal="left" vertical="top" wrapText="1"/>
    </xf>
    <xf numFmtId="0" fontId="11" fillId="38" borderId="49" xfId="0" applyFont="1" applyFill="1" applyBorder="1" applyAlignment="1">
      <alignment horizontal="left" vertical="top" wrapText="1"/>
    </xf>
    <xf numFmtId="0" fontId="3" fillId="0" borderId="49" xfId="0" applyFont="1" applyBorder="1" applyAlignment="1">
      <alignment horizontal="left" vertical="top" wrapText="1"/>
    </xf>
    <xf numFmtId="0" fontId="3" fillId="0" borderId="49" xfId="0" applyFont="1" applyBorder="1" applyAlignment="1">
      <alignment horizontal="left" vertical="top"/>
    </xf>
    <xf numFmtId="0" fontId="3" fillId="0" borderId="50" xfId="0" applyFont="1" applyBorder="1" applyAlignment="1">
      <alignment horizontal="left" vertical="top" wrapText="1"/>
    </xf>
    <xf numFmtId="0" fontId="3" fillId="0" borderId="0" xfId="0" applyFont="1" applyAlignment="1"/>
    <xf numFmtId="0" fontId="3" fillId="38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38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0" fillId="0" borderId="3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9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 wrapText="1"/>
    </xf>
    <xf numFmtId="0" fontId="3" fillId="0" borderId="46" xfId="0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top" wrapText="1"/>
    </xf>
    <xf numFmtId="0" fontId="3" fillId="38" borderId="0" xfId="0" applyFont="1" applyFill="1" applyAlignment="1">
      <alignment horizontal="left" vertical="top"/>
    </xf>
    <xf numFmtId="0" fontId="3" fillId="0" borderId="51" xfId="0" applyFont="1" applyBorder="1" applyAlignment="1">
      <alignment horizontal="left" vertical="top" wrapText="1"/>
    </xf>
    <xf numFmtId="0" fontId="0" fillId="0" borderId="5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3" fillId="0" borderId="30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0" fillId="0" borderId="29" xfId="0" applyFill="1" applyBorder="1"/>
    <xf numFmtId="0" fontId="0" fillId="0" borderId="30" xfId="0" applyFill="1" applyBorder="1"/>
    <xf numFmtId="49" fontId="3" fillId="0" borderId="32" xfId="0" applyNumberFormat="1" applyFont="1" applyFill="1" applyBorder="1" applyAlignment="1">
      <alignment horizontal="center"/>
    </xf>
    <xf numFmtId="49" fontId="11" fillId="0" borderId="42" xfId="0" applyNumberFormat="1" applyFont="1" applyFill="1" applyBorder="1" applyAlignment="1">
      <alignment horizontal="center" vertical="center" wrapText="1"/>
    </xf>
    <xf numFmtId="49" fontId="11" fillId="0" borderId="51" xfId="0" applyNumberFormat="1" applyFont="1" applyBorder="1" applyAlignment="1">
      <alignment horizontal="center" vertical="center" wrapText="1"/>
    </xf>
    <xf numFmtId="49" fontId="11" fillId="0" borderId="42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9" fontId="3" fillId="0" borderId="0" xfId="0" applyNumberFormat="1" applyFont="1" applyFill="1" applyBorder="1"/>
    <xf numFmtId="49" fontId="3" fillId="0" borderId="49" xfId="0" applyNumberFormat="1" applyFont="1" applyFill="1" applyBorder="1" applyAlignment="1">
      <alignment horizontal="center"/>
    </xf>
    <xf numFmtId="49" fontId="3" fillId="0" borderId="46" xfId="0" applyNumberFormat="1" applyFont="1" applyFill="1" applyBorder="1" applyAlignment="1">
      <alignment horizontal="center"/>
    </xf>
    <xf numFmtId="49" fontId="3" fillId="0" borderId="45" xfId="0" applyNumberFormat="1" applyFont="1" applyFill="1" applyBorder="1" applyAlignment="1">
      <alignment horizontal="center"/>
    </xf>
    <xf numFmtId="49" fontId="3" fillId="0" borderId="50" xfId="0" applyNumberFormat="1" applyFont="1" applyFill="1" applyBorder="1" applyAlignment="1">
      <alignment horizontal="center"/>
    </xf>
    <xf numFmtId="49" fontId="6" fillId="0" borderId="49" xfId="0" applyNumberFormat="1" applyFont="1" applyFill="1" applyBorder="1" applyAlignment="1">
      <alignment horizontal="center" vertical="center"/>
    </xf>
    <xf numFmtId="49" fontId="11" fillId="0" borderId="52" xfId="0" applyNumberFormat="1" applyFont="1" applyBorder="1" applyAlignment="1">
      <alignment horizontal="center" vertical="center" wrapText="1"/>
    </xf>
    <xf numFmtId="49" fontId="0" fillId="0" borderId="32" xfId="0" applyNumberFormat="1" applyFill="1" applyBorder="1"/>
    <xf numFmtId="49" fontId="0" fillId="0" borderId="0" xfId="0" applyNumberFormat="1" applyFill="1" applyBorder="1"/>
    <xf numFmtId="0" fontId="3" fillId="0" borderId="0" xfId="0" applyFont="1" applyFill="1" applyBorder="1"/>
    <xf numFmtId="0" fontId="3" fillId="0" borderId="50" xfId="0" applyFont="1" applyFill="1" applyBorder="1"/>
    <xf numFmtId="0" fontId="3" fillId="0" borderId="30" xfId="0" applyFont="1" applyFill="1" applyBorder="1"/>
    <xf numFmtId="0" fontId="3" fillId="0" borderId="45" xfId="0" applyFont="1" applyFill="1" applyBorder="1"/>
    <xf numFmtId="0" fontId="10" fillId="0" borderId="0" xfId="0" applyFont="1" applyAlignment="1">
      <alignment horizontal="center"/>
    </xf>
    <xf numFmtId="0" fontId="9" fillId="0" borderId="0" xfId="2" applyFont="1" applyBorder="1" applyAlignment="1">
      <alignment horizontal="left" wrapText="1"/>
    </xf>
    <xf numFmtId="0" fontId="9" fillId="0" borderId="4" xfId="2" applyFont="1" applyBorder="1" applyAlignment="1">
      <alignment horizontal="left" wrapText="1"/>
    </xf>
    <xf numFmtId="0" fontId="9" fillId="0" borderId="1" xfId="2" applyFont="1" applyBorder="1" applyAlignment="1">
      <alignment horizontal="center" wrapText="1"/>
    </xf>
    <xf numFmtId="0" fontId="9" fillId="0" borderId="2" xfId="2" applyFont="1" applyBorder="1" applyAlignment="1">
      <alignment horizontal="center" wrapText="1"/>
    </xf>
    <xf numFmtId="0" fontId="9" fillId="0" borderId="3" xfId="2" applyFont="1" applyBorder="1" applyAlignment="1">
      <alignment horizontal="center" wrapText="1"/>
    </xf>
    <xf numFmtId="0" fontId="9" fillId="0" borderId="7" xfId="2" applyFont="1" applyBorder="1" applyAlignment="1">
      <alignment horizontal="center" wrapText="1"/>
    </xf>
    <xf numFmtId="0" fontId="9" fillId="3" borderId="8" xfId="2" applyFont="1" applyFill="1" applyBorder="1" applyAlignment="1">
      <alignment horizontal="left" vertical="top" wrapText="1"/>
    </xf>
    <xf numFmtId="0" fontId="9" fillId="3" borderId="12" xfId="2" applyFont="1" applyFill="1" applyBorder="1" applyAlignment="1">
      <alignment horizontal="left" vertical="top" wrapText="1"/>
    </xf>
    <xf numFmtId="0" fontId="9" fillId="3" borderId="16" xfId="2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6" fillId="37" borderId="0" xfId="0" applyFont="1" applyFill="1" applyAlignment="1">
      <alignment horizontal="center" vertical="center"/>
    </xf>
    <xf numFmtId="0" fontId="45" fillId="36" borderId="0" xfId="0" applyFont="1" applyFill="1" applyAlignment="1">
      <alignment horizontal="center" vertical="center" wrapText="1"/>
    </xf>
    <xf numFmtId="0" fontId="38" fillId="37" borderId="0" xfId="0" applyFont="1" applyFill="1" applyAlignment="1">
      <alignment horizontal="center" vertical="center" wrapText="1"/>
    </xf>
    <xf numFmtId="0" fontId="44" fillId="0" borderId="32" xfId="46" applyFont="1" applyBorder="1" applyAlignment="1">
      <alignment horizontal="center" wrapText="1"/>
    </xf>
    <xf numFmtId="0" fontId="39" fillId="36" borderId="0" xfId="0" applyFont="1" applyFill="1" applyAlignment="1">
      <alignment horizontal="center" vertical="center" wrapText="1"/>
    </xf>
    <xf numFmtId="0" fontId="39" fillId="37" borderId="0" xfId="0" applyFont="1" applyFill="1" applyAlignment="1">
      <alignment horizontal="center" vertical="center" wrapText="1"/>
    </xf>
    <xf numFmtId="0" fontId="32" fillId="0" borderId="29" xfId="46" applyFont="1" applyBorder="1" applyAlignment="1">
      <alignment horizontal="center" vertical="center" wrapText="1"/>
    </xf>
    <xf numFmtId="0" fontId="32" fillId="0" borderId="30" xfId="46" applyFont="1" applyBorder="1" applyAlignment="1">
      <alignment horizontal="center" vertical="center" wrapText="1"/>
    </xf>
    <xf numFmtId="0" fontId="32" fillId="0" borderId="31" xfId="46" applyFont="1" applyBorder="1" applyAlignment="1">
      <alignment horizontal="center" vertical="center" wrapText="1"/>
    </xf>
    <xf numFmtId="0" fontId="34" fillId="0" borderId="1" xfId="46" applyFont="1" applyBorder="1" applyAlignment="1">
      <alignment horizontal="center" wrapText="1"/>
    </xf>
    <xf numFmtId="0" fontId="34" fillId="0" borderId="33" xfId="46" applyFont="1" applyBorder="1" applyAlignment="1">
      <alignment horizontal="center" wrapText="1"/>
    </xf>
    <xf numFmtId="0" fontId="37" fillId="0" borderId="45" xfId="0" applyFont="1" applyBorder="1" applyAlignment="1">
      <alignment horizontal="center"/>
    </xf>
    <xf numFmtId="0" fontId="39" fillId="2" borderId="0" xfId="0" applyFont="1" applyFill="1" applyAlignment="1">
      <alignment horizontal="center" vertical="center" wrapText="1"/>
    </xf>
    <xf numFmtId="0" fontId="39" fillId="38" borderId="0" xfId="0" applyFont="1" applyFill="1" applyAlignment="1">
      <alignment horizontal="center" vertical="center" wrapText="1"/>
    </xf>
  </cellXfs>
  <cellStyles count="48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40" xr:uid="{3FEEA0FE-DFE9-48D5-AC97-01A0E2C5BB82}"/>
    <cellStyle name="60% - Accent2 2" xfId="41" xr:uid="{333E1897-7279-4D9E-970A-F91082A371B5}"/>
    <cellStyle name="60% - Accent3 2" xfId="42" xr:uid="{DA88B8A8-0C1D-4B36-BBC2-06C321BC75FE}"/>
    <cellStyle name="60% - Accent4 2" xfId="43" xr:uid="{AA5680CC-07E7-4644-8D7D-76F11A1F7925}"/>
    <cellStyle name="60% - Accent5 2" xfId="44" xr:uid="{C206A2E4-C51F-4A33-A579-584AEED29FC6}"/>
    <cellStyle name="60% - Accent6 2" xfId="45" xr:uid="{F48EF941-8563-4DFF-ABDD-539E7EB0E852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Linked Cell" xfId="14" builtinId="24" customBuiltin="1"/>
    <cellStyle name="Neutral 2" xfId="39" xr:uid="{A2EC98E0-804A-4D66-BDCC-6F5E9B2C26AB}"/>
    <cellStyle name="Normal" xfId="0" builtinId="0"/>
    <cellStyle name="Normal 2" xfId="1" xr:uid="{D1AC569B-7A46-405A-9322-3A86372DE58F}"/>
    <cellStyle name="Normal 3" xfId="3" xr:uid="{A47DB99E-6A81-40CD-AD0C-D8417D3A2341}"/>
    <cellStyle name="Normal 4" xfId="38" xr:uid="{A485B18D-365D-41D2-B9E4-777967D18F28}"/>
    <cellStyle name="Normal_FL9" xfId="46" xr:uid="{4DDAC6B2-6F98-4F99-810C-A2D64E9AD9D6}"/>
    <cellStyle name="Normal_FL9_1" xfId="47" xr:uid="{0F05629C-C9D2-438A-993F-2B88B50EFE52}"/>
    <cellStyle name="Normal_UDS and NACC derived variables" xfId="2" xr:uid="{C0AEAE02-A453-41BC-BE9D-990A183BB55B}"/>
    <cellStyle name="Note" xfId="17" builtinId="10" customBuiltin="1"/>
    <cellStyle name="Output" xfId="12" builtinId="21" customBuiltin="1"/>
    <cellStyle name="Title" xfId="4" builtinId="15" customBuiltin="1"/>
    <cellStyle name="Total" xfId="19" builtinId="25" customBuiltin="1"/>
    <cellStyle name="Warning Text" xfId="16" builtinId="11" customBuiltin="1"/>
  </cellStyles>
  <dxfs count="90"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8C46-9E42-4206-B4C7-5E60CDBDD18C}">
  <dimension ref="A1:Q20"/>
  <sheetViews>
    <sheetView tabSelected="1" workbookViewId="0">
      <selection activeCell="M24" sqref="M24"/>
    </sheetView>
  </sheetViews>
  <sheetFormatPr defaultColWidth="4.5546875" defaultRowHeight="11.4" customHeight="1" x14ac:dyDescent="0.3"/>
  <cols>
    <col min="1" max="1" width="4.5546875" style="158"/>
    <col min="2" max="2" width="5.88671875" style="158" customWidth="1"/>
    <col min="3" max="3" width="4.5546875" style="158"/>
    <col min="4" max="5" width="5.88671875" style="158" customWidth="1"/>
    <col min="6" max="6" width="4.5546875" style="158"/>
    <col min="7" max="8" width="5.88671875" style="158" customWidth="1"/>
    <col min="9" max="9" width="4.5546875" style="158"/>
    <col min="10" max="10" width="5.88671875" style="158" customWidth="1"/>
    <col min="11" max="12" width="10.5546875" bestFit="1" customWidth="1"/>
    <col min="13" max="13" width="49.6640625" style="1" bestFit="1" customWidth="1"/>
    <col min="14" max="14" width="17.109375" style="1" customWidth="1"/>
    <col min="15" max="15" width="8.44140625" style="42" customWidth="1"/>
    <col min="16" max="16" width="9.77734375" customWidth="1"/>
    <col min="17" max="17" width="15.5546875" customWidth="1"/>
  </cols>
  <sheetData>
    <row r="1" spans="1:17" s="65" customFormat="1" ht="37.799999999999997" customHeight="1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65" t="s">
        <v>2880</v>
      </c>
    </row>
    <row r="2" spans="1:17" ht="11.4" customHeight="1" x14ac:dyDescent="0.3">
      <c r="A2" s="143" t="s">
        <v>5876</v>
      </c>
      <c r="B2" s="145" t="s">
        <v>5876</v>
      </c>
      <c r="C2" s="143" t="s">
        <v>5876</v>
      </c>
      <c r="D2" s="144" t="s">
        <v>5876</v>
      </c>
      <c r="E2" s="145" t="s">
        <v>5876</v>
      </c>
      <c r="F2" s="146" t="s">
        <v>5876</v>
      </c>
      <c r="G2" s="147" t="s">
        <v>5876</v>
      </c>
      <c r="H2" s="145" t="s">
        <v>5876</v>
      </c>
      <c r="I2" s="143">
        <v>1</v>
      </c>
      <c r="J2" s="148">
        <f>IF(AND(F2="",G2="",H2=""),1,0)</f>
        <v>0</v>
      </c>
      <c r="K2" s="151" t="s">
        <v>12</v>
      </c>
      <c r="L2" s="152" t="s">
        <v>12</v>
      </c>
      <c r="M2" s="156" t="s">
        <v>13</v>
      </c>
      <c r="N2" s="51" t="s">
        <v>2902</v>
      </c>
      <c r="O2" s="153"/>
      <c r="P2" s="288"/>
      <c r="Q2" s="42" t="str">
        <f>CONCATENATE("NACC$",L2,"=","labelled_spss(NACC$",L2,",c(",N2,"), label=",$Q$1,M2,Q1,")")</f>
        <v>NACC$PACKET=labelled_spss(NACC$PACKET,c(I = Initial Visit Packet
F = Follow-up Visit Packet
T = Telephone Visit Packet ), label="Packet code")</v>
      </c>
    </row>
    <row r="3" spans="1:17" ht="11.4" customHeight="1" x14ac:dyDescent="0.3">
      <c r="A3" s="143" t="s">
        <v>5877</v>
      </c>
      <c r="B3" s="145" t="s">
        <v>5877</v>
      </c>
      <c r="C3" s="143" t="s">
        <v>5877</v>
      </c>
      <c r="D3" s="144" t="s">
        <v>5877</v>
      </c>
      <c r="E3" s="145" t="s">
        <v>5877</v>
      </c>
      <c r="F3" s="146" t="s">
        <v>5877</v>
      </c>
      <c r="G3" s="147" t="s">
        <v>5877</v>
      </c>
      <c r="H3" s="145" t="s">
        <v>5877</v>
      </c>
      <c r="I3" s="143">
        <v>0</v>
      </c>
      <c r="J3" s="148">
        <f t="shared" ref="J3:J11" si="0">IF(AND(F3="",G3="",H3=""),1,0)</f>
        <v>0</v>
      </c>
      <c r="K3" s="218"/>
      <c r="L3" s="152" t="s">
        <v>4877</v>
      </c>
      <c r="M3" s="156" t="s">
        <v>5886</v>
      </c>
      <c r="N3" s="153"/>
      <c r="O3" s="153"/>
      <c r="P3" s="288"/>
      <c r="Q3" s="42"/>
    </row>
    <row r="4" spans="1:17" ht="11.4" customHeight="1" x14ac:dyDescent="0.3">
      <c r="A4" s="143" t="s">
        <v>5878</v>
      </c>
      <c r="B4" s="145" t="s">
        <v>5878</v>
      </c>
      <c r="C4" s="143" t="s">
        <v>5878</v>
      </c>
      <c r="D4" s="144" t="s">
        <v>5878</v>
      </c>
      <c r="E4" s="145" t="s">
        <v>5878</v>
      </c>
      <c r="F4" s="146" t="s">
        <v>5878</v>
      </c>
      <c r="G4" s="147" t="s">
        <v>5878</v>
      </c>
      <c r="H4" s="145" t="s">
        <v>5878</v>
      </c>
      <c r="I4" s="143">
        <v>1</v>
      </c>
      <c r="J4" s="148">
        <f t="shared" si="0"/>
        <v>0</v>
      </c>
      <c r="K4" s="151" t="s">
        <v>15</v>
      </c>
      <c r="L4" s="152" t="s">
        <v>15</v>
      </c>
      <c r="M4" s="156" t="s">
        <v>16</v>
      </c>
      <c r="N4" s="153"/>
      <c r="O4" s="153"/>
      <c r="P4" s="288"/>
      <c r="Q4" s="42" t="str">
        <f t="shared" ref="Q4:Q18" si="1">CONCATENATE("NACC$",L4,"=","labelled_spss(NACC$",L4,",c(",N4,"), label=",$Q$1,M4,Q3,")")</f>
        <v>NACC$FORMVER=labelled_spss(NACC$FORMVER,c(), label="Form version number)</v>
      </c>
    </row>
    <row r="5" spans="1:17" ht="11.4" customHeight="1" x14ac:dyDescent="0.3">
      <c r="A5" s="146" t="s">
        <v>5879</v>
      </c>
      <c r="B5" s="188" t="s">
        <v>5879</v>
      </c>
      <c r="C5" s="146" t="s">
        <v>5879</v>
      </c>
      <c r="D5" s="147" t="s">
        <v>5879</v>
      </c>
      <c r="E5" s="188" t="s">
        <v>5879</v>
      </c>
      <c r="F5" s="146" t="s">
        <v>5879</v>
      </c>
      <c r="G5" s="147" t="s">
        <v>5879</v>
      </c>
      <c r="H5" s="145" t="s">
        <v>5879</v>
      </c>
      <c r="I5" s="143">
        <v>0</v>
      </c>
      <c r="J5" s="148">
        <f t="shared" si="0"/>
        <v>0</v>
      </c>
      <c r="K5" s="218"/>
      <c r="L5" s="155" t="s">
        <v>1545</v>
      </c>
      <c r="M5" s="386" t="s">
        <v>4879</v>
      </c>
      <c r="N5" s="50" t="s">
        <v>3146</v>
      </c>
      <c r="O5" s="178"/>
      <c r="P5" s="289" t="s">
        <v>10</v>
      </c>
      <c r="Q5" s="42" t="str">
        <f t="shared" si="1"/>
        <v>NACC$ADCID=labelled_spss(NACC$ADCID,c(2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label="Center IDNACC$FORMVER=labelled_spss(NACC$FORMVER,c(), label="Form version number))</v>
      </c>
    </row>
    <row r="6" spans="1:17" ht="11.4" customHeight="1" x14ac:dyDescent="0.3">
      <c r="A6" s="146" t="s">
        <v>5880</v>
      </c>
      <c r="B6" s="188" t="s">
        <v>5880</v>
      </c>
      <c r="C6" s="146" t="s">
        <v>5880</v>
      </c>
      <c r="D6" s="147" t="s">
        <v>5880</v>
      </c>
      <c r="E6" s="188" t="s">
        <v>5880</v>
      </c>
      <c r="F6" s="146" t="s">
        <v>5880</v>
      </c>
      <c r="G6" s="147" t="s">
        <v>5880</v>
      </c>
      <c r="H6" s="148" t="s">
        <v>5880</v>
      </c>
      <c r="I6" s="159">
        <v>0</v>
      </c>
      <c r="J6" s="148">
        <f t="shared" si="0"/>
        <v>0</v>
      </c>
      <c r="K6" s="218"/>
      <c r="L6" s="155" t="s">
        <v>1546</v>
      </c>
      <c r="M6" s="386" t="s">
        <v>4878</v>
      </c>
      <c r="N6" s="195"/>
      <c r="O6" s="178"/>
      <c r="P6" s="289" t="s">
        <v>6</v>
      </c>
      <c r="Q6" s="42" t="str">
        <f t="shared" si="1"/>
        <v>NACC$PTID=labelled_spss(NACC$PTID,c(), label="ADC Subject IDNACC$ADCID=labelled_spss(NACC$ADCID,c(2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label="Center IDNACC$FORMVER=labelled_spss(NACC$FORMVER,c(), label="Form version number)))</v>
      </c>
    </row>
    <row r="7" spans="1:17" ht="11.4" customHeight="1" x14ac:dyDescent="0.3">
      <c r="A7" s="143" t="s">
        <v>5881</v>
      </c>
      <c r="B7" s="145" t="s">
        <v>5881</v>
      </c>
      <c r="C7" s="143" t="s">
        <v>5881</v>
      </c>
      <c r="D7" s="144" t="s">
        <v>5881</v>
      </c>
      <c r="E7" s="145" t="s">
        <v>5881</v>
      </c>
      <c r="F7" s="146" t="s">
        <v>5881</v>
      </c>
      <c r="G7" s="147" t="s">
        <v>5881</v>
      </c>
      <c r="H7" s="145" t="s">
        <v>5881</v>
      </c>
      <c r="I7" s="143">
        <v>1</v>
      </c>
      <c r="J7" s="148">
        <f t="shared" si="0"/>
        <v>0</v>
      </c>
      <c r="K7" s="151" t="s">
        <v>17</v>
      </c>
      <c r="L7" s="152" t="s">
        <v>17</v>
      </c>
      <c r="M7" s="156" t="s">
        <v>18</v>
      </c>
      <c r="N7" s="153"/>
      <c r="O7" s="153"/>
      <c r="P7" s="288"/>
      <c r="Q7" s="42" t="str">
        <f t="shared" si="1"/>
        <v>NACC$VISITMO=labelled_spss(NACC$VISITMO,c(), label="Form date — monthNACC$PTID=labelled_spss(NACC$PTID,c(), label="ADC Subject IDNACC$ADCID=labelled_spss(NACC$ADCID,c(2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label="Center IDNACC$FORMVER=labelled_spss(NACC$FORMVER,c(), label="Form version number))))</v>
      </c>
    </row>
    <row r="8" spans="1:17" ht="11.4" customHeight="1" x14ac:dyDescent="0.3">
      <c r="A8" s="143" t="s">
        <v>5882</v>
      </c>
      <c r="B8" s="145" t="s">
        <v>5882</v>
      </c>
      <c r="C8" s="143" t="s">
        <v>5882</v>
      </c>
      <c r="D8" s="144" t="s">
        <v>5882</v>
      </c>
      <c r="E8" s="145" t="s">
        <v>5882</v>
      </c>
      <c r="F8" s="146" t="s">
        <v>5882</v>
      </c>
      <c r="G8" s="147" t="s">
        <v>5882</v>
      </c>
      <c r="H8" s="145" t="s">
        <v>5882</v>
      </c>
      <c r="I8" s="143">
        <v>1</v>
      </c>
      <c r="J8" s="148">
        <f t="shared" si="0"/>
        <v>0</v>
      </c>
      <c r="K8" s="151" t="s">
        <v>19</v>
      </c>
      <c r="L8" s="152" t="s">
        <v>19</v>
      </c>
      <c r="M8" s="156" t="s">
        <v>20</v>
      </c>
      <c r="N8" s="153"/>
      <c r="O8" s="153"/>
      <c r="P8" s="310" t="s">
        <v>5645</v>
      </c>
      <c r="Q8" s="42" t="str">
        <f t="shared" si="1"/>
        <v>NACC$VISITDAY=labelled_spss(NACC$VISITDAY,c(), label="Form date — dayNACC$VISITMO=labelled_spss(NACC$VISITMO,c(), label="Form date — monthNACC$PTID=labelled_spss(NACC$PTID,c(), label="ADC Subject IDNACC$ADCID=labelled_spss(NACC$ADCID,c(2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label="Center IDNACC$FORMVER=labelled_spss(NACC$FORMVER,c(), label="Form version number)))))</v>
      </c>
    </row>
    <row r="9" spans="1:17" ht="11.4" customHeight="1" x14ac:dyDescent="0.3">
      <c r="A9" s="143" t="s">
        <v>5883</v>
      </c>
      <c r="B9" s="145" t="s">
        <v>5883</v>
      </c>
      <c r="C9" s="143" t="s">
        <v>5883</v>
      </c>
      <c r="D9" s="144" t="s">
        <v>5883</v>
      </c>
      <c r="E9" s="145" t="s">
        <v>5883</v>
      </c>
      <c r="F9" s="146" t="s">
        <v>5883</v>
      </c>
      <c r="G9" s="147" t="s">
        <v>5883</v>
      </c>
      <c r="H9" s="145" t="s">
        <v>5883</v>
      </c>
      <c r="I9" s="143">
        <v>1</v>
      </c>
      <c r="J9" s="148">
        <f t="shared" si="0"/>
        <v>0</v>
      </c>
      <c r="K9" s="151" t="s">
        <v>21</v>
      </c>
      <c r="L9" s="152" t="s">
        <v>21</v>
      </c>
      <c r="M9" s="156" t="s">
        <v>22</v>
      </c>
      <c r="N9" s="153"/>
      <c r="O9" s="153"/>
      <c r="P9" s="288"/>
      <c r="Q9" s="42" t="str">
        <f t="shared" si="1"/>
        <v>NACC$VISITYR=labelled_spss(NACC$VISITYR,c(), label="Form date — yearNACC$VISITDAY=labelled_spss(NACC$VISITDAY,c(), label="Form date — dayNACC$VISITMO=labelled_spss(NACC$VISITMO,c(), label="Form date — monthNACC$PTID=labelled_spss(NACC$PTID,c(), label="ADC Subject IDNACC$ADCID=labelled_spss(NACC$ADCID,c(2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label="Center IDNACC$FORMVER=labelled_spss(NACC$FORMVER,c(), label="Form version number))))))</v>
      </c>
    </row>
    <row r="10" spans="1:17" ht="11.4" customHeight="1" x14ac:dyDescent="0.3">
      <c r="A10" s="143" t="s">
        <v>5884</v>
      </c>
      <c r="B10" s="145" t="s">
        <v>5884</v>
      </c>
      <c r="C10" s="143" t="s">
        <v>5884</v>
      </c>
      <c r="D10" s="144" t="s">
        <v>5884</v>
      </c>
      <c r="E10" s="145" t="s">
        <v>5884</v>
      </c>
      <c r="F10" s="146" t="s">
        <v>5884</v>
      </c>
      <c r="G10" s="147" t="s">
        <v>5884</v>
      </c>
      <c r="H10" s="145" t="s">
        <v>5884</v>
      </c>
      <c r="I10" s="143">
        <v>0</v>
      </c>
      <c r="J10" s="148">
        <f t="shared" si="0"/>
        <v>0</v>
      </c>
      <c r="K10" s="218"/>
      <c r="L10" s="155" t="s">
        <v>1547</v>
      </c>
      <c r="M10" s="156" t="s">
        <v>4882</v>
      </c>
      <c r="N10" s="153"/>
      <c r="O10" s="153"/>
      <c r="P10" s="287" t="s">
        <v>5644</v>
      </c>
      <c r="Q10" s="42" t="str">
        <f t="shared" si="1"/>
        <v>NACC$VISITNUM=labelled_spss(NACC$VISITNUM,c(), label="ADC Visit ID (can be determined by Center)NACC$VISITYR=labelled_spss(NACC$VISITYR,c(), label="Form date — yearNACC$VISITDAY=labelled_spss(NACC$VISITDAY,c(), label="Form date — dayNACC$VISITMO=labelled_spss(NACC$VISITMO,c(), label="Form date — monthNACC$PTID=labelled_spss(NACC$PTID,c(), label="ADC Subject IDNACC$ADCID=labelled_spss(NACC$ADCID,c(2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label="Center IDNACC$FORMVER=labelled_spss(NACC$FORMVER,c(), label="Form version number)))))))</v>
      </c>
    </row>
    <row r="11" spans="1:17" ht="11.4" customHeight="1" thickBot="1" x14ac:dyDescent="0.35">
      <c r="A11" s="157" t="s">
        <v>5885</v>
      </c>
      <c r="B11" s="189" t="s">
        <v>5885</v>
      </c>
      <c r="C11" s="157" t="s">
        <v>5885</v>
      </c>
      <c r="D11" s="190" t="s">
        <v>5885</v>
      </c>
      <c r="E11" s="189" t="s">
        <v>5885</v>
      </c>
      <c r="F11" s="191" t="s">
        <v>5885</v>
      </c>
      <c r="G11" s="210" t="s">
        <v>5885</v>
      </c>
      <c r="H11" s="189" t="s">
        <v>5885</v>
      </c>
      <c r="I11" s="157">
        <v>0</v>
      </c>
      <c r="J11" s="148">
        <f t="shared" si="0"/>
        <v>0</v>
      </c>
      <c r="K11" s="221"/>
      <c r="L11" s="222" t="s">
        <v>4881</v>
      </c>
      <c r="M11" s="186" t="s">
        <v>4880</v>
      </c>
      <c r="N11" s="172"/>
      <c r="O11" s="172"/>
      <c r="P11" s="290"/>
      <c r="Q11" s="42"/>
    </row>
    <row r="12" spans="1:17" ht="11.4" customHeight="1" x14ac:dyDescent="0.3">
      <c r="A12" s="454"/>
      <c r="B12" s="455"/>
      <c r="C12" s="455"/>
      <c r="D12" s="455"/>
      <c r="E12" s="455"/>
      <c r="F12" s="455"/>
      <c r="G12" s="455"/>
      <c r="H12" s="455"/>
      <c r="I12" s="227">
        <v>1</v>
      </c>
      <c r="J12" s="228">
        <v>0</v>
      </c>
      <c r="K12" s="229" t="s">
        <v>6</v>
      </c>
      <c r="L12" s="229" t="s">
        <v>6</v>
      </c>
      <c r="M12" s="387" t="s">
        <v>4883</v>
      </c>
      <c r="N12" s="377"/>
      <c r="O12" s="377"/>
      <c r="P12" s="378"/>
      <c r="Q12" s="42" t="str">
        <f t="shared" si="1"/>
        <v>NACC$NACCID=labelled_spss(NACC$NACCID,c(), label="Randomly generated ID that replaces the patient ID in research data files)</v>
      </c>
    </row>
    <row r="13" spans="1:17" ht="11.4" customHeight="1" x14ac:dyDescent="0.3">
      <c r="A13" s="375"/>
      <c r="B13" s="376"/>
      <c r="C13" s="376"/>
      <c r="D13" s="376"/>
      <c r="E13" s="376"/>
      <c r="F13" s="376"/>
      <c r="G13" s="376"/>
      <c r="H13" s="376"/>
      <c r="I13" s="211">
        <v>1</v>
      </c>
      <c r="J13" s="148">
        <v>0</v>
      </c>
      <c r="K13" s="154" t="s">
        <v>10</v>
      </c>
      <c r="L13" s="154" t="s">
        <v>10</v>
      </c>
      <c r="M13" s="388" t="s">
        <v>4884</v>
      </c>
      <c r="N13" s="379"/>
      <c r="O13" s="379"/>
      <c r="P13" s="380"/>
      <c r="Q13" s="42" t="str">
        <f t="shared" si="1"/>
        <v>NACC$NACCADC=labelled_spss(NACC$NACCADC,c(), label="Randomly generated ID that replaces the ADC ID in research data filesNACC$NACCID=labelled_spss(NACC$NACCID,c(), label="Randomly generated ID that replaces the patient ID in research data files))</v>
      </c>
    </row>
    <row r="14" spans="1:17" ht="11.4" customHeight="1" x14ac:dyDescent="0.3">
      <c r="A14" s="375"/>
      <c r="B14" s="376"/>
      <c r="C14" s="376"/>
      <c r="D14" s="376"/>
      <c r="E14" s="376"/>
      <c r="F14" s="376"/>
      <c r="G14" s="376"/>
      <c r="H14" s="376"/>
      <c r="I14" s="211">
        <v>1</v>
      </c>
      <c r="J14" s="148">
        <v>0</v>
      </c>
      <c r="K14" s="155" t="s">
        <v>23</v>
      </c>
      <c r="L14" s="154" t="s">
        <v>23</v>
      </c>
      <c r="M14" s="388" t="s">
        <v>24</v>
      </c>
      <c r="N14" s="379"/>
      <c r="O14" s="379"/>
      <c r="P14" s="380"/>
      <c r="Q14" s="42" t="str">
        <f t="shared" si="1"/>
        <v>NACC$NACCVNUM=labelled_spss(NACC$NACCVNUM,c(), label="UDS visit number (order)NACC$NACCADC=labelled_spss(NACC$NACCADC,c(), label="Randomly generated ID that replaces the ADC ID in research data filesNACC$NACCID=labelled_spss(NACC$NACCID,c(), label="Randomly generated ID that replaces the patient ID in research data files)))</v>
      </c>
    </row>
    <row r="15" spans="1:17" ht="11.4" customHeight="1" x14ac:dyDescent="0.3">
      <c r="A15" s="375"/>
      <c r="B15" s="376"/>
      <c r="C15" s="376"/>
      <c r="D15" s="376"/>
      <c r="E15" s="376"/>
      <c r="F15" s="376"/>
      <c r="G15" s="376"/>
      <c r="H15" s="376"/>
      <c r="I15" s="211">
        <v>1</v>
      </c>
      <c r="J15" s="148">
        <v>0</v>
      </c>
      <c r="K15" s="155" t="s">
        <v>25</v>
      </c>
      <c r="L15" s="154" t="s">
        <v>25</v>
      </c>
      <c r="M15" s="388" t="s">
        <v>26</v>
      </c>
      <c r="N15" s="379"/>
      <c r="O15" s="379"/>
      <c r="P15" s="380"/>
      <c r="Q15" s="42" t="str">
        <f t="shared" si="1"/>
        <v>NACC$NACCAVST=labelled_spss(NACC$NACCAVST,c(), label="Total number of all UDS visits madeNACC$NACCVNUM=labelled_spss(NACC$NACCVNUM,c(), label="UDS visit number (order)NACC$NACCADC=labelled_spss(NACC$NACCADC,c(), label="Randomly generated ID that replaces the ADC ID in research data filesNACC$NACCID=labelled_spss(NACC$NACCID,c(), label="Randomly generated ID that replaces the patient ID in research data files))))</v>
      </c>
    </row>
    <row r="16" spans="1:17" ht="11.4" customHeight="1" x14ac:dyDescent="0.3">
      <c r="A16" s="375"/>
      <c r="B16" s="376"/>
      <c r="C16" s="376"/>
      <c r="D16" s="376"/>
      <c r="E16" s="376"/>
      <c r="F16" s="376"/>
      <c r="G16" s="376"/>
      <c r="H16" s="376"/>
      <c r="I16" s="211">
        <v>1</v>
      </c>
      <c r="J16" s="148">
        <v>0</v>
      </c>
      <c r="K16" s="155" t="s">
        <v>27</v>
      </c>
      <c r="L16" s="154" t="s">
        <v>27</v>
      </c>
      <c r="M16" s="388" t="s">
        <v>143</v>
      </c>
      <c r="N16" s="379"/>
      <c r="O16" s="379"/>
      <c r="P16" s="380"/>
      <c r="Q16" s="42" t="str">
        <f t="shared" si="1"/>
        <v>NACC$NACCNVST=labelled_spss(NACC$NACCNVST,c(), label="Total number of in-person UDS visits madeNACC$NACCAVST=labelled_spss(NACC$NACCAVST,c(), label="Total number of all UDS visits madeNACC$NACCVNUM=labelled_spss(NACC$NACCVNUM,c(), label="UDS visit number (order)NACC$NACCADC=labelled_spss(NACC$NACCADC,c(), label="Randomly generated ID that replaces the ADC ID in research data filesNACC$NACCID=labelled_spss(NACC$NACCID,c(), label="Randomly generated ID that replaces the patient ID in research data files)))))</v>
      </c>
    </row>
    <row r="17" spans="1:17" ht="11.4" customHeight="1" x14ac:dyDescent="0.3">
      <c r="A17" s="375"/>
      <c r="B17" s="376"/>
      <c r="C17" s="376"/>
      <c r="D17" s="376"/>
      <c r="E17" s="376"/>
      <c r="F17" s="376"/>
      <c r="G17" s="376"/>
      <c r="H17" s="376"/>
      <c r="I17" s="211">
        <v>1</v>
      </c>
      <c r="J17" s="148">
        <v>0</v>
      </c>
      <c r="K17" s="155" t="s">
        <v>28</v>
      </c>
      <c r="L17" s="154" t="s">
        <v>28</v>
      </c>
      <c r="M17" s="388" t="s">
        <v>29</v>
      </c>
      <c r="N17" s="379"/>
      <c r="O17" s="379"/>
      <c r="P17" s="380"/>
      <c r="Q17" s="42" t="str">
        <f t="shared" si="1"/>
        <v>NACC$NACCDAYS=labelled_spss(NACC$NACCDAYS,c(), label="Days from initial visit to most recent visitNACC$NACCNVST=labelled_spss(NACC$NACCNVST,c(), label="Total number of in-person UDS visits madeNACC$NACCAVST=labelled_spss(NACC$NACCAVST,c(), label="Total number of all UDS visits madeNACC$NACCVNUM=labelled_spss(NACC$NACCVNUM,c(), label="UDS visit number (order)NACC$NACCADC=labelled_spss(NACC$NACCADC,c(), label="Randomly generated ID that replaces the ADC ID in research data filesNACC$NACCID=labelled_spss(NACC$NACCID,c(), label="Randomly generated ID that replaces the patient ID in research data files))))))</v>
      </c>
    </row>
    <row r="18" spans="1:17" ht="11.4" customHeight="1" thickBot="1" x14ac:dyDescent="0.35">
      <c r="A18" s="381"/>
      <c r="B18" s="382"/>
      <c r="C18" s="382"/>
      <c r="D18" s="382"/>
      <c r="E18" s="382"/>
      <c r="F18" s="382"/>
      <c r="G18" s="382"/>
      <c r="H18" s="382"/>
      <c r="I18" s="216">
        <v>1</v>
      </c>
      <c r="J18" s="192">
        <v>0</v>
      </c>
      <c r="K18" s="236" t="s">
        <v>30</v>
      </c>
      <c r="L18" s="222" t="s">
        <v>30</v>
      </c>
      <c r="M18" s="389" t="s">
        <v>142</v>
      </c>
      <c r="N18" s="383"/>
      <c r="O18" s="383"/>
      <c r="P18" s="384"/>
      <c r="Q18" s="42" t="str">
        <f t="shared" si="1"/>
        <v>NACC$NACCFDYS=labelled_spss(NACC$NACCFDYS,c(), label="Days from initial visit to each follow-up visitNACC$NACCDAYS=labelled_spss(NACC$NACCDAYS,c(), label="Days from initial visit to most recent visitNACC$NACCNVST=labelled_spss(NACC$NACCNVST,c(), label="Total number of in-person UDS visits madeNACC$NACCAVST=labelled_spss(NACC$NACCAVST,c(), label="Total number of all UDS visits madeNACC$NACCVNUM=labelled_spss(NACC$NACCVNUM,c(), label="UDS visit number (order)NACC$NACCADC=labelled_spss(NACC$NACCADC,c(), label="Randomly generated ID that replaces the ADC ID in research data filesNACC$NACCID=labelled_spss(NACC$NACCID,c(), label="Randomly generated ID that replaces the patient ID in research data files)))))))</v>
      </c>
    </row>
    <row r="19" spans="1:17" ht="11.4" customHeight="1" x14ac:dyDescent="0.3">
      <c r="A19" s="376"/>
      <c r="B19" s="376"/>
      <c r="C19" s="376"/>
      <c r="D19" s="376"/>
      <c r="E19" s="376"/>
      <c r="F19" s="376"/>
      <c r="G19" s="376"/>
      <c r="H19" s="376"/>
      <c r="I19" s="376"/>
      <c r="J19" s="376"/>
      <c r="K19" s="84"/>
      <c r="L19" s="64"/>
      <c r="M19" s="56"/>
      <c r="N19" s="56"/>
      <c r="O19" s="56"/>
      <c r="P19" s="385"/>
    </row>
    <row r="20" spans="1:17" ht="11.4" customHeight="1" x14ac:dyDescent="0.3">
      <c r="K20" s="8"/>
      <c r="L20" s="63"/>
      <c r="M20" s="50"/>
      <c r="N20" s="50"/>
      <c r="O20" s="50"/>
    </row>
  </sheetData>
  <autoFilter ref="A1:J1" xr:uid="{5AA783E2-9930-44EF-B690-226893A35661}"/>
  <conditionalFormatting sqref="I2:I18">
    <cfRule type="cellIs" dxfId="89" priority="5" operator="equal">
      <formula>0</formula>
    </cfRule>
  </conditionalFormatting>
  <conditionalFormatting sqref="J2:J18">
    <cfRule type="cellIs" dxfId="88" priority="4" operator="equal">
      <formula>1</formula>
    </cfRule>
  </conditionalFormatting>
  <conditionalFormatting sqref="A2:H18">
    <cfRule type="containsBlanks" dxfId="87" priority="3">
      <formula>LEN(TRIM(A2))=0</formula>
    </cfRule>
  </conditionalFormatting>
  <conditionalFormatting sqref="O2:P18">
    <cfRule type="containsBlanks" dxfId="86" priority="2">
      <formula>LEN(TRIM(O2))=0</formula>
    </cfRule>
  </conditionalFormatting>
  <conditionalFormatting sqref="N2:N18">
    <cfRule type="containsBlanks" dxfId="85" priority="1">
      <formula>LEN(TRIM(N2))=0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9023-09ED-4607-82CF-A0DF076E2A73}">
  <dimension ref="A1:U18"/>
  <sheetViews>
    <sheetView workbookViewId="0">
      <selection sqref="A1:J1"/>
    </sheetView>
  </sheetViews>
  <sheetFormatPr defaultRowHeight="13.8" customHeight="1" x14ac:dyDescent="0.3"/>
  <cols>
    <col min="1" max="8" width="5.88671875" customWidth="1"/>
    <col min="9" max="10" width="4.88671875" customWidth="1"/>
    <col min="11" max="12" width="10.33203125" bestFit="1" customWidth="1"/>
    <col min="13" max="13" width="41.109375" bestFit="1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s="1" customFormat="1" ht="13.8" customHeight="1" x14ac:dyDescent="0.25">
      <c r="A2" s="268">
        <v>1</v>
      </c>
      <c r="B2" s="269">
        <v>1</v>
      </c>
      <c r="C2" s="268">
        <v>1</v>
      </c>
      <c r="D2" s="202">
        <v>1</v>
      </c>
      <c r="E2" s="269">
        <v>0</v>
      </c>
      <c r="F2" s="268">
        <v>0</v>
      </c>
      <c r="G2" s="202">
        <v>0</v>
      </c>
      <c r="H2" s="269">
        <v>0</v>
      </c>
      <c r="I2" s="273">
        <v>1</v>
      </c>
      <c r="J2" s="148">
        <f>IF(AND(F2=0,G2=0,H2=0),1,0)</f>
        <v>1</v>
      </c>
      <c r="K2" s="303" t="s">
        <v>344</v>
      </c>
      <c r="L2" s="245" t="s">
        <v>344</v>
      </c>
      <c r="M2" s="333" t="s">
        <v>343</v>
      </c>
      <c r="N2" s="277" t="s">
        <v>2977</v>
      </c>
      <c r="O2" s="333"/>
      <c r="P2" s="317"/>
      <c r="Q2" s="42" t="str">
        <f t="shared" ref="Q2:Q17" si="0">CONCATENATE("NACC_UDS$",K2,"=","labelled_spss(NACC_UDS$",K2,",c(",N2,"), label=",$Q$1,M2,$Q$1,")")</f>
        <v>NACC_UDS$ABRUPT=labelled_spss(NACC_UDS$ABRUPT,c(0 = Absent
2 = Present
-4 = Not available), label=Abrupt onset (re: cognitive status))</v>
      </c>
      <c r="R2" s="33" t="str">
        <f t="shared" ref="R2:R18" si="1">IF(S2="","",CONCATENATE("missing values ",K2,"(",S2,")."))</f>
        <v>missing values ABRUPT(-4).</v>
      </c>
      <c r="S2" s="61" t="s">
        <v>2888</v>
      </c>
      <c r="T2" s="8"/>
      <c r="U2" s="8"/>
    </row>
    <row r="3" spans="1:21" s="1" customFormat="1" ht="13.8" customHeight="1" x14ac:dyDescent="0.25">
      <c r="A3" s="268">
        <v>1</v>
      </c>
      <c r="B3" s="269">
        <v>1</v>
      </c>
      <c r="C3" s="268">
        <v>1</v>
      </c>
      <c r="D3" s="202">
        <v>1</v>
      </c>
      <c r="E3" s="269">
        <v>0</v>
      </c>
      <c r="F3" s="268">
        <v>0</v>
      </c>
      <c r="G3" s="202">
        <v>0</v>
      </c>
      <c r="H3" s="269">
        <v>0</v>
      </c>
      <c r="I3" s="268">
        <v>1</v>
      </c>
      <c r="J3" s="148">
        <f t="shared" ref="J3:J18" si="2">IF(AND(F3=0,G3=0,H3=0),1,0)</f>
        <v>1</v>
      </c>
      <c r="K3" s="303" t="s">
        <v>342</v>
      </c>
      <c r="L3" s="245" t="s">
        <v>342</v>
      </c>
      <c r="M3" s="333" t="s">
        <v>1160</v>
      </c>
      <c r="N3" s="277" t="s">
        <v>2978</v>
      </c>
      <c r="O3" s="333"/>
      <c r="P3" s="317"/>
      <c r="Q3" s="42" t="str">
        <f t="shared" si="0"/>
        <v>NACC_UDS$STEPWISE=labelled_spss(NACC_UDS$STEPWISE,c(0 = Absent
1 = Present
-4 = Not available), label=Stepwise deterioration (re: cognitive status))</v>
      </c>
      <c r="R3" s="33" t="str">
        <f t="shared" si="1"/>
        <v>missing values STEPWISE(-4).</v>
      </c>
      <c r="S3" s="61" t="s">
        <v>2888</v>
      </c>
      <c r="T3" s="8"/>
      <c r="U3" s="8"/>
    </row>
    <row r="4" spans="1:21" s="1" customFormat="1" ht="13.8" customHeight="1" x14ac:dyDescent="0.25">
      <c r="A4" s="268">
        <v>1</v>
      </c>
      <c r="B4" s="269">
        <v>1</v>
      </c>
      <c r="C4" s="268">
        <v>1</v>
      </c>
      <c r="D4" s="202">
        <v>1</v>
      </c>
      <c r="E4" s="269">
        <v>0</v>
      </c>
      <c r="F4" s="268">
        <v>0</v>
      </c>
      <c r="G4" s="202">
        <v>0</v>
      </c>
      <c r="H4" s="269">
        <v>0</v>
      </c>
      <c r="I4" s="268">
        <v>1</v>
      </c>
      <c r="J4" s="148">
        <f t="shared" si="2"/>
        <v>1</v>
      </c>
      <c r="K4" s="303" t="s">
        <v>341</v>
      </c>
      <c r="L4" s="245" t="s">
        <v>341</v>
      </c>
      <c r="M4" s="333" t="s">
        <v>340</v>
      </c>
      <c r="N4" s="277" t="s">
        <v>2978</v>
      </c>
      <c r="O4" s="333"/>
      <c r="P4" s="317"/>
      <c r="Q4" s="42" t="str">
        <f t="shared" si="0"/>
        <v>NACC_UDS$SOMATIC=labelled_spss(NACC_UDS$SOMATIC,c(0 = Absent
1 = Present
-4 = Not available), label=Somatic complaints)</v>
      </c>
      <c r="R4" s="33" t="str">
        <f t="shared" si="1"/>
        <v>missing values SOMATIC(-4).</v>
      </c>
      <c r="S4" s="61" t="s">
        <v>2888</v>
      </c>
      <c r="T4" s="8"/>
      <c r="U4" s="8"/>
    </row>
    <row r="5" spans="1:21" s="1" customFormat="1" ht="13.8" customHeight="1" x14ac:dyDescent="0.25">
      <c r="A5" s="268">
        <v>1</v>
      </c>
      <c r="B5" s="269">
        <v>1</v>
      </c>
      <c r="C5" s="268">
        <v>1</v>
      </c>
      <c r="D5" s="202">
        <v>1</v>
      </c>
      <c r="E5" s="269">
        <v>0</v>
      </c>
      <c r="F5" s="268">
        <v>0</v>
      </c>
      <c r="G5" s="202">
        <v>0</v>
      </c>
      <c r="H5" s="269">
        <v>0</v>
      </c>
      <c r="I5" s="268">
        <v>1</v>
      </c>
      <c r="J5" s="148">
        <f t="shared" si="2"/>
        <v>1</v>
      </c>
      <c r="K5" s="303" t="s">
        <v>339</v>
      </c>
      <c r="L5" s="245" t="s">
        <v>339</v>
      </c>
      <c r="M5" s="333" t="s">
        <v>338</v>
      </c>
      <c r="N5" s="277" t="s">
        <v>2978</v>
      </c>
      <c r="O5" s="333"/>
      <c r="P5" s="317"/>
      <c r="Q5" s="42" t="str">
        <f t="shared" si="0"/>
        <v>NACC_UDS$EMOT=labelled_spss(NACC_UDS$EMOT,c(0 = Absent
1 = Present
-4 = Not available), label=Emotional incontinence)</v>
      </c>
      <c r="R5" s="33" t="str">
        <f t="shared" si="1"/>
        <v>missing values EMOT(-4).</v>
      </c>
      <c r="S5" s="61" t="s">
        <v>2888</v>
      </c>
      <c r="T5" s="8"/>
      <c r="U5" s="8"/>
    </row>
    <row r="6" spans="1:21" s="1" customFormat="1" ht="13.8" customHeight="1" x14ac:dyDescent="0.25">
      <c r="A6" s="268">
        <v>1</v>
      </c>
      <c r="B6" s="269">
        <v>1</v>
      </c>
      <c r="C6" s="268">
        <v>1</v>
      </c>
      <c r="D6" s="202">
        <v>1</v>
      </c>
      <c r="E6" s="269">
        <v>0</v>
      </c>
      <c r="F6" s="268">
        <v>0</v>
      </c>
      <c r="G6" s="202">
        <v>0</v>
      </c>
      <c r="H6" s="269">
        <v>0</v>
      </c>
      <c r="I6" s="268">
        <v>1</v>
      </c>
      <c r="J6" s="148">
        <f t="shared" si="2"/>
        <v>1</v>
      </c>
      <c r="K6" s="303" t="s">
        <v>337</v>
      </c>
      <c r="L6" s="245" t="s">
        <v>337</v>
      </c>
      <c r="M6" s="333" t="s">
        <v>336</v>
      </c>
      <c r="N6" s="277" t="s">
        <v>2978</v>
      </c>
      <c r="O6" s="333"/>
      <c r="P6" s="317"/>
      <c r="Q6" s="42" t="str">
        <f t="shared" si="0"/>
        <v>NACC_UDS$HXHYPER=labelled_spss(NACC_UDS$HXHYPER,c(0 = Absent
1 = Present
-4 = Not available), label=History or presence of hypertension)</v>
      </c>
      <c r="R6" s="33" t="str">
        <f t="shared" si="1"/>
        <v>missing values HXHYPER(-4).</v>
      </c>
      <c r="S6" s="61" t="s">
        <v>2888</v>
      </c>
      <c r="T6" s="8"/>
      <c r="U6" s="8"/>
    </row>
    <row r="7" spans="1:21" s="1" customFormat="1" ht="13.8" customHeight="1" x14ac:dyDescent="0.25">
      <c r="A7" s="268">
        <v>1</v>
      </c>
      <c r="B7" s="269">
        <v>1</v>
      </c>
      <c r="C7" s="268">
        <v>1</v>
      </c>
      <c r="D7" s="202">
        <v>1</v>
      </c>
      <c r="E7" s="269">
        <v>0</v>
      </c>
      <c r="F7" s="268">
        <v>0</v>
      </c>
      <c r="G7" s="202">
        <v>0</v>
      </c>
      <c r="H7" s="269">
        <v>0</v>
      </c>
      <c r="I7" s="268">
        <v>1</v>
      </c>
      <c r="J7" s="148">
        <f t="shared" si="2"/>
        <v>1</v>
      </c>
      <c r="K7" s="303" t="s">
        <v>335</v>
      </c>
      <c r="L7" s="245" t="s">
        <v>335</v>
      </c>
      <c r="M7" s="333" t="s">
        <v>334</v>
      </c>
      <c r="N7" s="277" t="s">
        <v>2977</v>
      </c>
      <c r="O7" s="333"/>
      <c r="P7" s="317"/>
      <c r="Q7" s="42" t="str">
        <f t="shared" si="0"/>
        <v>NACC_UDS$HXSTROKE=labelled_spss(NACC_UDS$HXSTROKE,c(0 = Absent
2 = Present
-4 = Not available), label=History of stroke)</v>
      </c>
      <c r="R7" s="33" t="str">
        <f t="shared" si="1"/>
        <v>missing values HXSTROKE(-4).</v>
      </c>
      <c r="S7" s="61" t="s">
        <v>2888</v>
      </c>
      <c r="T7" s="8"/>
      <c r="U7" s="8"/>
    </row>
    <row r="8" spans="1:21" s="1" customFormat="1" ht="13.8" customHeight="1" x14ac:dyDescent="0.25">
      <c r="A8" s="268">
        <v>1</v>
      </c>
      <c r="B8" s="269">
        <v>1</v>
      </c>
      <c r="C8" s="268">
        <v>1</v>
      </c>
      <c r="D8" s="202">
        <v>1</v>
      </c>
      <c r="E8" s="269">
        <v>0</v>
      </c>
      <c r="F8" s="268">
        <v>0</v>
      </c>
      <c r="G8" s="202">
        <v>0</v>
      </c>
      <c r="H8" s="269">
        <v>0</v>
      </c>
      <c r="I8" s="268">
        <v>1</v>
      </c>
      <c r="J8" s="148">
        <f t="shared" si="2"/>
        <v>1</v>
      </c>
      <c r="K8" s="303" t="s">
        <v>333</v>
      </c>
      <c r="L8" s="245" t="s">
        <v>333</v>
      </c>
      <c r="M8" s="333" t="s">
        <v>332</v>
      </c>
      <c r="N8" s="277" t="s">
        <v>2977</v>
      </c>
      <c r="O8" s="333"/>
      <c r="P8" s="317"/>
      <c r="Q8" s="42" t="str">
        <f t="shared" si="0"/>
        <v>NACC_UDS$FOCLSYM=labelled_spss(NACC_UDS$FOCLSYM,c(0 = Absent
2 = Present
-4 = Not available), label=Focal neurological symptoms)</v>
      </c>
      <c r="R8" s="33" t="str">
        <f t="shared" si="1"/>
        <v>missing values FOCLSYM(-4).</v>
      </c>
      <c r="S8" s="61" t="s">
        <v>2888</v>
      </c>
      <c r="T8" s="8"/>
      <c r="U8" s="8"/>
    </row>
    <row r="9" spans="1:21" s="1" customFormat="1" ht="13.8" customHeight="1" x14ac:dyDescent="0.25">
      <c r="A9" s="268">
        <v>1</v>
      </c>
      <c r="B9" s="269">
        <v>1</v>
      </c>
      <c r="C9" s="268">
        <v>1</v>
      </c>
      <c r="D9" s="202">
        <v>1</v>
      </c>
      <c r="E9" s="269">
        <v>0</v>
      </c>
      <c r="F9" s="268">
        <v>0</v>
      </c>
      <c r="G9" s="202">
        <v>0</v>
      </c>
      <c r="H9" s="269">
        <v>0</v>
      </c>
      <c r="I9" s="268">
        <v>1</v>
      </c>
      <c r="J9" s="148">
        <f t="shared" si="2"/>
        <v>1</v>
      </c>
      <c r="K9" s="303" t="s">
        <v>331</v>
      </c>
      <c r="L9" s="245" t="s">
        <v>331</v>
      </c>
      <c r="M9" s="333" t="s">
        <v>330</v>
      </c>
      <c r="N9" s="277" t="s">
        <v>2977</v>
      </c>
      <c r="O9" s="333"/>
      <c r="P9" s="317"/>
      <c r="Q9" s="42" t="str">
        <f t="shared" si="0"/>
        <v>NACC_UDS$FOCLSIGN=labelled_spss(NACC_UDS$FOCLSIGN,c(0 = Absent
2 = Present
-4 = Not available), label=Focal neurological signs)</v>
      </c>
      <c r="R9" s="33" t="str">
        <f t="shared" si="1"/>
        <v>missing values FOCLSIGN(-4).</v>
      </c>
      <c r="S9" s="61" t="s">
        <v>2888</v>
      </c>
      <c r="T9" s="8"/>
      <c r="U9" s="8"/>
    </row>
    <row r="10" spans="1:21" s="1" customFormat="1" ht="13.8" customHeight="1" x14ac:dyDescent="0.25">
      <c r="A10" s="268">
        <v>1</v>
      </c>
      <c r="B10" s="269">
        <v>1</v>
      </c>
      <c r="C10" s="268">
        <v>1</v>
      </c>
      <c r="D10" s="202">
        <v>1</v>
      </c>
      <c r="E10" s="269">
        <v>0</v>
      </c>
      <c r="F10" s="268">
        <v>0</v>
      </c>
      <c r="G10" s="202">
        <v>0</v>
      </c>
      <c r="H10" s="269">
        <v>0</v>
      </c>
      <c r="I10" s="268">
        <v>1</v>
      </c>
      <c r="J10" s="148">
        <f t="shared" si="2"/>
        <v>1</v>
      </c>
      <c r="K10" s="303" t="s">
        <v>329</v>
      </c>
      <c r="L10" s="245" t="s">
        <v>329</v>
      </c>
      <c r="M10" s="333" t="s">
        <v>328</v>
      </c>
      <c r="N10" s="334" t="s">
        <v>2859</v>
      </c>
      <c r="O10" s="335"/>
      <c r="P10" s="336"/>
      <c r="Q10" s="42" t="str">
        <f t="shared" si="0"/>
        <v>NACC_UDS$HACHIN=labelled_spss(NACC_UDS$HACHIN,c(-4 = Not available), label=Hachinski ischemic score)</v>
      </c>
      <c r="R10" s="33" t="str">
        <f t="shared" si="1"/>
        <v>missing values HACHIN(-4).</v>
      </c>
      <c r="S10" s="61" t="s">
        <v>2888</v>
      </c>
      <c r="T10" s="8"/>
      <c r="U10" s="8"/>
    </row>
    <row r="11" spans="1:21" s="1" customFormat="1" ht="13.8" customHeight="1" x14ac:dyDescent="0.25">
      <c r="A11" s="268">
        <v>0</v>
      </c>
      <c r="B11" s="269">
        <v>0</v>
      </c>
      <c r="C11" s="268">
        <v>1</v>
      </c>
      <c r="D11" s="202">
        <v>1</v>
      </c>
      <c r="E11" s="269">
        <v>0</v>
      </c>
      <c r="F11" s="268">
        <v>0</v>
      </c>
      <c r="G11" s="202">
        <v>0</v>
      </c>
      <c r="H11" s="269">
        <v>0</v>
      </c>
      <c r="I11" s="268">
        <v>1</v>
      </c>
      <c r="J11" s="148">
        <f t="shared" si="2"/>
        <v>1</v>
      </c>
      <c r="K11" s="303" t="s">
        <v>327</v>
      </c>
      <c r="L11" s="245" t="s">
        <v>327</v>
      </c>
      <c r="M11" s="333" t="s">
        <v>1161</v>
      </c>
      <c r="N11" s="277" t="s">
        <v>2979</v>
      </c>
      <c r="O11" s="333"/>
      <c r="P11" s="317"/>
      <c r="Q11" s="42" t="str">
        <f t="shared" si="0"/>
        <v>NACC_UDS$CVDCOG=labelled_spss(NACC_UDS$CVDCOG,c(0 = No
1 = Yes
8 = Not applicable
-4 = Not available), label=Cerebrovascular disease contributing to cognitive impairment)</v>
      </c>
      <c r="R11" s="33" t="str">
        <f t="shared" si="1"/>
        <v>missing values CVDCOG(8,-4).</v>
      </c>
      <c r="S11" s="61" t="s">
        <v>3828</v>
      </c>
      <c r="T11" s="8"/>
      <c r="U11" s="8"/>
    </row>
    <row r="12" spans="1:21" s="1" customFormat="1" ht="13.8" customHeight="1" x14ac:dyDescent="0.25">
      <c r="A12" s="268">
        <v>0</v>
      </c>
      <c r="B12" s="269">
        <v>0</v>
      </c>
      <c r="C12" s="268">
        <v>1</v>
      </c>
      <c r="D12" s="202">
        <v>1</v>
      </c>
      <c r="E12" s="269">
        <v>0</v>
      </c>
      <c r="F12" s="268">
        <v>0</v>
      </c>
      <c r="G12" s="202">
        <v>0</v>
      </c>
      <c r="H12" s="269">
        <v>0</v>
      </c>
      <c r="I12" s="268">
        <v>1</v>
      </c>
      <c r="J12" s="148">
        <f t="shared" si="2"/>
        <v>1</v>
      </c>
      <c r="K12" s="303" t="s">
        <v>326</v>
      </c>
      <c r="L12" s="245" t="s">
        <v>326</v>
      </c>
      <c r="M12" s="333" t="s">
        <v>1162</v>
      </c>
      <c r="N12" s="277" t="s">
        <v>2979</v>
      </c>
      <c r="O12" s="333"/>
      <c r="P12" s="317"/>
      <c r="Q12" s="42" t="str">
        <f t="shared" si="0"/>
        <v>NACC_UDS$STROKCOG=labelled_spss(NACC_UDS$STROKCOG,c(0 = No
1 = Yes
8 = Not applicable
-4 = Not available), label=Relationship between stroke and cognitive impairment)</v>
      </c>
      <c r="R12" s="33" t="str">
        <f t="shared" si="1"/>
        <v>missing values STROKCOG(8,-4).</v>
      </c>
      <c r="S12" s="61" t="s">
        <v>3828</v>
      </c>
      <c r="T12" s="8"/>
      <c r="U12" s="8"/>
    </row>
    <row r="13" spans="1:21" s="1" customFormat="1" ht="13.8" customHeight="1" x14ac:dyDescent="0.25">
      <c r="A13" s="268">
        <v>0</v>
      </c>
      <c r="B13" s="269">
        <v>0</v>
      </c>
      <c r="C13" s="268">
        <v>1</v>
      </c>
      <c r="D13" s="202">
        <v>1</v>
      </c>
      <c r="E13" s="269">
        <v>0</v>
      </c>
      <c r="F13" s="268">
        <v>0</v>
      </c>
      <c r="G13" s="202">
        <v>0</v>
      </c>
      <c r="H13" s="269">
        <v>0</v>
      </c>
      <c r="I13" s="268">
        <v>1</v>
      </c>
      <c r="J13" s="148">
        <f t="shared" si="2"/>
        <v>1</v>
      </c>
      <c r="K13" s="303" t="s">
        <v>325</v>
      </c>
      <c r="L13" s="245" t="s">
        <v>325</v>
      </c>
      <c r="M13" s="333" t="s">
        <v>324</v>
      </c>
      <c r="N13" s="277" t="s">
        <v>2979</v>
      </c>
      <c r="O13" s="333"/>
      <c r="P13" s="317"/>
      <c r="Q13" s="42" t="str">
        <f t="shared" si="0"/>
        <v>NACC_UDS$CVDIMAG=labelled_spss(NACC_UDS$CVDIMAG,c(0 = No
1 = Yes
8 = Not applicable
-4 = Not available), label=Imaging evidence)</v>
      </c>
      <c r="R13" s="33" t="str">
        <f t="shared" si="1"/>
        <v>missing values CVDIMAG(8,-4).</v>
      </c>
      <c r="S13" s="61" t="s">
        <v>3828</v>
      </c>
      <c r="T13" s="8"/>
      <c r="U13" s="8"/>
    </row>
    <row r="14" spans="1:21" s="1" customFormat="1" ht="13.8" customHeight="1" x14ac:dyDescent="0.25">
      <c r="A14" s="268">
        <v>0</v>
      </c>
      <c r="B14" s="269">
        <v>0</v>
      </c>
      <c r="C14" s="268">
        <v>1</v>
      </c>
      <c r="D14" s="202">
        <v>1</v>
      </c>
      <c r="E14" s="269">
        <v>0</v>
      </c>
      <c r="F14" s="268">
        <v>0</v>
      </c>
      <c r="G14" s="202">
        <v>0</v>
      </c>
      <c r="H14" s="269">
        <v>0</v>
      </c>
      <c r="I14" s="268">
        <v>1</v>
      </c>
      <c r="J14" s="148">
        <f t="shared" si="2"/>
        <v>1</v>
      </c>
      <c r="K14" s="303" t="s">
        <v>323</v>
      </c>
      <c r="L14" s="245" t="s">
        <v>323</v>
      </c>
      <c r="M14" s="333" t="s">
        <v>322</v>
      </c>
      <c r="N14" s="277" t="s">
        <v>2979</v>
      </c>
      <c r="O14" s="333"/>
      <c r="P14" s="317"/>
      <c r="Q14" s="42" t="str">
        <f t="shared" si="0"/>
        <v>NACC_UDS$CVDIMAG1=labelled_spss(NACC_UDS$CVDIMAG1,c(0 = No
1 = Yes
8 = Not applicable
-4 = Not available), label=Single strategic infarct)</v>
      </c>
      <c r="R14" s="33" t="str">
        <f t="shared" si="1"/>
        <v>missing values CVDIMAG1(8,-4).</v>
      </c>
      <c r="S14" s="61" t="s">
        <v>3828</v>
      </c>
      <c r="T14" s="8"/>
      <c r="U14" s="8"/>
    </row>
    <row r="15" spans="1:21" s="1" customFormat="1" ht="13.8" customHeight="1" x14ac:dyDescent="0.25">
      <c r="A15" s="268">
        <v>0</v>
      </c>
      <c r="B15" s="269">
        <v>0</v>
      </c>
      <c r="C15" s="268">
        <v>1</v>
      </c>
      <c r="D15" s="202">
        <v>1</v>
      </c>
      <c r="E15" s="269">
        <v>0</v>
      </c>
      <c r="F15" s="268">
        <v>0</v>
      </c>
      <c r="G15" s="202">
        <v>0</v>
      </c>
      <c r="H15" s="269">
        <v>0</v>
      </c>
      <c r="I15" s="268">
        <v>1</v>
      </c>
      <c r="J15" s="148">
        <f t="shared" si="2"/>
        <v>1</v>
      </c>
      <c r="K15" s="303" t="s">
        <v>321</v>
      </c>
      <c r="L15" s="245" t="s">
        <v>321</v>
      </c>
      <c r="M15" s="333" t="s">
        <v>320</v>
      </c>
      <c r="N15" s="277" t="s">
        <v>2979</v>
      </c>
      <c r="O15" s="333"/>
      <c r="P15" s="317"/>
      <c r="Q15" s="42" t="str">
        <f t="shared" si="0"/>
        <v>NACC_UDS$CVDIMAG2=labelled_spss(NACC_UDS$CVDIMAG2,c(0 = No
1 = Yes
8 = Not applicable
-4 = Not available), label=Multiple infarcts)</v>
      </c>
      <c r="R15" s="33" t="str">
        <f t="shared" si="1"/>
        <v>missing values CVDIMAG2(8,-4).</v>
      </c>
      <c r="S15" s="61" t="s">
        <v>3828</v>
      </c>
      <c r="T15" s="8"/>
      <c r="U15" s="8"/>
    </row>
    <row r="16" spans="1:21" s="1" customFormat="1" ht="13.8" customHeight="1" x14ac:dyDescent="0.25">
      <c r="A16" s="268">
        <v>0</v>
      </c>
      <c r="B16" s="269">
        <v>0</v>
      </c>
      <c r="C16" s="268">
        <v>1</v>
      </c>
      <c r="D16" s="202">
        <v>1</v>
      </c>
      <c r="E16" s="269">
        <v>0</v>
      </c>
      <c r="F16" s="268">
        <v>0</v>
      </c>
      <c r="G16" s="202">
        <v>0</v>
      </c>
      <c r="H16" s="269">
        <v>0</v>
      </c>
      <c r="I16" s="268">
        <v>1</v>
      </c>
      <c r="J16" s="148">
        <f t="shared" si="2"/>
        <v>1</v>
      </c>
      <c r="K16" s="303" t="s">
        <v>397</v>
      </c>
      <c r="L16" s="245" t="s">
        <v>397</v>
      </c>
      <c r="M16" s="333" t="s">
        <v>396</v>
      </c>
      <c r="N16" s="277" t="s">
        <v>2979</v>
      </c>
      <c r="O16" s="333"/>
      <c r="P16" s="317"/>
      <c r="Q16" s="42" t="str">
        <f t="shared" si="0"/>
        <v>NACC_UDS$CVDIMAG3=labelled_spss(NACC_UDS$CVDIMAG3,c(0 = No
1 = Yes
8 = Not applicable
-4 = Not available), label=Extensive white matter hyperintensity)</v>
      </c>
      <c r="R16" s="33" t="str">
        <f t="shared" si="1"/>
        <v>missing values CVDIMAG3(8,-4).</v>
      </c>
      <c r="S16" s="61" t="s">
        <v>3828</v>
      </c>
      <c r="T16" s="8"/>
      <c r="U16" s="8"/>
    </row>
    <row r="17" spans="1:21" s="1" customFormat="1" ht="13.8" customHeight="1" x14ac:dyDescent="0.25">
      <c r="A17" s="268">
        <v>0</v>
      </c>
      <c r="B17" s="269">
        <v>0</v>
      </c>
      <c r="C17" s="268">
        <v>1</v>
      </c>
      <c r="D17" s="202">
        <v>1</v>
      </c>
      <c r="E17" s="269">
        <v>0</v>
      </c>
      <c r="F17" s="268">
        <v>0</v>
      </c>
      <c r="G17" s="202">
        <v>0</v>
      </c>
      <c r="H17" s="269">
        <v>0</v>
      </c>
      <c r="I17" s="268">
        <v>1</v>
      </c>
      <c r="J17" s="148">
        <f t="shared" si="2"/>
        <v>1</v>
      </c>
      <c r="K17" s="303" t="s">
        <v>395</v>
      </c>
      <c r="L17" s="245" t="s">
        <v>395</v>
      </c>
      <c r="M17" s="333" t="s">
        <v>394</v>
      </c>
      <c r="N17" s="277" t="s">
        <v>2979</v>
      </c>
      <c r="O17" s="333"/>
      <c r="P17" s="317"/>
      <c r="Q17" s="42" t="str">
        <f t="shared" si="0"/>
        <v>NACC_UDS$CVDIMAG4=labelled_spss(NACC_UDS$CVDIMAG4,c(0 = No
1 = Yes
8 = Not applicable
-4 = Not available), label=Other imaging evidence)</v>
      </c>
      <c r="R17" s="33" t="str">
        <f t="shared" si="1"/>
        <v>missing values CVDIMAG4(8,-4).</v>
      </c>
      <c r="S17" s="61" t="s">
        <v>3828</v>
      </c>
      <c r="T17" s="8"/>
      <c r="U17" s="8"/>
    </row>
    <row r="18" spans="1:21" s="1" customFormat="1" ht="13.8" customHeight="1" thickBot="1" x14ac:dyDescent="0.3">
      <c r="A18" s="270">
        <v>0</v>
      </c>
      <c r="B18" s="271">
        <v>0</v>
      </c>
      <c r="C18" s="270">
        <v>1</v>
      </c>
      <c r="D18" s="267">
        <v>1</v>
      </c>
      <c r="E18" s="271">
        <v>0</v>
      </c>
      <c r="F18" s="270">
        <v>0</v>
      </c>
      <c r="G18" s="267">
        <v>0</v>
      </c>
      <c r="H18" s="271">
        <v>0</v>
      </c>
      <c r="I18" s="270">
        <v>1</v>
      </c>
      <c r="J18" s="192">
        <f t="shared" si="2"/>
        <v>1</v>
      </c>
      <c r="K18" s="304" t="s">
        <v>393</v>
      </c>
      <c r="L18" s="337" t="s">
        <v>393</v>
      </c>
      <c r="M18" s="338" t="s">
        <v>392</v>
      </c>
      <c r="N18" s="339"/>
      <c r="O18" s="340"/>
      <c r="P18" s="341"/>
      <c r="Q18" s="42" t="str">
        <f>CONCATENATE("NACC_UDS$",K18,"=","labelled_spss(NACC_UDS$",K18,",c(",N19,"), label=",$Q$1,M18,$Q$1,")")</f>
        <v>NACC_UDS$CVDIMAGX=labelled_spss(NACC_UDS$CVDIMAGX,c(), label=Other imaging evidence — specify)</v>
      </c>
      <c r="R18" s="33" t="str">
        <f t="shared" si="1"/>
        <v/>
      </c>
      <c r="S18" s="61"/>
      <c r="T18" s="8"/>
      <c r="U18" s="8"/>
    </row>
  </sheetData>
  <autoFilter ref="A1:J1" xr:uid="{37E7CC84-E860-4D10-AB3A-4F05001E8C88}"/>
  <conditionalFormatting sqref="J2:J18">
    <cfRule type="cellIs" dxfId="57" priority="2" operator="equal">
      <formula>1</formula>
    </cfRule>
    <cfRule type="cellIs" dxfId="56" priority="3" operator="equal">
      <formula>0</formula>
    </cfRule>
  </conditionalFormatting>
  <conditionalFormatting sqref="I2">
    <cfRule type="cellIs" dxfId="55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757E-B836-4E2C-90A9-8476B0B20628}">
  <dimension ref="A1:T56"/>
  <sheetViews>
    <sheetView workbookViewId="0">
      <selection sqref="A1:J1"/>
    </sheetView>
  </sheetViews>
  <sheetFormatPr defaultRowHeight="15.6" customHeight="1" x14ac:dyDescent="0.3"/>
  <cols>
    <col min="1" max="8" width="5.6640625" customWidth="1"/>
    <col min="9" max="10" width="4.77734375" customWidth="1"/>
    <col min="11" max="12" width="10.6640625" bestFit="1" customWidth="1"/>
    <col min="13" max="13" width="46.6640625" bestFit="1" customWidth="1"/>
    <col min="17" max="19" width="0" hidden="1" customWidth="1"/>
  </cols>
  <sheetData>
    <row r="1" spans="1:20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0" s="1" customFormat="1" ht="15.6" customHeight="1" x14ac:dyDescent="0.25">
      <c r="A2" s="268">
        <v>1</v>
      </c>
      <c r="B2" s="269">
        <v>1</v>
      </c>
      <c r="C2" s="268">
        <v>1</v>
      </c>
      <c r="D2" s="202">
        <v>1</v>
      </c>
      <c r="E2" s="269">
        <v>0</v>
      </c>
      <c r="F2" s="268">
        <v>0</v>
      </c>
      <c r="G2" s="202">
        <v>0</v>
      </c>
      <c r="H2" s="269">
        <v>0</v>
      </c>
      <c r="I2" s="273">
        <v>1</v>
      </c>
      <c r="J2" s="148">
        <f>IF(AND(F2=0,G2=0,H2=0),1,0)</f>
        <v>1</v>
      </c>
      <c r="K2" s="175" t="s">
        <v>391</v>
      </c>
      <c r="L2" s="245" t="s">
        <v>391</v>
      </c>
      <c r="M2" s="333" t="s">
        <v>1163</v>
      </c>
      <c r="N2" s="277" t="s">
        <v>2980</v>
      </c>
      <c r="O2" s="333"/>
      <c r="P2" s="317"/>
      <c r="Q2" s="42" t="e">
        <f>CONCATENATE("NACC_UDS$",K2,"=","labelled_spss(NACC_UDS$",K2,",c(",#REF!,"), label=",$Q$1,M2,$Q$1,")")</f>
        <v>#REF!</v>
      </c>
      <c r="R2" s="33" t="str">
        <f t="shared" ref="R2:R32" si="0">IF(S2="","",CONCATENATE("missing values ",K2,"(",S2,")."))</f>
        <v>missing values PDNORMAL(8,-4).</v>
      </c>
      <c r="S2" s="61" t="s">
        <v>3828</v>
      </c>
      <c r="T2" s="8"/>
    </row>
    <row r="3" spans="1:20" s="1" customFormat="1" ht="15.6" customHeight="1" x14ac:dyDescent="0.25">
      <c r="A3" s="268">
        <v>1</v>
      </c>
      <c r="B3" s="269">
        <v>1</v>
      </c>
      <c r="C3" s="268">
        <v>1</v>
      </c>
      <c r="D3" s="202">
        <v>1</v>
      </c>
      <c r="E3" s="269">
        <v>0</v>
      </c>
      <c r="F3" s="268">
        <v>0</v>
      </c>
      <c r="G3" s="202">
        <v>0</v>
      </c>
      <c r="H3" s="269">
        <v>0</v>
      </c>
      <c r="I3" s="273">
        <v>1</v>
      </c>
      <c r="J3" s="148">
        <f t="shared" ref="J3:J56" si="1">IF(AND(F3=0,G3=0,H3=0),1,0)</f>
        <v>1</v>
      </c>
      <c r="K3" s="175" t="s">
        <v>390</v>
      </c>
      <c r="L3" s="245" t="s">
        <v>390</v>
      </c>
      <c r="M3" s="333" t="s">
        <v>1164</v>
      </c>
      <c r="N3" s="277" t="s">
        <v>2981</v>
      </c>
      <c r="O3" s="333"/>
      <c r="P3" s="317"/>
      <c r="Q3" s="42" t="str">
        <f t="shared" ref="Q3:Q33" si="2">CONCATENATE("NACC_UDS$",K3,"=","labelled_spss(NACC_UDS$",K3,",c(",N3,"), label=",$Q$1,M3,$Q$1,")")</f>
        <v>NACC_UDS$SPEECH=labelled_spss(NACC_UDS$SPEECH,c(0 = Normal
1 = Slight loss of expression, diction, and/or volume
2 = Monotone, slurred but understandable; moderately impaired
3 = Marked impairment, difficult to understand
4 = Unintelligible
8 = Untestable
-4 = Not available), label=Speech )</v>
      </c>
      <c r="R3" s="33" t="str">
        <f t="shared" si="0"/>
        <v>missing values SPEECH(8,-4).</v>
      </c>
      <c r="S3" s="61" t="s">
        <v>3828</v>
      </c>
      <c r="T3" s="8"/>
    </row>
    <row r="4" spans="1:20" s="1" customFormat="1" ht="15.6" customHeight="1" x14ac:dyDescent="0.25">
      <c r="A4" s="268">
        <v>0</v>
      </c>
      <c r="B4" s="269">
        <v>0</v>
      </c>
      <c r="C4" s="268">
        <v>1</v>
      </c>
      <c r="D4" s="202">
        <v>1</v>
      </c>
      <c r="E4" s="269">
        <v>0</v>
      </c>
      <c r="F4" s="268">
        <v>0</v>
      </c>
      <c r="G4" s="202">
        <v>0</v>
      </c>
      <c r="H4" s="269">
        <v>0</v>
      </c>
      <c r="I4" s="273">
        <v>1</v>
      </c>
      <c r="J4" s="148">
        <f t="shared" si="1"/>
        <v>1</v>
      </c>
      <c r="K4" s="175" t="s">
        <v>389</v>
      </c>
      <c r="L4" s="245" t="s">
        <v>389</v>
      </c>
      <c r="M4" s="333" t="s">
        <v>1165</v>
      </c>
      <c r="N4" s="280"/>
      <c r="O4" s="342"/>
      <c r="P4" s="300"/>
      <c r="Q4" s="42" t="str">
        <f t="shared" si="2"/>
        <v>NACC_UDS$SPEECHX=labelled_spss(NACC_UDS$SPEECHX,c(), label=Speech; untestable — specify reason )</v>
      </c>
      <c r="R4" s="33" t="str">
        <f t="shared" si="0"/>
        <v/>
      </c>
      <c r="S4" s="61"/>
      <c r="T4" s="8"/>
    </row>
    <row r="5" spans="1:20" s="1" customFormat="1" ht="15.6" customHeight="1" x14ac:dyDescent="0.25">
      <c r="A5" s="268">
        <v>1</v>
      </c>
      <c r="B5" s="269">
        <v>1</v>
      </c>
      <c r="C5" s="268">
        <v>1</v>
      </c>
      <c r="D5" s="202">
        <v>1</v>
      </c>
      <c r="E5" s="269">
        <v>0</v>
      </c>
      <c r="F5" s="268">
        <v>0</v>
      </c>
      <c r="G5" s="202">
        <v>0</v>
      </c>
      <c r="H5" s="269">
        <v>0</v>
      </c>
      <c r="I5" s="273">
        <v>1</v>
      </c>
      <c r="J5" s="148">
        <f t="shared" si="1"/>
        <v>1</v>
      </c>
      <c r="K5" s="175" t="s">
        <v>388</v>
      </c>
      <c r="L5" s="245" t="s">
        <v>388</v>
      </c>
      <c r="M5" s="333" t="s">
        <v>1166</v>
      </c>
      <c r="N5" s="277" t="s">
        <v>2982</v>
      </c>
      <c r="O5" s="333"/>
      <c r="P5" s="317"/>
      <c r="Q5" s="42" t="str">
        <f t="shared" si="2"/>
        <v>NACC_UDS$FACEXP=labelled_spss(NACC_UDS$FACEXP,c(0 = Normal
1 = Minimal hypomimia, could be normal “poker face”
2 = Slight but definitely abnormal diminution of facial expression
3 = Moderate hypomimia; lips parted some of the time
4 = Masked or fixed facies with severe or complete loss of facial expression; lips parted one-quarter inch or more
8 = Untestable
-4 = Not available), label=Facial expression )</v>
      </c>
      <c r="R5" s="33" t="str">
        <f t="shared" si="0"/>
        <v>missing values FACEXP(8,-4).</v>
      </c>
      <c r="S5" s="61" t="s">
        <v>3828</v>
      </c>
      <c r="T5" s="8"/>
    </row>
    <row r="6" spans="1:20" s="1" customFormat="1" ht="15.6" customHeight="1" x14ac:dyDescent="0.25">
      <c r="A6" s="268">
        <v>0</v>
      </c>
      <c r="B6" s="269">
        <v>0</v>
      </c>
      <c r="C6" s="268">
        <v>1</v>
      </c>
      <c r="D6" s="202">
        <v>1</v>
      </c>
      <c r="E6" s="269">
        <v>0</v>
      </c>
      <c r="F6" s="268">
        <v>0</v>
      </c>
      <c r="G6" s="202">
        <v>0</v>
      </c>
      <c r="H6" s="269">
        <v>0</v>
      </c>
      <c r="I6" s="273">
        <v>1</v>
      </c>
      <c r="J6" s="148">
        <f t="shared" si="1"/>
        <v>1</v>
      </c>
      <c r="K6" s="175" t="s">
        <v>387</v>
      </c>
      <c r="L6" s="245" t="s">
        <v>387</v>
      </c>
      <c r="M6" s="333" t="s">
        <v>1167</v>
      </c>
      <c r="N6" s="280"/>
      <c r="O6" s="342"/>
      <c r="P6" s="300"/>
      <c r="Q6" s="42" t="str">
        <f t="shared" si="2"/>
        <v>NACC_UDS$FACEXPX=labelled_spss(NACC_UDS$FACEXPX,c(), label=Facial expression; untestable — specify reason)</v>
      </c>
      <c r="R6" s="33" t="str">
        <f t="shared" si="0"/>
        <v/>
      </c>
      <c r="S6" s="61"/>
      <c r="T6" s="8"/>
    </row>
    <row r="7" spans="1:20" s="1" customFormat="1" ht="15.6" customHeight="1" x14ac:dyDescent="0.25">
      <c r="A7" s="268">
        <v>1</v>
      </c>
      <c r="B7" s="269">
        <v>1</v>
      </c>
      <c r="C7" s="268">
        <v>1</v>
      </c>
      <c r="D7" s="202">
        <v>1</v>
      </c>
      <c r="E7" s="269">
        <v>0</v>
      </c>
      <c r="F7" s="268">
        <v>0</v>
      </c>
      <c r="G7" s="202">
        <v>0</v>
      </c>
      <c r="H7" s="269">
        <v>0</v>
      </c>
      <c r="I7" s="273">
        <v>1</v>
      </c>
      <c r="J7" s="148">
        <f t="shared" si="1"/>
        <v>1</v>
      </c>
      <c r="K7" s="175" t="s">
        <v>386</v>
      </c>
      <c r="L7" s="245" t="s">
        <v>386</v>
      </c>
      <c r="M7" s="333" t="s">
        <v>1168</v>
      </c>
      <c r="N7" s="277" t="s">
        <v>2983</v>
      </c>
      <c r="O7" s="333"/>
      <c r="P7" s="317"/>
      <c r="Q7" s="42" t="str">
        <f t="shared" si="2"/>
        <v>NACC_UDS$TRESTFAC=labelled_spss(NACC_UDS$TRESTFAC,c(0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label=Tremor at rest — face, lips, chin )</v>
      </c>
      <c r="R7" s="33" t="str">
        <f t="shared" si="0"/>
        <v>missing values TRESTFAC(8,-4).</v>
      </c>
      <c r="S7" s="61" t="s">
        <v>3828</v>
      </c>
      <c r="T7" s="8"/>
    </row>
    <row r="8" spans="1:20" s="1" customFormat="1" ht="15.6" customHeight="1" x14ac:dyDescent="0.25">
      <c r="A8" s="268">
        <v>0</v>
      </c>
      <c r="B8" s="269">
        <v>0</v>
      </c>
      <c r="C8" s="268">
        <v>1</v>
      </c>
      <c r="D8" s="202">
        <v>1</v>
      </c>
      <c r="E8" s="269">
        <v>0</v>
      </c>
      <c r="F8" s="268">
        <v>0</v>
      </c>
      <c r="G8" s="202">
        <v>0</v>
      </c>
      <c r="H8" s="269">
        <v>0</v>
      </c>
      <c r="I8" s="273">
        <v>1</v>
      </c>
      <c r="J8" s="148">
        <f t="shared" si="1"/>
        <v>1</v>
      </c>
      <c r="K8" s="175" t="s">
        <v>385</v>
      </c>
      <c r="L8" s="245" t="s">
        <v>385</v>
      </c>
      <c r="M8" s="333" t="s">
        <v>1169</v>
      </c>
      <c r="N8" s="280"/>
      <c r="O8" s="342"/>
      <c r="P8" s="300"/>
      <c r="Q8" s="42" t="str">
        <f t="shared" si="2"/>
        <v>NACC_UDS$TRESTFAX=labelled_spss(NACC_UDS$TRESTFAX,c(), label=Tremor at rest — face, lips, chin; untestable — specify reason)</v>
      </c>
      <c r="R8" s="33" t="str">
        <f t="shared" si="0"/>
        <v/>
      </c>
      <c r="S8" s="61"/>
      <c r="T8" s="8"/>
    </row>
    <row r="9" spans="1:20" s="1" customFormat="1" ht="15.6" customHeight="1" x14ac:dyDescent="0.25">
      <c r="A9" s="268">
        <v>1</v>
      </c>
      <c r="B9" s="269">
        <v>1</v>
      </c>
      <c r="C9" s="268">
        <v>1</v>
      </c>
      <c r="D9" s="202">
        <v>1</v>
      </c>
      <c r="E9" s="269">
        <v>0</v>
      </c>
      <c r="F9" s="268">
        <v>0</v>
      </c>
      <c r="G9" s="202">
        <v>0</v>
      </c>
      <c r="H9" s="269">
        <v>0</v>
      </c>
      <c r="I9" s="273">
        <v>1</v>
      </c>
      <c r="J9" s="148">
        <f t="shared" si="1"/>
        <v>1</v>
      </c>
      <c r="K9" s="175" t="s">
        <v>384</v>
      </c>
      <c r="L9" s="245" t="s">
        <v>384</v>
      </c>
      <c r="M9" s="333" t="s">
        <v>1170</v>
      </c>
      <c r="N9" s="277" t="s">
        <v>2983</v>
      </c>
      <c r="O9" s="333"/>
      <c r="P9" s="317"/>
      <c r="Q9" s="42" t="str">
        <f t="shared" si="2"/>
        <v>NACC_UDS$TRESTRHD=labelled_spss(NACC_UDS$TRESTRHD,c(0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label=Tremor at rest — right hand )</v>
      </c>
      <c r="R9" s="33" t="str">
        <f t="shared" si="0"/>
        <v>missing values TRESTRHD(8,-4).</v>
      </c>
      <c r="S9" s="61" t="s">
        <v>3828</v>
      </c>
      <c r="T9" s="8"/>
    </row>
    <row r="10" spans="1:20" s="1" customFormat="1" ht="15.6" customHeight="1" x14ac:dyDescent="0.25">
      <c r="A10" s="268">
        <v>0</v>
      </c>
      <c r="B10" s="269">
        <v>0</v>
      </c>
      <c r="C10" s="268">
        <v>1</v>
      </c>
      <c r="D10" s="202">
        <v>1</v>
      </c>
      <c r="E10" s="269">
        <v>0</v>
      </c>
      <c r="F10" s="268">
        <v>0</v>
      </c>
      <c r="G10" s="202">
        <v>0</v>
      </c>
      <c r="H10" s="269">
        <v>0</v>
      </c>
      <c r="I10" s="273">
        <v>1</v>
      </c>
      <c r="J10" s="148">
        <f t="shared" si="1"/>
        <v>1</v>
      </c>
      <c r="K10" s="175" t="s">
        <v>383</v>
      </c>
      <c r="L10" s="245" t="s">
        <v>383</v>
      </c>
      <c r="M10" s="333" t="s">
        <v>1171</v>
      </c>
      <c r="N10" s="280"/>
      <c r="O10" s="342"/>
      <c r="P10" s="300"/>
      <c r="Q10" s="42" t="str">
        <f t="shared" si="2"/>
        <v>NACC_UDS$TRESTRHX=labelled_spss(NACC_UDS$TRESTRHX,c(), label=Tremor at rest — right hand; untestable — specify reason)</v>
      </c>
      <c r="R10" s="33" t="str">
        <f t="shared" si="0"/>
        <v/>
      </c>
      <c r="S10" s="61"/>
      <c r="T10" s="8"/>
    </row>
    <row r="11" spans="1:20" s="1" customFormat="1" ht="15.6" customHeight="1" x14ac:dyDescent="0.25">
      <c r="A11" s="268">
        <v>1</v>
      </c>
      <c r="B11" s="269">
        <v>1</v>
      </c>
      <c r="C11" s="268">
        <v>1</v>
      </c>
      <c r="D11" s="202">
        <v>1</v>
      </c>
      <c r="E11" s="269">
        <v>0</v>
      </c>
      <c r="F11" s="268">
        <v>0</v>
      </c>
      <c r="G11" s="202">
        <v>0</v>
      </c>
      <c r="H11" s="269">
        <v>0</v>
      </c>
      <c r="I11" s="273">
        <v>1</v>
      </c>
      <c r="J11" s="148">
        <f t="shared" si="1"/>
        <v>1</v>
      </c>
      <c r="K11" s="175" t="s">
        <v>382</v>
      </c>
      <c r="L11" s="245" t="s">
        <v>382</v>
      </c>
      <c r="M11" s="333" t="s">
        <v>1172</v>
      </c>
      <c r="N11" s="277" t="s">
        <v>2983</v>
      </c>
      <c r="O11" s="333"/>
      <c r="P11" s="317"/>
      <c r="Q11" s="42" t="str">
        <f t="shared" si="2"/>
        <v>NACC_UDS$TRESTLHD=labelled_spss(NACC_UDS$TRESTLHD,c(0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label=Tremor at rest — left hand )</v>
      </c>
      <c r="R11" s="33" t="str">
        <f t="shared" si="0"/>
        <v>missing values TRESTLHD(8,-4).</v>
      </c>
      <c r="S11" s="61" t="s">
        <v>3828</v>
      </c>
      <c r="T11" s="8"/>
    </row>
    <row r="12" spans="1:20" s="1" customFormat="1" ht="15.6" customHeight="1" x14ac:dyDescent="0.25">
      <c r="A12" s="268">
        <v>0</v>
      </c>
      <c r="B12" s="269">
        <v>0</v>
      </c>
      <c r="C12" s="268">
        <v>1</v>
      </c>
      <c r="D12" s="202">
        <v>1</v>
      </c>
      <c r="E12" s="269">
        <v>0</v>
      </c>
      <c r="F12" s="268">
        <v>0</v>
      </c>
      <c r="G12" s="202">
        <v>0</v>
      </c>
      <c r="H12" s="269">
        <v>0</v>
      </c>
      <c r="I12" s="273">
        <v>1</v>
      </c>
      <c r="J12" s="148">
        <f t="shared" si="1"/>
        <v>1</v>
      </c>
      <c r="K12" s="175" t="s">
        <v>381</v>
      </c>
      <c r="L12" s="245" t="s">
        <v>381</v>
      </c>
      <c r="M12" s="333" t="s">
        <v>1173</v>
      </c>
      <c r="N12" s="280"/>
      <c r="O12" s="342"/>
      <c r="P12" s="300"/>
      <c r="Q12" s="42" t="str">
        <f t="shared" si="2"/>
        <v>NACC_UDS$TRESTLHX=labelled_spss(NACC_UDS$TRESTLHX,c(), label=Tremor at rest — left hand; untestable — specify reason)</v>
      </c>
      <c r="R12" s="33" t="str">
        <f t="shared" si="0"/>
        <v/>
      </c>
      <c r="S12" s="61"/>
      <c r="T12" s="8"/>
    </row>
    <row r="13" spans="1:20" s="1" customFormat="1" ht="15.6" customHeight="1" x14ac:dyDescent="0.25">
      <c r="A13" s="268">
        <v>1</v>
      </c>
      <c r="B13" s="269">
        <v>1</v>
      </c>
      <c r="C13" s="268">
        <v>1</v>
      </c>
      <c r="D13" s="202">
        <v>1</v>
      </c>
      <c r="E13" s="269">
        <v>0</v>
      </c>
      <c r="F13" s="268">
        <v>0</v>
      </c>
      <c r="G13" s="202">
        <v>0</v>
      </c>
      <c r="H13" s="269">
        <v>0</v>
      </c>
      <c r="I13" s="273">
        <v>1</v>
      </c>
      <c r="J13" s="148">
        <f t="shared" si="1"/>
        <v>1</v>
      </c>
      <c r="K13" s="175" t="s">
        <v>380</v>
      </c>
      <c r="L13" s="245" t="s">
        <v>380</v>
      </c>
      <c r="M13" s="333" t="s">
        <v>1174</v>
      </c>
      <c r="N13" s="277" t="s">
        <v>2983</v>
      </c>
      <c r="O13" s="333"/>
      <c r="P13" s="317"/>
      <c r="Q13" s="42" t="str">
        <f t="shared" si="2"/>
        <v>NACC_UDS$TRESTRFT=labelled_spss(NACC_UDS$TRESTRFT,c(0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label=Tremor at rest — right foot )</v>
      </c>
      <c r="R13" s="33" t="str">
        <f t="shared" si="0"/>
        <v>missing values TRESTRFT(8,-4).</v>
      </c>
      <c r="S13" s="61" t="s">
        <v>3828</v>
      </c>
      <c r="T13" s="8"/>
    </row>
    <row r="14" spans="1:20" s="1" customFormat="1" ht="15.6" customHeight="1" x14ac:dyDescent="0.25">
      <c r="A14" s="268">
        <v>0</v>
      </c>
      <c r="B14" s="269">
        <v>0</v>
      </c>
      <c r="C14" s="268">
        <v>1</v>
      </c>
      <c r="D14" s="202">
        <v>1</v>
      </c>
      <c r="E14" s="269">
        <v>0</v>
      </c>
      <c r="F14" s="268">
        <v>0</v>
      </c>
      <c r="G14" s="202">
        <v>0</v>
      </c>
      <c r="H14" s="269">
        <v>0</v>
      </c>
      <c r="I14" s="273">
        <v>1</v>
      </c>
      <c r="J14" s="148">
        <f t="shared" si="1"/>
        <v>1</v>
      </c>
      <c r="K14" s="175" t="s">
        <v>379</v>
      </c>
      <c r="L14" s="245" t="s">
        <v>379</v>
      </c>
      <c r="M14" s="333" t="s">
        <v>1175</v>
      </c>
      <c r="N14" s="280"/>
      <c r="O14" s="342"/>
      <c r="P14" s="300"/>
      <c r="Q14" s="42" t="str">
        <f t="shared" si="2"/>
        <v>NACC_UDS$TRESTRFX=labelled_spss(NACC_UDS$TRESTRFX,c(), label=Tremor at rest — right foot; untestable — specify reason)</v>
      </c>
      <c r="R14" s="33" t="str">
        <f t="shared" si="0"/>
        <v/>
      </c>
      <c r="S14" s="61"/>
      <c r="T14" s="8"/>
    </row>
    <row r="15" spans="1:20" s="1" customFormat="1" ht="15.6" customHeight="1" x14ac:dyDescent="0.25">
      <c r="A15" s="268">
        <v>1</v>
      </c>
      <c r="B15" s="269">
        <v>1</v>
      </c>
      <c r="C15" s="268">
        <v>1</v>
      </c>
      <c r="D15" s="202">
        <v>1</v>
      </c>
      <c r="E15" s="269">
        <v>0</v>
      </c>
      <c r="F15" s="268">
        <v>0</v>
      </c>
      <c r="G15" s="202">
        <v>0</v>
      </c>
      <c r="H15" s="269">
        <v>0</v>
      </c>
      <c r="I15" s="273">
        <v>1</v>
      </c>
      <c r="J15" s="148">
        <f t="shared" si="1"/>
        <v>1</v>
      </c>
      <c r="K15" s="175" t="s">
        <v>378</v>
      </c>
      <c r="L15" s="245" t="s">
        <v>378</v>
      </c>
      <c r="M15" s="333" t="s">
        <v>1176</v>
      </c>
      <c r="N15" s="277" t="s">
        <v>2983</v>
      </c>
      <c r="O15" s="333"/>
      <c r="P15" s="317"/>
      <c r="Q15" s="42" t="str">
        <f t="shared" si="2"/>
        <v>NACC_UDS$TRESTLFT=labelled_spss(NACC_UDS$TRESTLFT,c(0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label=Tremor at rest — left foot )</v>
      </c>
      <c r="R15" s="33" t="str">
        <f t="shared" si="0"/>
        <v>missing values TRESTLFT(8,-4).</v>
      </c>
      <c r="S15" s="61" t="s">
        <v>3828</v>
      </c>
      <c r="T15" s="8"/>
    </row>
    <row r="16" spans="1:20" s="1" customFormat="1" ht="15.6" customHeight="1" x14ac:dyDescent="0.25">
      <c r="A16" s="268">
        <v>0</v>
      </c>
      <c r="B16" s="269">
        <v>0</v>
      </c>
      <c r="C16" s="268">
        <v>1</v>
      </c>
      <c r="D16" s="202">
        <v>1</v>
      </c>
      <c r="E16" s="269">
        <v>0</v>
      </c>
      <c r="F16" s="268">
        <v>0</v>
      </c>
      <c r="G16" s="202">
        <v>0</v>
      </c>
      <c r="H16" s="269">
        <v>0</v>
      </c>
      <c r="I16" s="273">
        <v>1</v>
      </c>
      <c r="J16" s="148">
        <f t="shared" si="1"/>
        <v>1</v>
      </c>
      <c r="K16" s="175" t="s">
        <v>377</v>
      </c>
      <c r="L16" s="245" t="s">
        <v>377</v>
      </c>
      <c r="M16" s="333" t="s">
        <v>1177</v>
      </c>
      <c r="N16" s="280"/>
      <c r="O16" s="342"/>
      <c r="P16" s="300"/>
      <c r="Q16" s="42" t="str">
        <f t="shared" si="2"/>
        <v>NACC_UDS$TRESTLFX=labelled_spss(NACC_UDS$TRESTLFX,c(), label=Tremor at rest — left foot; untestable — specify reason)</v>
      </c>
      <c r="R16" s="33" t="str">
        <f t="shared" si="0"/>
        <v/>
      </c>
      <c r="S16" s="61"/>
      <c r="T16" s="8"/>
    </row>
    <row r="17" spans="1:20" s="1" customFormat="1" ht="15.6" customHeight="1" x14ac:dyDescent="0.25">
      <c r="A17" s="268">
        <v>1</v>
      </c>
      <c r="B17" s="269">
        <v>1</v>
      </c>
      <c r="C17" s="268">
        <v>1</v>
      </c>
      <c r="D17" s="202">
        <v>1</v>
      </c>
      <c r="E17" s="269">
        <v>0</v>
      </c>
      <c r="F17" s="268">
        <v>0</v>
      </c>
      <c r="G17" s="202">
        <v>0</v>
      </c>
      <c r="H17" s="269">
        <v>0</v>
      </c>
      <c r="I17" s="273">
        <v>1</v>
      </c>
      <c r="J17" s="148">
        <f t="shared" si="1"/>
        <v>1</v>
      </c>
      <c r="K17" s="175" t="s">
        <v>376</v>
      </c>
      <c r="L17" s="245" t="s">
        <v>376</v>
      </c>
      <c r="M17" s="333" t="s">
        <v>1178</v>
      </c>
      <c r="N17" s="277" t="s">
        <v>2984</v>
      </c>
      <c r="O17" s="333"/>
      <c r="P17" s="317"/>
      <c r="Q17" s="42" t="str">
        <f t="shared" si="2"/>
        <v>NACC_UDS$TRACTRHD=labelled_spss(NACC_UDS$TRACTRHD,c(0 = Absent
1 = Slight; present with action
2 = Moderate in amplitude, present with action
3 = Moderate in amplitude with posture holding as well as action
4 = Marked in amplitude; interferes with feeding
8 = Untestable
-4 = Not available), label=Action or postural tremor — right hand )</v>
      </c>
      <c r="R17" s="33" t="str">
        <f t="shared" si="0"/>
        <v>missing values TRACTRHD(8,-4).</v>
      </c>
      <c r="S17" s="61" t="s">
        <v>3828</v>
      </c>
      <c r="T17" s="8"/>
    </row>
    <row r="18" spans="1:20" s="1" customFormat="1" ht="15.6" customHeight="1" x14ac:dyDescent="0.25">
      <c r="A18" s="268">
        <v>0</v>
      </c>
      <c r="B18" s="269">
        <v>0</v>
      </c>
      <c r="C18" s="268">
        <v>1</v>
      </c>
      <c r="D18" s="202">
        <v>1</v>
      </c>
      <c r="E18" s="269">
        <v>0</v>
      </c>
      <c r="F18" s="268">
        <v>0</v>
      </c>
      <c r="G18" s="202">
        <v>0</v>
      </c>
      <c r="H18" s="269">
        <v>0</v>
      </c>
      <c r="I18" s="273">
        <v>1</v>
      </c>
      <c r="J18" s="148">
        <f t="shared" si="1"/>
        <v>1</v>
      </c>
      <c r="K18" s="175" t="s">
        <v>375</v>
      </c>
      <c r="L18" s="245" t="s">
        <v>375</v>
      </c>
      <c r="M18" s="333" t="s">
        <v>1179</v>
      </c>
      <c r="N18" s="280"/>
      <c r="O18" s="342"/>
      <c r="P18" s="300"/>
      <c r="Q18" s="42" t="str">
        <f t="shared" si="2"/>
        <v>NACC_UDS$TRACTRHX=labelled_spss(NACC_UDS$TRACTRHX,c(), label=Action or postural tremor — right hand; untestable — specify reason)</v>
      </c>
      <c r="R18" s="33" t="str">
        <f t="shared" si="0"/>
        <v/>
      </c>
      <c r="S18" s="61"/>
      <c r="T18" s="8"/>
    </row>
    <row r="19" spans="1:20" s="1" customFormat="1" ht="15.6" customHeight="1" x14ac:dyDescent="0.25">
      <c r="A19" s="268">
        <v>1</v>
      </c>
      <c r="B19" s="269">
        <v>1</v>
      </c>
      <c r="C19" s="268">
        <v>1</v>
      </c>
      <c r="D19" s="202">
        <v>1</v>
      </c>
      <c r="E19" s="269">
        <v>0</v>
      </c>
      <c r="F19" s="268">
        <v>0</v>
      </c>
      <c r="G19" s="202">
        <v>0</v>
      </c>
      <c r="H19" s="269">
        <v>0</v>
      </c>
      <c r="I19" s="273">
        <v>1</v>
      </c>
      <c r="J19" s="148">
        <f t="shared" si="1"/>
        <v>1</v>
      </c>
      <c r="K19" s="175" t="s">
        <v>374</v>
      </c>
      <c r="L19" s="245" t="s">
        <v>374</v>
      </c>
      <c r="M19" s="333" t="s">
        <v>1180</v>
      </c>
      <c r="N19" s="277" t="s">
        <v>2984</v>
      </c>
      <c r="O19" s="333"/>
      <c r="P19" s="317"/>
      <c r="Q19" s="42" t="str">
        <f t="shared" si="2"/>
        <v>NACC_UDS$TRACTLHD=labelled_spss(NACC_UDS$TRACTLHD,c(0 = Absent
1 = Slight; present with action
2 = Moderate in amplitude, present with action
3 = Moderate in amplitude with posture holding as well as action
4 = Marked in amplitude; interferes with feeding
8 = Untestable
-4 = Not available), label=Action or postural tremor — left hand )</v>
      </c>
      <c r="R19" s="33" t="str">
        <f t="shared" si="0"/>
        <v>missing values TRACTLHD(8,-4).</v>
      </c>
      <c r="S19" s="61" t="s">
        <v>3828</v>
      </c>
      <c r="T19" s="8"/>
    </row>
    <row r="20" spans="1:20" s="1" customFormat="1" ht="15.6" customHeight="1" x14ac:dyDescent="0.25">
      <c r="A20" s="268">
        <v>0</v>
      </c>
      <c r="B20" s="269">
        <v>0</v>
      </c>
      <c r="C20" s="268">
        <v>1</v>
      </c>
      <c r="D20" s="202">
        <v>1</v>
      </c>
      <c r="E20" s="269">
        <v>0</v>
      </c>
      <c r="F20" s="268">
        <v>0</v>
      </c>
      <c r="G20" s="202">
        <v>0</v>
      </c>
      <c r="H20" s="269">
        <v>0</v>
      </c>
      <c r="I20" s="273">
        <v>1</v>
      </c>
      <c r="J20" s="148">
        <f t="shared" si="1"/>
        <v>1</v>
      </c>
      <c r="K20" s="175" t="s">
        <v>373</v>
      </c>
      <c r="L20" s="245" t="s">
        <v>373</v>
      </c>
      <c r="M20" s="333" t="s">
        <v>1181</v>
      </c>
      <c r="N20" s="280"/>
      <c r="O20" s="342"/>
      <c r="P20" s="300"/>
      <c r="Q20" s="42" t="str">
        <f t="shared" si="2"/>
        <v>NACC_UDS$TRACTLHX=labelled_spss(NACC_UDS$TRACTLHX,c(), label=Action or postural tremor — left hand; untestable — specify reason)</v>
      </c>
      <c r="R20" s="33" t="str">
        <f t="shared" si="0"/>
        <v/>
      </c>
      <c r="S20" s="61"/>
      <c r="T20" s="8"/>
    </row>
    <row r="21" spans="1:20" s="1" customFormat="1" ht="15.6" customHeight="1" x14ac:dyDescent="0.25">
      <c r="A21" s="268">
        <v>1</v>
      </c>
      <c r="B21" s="269">
        <v>1</v>
      </c>
      <c r="C21" s="268">
        <v>1</v>
      </c>
      <c r="D21" s="202">
        <v>1</v>
      </c>
      <c r="E21" s="269">
        <v>0</v>
      </c>
      <c r="F21" s="268">
        <v>0</v>
      </c>
      <c r="G21" s="202">
        <v>0</v>
      </c>
      <c r="H21" s="269">
        <v>0</v>
      </c>
      <c r="I21" s="273">
        <v>1</v>
      </c>
      <c r="J21" s="148">
        <f t="shared" si="1"/>
        <v>1</v>
      </c>
      <c r="K21" s="175" t="s">
        <v>372</v>
      </c>
      <c r="L21" s="245" t="s">
        <v>372</v>
      </c>
      <c r="M21" s="333" t="s">
        <v>1182</v>
      </c>
      <c r="N21" s="277" t="s">
        <v>2985</v>
      </c>
      <c r="O21" s="333"/>
      <c r="P21" s="317"/>
      <c r="Q21" s="42" t="str">
        <f t="shared" si="2"/>
        <v>NACC_UDS$RIGDNECK=labelled_spss(NACC_UDS$RIGDNECK,c(0 = Absent
1 = Slight or detectable only when activated by mirror or other movements
2 = Mild to moderate
3 = Marked, but full range of motion easily achieved
4 = Severe; range of motion achieved with difficulty
8 = Untestable
-4 = Not available), label=Rigidity — neck )</v>
      </c>
      <c r="R21" s="33" t="str">
        <f t="shared" si="0"/>
        <v>missing values RIGDNECK(8,-4).</v>
      </c>
      <c r="S21" s="61" t="s">
        <v>3828</v>
      </c>
      <c r="T21" s="8"/>
    </row>
    <row r="22" spans="1:20" s="1" customFormat="1" ht="15.6" customHeight="1" x14ac:dyDescent="0.25">
      <c r="A22" s="268">
        <v>0</v>
      </c>
      <c r="B22" s="269">
        <v>0</v>
      </c>
      <c r="C22" s="268">
        <v>1</v>
      </c>
      <c r="D22" s="202">
        <v>1</v>
      </c>
      <c r="E22" s="269">
        <v>0</v>
      </c>
      <c r="F22" s="268">
        <v>0</v>
      </c>
      <c r="G22" s="202">
        <v>0</v>
      </c>
      <c r="H22" s="269">
        <v>0</v>
      </c>
      <c r="I22" s="273">
        <v>1</v>
      </c>
      <c r="J22" s="148">
        <f t="shared" si="1"/>
        <v>1</v>
      </c>
      <c r="K22" s="175" t="s">
        <v>371</v>
      </c>
      <c r="L22" s="245" t="s">
        <v>371</v>
      </c>
      <c r="M22" s="333" t="s">
        <v>1183</v>
      </c>
      <c r="N22" s="280"/>
      <c r="O22" s="342"/>
      <c r="P22" s="300"/>
      <c r="Q22" s="42" t="str">
        <f t="shared" si="2"/>
        <v>NACC_UDS$RIGDNEX=labelled_spss(NACC_UDS$RIGDNEX,c(), label=Rigidity — neck; untestable — specify reason)</v>
      </c>
      <c r="R22" s="33" t="str">
        <f t="shared" si="0"/>
        <v/>
      </c>
      <c r="S22" s="61"/>
      <c r="T22" s="8"/>
    </row>
    <row r="23" spans="1:20" s="1" customFormat="1" ht="15.6" customHeight="1" x14ac:dyDescent="0.25">
      <c r="A23" s="268">
        <v>1</v>
      </c>
      <c r="B23" s="269">
        <v>1</v>
      </c>
      <c r="C23" s="268">
        <v>1</v>
      </c>
      <c r="D23" s="202">
        <v>1</v>
      </c>
      <c r="E23" s="269">
        <v>0</v>
      </c>
      <c r="F23" s="268">
        <v>0</v>
      </c>
      <c r="G23" s="202">
        <v>0</v>
      </c>
      <c r="H23" s="269">
        <v>0</v>
      </c>
      <c r="I23" s="273">
        <v>1</v>
      </c>
      <c r="J23" s="148">
        <f t="shared" si="1"/>
        <v>1</v>
      </c>
      <c r="K23" s="175" t="s">
        <v>370</v>
      </c>
      <c r="L23" s="245" t="s">
        <v>370</v>
      </c>
      <c r="M23" s="333" t="s">
        <v>1184</v>
      </c>
      <c r="N23" s="277" t="s">
        <v>2985</v>
      </c>
      <c r="O23" s="333"/>
      <c r="P23" s="317"/>
      <c r="Q23" s="42" t="str">
        <f t="shared" si="2"/>
        <v>NACC_UDS$RIGDUPRT=labelled_spss(NACC_UDS$RIGDUPRT,c(0 = Absent
1 = Slight or detectable only when activated by mirror or other movements
2 = Mild to moderate
3 = Marked, but full range of motion easily achieved
4 = Severe; range of motion achieved with difficulty
8 = Untestable
-4 = Not available), label=Rigidity — right upper extremity )</v>
      </c>
      <c r="R23" s="33" t="str">
        <f t="shared" si="0"/>
        <v>missing values RIGDUPRT(8,-4).</v>
      </c>
      <c r="S23" s="61" t="s">
        <v>3828</v>
      </c>
      <c r="T23" s="8"/>
    </row>
    <row r="24" spans="1:20" s="1" customFormat="1" ht="15.6" customHeight="1" x14ac:dyDescent="0.25">
      <c r="A24" s="268">
        <v>0</v>
      </c>
      <c r="B24" s="269">
        <v>0</v>
      </c>
      <c r="C24" s="268">
        <v>1</v>
      </c>
      <c r="D24" s="202">
        <v>1</v>
      </c>
      <c r="E24" s="269">
        <v>0</v>
      </c>
      <c r="F24" s="268">
        <v>0</v>
      </c>
      <c r="G24" s="202">
        <v>0</v>
      </c>
      <c r="H24" s="269">
        <v>0</v>
      </c>
      <c r="I24" s="273">
        <v>1</v>
      </c>
      <c r="J24" s="148">
        <f t="shared" si="1"/>
        <v>1</v>
      </c>
      <c r="K24" s="175" t="s">
        <v>369</v>
      </c>
      <c r="L24" s="245" t="s">
        <v>369</v>
      </c>
      <c r="M24" s="333" t="s">
        <v>1185</v>
      </c>
      <c r="N24" s="280"/>
      <c r="O24" s="342"/>
      <c r="P24" s="300"/>
      <c r="Q24" s="42" t="str">
        <f t="shared" si="2"/>
        <v>NACC_UDS$RIGDUPRX=labelled_spss(NACC_UDS$RIGDUPRX,c(), label=Rigidity — right upper extremity; untestable — specify reason)</v>
      </c>
      <c r="R24" s="33" t="str">
        <f t="shared" si="0"/>
        <v/>
      </c>
      <c r="S24" s="61"/>
      <c r="T24" s="8"/>
    </row>
    <row r="25" spans="1:20" s="1" customFormat="1" ht="15.6" customHeight="1" x14ac:dyDescent="0.25">
      <c r="A25" s="268">
        <v>1</v>
      </c>
      <c r="B25" s="269">
        <v>1</v>
      </c>
      <c r="C25" s="268">
        <v>1</v>
      </c>
      <c r="D25" s="202">
        <v>1</v>
      </c>
      <c r="E25" s="269">
        <v>0</v>
      </c>
      <c r="F25" s="268">
        <v>0</v>
      </c>
      <c r="G25" s="202">
        <v>0</v>
      </c>
      <c r="H25" s="269">
        <v>0</v>
      </c>
      <c r="I25" s="273">
        <v>1</v>
      </c>
      <c r="J25" s="148">
        <f t="shared" si="1"/>
        <v>1</v>
      </c>
      <c r="K25" s="175" t="s">
        <v>421</v>
      </c>
      <c r="L25" s="245" t="s">
        <v>421</v>
      </c>
      <c r="M25" s="333" t="s">
        <v>1186</v>
      </c>
      <c r="N25" s="277" t="s">
        <v>2985</v>
      </c>
      <c r="O25" s="333"/>
      <c r="P25" s="317"/>
      <c r="Q25" s="42" t="str">
        <f t="shared" si="2"/>
        <v>NACC_UDS$RIGDUPLF=labelled_spss(NACC_UDS$RIGDUPLF,c(0 = Absent
1 = Slight or detectable only when activated by mirror or other movements
2 = Mild to moderate
3 = Marked, but full range of motion easily achieved
4 = Severe; range of motion achieved with difficulty
8 = Untestable
-4 = Not available), label=Rigidity — left upper extremity )</v>
      </c>
      <c r="R25" s="33" t="str">
        <f t="shared" si="0"/>
        <v>missing values RIGDUPLF(8,-4).</v>
      </c>
      <c r="S25" s="61" t="s">
        <v>3828</v>
      </c>
      <c r="T25" s="8"/>
    </row>
    <row r="26" spans="1:20" s="1" customFormat="1" ht="15.6" customHeight="1" x14ac:dyDescent="0.25">
      <c r="A26" s="268">
        <v>0</v>
      </c>
      <c r="B26" s="269">
        <v>0</v>
      </c>
      <c r="C26" s="268">
        <v>1</v>
      </c>
      <c r="D26" s="202">
        <v>1</v>
      </c>
      <c r="E26" s="269">
        <v>0</v>
      </c>
      <c r="F26" s="268">
        <v>0</v>
      </c>
      <c r="G26" s="202">
        <v>0</v>
      </c>
      <c r="H26" s="269">
        <v>0</v>
      </c>
      <c r="I26" s="273">
        <v>1</v>
      </c>
      <c r="J26" s="148">
        <f t="shared" si="1"/>
        <v>1</v>
      </c>
      <c r="K26" s="175" t="s">
        <v>420</v>
      </c>
      <c r="L26" s="245" t="s">
        <v>420</v>
      </c>
      <c r="M26" s="333" t="s">
        <v>1187</v>
      </c>
      <c r="N26" s="280"/>
      <c r="O26" s="342"/>
      <c r="P26" s="300"/>
      <c r="Q26" s="42" t="str">
        <f t="shared" si="2"/>
        <v>NACC_UDS$RIGDUPLX=labelled_spss(NACC_UDS$RIGDUPLX,c(), label=Rigidity — left upper extremity; untestable — specify reason)</v>
      </c>
      <c r="R26" s="33" t="str">
        <f t="shared" si="0"/>
        <v/>
      </c>
      <c r="S26" s="61"/>
      <c r="T26" s="8"/>
    </row>
    <row r="27" spans="1:20" s="1" customFormat="1" ht="15.6" customHeight="1" x14ac:dyDescent="0.25">
      <c r="A27" s="268">
        <v>1</v>
      </c>
      <c r="B27" s="269">
        <v>1</v>
      </c>
      <c r="C27" s="268">
        <v>1</v>
      </c>
      <c r="D27" s="202">
        <v>1</v>
      </c>
      <c r="E27" s="269">
        <v>0</v>
      </c>
      <c r="F27" s="268">
        <v>0</v>
      </c>
      <c r="G27" s="202">
        <v>0</v>
      </c>
      <c r="H27" s="269">
        <v>0</v>
      </c>
      <c r="I27" s="273">
        <v>1</v>
      </c>
      <c r="J27" s="148">
        <f t="shared" si="1"/>
        <v>1</v>
      </c>
      <c r="K27" s="175" t="s">
        <v>419</v>
      </c>
      <c r="L27" s="245" t="s">
        <v>419</v>
      </c>
      <c r="M27" s="333" t="s">
        <v>1188</v>
      </c>
      <c r="N27" s="277" t="s">
        <v>2985</v>
      </c>
      <c r="O27" s="333"/>
      <c r="P27" s="317"/>
      <c r="Q27" s="42" t="str">
        <f t="shared" si="2"/>
        <v>NACC_UDS$RIGDLORT=labelled_spss(NACC_UDS$RIGDLORT,c(0 = Absent
1 = Slight or detectable only when activated by mirror or other movements
2 = Mild to moderate
3 = Marked, but full range of motion easily achieved
4 = Severe; range of motion achieved with difficulty
8 = Untestable
-4 = Not available), label=Rigidity — right lower extremity )</v>
      </c>
      <c r="R27" s="33" t="str">
        <f t="shared" si="0"/>
        <v>missing values RIGDLORT(8,-4).</v>
      </c>
      <c r="S27" s="61" t="s">
        <v>3828</v>
      </c>
      <c r="T27" s="8"/>
    </row>
    <row r="28" spans="1:20" s="1" customFormat="1" ht="15.6" customHeight="1" x14ac:dyDescent="0.25">
      <c r="A28" s="268">
        <v>0</v>
      </c>
      <c r="B28" s="269">
        <v>0</v>
      </c>
      <c r="C28" s="268">
        <v>1</v>
      </c>
      <c r="D28" s="202">
        <v>1</v>
      </c>
      <c r="E28" s="269">
        <v>0</v>
      </c>
      <c r="F28" s="268">
        <v>0</v>
      </c>
      <c r="G28" s="202">
        <v>0</v>
      </c>
      <c r="H28" s="269">
        <v>0</v>
      </c>
      <c r="I28" s="273">
        <v>1</v>
      </c>
      <c r="J28" s="148">
        <f t="shared" si="1"/>
        <v>1</v>
      </c>
      <c r="K28" s="175" t="s">
        <v>418</v>
      </c>
      <c r="L28" s="245" t="s">
        <v>418</v>
      </c>
      <c r="M28" s="333" t="s">
        <v>1189</v>
      </c>
      <c r="N28" s="280"/>
      <c r="O28" s="342"/>
      <c r="P28" s="300"/>
      <c r="Q28" s="42" t="str">
        <f t="shared" si="2"/>
        <v>NACC_UDS$RIGDLORX=labelled_spss(NACC_UDS$RIGDLORX,c(), label=Rigidity — right lower extremity; untestable — specify reason)</v>
      </c>
      <c r="R28" s="33" t="str">
        <f t="shared" si="0"/>
        <v/>
      </c>
      <c r="S28" s="61"/>
      <c r="T28" s="8"/>
    </row>
    <row r="29" spans="1:20" s="1" customFormat="1" ht="15.6" customHeight="1" x14ac:dyDescent="0.25">
      <c r="A29" s="268">
        <v>1</v>
      </c>
      <c r="B29" s="269">
        <v>1</v>
      </c>
      <c r="C29" s="268">
        <v>1</v>
      </c>
      <c r="D29" s="202">
        <v>1</v>
      </c>
      <c r="E29" s="269">
        <v>0</v>
      </c>
      <c r="F29" s="268">
        <v>0</v>
      </c>
      <c r="G29" s="202">
        <v>0</v>
      </c>
      <c r="H29" s="269">
        <v>0</v>
      </c>
      <c r="I29" s="273">
        <v>1</v>
      </c>
      <c r="J29" s="148">
        <f t="shared" si="1"/>
        <v>1</v>
      </c>
      <c r="K29" s="175" t="s">
        <v>417</v>
      </c>
      <c r="L29" s="245" t="s">
        <v>417</v>
      </c>
      <c r="M29" s="333" t="s">
        <v>1190</v>
      </c>
      <c r="N29" s="277" t="s">
        <v>2985</v>
      </c>
      <c r="O29" s="333"/>
      <c r="P29" s="317"/>
      <c r="Q29" s="42" t="str">
        <f t="shared" si="2"/>
        <v>NACC_UDS$RIGDLOLF=labelled_spss(NACC_UDS$RIGDLOLF,c(0 = Absent
1 = Slight or detectable only when activated by mirror or other movements
2 = Mild to moderate
3 = Marked, but full range of motion easily achieved
4 = Severe; range of motion achieved with difficulty
8 = Untestable
-4 = Not available), label=Rigidity — left lower extremity )</v>
      </c>
      <c r="R29" s="33" t="str">
        <f t="shared" si="0"/>
        <v>missing values RIGDLOLF(8,-4).</v>
      </c>
      <c r="S29" s="61" t="s">
        <v>3828</v>
      </c>
      <c r="T29" s="8"/>
    </row>
    <row r="30" spans="1:20" s="1" customFormat="1" ht="15.6" customHeight="1" x14ac:dyDescent="0.25">
      <c r="A30" s="268">
        <v>0</v>
      </c>
      <c r="B30" s="269">
        <v>0</v>
      </c>
      <c r="C30" s="268">
        <v>1</v>
      </c>
      <c r="D30" s="202">
        <v>1</v>
      </c>
      <c r="E30" s="269">
        <v>0</v>
      </c>
      <c r="F30" s="268">
        <v>0</v>
      </c>
      <c r="G30" s="202">
        <v>0</v>
      </c>
      <c r="H30" s="269">
        <v>0</v>
      </c>
      <c r="I30" s="273">
        <v>1</v>
      </c>
      <c r="J30" s="148">
        <f t="shared" si="1"/>
        <v>1</v>
      </c>
      <c r="K30" s="175" t="s">
        <v>416</v>
      </c>
      <c r="L30" s="245" t="s">
        <v>416</v>
      </c>
      <c r="M30" s="333" t="s">
        <v>1191</v>
      </c>
      <c r="N30" s="280"/>
      <c r="O30" s="342"/>
      <c r="P30" s="300"/>
      <c r="Q30" s="42" t="str">
        <f t="shared" si="2"/>
        <v>NACC_UDS$RIGDLOLX=labelled_spss(NACC_UDS$RIGDLOLX,c(), label=Rigidity — left lower extremity; untestable — specify reason)</v>
      </c>
      <c r="R30" s="33" t="str">
        <f t="shared" si="0"/>
        <v/>
      </c>
      <c r="S30" s="61"/>
      <c r="T30" s="8"/>
    </row>
    <row r="31" spans="1:20" s="1" customFormat="1" ht="15.6" customHeight="1" x14ac:dyDescent="0.25">
      <c r="A31" s="268">
        <v>1</v>
      </c>
      <c r="B31" s="269">
        <v>1</v>
      </c>
      <c r="C31" s="268">
        <v>1</v>
      </c>
      <c r="D31" s="202">
        <v>1</v>
      </c>
      <c r="E31" s="269">
        <v>0</v>
      </c>
      <c r="F31" s="268">
        <v>0</v>
      </c>
      <c r="G31" s="202">
        <v>0</v>
      </c>
      <c r="H31" s="269">
        <v>0</v>
      </c>
      <c r="I31" s="273">
        <v>1</v>
      </c>
      <c r="J31" s="148">
        <f t="shared" si="1"/>
        <v>1</v>
      </c>
      <c r="K31" s="175" t="s">
        <v>415</v>
      </c>
      <c r="L31" s="245" t="s">
        <v>415</v>
      </c>
      <c r="M31" s="333" t="s">
        <v>1192</v>
      </c>
      <c r="N31" s="277" t="s">
        <v>2986</v>
      </c>
      <c r="O31" s="333"/>
      <c r="P31" s="317"/>
      <c r="Q31" s="42" t="str">
        <f t="shared" si="2"/>
        <v>NACC_UDS$TAPSRT=labelled_spss(NACC_UDS$TAPSRT,c(0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label=Finger taps — right hand )</v>
      </c>
      <c r="R31" s="33" t="str">
        <f t="shared" si="0"/>
        <v>missing values TAPSRT(8,-4).</v>
      </c>
      <c r="S31" s="61" t="s">
        <v>3828</v>
      </c>
      <c r="T31" s="8"/>
    </row>
    <row r="32" spans="1:20" s="1" customFormat="1" ht="15.6" customHeight="1" x14ac:dyDescent="0.25">
      <c r="A32" s="268">
        <v>1</v>
      </c>
      <c r="B32" s="269">
        <v>1</v>
      </c>
      <c r="C32" s="268">
        <v>1</v>
      </c>
      <c r="D32" s="202">
        <v>1</v>
      </c>
      <c r="E32" s="269">
        <v>0</v>
      </c>
      <c r="F32" s="268">
        <v>0</v>
      </c>
      <c r="G32" s="202">
        <v>0</v>
      </c>
      <c r="H32" s="269">
        <v>0</v>
      </c>
      <c r="I32" s="273">
        <v>1</v>
      </c>
      <c r="J32" s="148">
        <f t="shared" si="1"/>
        <v>1</v>
      </c>
      <c r="K32" s="175" t="s">
        <v>414</v>
      </c>
      <c r="L32" s="245" t="s">
        <v>414</v>
      </c>
      <c r="M32" s="333" t="s">
        <v>1193</v>
      </c>
      <c r="N32" s="280"/>
      <c r="O32" s="342"/>
      <c r="P32" s="300"/>
      <c r="Q32" s="42" t="str">
        <f t="shared" si="2"/>
        <v>NACC_UDS$TAPSRTX=labelled_spss(NACC_UDS$TAPSRTX,c(), label=Finger taps — right hand; untestable — specify reason)</v>
      </c>
      <c r="R32" s="33" t="str">
        <f t="shared" si="0"/>
        <v/>
      </c>
      <c r="S32" s="61"/>
      <c r="T32" s="8"/>
    </row>
    <row r="33" spans="1:20" s="1" customFormat="1" ht="15.6" customHeight="1" x14ac:dyDescent="0.25">
      <c r="A33" s="268">
        <v>1</v>
      </c>
      <c r="B33" s="269">
        <v>1</v>
      </c>
      <c r="C33" s="268">
        <v>1</v>
      </c>
      <c r="D33" s="202">
        <v>1</v>
      </c>
      <c r="E33" s="269">
        <v>0</v>
      </c>
      <c r="F33" s="268">
        <v>0</v>
      </c>
      <c r="G33" s="202">
        <v>0</v>
      </c>
      <c r="H33" s="269">
        <v>0</v>
      </c>
      <c r="I33" s="273">
        <v>1</v>
      </c>
      <c r="J33" s="148">
        <f t="shared" si="1"/>
        <v>1</v>
      </c>
      <c r="K33" s="175" t="s">
        <v>413</v>
      </c>
      <c r="L33" s="245" t="s">
        <v>413</v>
      </c>
      <c r="M33" s="333" t="s">
        <v>1194</v>
      </c>
      <c r="N33" s="277" t="s">
        <v>2986</v>
      </c>
      <c r="O33" s="333"/>
      <c r="P33" s="317"/>
      <c r="Q33" s="42" t="str">
        <f t="shared" si="2"/>
        <v>NACC_UDS$TAPSLF=labelled_spss(NACC_UDS$TAPSLF,c(0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label=Finger taps — left hand )</v>
      </c>
      <c r="R33" s="33" t="str">
        <f t="shared" ref="R33:R56" si="3">IF(S33="","",CONCATENATE("missing values ",K33,"(",S33,")."))</f>
        <v>missing values TAPSLF(8,-4).</v>
      </c>
      <c r="S33" s="61" t="s">
        <v>3828</v>
      </c>
      <c r="T33" s="8"/>
    </row>
    <row r="34" spans="1:20" s="1" customFormat="1" ht="15.6" customHeight="1" x14ac:dyDescent="0.25">
      <c r="A34" s="268">
        <v>1</v>
      </c>
      <c r="B34" s="269">
        <v>1</v>
      </c>
      <c r="C34" s="268">
        <v>1</v>
      </c>
      <c r="D34" s="202">
        <v>1</v>
      </c>
      <c r="E34" s="269">
        <v>0</v>
      </c>
      <c r="F34" s="268">
        <v>0</v>
      </c>
      <c r="G34" s="202">
        <v>0</v>
      </c>
      <c r="H34" s="269">
        <v>0</v>
      </c>
      <c r="I34" s="273">
        <v>1</v>
      </c>
      <c r="J34" s="148">
        <f t="shared" si="1"/>
        <v>1</v>
      </c>
      <c r="K34" s="175" t="s">
        <v>412</v>
      </c>
      <c r="L34" s="245" t="s">
        <v>412</v>
      </c>
      <c r="M34" s="333" t="s">
        <v>1195</v>
      </c>
      <c r="N34" s="280"/>
      <c r="O34" s="342"/>
      <c r="P34" s="300"/>
      <c r="Q34" s="42" t="str">
        <f t="shared" ref="Q34:Q56" si="4">CONCATENATE("NACC_UDS$",K34,"=","labelled_spss(NACC_UDS$",K34,",c(",N34,"), label=",$Q$1,M34,$Q$1,")")</f>
        <v>NACC_UDS$TAPSLFX=labelled_spss(NACC_UDS$TAPSLFX,c(), label=Finger taps — left hand; untestable — specify reason)</v>
      </c>
      <c r="R34" s="33" t="str">
        <f t="shared" si="3"/>
        <v/>
      </c>
      <c r="S34" s="61"/>
      <c r="T34" s="8"/>
    </row>
    <row r="35" spans="1:20" s="1" customFormat="1" ht="15.6" customHeight="1" x14ac:dyDescent="0.25">
      <c r="A35" s="268">
        <v>1</v>
      </c>
      <c r="B35" s="269">
        <v>1</v>
      </c>
      <c r="C35" s="268">
        <v>1</v>
      </c>
      <c r="D35" s="202">
        <v>1</v>
      </c>
      <c r="E35" s="269">
        <v>0</v>
      </c>
      <c r="F35" s="268">
        <v>0</v>
      </c>
      <c r="G35" s="202">
        <v>0</v>
      </c>
      <c r="H35" s="269">
        <v>0</v>
      </c>
      <c r="I35" s="273">
        <v>1</v>
      </c>
      <c r="J35" s="148">
        <f t="shared" si="1"/>
        <v>1</v>
      </c>
      <c r="K35" s="175" t="s">
        <v>411</v>
      </c>
      <c r="L35" s="245" t="s">
        <v>411</v>
      </c>
      <c r="M35" s="333" t="s">
        <v>1196</v>
      </c>
      <c r="N35" s="277" t="s">
        <v>2986</v>
      </c>
      <c r="O35" s="333"/>
      <c r="P35" s="317"/>
      <c r="Q35" s="42" t="str">
        <f t="shared" si="4"/>
        <v>NACC_UDS$HANDMOVR=labelled_spss(NACC_UDS$HANDMOVR,c(0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label=Hand movements — right hand )</v>
      </c>
      <c r="R35" s="33" t="str">
        <f t="shared" si="3"/>
        <v>missing values HANDMOVR(8,-4).</v>
      </c>
      <c r="S35" s="61" t="s">
        <v>3828</v>
      </c>
      <c r="T35" s="8"/>
    </row>
    <row r="36" spans="1:20" s="1" customFormat="1" ht="15.6" customHeight="1" x14ac:dyDescent="0.25">
      <c r="A36" s="268">
        <v>1</v>
      </c>
      <c r="B36" s="269">
        <v>1</v>
      </c>
      <c r="C36" s="268">
        <v>1</v>
      </c>
      <c r="D36" s="202">
        <v>1</v>
      </c>
      <c r="E36" s="269">
        <v>0</v>
      </c>
      <c r="F36" s="268">
        <v>0</v>
      </c>
      <c r="G36" s="202">
        <v>0</v>
      </c>
      <c r="H36" s="269">
        <v>0</v>
      </c>
      <c r="I36" s="273">
        <v>1</v>
      </c>
      <c r="J36" s="148">
        <f t="shared" si="1"/>
        <v>1</v>
      </c>
      <c r="K36" s="175" t="s">
        <v>410</v>
      </c>
      <c r="L36" s="245" t="s">
        <v>410</v>
      </c>
      <c r="M36" s="333" t="s">
        <v>1197</v>
      </c>
      <c r="N36" s="280"/>
      <c r="O36" s="342"/>
      <c r="P36" s="300"/>
      <c r="Q36" s="42" t="str">
        <f t="shared" si="4"/>
        <v>NACC_UDS$HANDMVRX=labelled_spss(NACC_UDS$HANDMVRX,c(), label=Hand movements — right hand; untestable — specify reason)</v>
      </c>
      <c r="R36" s="33" t="str">
        <f t="shared" si="3"/>
        <v/>
      </c>
      <c r="S36" s="61"/>
      <c r="T36" s="8"/>
    </row>
    <row r="37" spans="1:20" s="1" customFormat="1" ht="15.6" customHeight="1" x14ac:dyDescent="0.25">
      <c r="A37" s="268">
        <v>1</v>
      </c>
      <c r="B37" s="269">
        <v>1</v>
      </c>
      <c r="C37" s="268">
        <v>1</v>
      </c>
      <c r="D37" s="202">
        <v>1</v>
      </c>
      <c r="E37" s="269">
        <v>0</v>
      </c>
      <c r="F37" s="268">
        <v>0</v>
      </c>
      <c r="G37" s="202">
        <v>0</v>
      </c>
      <c r="H37" s="269">
        <v>0</v>
      </c>
      <c r="I37" s="273">
        <v>1</v>
      </c>
      <c r="J37" s="148">
        <f t="shared" si="1"/>
        <v>1</v>
      </c>
      <c r="K37" s="175" t="s">
        <v>409</v>
      </c>
      <c r="L37" s="245" t="s">
        <v>409</v>
      </c>
      <c r="M37" s="333" t="s">
        <v>1198</v>
      </c>
      <c r="N37" s="277" t="s">
        <v>2986</v>
      </c>
      <c r="O37" s="333"/>
      <c r="P37" s="317"/>
      <c r="Q37" s="42" t="str">
        <f t="shared" si="4"/>
        <v>NACC_UDS$HANDMOVL=labelled_spss(NACC_UDS$HANDMOVL,c(0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label=Hand movements — left hand )</v>
      </c>
      <c r="R37" s="33" t="str">
        <f t="shared" si="3"/>
        <v>missing values HANDMOVL(8,-4).</v>
      </c>
      <c r="S37" s="61" t="s">
        <v>3828</v>
      </c>
      <c r="T37" s="8"/>
    </row>
    <row r="38" spans="1:20" s="1" customFormat="1" ht="15.6" customHeight="1" x14ac:dyDescent="0.25">
      <c r="A38" s="268">
        <v>1</v>
      </c>
      <c r="B38" s="269">
        <v>1</v>
      </c>
      <c r="C38" s="268">
        <v>1</v>
      </c>
      <c r="D38" s="202">
        <v>1</v>
      </c>
      <c r="E38" s="269">
        <v>0</v>
      </c>
      <c r="F38" s="268">
        <v>0</v>
      </c>
      <c r="G38" s="202">
        <v>0</v>
      </c>
      <c r="H38" s="269">
        <v>0</v>
      </c>
      <c r="I38" s="273">
        <v>1</v>
      </c>
      <c r="J38" s="148">
        <f t="shared" si="1"/>
        <v>1</v>
      </c>
      <c r="K38" s="175" t="s">
        <v>408</v>
      </c>
      <c r="L38" s="245" t="s">
        <v>408</v>
      </c>
      <c r="M38" s="333" t="s">
        <v>1199</v>
      </c>
      <c r="N38" s="280"/>
      <c r="O38" s="342"/>
      <c r="P38" s="300"/>
      <c r="Q38" s="42" t="str">
        <f t="shared" si="4"/>
        <v>NACC_UDS$HANDMVLX=labelled_spss(NACC_UDS$HANDMVLX,c(), label=Hand movements — left hand; untestable — specify reason)</v>
      </c>
      <c r="R38" s="33" t="str">
        <f t="shared" si="3"/>
        <v/>
      </c>
      <c r="S38" s="61"/>
      <c r="T38" s="8"/>
    </row>
    <row r="39" spans="1:20" s="1" customFormat="1" ht="15.6" customHeight="1" x14ac:dyDescent="0.25">
      <c r="A39" s="268">
        <v>1</v>
      </c>
      <c r="B39" s="269">
        <v>1</v>
      </c>
      <c r="C39" s="268">
        <v>1</v>
      </c>
      <c r="D39" s="202">
        <v>1</v>
      </c>
      <c r="E39" s="269">
        <v>0</v>
      </c>
      <c r="F39" s="268">
        <v>0</v>
      </c>
      <c r="G39" s="202">
        <v>0</v>
      </c>
      <c r="H39" s="269">
        <v>0</v>
      </c>
      <c r="I39" s="273">
        <v>1</v>
      </c>
      <c r="J39" s="148">
        <f t="shared" si="1"/>
        <v>1</v>
      </c>
      <c r="K39" s="175" t="s">
        <v>407</v>
      </c>
      <c r="L39" s="245" t="s">
        <v>407</v>
      </c>
      <c r="M39" s="333" t="s">
        <v>1200</v>
      </c>
      <c r="N39" s="277" t="s">
        <v>2986</v>
      </c>
      <c r="O39" s="333"/>
      <c r="P39" s="317"/>
      <c r="Q39" s="42" t="str">
        <f t="shared" si="4"/>
        <v>NACC_UDS$HANDALTR=labelled_spss(NACC_UDS$HANDALTR,c(0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label=Alternating movement — right hand )</v>
      </c>
      <c r="R39" s="33" t="str">
        <f t="shared" si="3"/>
        <v>missing values HANDALTR(8,-4).</v>
      </c>
      <c r="S39" s="61" t="s">
        <v>3828</v>
      </c>
      <c r="T39" s="8"/>
    </row>
    <row r="40" spans="1:20" s="1" customFormat="1" ht="15.6" customHeight="1" x14ac:dyDescent="0.25">
      <c r="A40" s="268">
        <v>1</v>
      </c>
      <c r="B40" s="269">
        <v>1</v>
      </c>
      <c r="C40" s="268">
        <v>1</v>
      </c>
      <c r="D40" s="202">
        <v>1</v>
      </c>
      <c r="E40" s="269">
        <v>0</v>
      </c>
      <c r="F40" s="268">
        <v>0</v>
      </c>
      <c r="G40" s="202">
        <v>0</v>
      </c>
      <c r="H40" s="269">
        <v>0</v>
      </c>
      <c r="I40" s="273">
        <v>1</v>
      </c>
      <c r="J40" s="148">
        <f t="shared" si="1"/>
        <v>1</v>
      </c>
      <c r="K40" s="175" t="s">
        <v>406</v>
      </c>
      <c r="L40" s="245" t="s">
        <v>406</v>
      </c>
      <c r="M40" s="333" t="s">
        <v>1201</v>
      </c>
      <c r="N40" s="280"/>
      <c r="O40" s="342"/>
      <c r="P40" s="300"/>
      <c r="Q40" s="42" t="str">
        <f t="shared" si="4"/>
        <v>NACC_UDS$HANDATRX=labelled_spss(NACC_UDS$HANDATRX,c(), label=Alternating movement — right hand; untestable — specify reason)</v>
      </c>
      <c r="R40" s="33" t="str">
        <f t="shared" si="3"/>
        <v/>
      </c>
      <c r="S40" s="61"/>
      <c r="T40" s="8"/>
    </row>
    <row r="41" spans="1:20" s="1" customFormat="1" ht="15.6" customHeight="1" x14ac:dyDescent="0.25">
      <c r="A41" s="268">
        <v>1</v>
      </c>
      <c r="B41" s="269">
        <v>1</v>
      </c>
      <c r="C41" s="268">
        <v>1</v>
      </c>
      <c r="D41" s="202">
        <v>1</v>
      </c>
      <c r="E41" s="269">
        <v>0</v>
      </c>
      <c r="F41" s="268">
        <v>0</v>
      </c>
      <c r="G41" s="202">
        <v>0</v>
      </c>
      <c r="H41" s="269">
        <v>0</v>
      </c>
      <c r="I41" s="273">
        <v>1</v>
      </c>
      <c r="J41" s="148">
        <f t="shared" si="1"/>
        <v>1</v>
      </c>
      <c r="K41" s="175" t="s">
        <v>405</v>
      </c>
      <c r="L41" s="245" t="s">
        <v>405</v>
      </c>
      <c r="M41" s="333" t="s">
        <v>1202</v>
      </c>
      <c r="N41" s="277" t="s">
        <v>2986</v>
      </c>
      <c r="O41" s="333"/>
      <c r="P41" s="317"/>
      <c r="Q41" s="42" t="str">
        <f t="shared" si="4"/>
        <v>NACC_UDS$HANDALTL=labelled_spss(NACC_UDS$HANDALTL,c(0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label=Alternating movement — left hand )</v>
      </c>
      <c r="R41" s="33" t="str">
        <f t="shared" si="3"/>
        <v>missing values HANDALTL(8,-4).</v>
      </c>
      <c r="S41" s="61" t="s">
        <v>3828</v>
      </c>
      <c r="T41" s="8"/>
    </row>
    <row r="42" spans="1:20" s="1" customFormat="1" ht="15.6" customHeight="1" x14ac:dyDescent="0.25">
      <c r="A42" s="268">
        <v>1</v>
      </c>
      <c r="B42" s="269">
        <v>1</v>
      </c>
      <c r="C42" s="268">
        <v>1</v>
      </c>
      <c r="D42" s="202">
        <v>1</v>
      </c>
      <c r="E42" s="269">
        <v>0</v>
      </c>
      <c r="F42" s="268">
        <v>0</v>
      </c>
      <c r="G42" s="202">
        <v>0</v>
      </c>
      <c r="H42" s="269">
        <v>0</v>
      </c>
      <c r="I42" s="273">
        <v>1</v>
      </c>
      <c r="J42" s="148">
        <f t="shared" si="1"/>
        <v>1</v>
      </c>
      <c r="K42" s="175" t="s">
        <v>404</v>
      </c>
      <c r="L42" s="245" t="s">
        <v>404</v>
      </c>
      <c r="M42" s="333" t="s">
        <v>1203</v>
      </c>
      <c r="N42" s="280"/>
      <c r="O42" s="342"/>
      <c r="P42" s="300"/>
      <c r="Q42" s="42" t="str">
        <f t="shared" si="4"/>
        <v>NACC_UDS$HANDATLX=labelled_spss(NACC_UDS$HANDATLX,c(), label=Alternating movement — left hand; untestable — specify reason)</v>
      </c>
      <c r="R42" s="33" t="str">
        <f t="shared" si="3"/>
        <v/>
      </c>
      <c r="S42" s="61"/>
      <c r="T42" s="8"/>
    </row>
    <row r="43" spans="1:20" s="1" customFormat="1" ht="15.6" customHeight="1" x14ac:dyDescent="0.25">
      <c r="A43" s="268">
        <v>1</v>
      </c>
      <c r="B43" s="269">
        <v>1</v>
      </c>
      <c r="C43" s="268">
        <v>1</v>
      </c>
      <c r="D43" s="202">
        <v>1</v>
      </c>
      <c r="E43" s="269">
        <v>0</v>
      </c>
      <c r="F43" s="268">
        <v>0</v>
      </c>
      <c r="G43" s="202">
        <v>0</v>
      </c>
      <c r="H43" s="269">
        <v>0</v>
      </c>
      <c r="I43" s="273">
        <v>1</v>
      </c>
      <c r="J43" s="148">
        <f t="shared" si="1"/>
        <v>1</v>
      </c>
      <c r="K43" s="175" t="s">
        <v>403</v>
      </c>
      <c r="L43" s="245" t="s">
        <v>403</v>
      </c>
      <c r="M43" s="333" t="s">
        <v>1204</v>
      </c>
      <c r="N43" s="277" t="s">
        <v>2986</v>
      </c>
      <c r="O43" s="333"/>
      <c r="P43" s="317"/>
      <c r="Q43" s="42" t="str">
        <f t="shared" si="4"/>
        <v>NACC_UDS$LEGRT=labelled_spss(NACC_UDS$LEGRT,c(0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label=Leg agility — right leg )</v>
      </c>
      <c r="R43" s="33" t="str">
        <f t="shared" si="3"/>
        <v>missing values LEGRT(8,-4).</v>
      </c>
      <c r="S43" s="61" t="s">
        <v>3828</v>
      </c>
      <c r="T43" s="8"/>
    </row>
    <row r="44" spans="1:20" s="1" customFormat="1" ht="15.6" customHeight="1" x14ac:dyDescent="0.25">
      <c r="A44" s="268">
        <v>1</v>
      </c>
      <c r="B44" s="269">
        <v>1</v>
      </c>
      <c r="C44" s="268">
        <v>1</v>
      </c>
      <c r="D44" s="202">
        <v>1</v>
      </c>
      <c r="E44" s="269">
        <v>0</v>
      </c>
      <c r="F44" s="268">
        <v>0</v>
      </c>
      <c r="G44" s="202">
        <v>0</v>
      </c>
      <c r="H44" s="269">
        <v>0</v>
      </c>
      <c r="I44" s="273">
        <v>1</v>
      </c>
      <c r="J44" s="148">
        <f t="shared" si="1"/>
        <v>1</v>
      </c>
      <c r="K44" s="175" t="s">
        <v>402</v>
      </c>
      <c r="L44" s="245" t="s">
        <v>402</v>
      </c>
      <c r="M44" s="333" t="s">
        <v>1205</v>
      </c>
      <c r="N44" s="280"/>
      <c r="O44" s="342"/>
      <c r="P44" s="300"/>
      <c r="Q44" s="42" t="str">
        <f t="shared" si="4"/>
        <v>NACC_UDS$LEGRTX=labelled_spss(NACC_UDS$LEGRTX,c(), label=Leg agility — right leg; untestable — specify reason)</v>
      </c>
      <c r="R44" s="33" t="str">
        <f t="shared" si="3"/>
        <v/>
      </c>
      <c r="S44" s="61"/>
      <c r="T44" s="8"/>
    </row>
    <row r="45" spans="1:20" s="1" customFormat="1" ht="15.6" customHeight="1" x14ac:dyDescent="0.25">
      <c r="A45" s="268">
        <v>1</v>
      </c>
      <c r="B45" s="269">
        <v>1</v>
      </c>
      <c r="C45" s="268">
        <v>1</v>
      </c>
      <c r="D45" s="202">
        <v>1</v>
      </c>
      <c r="E45" s="269">
        <v>0</v>
      </c>
      <c r="F45" s="268">
        <v>0</v>
      </c>
      <c r="G45" s="202">
        <v>0</v>
      </c>
      <c r="H45" s="269">
        <v>0</v>
      </c>
      <c r="I45" s="273">
        <v>1</v>
      </c>
      <c r="J45" s="148">
        <f t="shared" si="1"/>
        <v>1</v>
      </c>
      <c r="K45" s="175" t="s">
        <v>401</v>
      </c>
      <c r="L45" s="245" t="s">
        <v>401</v>
      </c>
      <c r="M45" s="333" t="s">
        <v>1206</v>
      </c>
      <c r="N45" s="277" t="s">
        <v>2986</v>
      </c>
      <c r="O45" s="333"/>
      <c r="P45" s="317"/>
      <c r="Q45" s="42" t="str">
        <f t="shared" si="4"/>
        <v>NACC_UDS$LEGLF=labelled_spss(NACC_UDS$LEGLF,c(0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label=Leg agility — left leg )</v>
      </c>
      <c r="R45" s="33" t="str">
        <f t="shared" si="3"/>
        <v>missing values LEGLF(8,-4).</v>
      </c>
      <c r="S45" s="61" t="s">
        <v>3828</v>
      </c>
      <c r="T45" s="8"/>
    </row>
    <row r="46" spans="1:20" s="1" customFormat="1" ht="15.6" customHeight="1" x14ac:dyDescent="0.25">
      <c r="A46" s="268">
        <v>1</v>
      </c>
      <c r="B46" s="269">
        <v>1</v>
      </c>
      <c r="C46" s="268">
        <v>1</v>
      </c>
      <c r="D46" s="202">
        <v>1</v>
      </c>
      <c r="E46" s="269">
        <v>0</v>
      </c>
      <c r="F46" s="268">
        <v>0</v>
      </c>
      <c r="G46" s="202">
        <v>0</v>
      </c>
      <c r="H46" s="269">
        <v>0</v>
      </c>
      <c r="I46" s="273">
        <v>1</v>
      </c>
      <c r="J46" s="148">
        <f t="shared" si="1"/>
        <v>1</v>
      </c>
      <c r="K46" s="175" t="s">
        <v>400</v>
      </c>
      <c r="L46" s="245" t="s">
        <v>400</v>
      </c>
      <c r="M46" s="333" t="s">
        <v>1207</v>
      </c>
      <c r="N46" s="280"/>
      <c r="O46" s="342"/>
      <c r="P46" s="300"/>
      <c r="Q46" s="42" t="str">
        <f t="shared" si="4"/>
        <v>NACC_UDS$LEGLFX=labelled_spss(NACC_UDS$LEGLFX,c(), label=Leg agility — left leg; untestable — specify reason)</v>
      </c>
      <c r="R46" s="33" t="str">
        <f t="shared" si="3"/>
        <v/>
      </c>
      <c r="S46" s="61"/>
      <c r="T46" s="8"/>
    </row>
    <row r="47" spans="1:20" s="1" customFormat="1" ht="15.6" customHeight="1" x14ac:dyDescent="0.25">
      <c r="A47" s="268">
        <v>1</v>
      </c>
      <c r="B47" s="269">
        <v>1</v>
      </c>
      <c r="C47" s="268">
        <v>1</v>
      </c>
      <c r="D47" s="202">
        <v>1</v>
      </c>
      <c r="E47" s="269">
        <v>0</v>
      </c>
      <c r="F47" s="268">
        <v>0</v>
      </c>
      <c r="G47" s="202">
        <v>0</v>
      </c>
      <c r="H47" s="269">
        <v>0</v>
      </c>
      <c r="I47" s="273">
        <v>1</v>
      </c>
      <c r="J47" s="148">
        <f t="shared" si="1"/>
        <v>1</v>
      </c>
      <c r="K47" s="175" t="s">
        <v>399</v>
      </c>
      <c r="L47" s="245" t="s">
        <v>399</v>
      </c>
      <c r="M47" s="333" t="s">
        <v>1208</v>
      </c>
      <c r="N47" s="277" t="s">
        <v>2987</v>
      </c>
      <c r="O47" s="333"/>
      <c r="P47" s="317"/>
      <c r="Q47" s="42" t="str">
        <f t="shared" si="4"/>
        <v>NACC_UDS$ARISING=labelled_spss(NACC_UDS$ARISING,c(0 = Normal
1 = Slow; or may need more than one attempt
2 = Pushes self up from arms of seat
3 = Tends to fall back and may have to try more than one time, but can get up without help
4 = Unable to arise without help
8 = Untestable
-4 = Not available), label=Arising from chair )</v>
      </c>
      <c r="R47" s="33" t="str">
        <f t="shared" si="3"/>
        <v>missing values ARISING(8,-4).</v>
      </c>
      <c r="S47" s="61" t="s">
        <v>3828</v>
      </c>
      <c r="T47" s="8"/>
    </row>
    <row r="48" spans="1:20" s="1" customFormat="1" ht="15.6" customHeight="1" x14ac:dyDescent="0.25">
      <c r="A48" s="268">
        <v>1</v>
      </c>
      <c r="B48" s="269">
        <v>1</v>
      </c>
      <c r="C48" s="268">
        <v>1</v>
      </c>
      <c r="D48" s="202">
        <v>1</v>
      </c>
      <c r="E48" s="269">
        <v>0</v>
      </c>
      <c r="F48" s="268">
        <v>0</v>
      </c>
      <c r="G48" s="202">
        <v>0</v>
      </c>
      <c r="H48" s="269">
        <v>0</v>
      </c>
      <c r="I48" s="273">
        <v>1</v>
      </c>
      <c r="J48" s="148">
        <f t="shared" si="1"/>
        <v>1</v>
      </c>
      <c r="K48" s="175" t="s">
        <v>398</v>
      </c>
      <c r="L48" s="245" t="s">
        <v>398</v>
      </c>
      <c r="M48" s="333" t="s">
        <v>1209</v>
      </c>
      <c r="N48" s="280"/>
      <c r="O48" s="342"/>
      <c r="P48" s="300"/>
      <c r="Q48" s="42" t="str">
        <f t="shared" si="4"/>
        <v>NACC_UDS$ARISINGX=labelled_spss(NACC_UDS$ARISINGX,c(), label=Arising from chair; untestable — specify reason)</v>
      </c>
      <c r="R48" s="33" t="str">
        <f t="shared" si="3"/>
        <v/>
      </c>
      <c r="S48" s="61"/>
      <c r="T48" s="8"/>
    </row>
    <row r="49" spans="1:20" s="1" customFormat="1" ht="15.6" customHeight="1" x14ac:dyDescent="0.25">
      <c r="A49" s="268">
        <v>1</v>
      </c>
      <c r="B49" s="269">
        <v>1</v>
      </c>
      <c r="C49" s="268">
        <v>1</v>
      </c>
      <c r="D49" s="202">
        <v>1</v>
      </c>
      <c r="E49" s="269">
        <v>0</v>
      </c>
      <c r="F49" s="268">
        <v>0</v>
      </c>
      <c r="G49" s="202">
        <v>0</v>
      </c>
      <c r="H49" s="269">
        <v>0</v>
      </c>
      <c r="I49" s="273">
        <v>1</v>
      </c>
      <c r="J49" s="148">
        <f t="shared" si="1"/>
        <v>1</v>
      </c>
      <c r="K49" s="175" t="s">
        <v>471</v>
      </c>
      <c r="L49" s="245" t="s">
        <v>471</v>
      </c>
      <c r="M49" s="333" t="s">
        <v>1210</v>
      </c>
      <c r="N49" s="277" t="s">
        <v>2988</v>
      </c>
      <c r="O49" s="333"/>
      <c r="P49" s="317"/>
      <c r="Q49" s="42" t="str">
        <f t="shared" si="4"/>
        <v>NACC_UDS$POSTURE=labelled_spss(NACC_UDS$POSTURE,c(0 = Normal
1 = Not quite erect, slightly stooped posture; could be normal for older person
2 = Moderately stooped posture, definitely abnormal; can be slightly leaning to one side
3 = Severely stooped posture with kyphosis; can be moderately leaning to one side
4 = Marked flexion with extreme abnormality of posture
8 = Untestable
-4 = Not available), label=Posture )</v>
      </c>
      <c r="R49" s="33" t="str">
        <f t="shared" si="3"/>
        <v>missing values POSTURE(8,-4).</v>
      </c>
      <c r="S49" s="61" t="s">
        <v>3828</v>
      </c>
      <c r="T49" s="8"/>
    </row>
    <row r="50" spans="1:20" s="1" customFormat="1" ht="15.6" customHeight="1" x14ac:dyDescent="0.25">
      <c r="A50" s="268">
        <v>1</v>
      </c>
      <c r="B50" s="269">
        <v>1</v>
      </c>
      <c r="C50" s="268">
        <v>1</v>
      </c>
      <c r="D50" s="202">
        <v>1</v>
      </c>
      <c r="E50" s="269">
        <v>0</v>
      </c>
      <c r="F50" s="268">
        <v>0</v>
      </c>
      <c r="G50" s="202">
        <v>0</v>
      </c>
      <c r="H50" s="269">
        <v>0</v>
      </c>
      <c r="I50" s="273">
        <v>1</v>
      </c>
      <c r="J50" s="148">
        <f t="shared" si="1"/>
        <v>1</v>
      </c>
      <c r="K50" s="175" t="s">
        <v>470</v>
      </c>
      <c r="L50" s="245" t="s">
        <v>470</v>
      </c>
      <c r="M50" s="333" t="s">
        <v>1211</v>
      </c>
      <c r="N50" s="280"/>
      <c r="O50" s="342"/>
      <c r="P50" s="300"/>
      <c r="Q50" s="42" t="str">
        <f t="shared" si="4"/>
        <v>NACC_UDS$POSTUREX=labelled_spss(NACC_UDS$POSTUREX,c(), label=Posture; untestable — specify reason )</v>
      </c>
      <c r="R50" s="33" t="str">
        <f t="shared" si="3"/>
        <v/>
      </c>
      <c r="S50" s="61"/>
      <c r="T50" s="8"/>
    </row>
    <row r="51" spans="1:20" s="1" customFormat="1" ht="15.6" customHeight="1" x14ac:dyDescent="0.25">
      <c r="A51" s="268">
        <v>1</v>
      </c>
      <c r="B51" s="269">
        <v>1</v>
      </c>
      <c r="C51" s="268">
        <v>1</v>
      </c>
      <c r="D51" s="202">
        <v>1</v>
      </c>
      <c r="E51" s="269">
        <v>0</v>
      </c>
      <c r="F51" s="268">
        <v>0</v>
      </c>
      <c r="G51" s="202">
        <v>0</v>
      </c>
      <c r="H51" s="269">
        <v>0</v>
      </c>
      <c r="I51" s="273">
        <v>1</v>
      </c>
      <c r="J51" s="148">
        <f t="shared" si="1"/>
        <v>1</v>
      </c>
      <c r="K51" s="175" t="s">
        <v>469</v>
      </c>
      <c r="L51" s="245" t="s">
        <v>469</v>
      </c>
      <c r="M51" s="333" t="s">
        <v>1212</v>
      </c>
      <c r="N51" s="277" t="s">
        <v>2989</v>
      </c>
      <c r="O51" s="333"/>
      <c r="P51" s="317"/>
      <c r="Q51" s="42" t="str">
        <f t="shared" si="4"/>
        <v>NACC_UDS$GAIT=labelled_spss(NACC_UDS$GAIT,c(0 = Normal
1 = Walks slowly; may shuffle with short steps, but no festination (hastening steps) or propulsion
2 = Walks with difficulty, but requires little or no assistance; may have some festination, short steps, or propulsion
3 = Severe disturbance of gait requiring assistance
4 = Cannot walk at all, even with assistance
8 = Untestable
-4 = Not available), label=Gait )</v>
      </c>
      <c r="R51" s="33" t="str">
        <f t="shared" si="3"/>
        <v>missing values GAIT(8,-4).</v>
      </c>
      <c r="S51" s="61" t="s">
        <v>3828</v>
      </c>
      <c r="T51" s="8"/>
    </row>
    <row r="52" spans="1:20" s="1" customFormat="1" ht="15.6" customHeight="1" x14ac:dyDescent="0.25">
      <c r="A52" s="268">
        <v>1</v>
      </c>
      <c r="B52" s="269">
        <v>1</v>
      </c>
      <c r="C52" s="268">
        <v>1</v>
      </c>
      <c r="D52" s="202">
        <v>1</v>
      </c>
      <c r="E52" s="269">
        <v>0</v>
      </c>
      <c r="F52" s="268">
        <v>0</v>
      </c>
      <c r="G52" s="202">
        <v>0</v>
      </c>
      <c r="H52" s="269">
        <v>0</v>
      </c>
      <c r="I52" s="273">
        <v>1</v>
      </c>
      <c r="J52" s="148">
        <f t="shared" si="1"/>
        <v>1</v>
      </c>
      <c r="K52" s="175" t="s">
        <v>468</v>
      </c>
      <c r="L52" s="245" t="s">
        <v>468</v>
      </c>
      <c r="M52" s="333" t="s">
        <v>1213</v>
      </c>
      <c r="N52" s="280"/>
      <c r="O52" s="342"/>
      <c r="P52" s="300"/>
      <c r="Q52" s="42" t="str">
        <f t="shared" si="4"/>
        <v>NACC_UDS$GAITX=labelled_spss(NACC_UDS$GAITX,c(), label=Gait; untestable — specify reason )</v>
      </c>
      <c r="R52" s="33" t="str">
        <f t="shared" si="3"/>
        <v/>
      </c>
      <c r="S52" s="61"/>
      <c r="T52" s="8"/>
    </row>
    <row r="53" spans="1:20" s="1" customFormat="1" ht="15.6" customHeight="1" x14ac:dyDescent="0.25">
      <c r="A53" s="268">
        <v>1</v>
      </c>
      <c r="B53" s="269">
        <v>1</v>
      </c>
      <c r="C53" s="268">
        <v>1</v>
      </c>
      <c r="D53" s="202">
        <v>1</v>
      </c>
      <c r="E53" s="269">
        <v>0</v>
      </c>
      <c r="F53" s="268">
        <v>0</v>
      </c>
      <c r="G53" s="202">
        <v>0</v>
      </c>
      <c r="H53" s="269">
        <v>0</v>
      </c>
      <c r="I53" s="273">
        <v>1</v>
      </c>
      <c r="J53" s="148">
        <f t="shared" si="1"/>
        <v>1</v>
      </c>
      <c r="K53" s="175" t="s">
        <v>467</v>
      </c>
      <c r="L53" s="245" t="s">
        <v>467</v>
      </c>
      <c r="M53" s="333" t="s">
        <v>1214</v>
      </c>
      <c r="N53" s="277" t="s">
        <v>2990</v>
      </c>
      <c r="O53" s="333"/>
      <c r="P53" s="317"/>
      <c r="Q53" s="42" t="str">
        <f t="shared" si="4"/>
        <v>NACC_UDS$POSSTAB=labelled_spss(NACC_UDS$POSSTAB,c(0 = Normal erect
1 = Retropulsion, but recovers unaided
2 = Absence of postural response; would fall if not caught by examiner
3 = Very unstable, tends to lose balance spontaneously
4 = Unable to stand without assistance
8 = Untestable
-4 = Not available), label=Posture stability )</v>
      </c>
      <c r="R53" s="33" t="str">
        <f t="shared" si="3"/>
        <v>missing values POSSTAB(8,-4).</v>
      </c>
      <c r="S53" s="61" t="s">
        <v>3828</v>
      </c>
      <c r="T53" s="8"/>
    </row>
    <row r="54" spans="1:20" s="1" customFormat="1" ht="15.6" customHeight="1" x14ac:dyDescent="0.25">
      <c r="A54" s="268">
        <v>1</v>
      </c>
      <c r="B54" s="269">
        <v>1</v>
      </c>
      <c r="C54" s="268">
        <v>1</v>
      </c>
      <c r="D54" s="202">
        <v>1</v>
      </c>
      <c r="E54" s="269">
        <v>0</v>
      </c>
      <c r="F54" s="268">
        <v>0</v>
      </c>
      <c r="G54" s="202">
        <v>0</v>
      </c>
      <c r="H54" s="269">
        <v>0</v>
      </c>
      <c r="I54" s="273">
        <v>1</v>
      </c>
      <c r="J54" s="148">
        <f t="shared" si="1"/>
        <v>1</v>
      </c>
      <c r="K54" s="175" t="s">
        <v>466</v>
      </c>
      <c r="L54" s="245" t="s">
        <v>466</v>
      </c>
      <c r="M54" s="333" t="s">
        <v>1215</v>
      </c>
      <c r="N54" s="280"/>
      <c r="O54" s="342"/>
      <c r="P54" s="300"/>
      <c r="Q54" s="42" t="str">
        <f t="shared" si="4"/>
        <v>NACC_UDS$POSSTABX=labelled_spss(NACC_UDS$POSSTABX,c(), label=Posture stability; untestable — specify reason)</v>
      </c>
      <c r="R54" s="33" t="str">
        <f t="shared" si="3"/>
        <v/>
      </c>
      <c r="S54" s="61"/>
      <c r="T54" s="8"/>
    </row>
    <row r="55" spans="1:20" s="1" customFormat="1" ht="15.6" customHeight="1" x14ac:dyDescent="0.25">
      <c r="A55" s="268">
        <v>1</v>
      </c>
      <c r="B55" s="269">
        <v>1</v>
      </c>
      <c r="C55" s="268">
        <v>1</v>
      </c>
      <c r="D55" s="202">
        <v>1</v>
      </c>
      <c r="E55" s="269">
        <v>0</v>
      </c>
      <c r="F55" s="268">
        <v>0</v>
      </c>
      <c r="G55" s="202">
        <v>0</v>
      </c>
      <c r="H55" s="269">
        <v>0</v>
      </c>
      <c r="I55" s="273">
        <v>1</v>
      </c>
      <c r="J55" s="148">
        <f t="shared" si="1"/>
        <v>1</v>
      </c>
      <c r="K55" s="175" t="s">
        <v>465</v>
      </c>
      <c r="L55" s="245" t="s">
        <v>465</v>
      </c>
      <c r="M55" s="333" t="s">
        <v>1216</v>
      </c>
      <c r="N55" s="277" t="s">
        <v>2991</v>
      </c>
      <c r="O55" s="333"/>
      <c r="P55" s="317"/>
      <c r="Q55" s="42" t="str">
        <f t="shared" si="4"/>
        <v>NACC_UDS$BRADYKIN=labelled_spss(NACC_UDS$BRADYKIN,c(0 = None
1 = Minimal slowness, giving movement a deliberate character; could be normal for some persons; possibly reduced amplitude
2 = Mild degree of slowness and poverty of movement which is definitely abnormal. Alternatively, some reduced amplitude
3 = Moderate slowness, poverty or small amplitude of movement
4 = Marked slowness, poverty or small amplitude of movement
8 = Untestable
-4 = Not available), label=Body bradykinesia and hypokinesia )</v>
      </c>
      <c r="R55" s="33" t="str">
        <f t="shared" si="3"/>
        <v>missing values BRADYKIN(8,-4).</v>
      </c>
      <c r="S55" s="61" t="s">
        <v>3828</v>
      </c>
      <c r="T55" s="8"/>
    </row>
    <row r="56" spans="1:20" s="1" customFormat="1" ht="15.6" customHeight="1" thickBot="1" x14ac:dyDescent="0.3">
      <c r="A56" s="270">
        <v>0</v>
      </c>
      <c r="B56" s="271">
        <v>0</v>
      </c>
      <c r="C56" s="270">
        <v>1</v>
      </c>
      <c r="D56" s="267">
        <v>1</v>
      </c>
      <c r="E56" s="271">
        <v>0</v>
      </c>
      <c r="F56" s="270">
        <v>0</v>
      </c>
      <c r="G56" s="267">
        <v>0</v>
      </c>
      <c r="H56" s="271">
        <v>0</v>
      </c>
      <c r="I56" s="274">
        <v>1</v>
      </c>
      <c r="J56" s="192">
        <f t="shared" si="1"/>
        <v>1</v>
      </c>
      <c r="K56" s="305" t="s">
        <v>464</v>
      </c>
      <c r="L56" s="337" t="s">
        <v>464</v>
      </c>
      <c r="M56" s="338" t="s">
        <v>1217</v>
      </c>
      <c r="N56" s="339"/>
      <c r="O56" s="340"/>
      <c r="P56" s="341"/>
      <c r="Q56" s="42" t="str">
        <f t="shared" si="4"/>
        <v>NACC_UDS$BRADYKIX=labelled_spss(NACC_UDS$BRADYKIX,c(), label=Body bradykinesia and hypokinesia; untestable — specify reason)</v>
      </c>
      <c r="R56" s="33" t="str">
        <f t="shared" si="3"/>
        <v/>
      </c>
      <c r="S56" s="61"/>
      <c r="T56" s="8"/>
    </row>
  </sheetData>
  <autoFilter ref="A1:J1" xr:uid="{685945A4-B79B-4AC7-9420-92AB867EACDA}"/>
  <conditionalFormatting sqref="J2:J56">
    <cfRule type="cellIs" dxfId="54" priority="2" operator="equal">
      <formula>1</formula>
    </cfRule>
    <cfRule type="cellIs" dxfId="53" priority="3" operator="equal">
      <formula>0</formula>
    </cfRule>
  </conditionalFormatting>
  <conditionalFormatting sqref="I2:I56">
    <cfRule type="cellIs" dxfId="52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30A6-86D7-4E6A-910C-27D2DEDA1AD5}">
  <dimension ref="A1:U11"/>
  <sheetViews>
    <sheetView workbookViewId="0">
      <selection sqref="A1:J1"/>
    </sheetView>
  </sheetViews>
  <sheetFormatPr defaultRowHeight="16.2" customHeight="1" x14ac:dyDescent="0.3"/>
  <cols>
    <col min="1" max="8" width="5.88671875" customWidth="1"/>
    <col min="9" max="10" width="5" customWidth="1"/>
    <col min="11" max="12" width="10.33203125" bestFit="1" customWidth="1"/>
    <col min="13" max="13" width="27" bestFit="1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s="1" customFormat="1" ht="12.6" customHeight="1" x14ac:dyDescent="0.25">
      <c r="A2" s="273">
        <v>1</v>
      </c>
      <c r="B2" s="215">
        <v>1</v>
      </c>
      <c r="C2" s="273">
        <v>1</v>
      </c>
      <c r="D2" s="151">
        <v>1</v>
      </c>
      <c r="E2" s="215">
        <v>1</v>
      </c>
      <c r="F2" s="273">
        <v>1</v>
      </c>
      <c r="G2" s="151">
        <v>1</v>
      </c>
      <c r="H2" s="215">
        <v>1</v>
      </c>
      <c r="I2" s="273">
        <v>1</v>
      </c>
      <c r="J2" s="148">
        <f>IF(AND(F2=0,G2=0,H2=0),1,0)</f>
        <v>0</v>
      </c>
      <c r="K2" s="151" t="s">
        <v>463</v>
      </c>
      <c r="L2" s="152" t="s">
        <v>463</v>
      </c>
      <c r="M2" s="153" t="s">
        <v>462</v>
      </c>
      <c r="N2" s="276" t="s">
        <v>2992</v>
      </c>
      <c r="O2" s="153"/>
      <c r="P2" s="214"/>
      <c r="Q2" s="42" t="str">
        <f t="shared" ref="Q2:Q11" si="0">CONCATENATE("NACC_UDS$",K2,"=","labelled_spss(NACC_UDS$",K2,",c(",N2,"), label=",$Q$1,M2,$Q$1,")")</f>
        <v>NACC_UDS$MEMORY=labelled_spss(NACC_UDS$MEMORY,c(0.0 = No impairment
0.5 = Questionable impairment
1.0 = Mild impairment
2.0 = Moderate impairment
3.0 = Severe impairment), label=Memory)</v>
      </c>
      <c r="R2" s="33" t="str">
        <f t="shared" ref="R2:R11" si="1">IF(S2="","",CONCATENATE("missing values ",K2,"(",S2,")."))</f>
        <v/>
      </c>
      <c r="S2" s="61"/>
      <c r="T2" s="8"/>
      <c r="U2" s="8"/>
    </row>
    <row r="3" spans="1:21" s="1" customFormat="1" ht="12.6" customHeight="1" x14ac:dyDescent="0.25">
      <c r="A3" s="273">
        <v>1</v>
      </c>
      <c r="B3" s="215">
        <v>1</v>
      </c>
      <c r="C3" s="273">
        <v>1</v>
      </c>
      <c r="D3" s="151">
        <v>1</v>
      </c>
      <c r="E3" s="215">
        <v>1</v>
      </c>
      <c r="F3" s="273">
        <v>1</v>
      </c>
      <c r="G3" s="151">
        <v>1</v>
      </c>
      <c r="H3" s="215">
        <v>1</v>
      </c>
      <c r="I3" s="273">
        <v>1</v>
      </c>
      <c r="J3" s="148">
        <f t="shared" ref="J3:J11" si="2">IF(AND(F3=0,G3=0,H3=0),1,0)</f>
        <v>0</v>
      </c>
      <c r="K3" s="151" t="s">
        <v>461</v>
      </c>
      <c r="L3" s="152" t="s">
        <v>461</v>
      </c>
      <c r="M3" s="153" t="s">
        <v>460</v>
      </c>
      <c r="N3" s="276" t="s">
        <v>2992</v>
      </c>
      <c r="O3" s="153"/>
      <c r="P3" s="214"/>
      <c r="Q3" s="42" t="str">
        <f t="shared" si="0"/>
        <v>NACC_UDS$ORIENT=labelled_spss(NACC_UDS$ORIENT,c(0.0 = No impairment
0.5 = Questionable impairment
1.0 = Mild impairment
2.0 = Moderate impairment
3.0 = Severe impairment), label=Orientation)</v>
      </c>
      <c r="R3" s="33" t="str">
        <f t="shared" si="1"/>
        <v/>
      </c>
      <c r="S3" s="61"/>
      <c r="T3" s="8"/>
      <c r="U3" s="8"/>
    </row>
    <row r="4" spans="1:21" s="1" customFormat="1" ht="12.6" customHeight="1" x14ac:dyDescent="0.25">
      <c r="A4" s="273">
        <v>1</v>
      </c>
      <c r="B4" s="215">
        <v>1</v>
      </c>
      <c r="C4" s="273">
        <v>1</v>
      </c>
      <c r="D4" s="151">
        <v>1</v>
      </c>
      <c r="E4" s="215">
        <v>1</v>
      </c>
      <c r="F4" s="273">
        <v>1</v>
      </c>
      <c r="G4" s="151">
        <v>1</v>
      </c>
      <c r="H4" s="215">
        <v>1</v>
      </c>
      <c r="I4" s="273">
        <v>1</v>
      </c>
      <c r="J4" s="148">
        <f t="shared" si="2"/>
        <v>0</v>
      </c>
      <c r="K4" s="151" t="s">
        <v>459</v>
      </c>
      <c r="L4" s="152" t="s">
        <v>459</v>
      </c>
      <c r="M4" s="153" t="s">
        <v>458</v>
      </c>
      <c r="N4" s="276" t="s">
        <v>2992</v>
      </c>
      <c r="O4" s="153"/>
      <c r="P4" s="214"/>
      <c r="Q4" s="42" t="str">
        <f t="shared" si="0"/>
        <v>NACC_UDS$JUDGMENT=labelled_spss(NACC_UDS$JUDGMENT,c(0.0 = No impairment
0.5 = Questionable impairment
1.0 = Mild impairment
2.0 = Moderate impairment
3.0 = Severe impairment), label=Judgment and problem-solving)</v>
      </c>
      <c r="R4" s="33" t="str">
        <f t="shared" si="1"/>
        <v/>
      </c>
      <c r="S4" s="61"/>
      <c r="T4" s="8"/>
      <c r="U4" s="8"/>
    </row>
    <row r="5" spans="1:21" s="1" customFormat="1" ht="12.6" customHeight="1" x14ac:dyDescent="0.25">
      <c r="A5" s="273">
        <v>1</v>
      </c>
      <c r="B5" s="215">
        <v>1</v>
      </c>
      <c r="C5" s="273">
        <v>1</v>
      </c>
      <c r="D5" s="151">
        <v>1</v>
      </c>
      <c r="E5" s="215">
        <v>1</v>
      </c>
      <c r="F5" s="273">
        <v>1</v>
      </c>
      <c r="G5" s="151">
        <v>1</v>
      </c>
      <c r="H5" s="215">
        <v>1</v>
      </c>
      <c r="I5" s="273">
        <v>1</v>
      </c>
      <c r="J5" s="148">
        <f t="shared" si="2"/>
        <v>0</v>
      </c>
      <c r="K5" s="151" t="s">
        <v>457</v>
      </c>
      <c r="L5" s="152" t="s">
        <v>457</v>
      </c>
      <c r="M5" s="153" t="s">
        <v>456</v>
      </c>
      <c r="N5" s="276" t="s">
        <v>2992</v>
      </c>
      <c r="O5" s="153"/>
      <c r="P5" s="214"/>
      <c r="Q5" s="42" t="str">
        <f t="shared" si="0"/>
        <v>NACC_UDS$COMMUN=labelled_spss(NACC_UDS$COMMUN,c(0.0 = No impairment
0.5 = Questionable impairment
1.0 = Mild impairment
2.0 = Moderate impairment
3.0 = Severe impairment), label=Community affairs)</v>
      </c>
      <c r="R5" s="33" t="str">
        <f t="shared" si="1"/>
        <v/>
      </c>
      <c r="S5" s="61"/>
      <c r="T5" s="8"/>
      <c r="U5" s="8"/>
    </row>
    <row r="6" spans="1:21" s="1" customFormat="1" ht="12.6" customHeight="1" x14ac:dyDescent="0.25">
      <c r="A6" s="273">
        <v>1</v>
      </c>
      <c r="B6" s="215">
        <v>1</v>
      </c>
      <c r="C6" s="273">
        <v>1</v>
      </c>
      <c r="D6" s="151">
        <v>1</v>
      </c>
      <c r="E6" s="215">
        <v>1</v>
      </c>
      <c r="F6" s="273">
        <v>1</v>
      </c>
      <c r="G6" s="151">
        <v>1</v>
      </c>
      <c r="H6" s="215">
        <v>1</v>
      </c>
      <c r="I6" s="273">
        <v>1</v>
      </c>
      <c r="J6" s="148">
        <f t="shared" si="2"/>
        <v>0</v>
      </c>
      <c r="K6" s="151" t="s">
        <v>455</v>
      </c>
      <c r="L6" s="152" t="s">
        <v>455</v>
      </c>
      <c r="M6" s="153" t="s">
        <v>454</v>
      </c>
      <c r="N6" s="276" t="s">
        <v>2992</v>
      </c>
      <c r="O6" s="153"/>
      <c r="P6" s="214"/>
      <c r="Q6" s="42" t="str">
        <f t="shared" si="0"/>
        <v>NACC_UDS$HOMEHOBB=labelled_spss(NACC_UDS$HOMEHOBB,c(0.0 = No impairment
0.5 = Questionable impairment
1.0 = Mild impairment
2.0 = Moderate impairment
3.0 = Severe impairment), label=Home and hobbies)</v>
      </c>
      <c r="R6" s="33" t="str">
        <f t="shared" si="1"/>
        <v/>
      </c>
      <c r="S6" s="61"/>
      <c r="T6" s="8"/>
      <c r="U6" s="8"/>
    </row>
    <row r="7" spans="1:21" s="1" customFormat="1" ht="12.6" customHeight="1" x14ac:dyDescent="0.25">
      <c r="A7" s="273">
        <v>1</v>
      </c>
      <c r="B7" s="215">
        <v>1</v>
      </c>
      <c r="C7" s="273">
        <v>1</v>
      </c>
      <c r="D7" s="151">
        <v>1</v>
      </c>
      <c r="E7" s="215">
        <v>1</v>
      </c>
      <c r="F7" s="273">
        <v>1</v>
      </c>
      <c r="G7" s="151">
        <v>1</v>
      </c>
      <c r="H7" s="215">
        <v>1</v>
      </c>
      <c r="I7" s="273">
        <v>1</v>
      </c>
      <c r="J7" s="148">
        <f t="shared" si="2"/>
        <v>0</v>
      </c>
      <c r="K7" s="151" t="s">
        <v>453</v>
      </c>
      <c r="L7" s="152" t="s">
        <v>453</v>
      </c>
      <c r="M7" s="153" t="s">
        <v>452</v>
      </c>
      <c r="N7" s="276" t="s">
        <v>2992</v>
      </c>
      <c r="O7" s="153"/>
      <c r="P7" s="214"/>
      <c r="Q7" s="42" t="str">
        <f t="shared" si="0"/>
        <v>NACC_UDS$PERSCARE=labelled_spss(NACC_UDS$PERSCARE,c(0.0 = No impairment
0.5 = Questionable impairment
1.0 = Mild impairment
2.0 = Moderate impairment
3.0 = Severe impairment), label=Personal care)</v>
      </c>
      <c r="R7" s="33" t="str">
        <f t="shared" si="1"/>
        <v/>
      </c>
      <c r="S7" s="61"/>
      <c r="T7" s="8"/>
      <c r="U7" s="8"/>
    </row>
    <row r="8" spans="1:21" s="1" customFormat="1" ht="12.6" customHeight="1" x14ac:dyDescent="0.25">
      <c r="A8" s="273">
        <v>1</v>
      </c>
      <c r="B8" s="215">
        <v>1</v>
      </c>
      <c r="C8" s="273">
        <v>1</v>
      </c>
      <c r="D8" s="151">
        <v>1</v>
      </c>
      <c r="E8" s="215">
        <v>1</v>
      </c>
      <c r="F8" s="273">
        <v>1</v>
      </c>
      <c r="G8" s="151">
        <v>1</v>
      </c>
      <c r="H8" s="215">
        <v>1</v>
      </c>
      <c r="I8" s="273">
        <v>1</v>
      </c>
      <c r="J8" s="148">
        <f t="shared" si="2"/>
        <v>0</v>
      </c>
      <c r="K8" s="151" t="s">
        <v>451</v>
      </c>
      <c r="L8" s="152" t="s">
        <v>451</v>
      </c>
      <c r="M8" s="153" t="s">
        <v>450</v>
      </c>
      <c r="N8" s="276"/>
      <c r="O8" s="153"/>
      <c r="P8" s="214"/>
      <c r="Q8" s="42" t="str">
        <f t="shared" si="0"/>
        <v>NACC_UDS$CDRSUM=labelled_spss(NACC_UDS$CDRSUM,c(), label=CDR® sum of boxes)</v>
      </c>
      <c r="R8" s="33" t="str">
        <f t="shared" si="1"/>
        <v/>
      </c>
      <c r="S8" s="61"/>
      <c r="T8" s="8"/>
      <c r="U8" s="8"/>
    </row>
    <row r="9" spans="1:21" s="1" customFormat="1" ht="12.6" customHeight="1" x14ac:dyDescent="0.25">
      <c r="A9" s="273">
        <v>1</v>
      </c>
      <c r="B9" s="215">
        <v>1</v>
      </c>
      <c r="C9" s="273">
        <v>1</v>
      </c>
      <c r="D9" s="151">
        <v>1</v>
      </c>
      <c r="E9" s="215">
        <v>1</v>
      </c>
      <c r="F9" s="273">
        <v>1</v>
      </c>
      <c r="G9" s="151">
        <v>1</v>
      </c>
      <c r="H9" s="215">
        <v>1</v>
      </c>
      <c r="I9" s="273">
        <v>1</v>
      </c>
      <c r="J9" s="148">
        <f t="shared" si="2"/>
        <v>0</v>
      </c>
      <c r="K9" s="151" t="s">
        <v>449</v>
      </c>
      <c r="L9" s="152" t="s">
        <v>449</v>
      </c>
      <c r="M9" s="153" t="s">
        <v>448</v>
      </c>
      <c r="N9" s="276" t="s">
        <v>2992</v>
      </c>
      <c r="O9" s="153"/>
      <c r="P9" s="214"/>
      <c r="Q9" s="42" t="str">
        <f t="shared" si="0"/>
        <v>NACC_UDS$CDRGLOB=labelled_spss(NACC_UDS$CDRGLOB,c(0.0 = No impairment
0.5 = Questionable impairment
1.0 = Mild impairment
2.0 = Moderate impairment
3.0 = Severe impairment), label=Global CDR®)</v>
      </c>
      <c r="R9" s="33" t="str">
        <f t="shared" si="1"/>
        <v/>
      </c>
      <c r="S9" s="61"/>
      <c r="T9" s="8"/>
      <c r="U9" s="8"/>
    </row>
    <row r="10" spans="1:21" s="1" customFormat="1" ht="12.6" customHeight="1" x14ac:dyDescent="0.25">
      <c r="A10" s="273">
        <v>0</v>
      </c>
      <c r="B10" s="215">
        <v>0</v>
      </c>
      <c r="C10" s="273">
        <v>1</v>
      </c>
      <c r="D10" s="151">
        <v>1</v>
      </c>
      <c r="E10" s="215">
        <v>1</v>
      </c>
      <c r="F10" s="273">
        <v>1</v>
      </c>
      <c r="G10" s="151">
        <v>1</v>
      </c>
      <c r="H10" s="215">
        <v>1</v>
      </c>
      <c r="I10" s="273">
        <v>1</v>
      </c>
      <c r="J10" s="148">
        <f t="shared" si="2"/>
        <v>0</v>
      </c>
      <c r="K10" s="151" t="s">
        <v>447</v>
      </c>
      <c r="L10" s="152" t="s">
        <v>447</v>
      </c>
      <c r="M10" s="153" t="s">
        <v>446</v>
      </c>
      <c r="N10" s="276" t="s">
        <v>2993</v>
      </c>
      <c r="O10" s="153"/>
      <c r="P10" s="214"/>
      <c r="Q10" s="42" t="str">
        <f t="shared" si="0"/>
        <v>NACC_UDS$COMPORT=labelled_spss(NACC_UDS$COMPORT,c(0.0 = No impairment
0.5 = Questionable impairment
1.0 = Mild impairment
2.0 = Moderate impairment
3.0 = Severe impairment
-4 = Not available), label=Behavior, comportment, and personality)</v>
      </c>
      <c r="R10" s="33" t="str">
        <f t="shared" si="1"/>
        <v>missing values COMPORT(-4).</v>
      </c>
      <c r="S10" s="61" t="s">
        <v>2888</v>
      </c>
      <c r="T10" s="8"/>
      <c r="U10" s="8"/>
    </row>
    <row r="11" spans="1:21" s="1" customFormat="1" ht="12.6" customHeight="1" thickBot="1" x14ac:dyDescent="0.3">
      <c r="A11" s="274">
        <v>0</v>
      </c>
      <c r="B11" s="275">
        <v>0</v>
      </c>
      <c r="C11" s="274">
        <v>1</v>
      </c>
      <c r="D11" s="168">
        <v>1</v>
      </c>
      <c r="E11" s="275">
        <v>1</v>
      </c>
      <c r="F11" s="274">
        <v>1</v>
      </c>
      <c r="G11" s="168">
        <v>1</v>
      </c>
      <c r="H11" s="275">
        <v>1</v>
      </c>
      <c r="I11" s="274">
        <v>1</v>
      </c>
      <c r="J11" s="192">
        <f t="shared" si="2"/>
        <v>0</v>
      </c>
      <c r="K11" s="168" t="s">
        <v>445</v>
      </c>
      <c r="L11" s="169" t="s">
        <v>445</v>
      </c>
      <c r="M11" s="172" t="s">
        <v>444</v>
      </c>
      <c r="N11" s="281" t="s">
        <v>2993</v>
      </c>
      <c r="O11" s="172"/>
      <c r="P11" s="343"/>
      <c r="Q11" s="42" t="str">
        <f t="shared" si="0"/>
        <v>NACC_UDS$CDRLANG=labelled_spss(NACC_UDS$CDRLANG,c(0.0 = No impairment
0.5 = Questionable impairment
1.0 = Mild impairment
2.0 = Moderate impairment
3.0 = Severe impairment
-4 = Not available), label=Language)</v>
      </c>
      <c r="R11" s="33" t="str">
        <f t="shared" si="1"/>
        <v>missing values CDRLANG(-4).</v>
      </c>
      <c r="S11" s="61" t="s">
        <v>2888</v>
      </c>
      <c r="T11" s="8"/>
      <c r="U11" s="8"/>
    </row>
  </sheetData>
  <autoFilter ref="A1:J1" xr:uid="{DEFCA179-F075-4DF9-9F8D-DC963781DEB3}"/>
  <conditionalFormatting sqref="J2:J11">
    <cfRule type="cellIs" dxfId="51" priority="2" operator="equal">
      <formula>1</formula>
    </cfRule>
    <cfRule type="cellIs" dxfId="50" priority="3" operator="equal">
      <formula>0</formula>
    </cfRule>
  </conditionalFormatting>
  <conditionalFormatting sqref="I2:I11">
    <cfRule type="cellIs" dxfId="49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ED38-72B5-4504-B14F-5C5A2EC7727D}">
  <dimension ref="A1:U27"/>
  <sheetViews>
    <sheetView workbookViewId="0">
      <selection activeCell="K27" sqref="K27"/>
    </sheetView>
  </sheetViews>
  <sheetFormatPr defaultRowHeight="13.2" customHeight="1" x14ac:dyDescent="0.3"/>
  <cols>
    <col min="1" max="8" width="5.6640625" customWidth="1"/>
    <col min="9" max="10" width="4.77734375" customWidth="1"/>
    <col min="11" max="12" width="10.33203125" bestFit="1" customWidth="1"/>
    <col min="13" max="13" width="31.44140625" bestFit="1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5710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s="1" customFormat="1" ht="13.2" customHeight="1" x14ac:dyDescent="0.25">
      <c r="A2" s="273">
        <v>1</v>
      </c>
      <c r="B2" s="215">
        <v>1</v>
      </c>
      <c r="C2" s="273">
        <v>1</v>
      </c>
      <c r="D2" s="151">
        <v>1</v>
      </c>
      <c r="E2" s="215">
        <v>1</v>
      </c>
      <c r="F2" s="273">
        <v>1</v>
      </c>
      <c r="G2" s="151">
        <v>1</v>
      </c>
      <c r="H2" s="215">
        <v>1</v>
      </c>
      <c r="I2" s="273">
        <v>1</v>
      </c>
      <c r="J2" s="148">
        <f>IF(AND(F2=0,G2=0,H2=0),1,0)</f>
        <v>0</v>
      </c>
      <c r="K2" s="151" t="s">
        <v>442</v>
      </c>
      <c r="L2" s="152" t="s">
        <v>442</v>
      </c>
      <c r="M2" s="153" t="s">
        <v>441</v>
      </c>
      <c r="N2" s="276" t="s">
        <v>2994</v>
      </c>
      <c r="O2" s="153"/>
      <c r="P2" s="214"/>
      <c r="Q2" s="42" t="str">
        <f t="shared" ref="Q2:Q27" si="0">CONCATENATE("NACC_UDS$",K2,"=","labelled_spss(NACC_UDS$",K2,",c(",N2,"), label=",$Q$1,M2,$Q$1,")")</f>
        <v>NACC_UDS$NPIQINF=labelled_spss(NACC_UDS$NPIQINF,c(1 = Spouse
2 = Child
3 = Other
-4 = Not available), label=NPI-Q co-participant)</v>
      </c>
      <c r="R2" s="33" t="str">
        <f t="shared" ref="R2:R27" si="1">IF(S2="","",CONCATENATE("missing values ",K2,"(",S2,")."))</f>
        <v>missing values NPIQINF(-4).</v>
      </c>
      <c r="S2" s="61" t="s">
        <v>2888</v>
      </c>
      <c r="T2" s="8"/>
      <c r="U2" s="8"/>
    </row>
    <row r="3" spans="1:21" s="1" customFormat="1" ht="13.2" customHeight="1" x14ac:dyDescent="0.25">
      <c r="A3" s="273">
        <v>1</v>
      </c>
      <c r="B3" s="215">
        <v>1</v>
      </c>
      <c r="C3" s="273">
        <v>1</v>
      </c>
      <c r="D3" s="151">
        <v>1</v>
      </c>
      <c r="E3" s="215">
        <v>1</v>
      </c>
      <c r="F3" s="273">
        <v>1</v>
      </c>
      <c r="G3" s="151">
        <v>1</v>
      </c>
      <c r="H3" s="215">
        <v>1</v>
      </c>
      <c r="I3" s="273">
        <v>1</v>
      </c>
      <c r="J3" s="148">
        <f t="shared" ref="J3:J27" si="2">IF(AND(F3=0,G3=0,H3=0),1,0)</f>
        <v>0</v>
      </c>
      <c r="K3" s="151" t="s">
        <v>440</v>
      </c>
      <c r="L3" s="152" t="s">
        <v>440</v>
      </c>
      <c r="M3" s="153" t="s">
        <v>439</v>
      </c>
      <c r="N3" s="278"/>
      <c r="O3" s="156"/>
      <c r="P3" s="279"/>
      <c r="Q3" s="42" t="str">
        <f t="shared" si="0"/>
        <v>NACC_UDS$NPIQINFX=labelled_spss(NACC_UDS$NPIQINFX,c(), label=NPI-Q co-participant, other — specify)</v>
      </c>
      <c r="R3" s="33" t="str">
        <f t="shared" si="1"/>
        <v/>
      </c>
      <c r="S3" s="61"/>
      <c r="T3" s="8"/>
      <c r="U3" s="8"/>
    </row>
    <row r="4" spans="1:21" s="1" customFormat="1" ht="13.2" customHeight="1" x14ac:dyDescent="0.25">
      <c r="A4" s="273">
        <v>1</v>
      </c>
      <c r="B4" s="215">
        <v>1</v>
      </c>
      <c r="C4" s="273">
        <v>1</v>
      </c>
      <c r="D4" s="151">
        <v>1</v>
      </c>
      <c r="E4" s="215">
        <v>1</v>
      </c>
      <c r="F4" s="273">
        <v>1</v>
      </c>
      <c r="G4" s="151">
        <v>1</v>
      </c>
      <c r="H4" s="215">
        <v>1</v>
      </c>
      <c r="I4" s="273">
        <v>1</v>
      </c>
      <c r="J4" s="148">
        <f t="shared" si="2"/>
        <v>0</v>
      </c>
      <c r="K4" s="151" t="s">
        <v>438</v>
      </c>
      <c r="L4" s="152" t="s">
        <v>438</v>
      </c>
      <c r="M4" s="153" t="s">
        <v>437</v>
      </c>
      <c r="N4" s="276" t="s">
        <v>2974</v>
      </c>
      <c r="O4" s="153"/>
      <c r="P4" s="214"/>
      <c r="Q4" s="42" t="str">
        <f t="shared" si="0"/>
        <v>NACC_UDS$DEL=labelled_spss(NACC_UDS$DEL,c(0 = No
1 = Yes
9 = Unknown
-4 = Not available), label=Delusions in the last month)</v>
      </c>
      <c r="R4" s="33" t="str">
        <f t="shared" si="1"/>
        <v>missing values DEL(9,-4).</v>
      </c>
      <c r="S4" s="61" t="s">
        <v>3826</v>
      </c>
      <c r="T4" s="8"/>
      <c r="U4" s="8"/>
    </row>
    <row r="5" spans="1:21" s="1" customFormat="1" ht="13.2" customHeight="1" x14ac:dyDescent="0.25">
      <c r="A5" s="273">
        <v>1</v>
      </c>
      <c r="B5" s="215">
        <v>1</v>
      </c>
      <c r="C5" s="273">
        <v>1</v>
      </c>
      <c r="D5" s="151">
        <v>1</v>
      </c>
      <c r="E5" s="215">
        <v>1</v>
      </c>
      <c r="F5" s="273">
        <v>1</v>
      </c>
      <c r="G5" s="151">
        <v>1</v>
      </c>
      <c r="H5" s="215">
        <v>1</v>
      </c>
      <c r="I5" s="273">
        <v>1</v>
      </c>
      <c r="J5" s="148">
        <f t="shared" si="2"/>
        <v>0</v>
      </c>
      <c r="K5" s="151" t="s">
        <v>436</v>
      </c>
      <c r="L5" s="152" t="s">
        <v>436</v>
      </c>
      <c r="M5" s="153" t="s">
        <v>435</v>
      </c>
      <c r="N5" s="276" t="s">
        <v>2995</v>
      </c>
      <c r="O5" s="153"/>
      <c r="P5" s="214"/>
      <c r="Q5" s="42" t="str">
        <f t="shared" si="0"/>
        <v>NACC_UDS$DELSEV=labelled_spss(NACC_UDS$DELSEV,c(1 = Mild (noticeable, but not a significant change)
2 = Moderate (significant, but not a dramatic change)
3 = Severe (very marked or prominent; a dramatic change)
8 = Not applicable, no delusions reported
9 = Unknown
-4 = Not available), label=Delusions severity)</v>
      </c>
      <c r="R5" s="33" t="str">
        <f t="shared" si="1"/>
        <v>missing values DELSEV(8,9,-4).</v>
      </c>
      <c r="S5" s="61" t="s">
        <v>3829</v>
      </c>
      <c r="T5" s="8"/>
      <c r="U5" s="8"/>
    </row>
    <row r="6" spans="1:21" s="1" customFormat="1" ht="13.2" customHeight="1" x14ac:dyDescent="0.25">
      <c r="A6" s="273">
        <v>1</v>
      </c>
      <c r="B6" s="215">
        <v>1</v>
      </c>
      <c r="C6" s="273">
        <v>1</v>
      </c>
      <c r="D6" s="151">
        <v>1</v>
      </c>
      <c r="E6" s="215">
        <v>1</v>
      </c>
      <c r="F6" s="273">
        <v>1</v>
      </c>
      <c r="G6" s="151">
        <v>1</v>
      </c>
      <c r="H6" s="215">
        <v>1</v>
      </c>
      <c r="I6" s="273">
        <v>1</v>
      </c>
      <c r="J6" s="148">
        <f t="shared" si="2"/>
        <v>0</v>
      </c>
      <c r="K6" s="151" t="s">
        <v>434</v>
      </c>
      <c r="L6" s="152" t="s">
        <v>434</v>
      </c>
      <c r="M6" s="153" t="s">
        <v>433</v>
      </c>
      <c r="N6" s="276" t="s">
        <v>2974</v>
      </c>
      <c r="O6" s="153"/>
      <c r="P6" s="214"/>
      <c r="Q6" s="42" t="str">
        <f t="shared" si="0"/>
        <v>NACC_UDS$HALL=labelled_spss(NACC_UDS$HALL,c(0 = No
1 = Yes
9 = Unknown
-4 = Not available), label=Hallucinations in the last month)</v>
      </c>
      <c r="R6" s="33" t="str">
        <f t="shared" si="1"/>
        <v>missing values HALL(9,-4).</v>
      </c>
      <c r="S6" s="61" t="s">
        <v>3826</v>
      </c>
      <c r="T6" s="8"/>
      <c r="U6" s="8"/>
    </row>
    <row r="7" spans="1:21" s="1" customFormat="1" ht="13.2" customHeight="1" x14ac:dyDescent="0.25">
      <c r="A7" s="273">
        <v>1</v>
      </c>
      <c r="B7" s="215">
        <v>1</v>
      </c>
      <c r="C7" s="273">
        <v>1</v>
      </c>
      <c r="D7" s="151">
        <v>1</v>
      </c>
      <c r="E7" s="215">
        <v>1</v>
      </c>
      <c r="F7" s="273">
        <v>1</v>
      </c>
      <c r="G7" s="151">
        <v>1</v>
      </c>
      <c r="H7" s="215">
        <v>1</v>
      </c>
      <c r="I7" s="273">
        <v>1</v>
      </c>
      <c r="J7" s="148">
        <f t="shared" si="2"/>
        <v>0</v>
      </c>
      <c r="K7" s="151" t="s">
        <v>432</v>
      </c>
      <c r="L7" s="152" t="s">
        <v>432</v>
      </c>
      <c r="M7" s="153" t="s">
        <v>431</v>
      </c>
      <c r="N7" s="276" t="s">
        <v>2996</v>
      </c>
      <c r="O7" s="153"/>
      <c r="P7" s="214"/>
      <c r="Q7" s="42" t="str">
        <f t="shared" si="0"/>
        <v>NACC_UDS$HALLSEV=labelled_spss(NACC_UDS$HALLSEV,c(1 = Mild (noticeable, but not a significant change)
2 = Moderate (significant, but not a dramatic change)
3 = Severe (very marked or prominent; a dramatic change)
8 = Not applicable, no hallucinations reported
9 = Unknown
-4 = Not available), label=Hallucinations severity)</v>
      </c>
      <c r="R7" s="33" t="str">
        <f t="shared" si="1"/>
        <v>missing values HALLSEV(8,9,-4).</v>
      </c>
      <c r="S7" s="61" t="s">
        <v>3829</v>
      </c>
      <c r="T7" s="8"/>
      <c r="U7" s="8"/>
    </row>
    <row r="8" spans="1:21" s="1" customFormat="1" ht="13.2" customHeight="1" x14ac:dyDescent="0.25">
      <c r="A8" s="273">
        <v>1</v>
      </c>
      <c r="B8" s="215">
        <v>1</v>
      </c>
      <c r="C8" s="273">
        <v>1</v>
      </c>
      <c r="D8" s="151">
        <v>1</v>
      </c>
      <c r="E8" s="215">
        <v>1</v>
      </c>
      <c r="F8" s="273">
        <v>1</v>
      </c>
      <c r="G8" s="151">
        <v>1</v>
      </c>
      <c r="H8" s="215">
        <v>1</v>
      </c>
      <c r="I8" s="273">
        <v>1</v>
      </c>
      <c r="J8" s="148">
        <f t="shared" si="2"/>
        <v>0</v>
      </c>
      <c r="K8" s="151" t="s">
        <v>430</v>
      </c>
      <c r="L8" s="152" t="s">
        <v>430</v>
      </c>
      <c r="M8" s="153" t="s">
        <v>429</v>
      </c>
      <c r="N8" s="276" t="s">
        <v>2974</v>
      </c>
      <c r="O8" s="153"/>
      <c r="P8" s="214"/>
      <c r="Q8" s="42" t="str">
        <f t="shared" si="0"/>
        <v>NACC_UDS$AGIT=labelled_spss(NACC_UDS$AGIT,c(0 = No
1 = Yes
9 = Unknown
-4 = Not available), label=Agitation or aggression in the last month)</v>
      </c>
      <c r="R8" s="33" t="str">
        <f t="shared" si="1"/>
        <v>missing values AGIT(9,-4).</v>
      </c>
      <c r="S8" s="61" t="s">
        <v>3826</v>
      </c>
      <c r="T8" s="8"/>
      <c r="U8" s="8"/>
    </row>
    <row r="9" spans="1:21" s="1" customFormat="1" ht="13.2" customHeight="1" x14ac:dyDescent="0.25">
      <c r="A9" s="273">
        <v>1</v>
      </c>
      <c r="B9" s="215">
        <v>1</v>
      </c>
      <c r="C9" s="273">
        <v>1</v>
      </c>
      <c r="D9" s="151">
        <v>1</v>
      </c>
      <c r="E9" s="215">
        <v>1</v>
      </c>
      <c r="F9" s="273">
        <v>1</v>
      </c>
      <c r="G9" s="151">
        <v>1</v>
      </c>
      <c r="H9" s="215">
        <v>1</v>
      </c>
      <c r="I9" s="273">
        <v>1</v>
      </c>
      <c r="J9" s="148">
        <f t="shared" si="2"/>
        <v>0</v>
      </c>
      <c r="K9" s="151" t="s">
        <v>428</v>
      </c>
      <c r="L9" s="152" t="s">
        <v>428</v>
      </c>
      <c r="M9" s="153" t="s">
        <v>427</v>
      </c>
      <c r="N9" s="276" t="s">
        <v>2997</v>
      </c>
      <c r="O9" s="153"/>
      <c r="P9" s="214"/>
      <c r="Q9" s="42" t="str">
        <f t="shared" si="0"/>
        <v>NACC_UDS$AGITSEV=labelled_spss(NACC_UDS$AGITSEV,c(1 = Mild (noticeable, but not a significant change)
2 = Moderate (significant, but not a dramatic change)
3 = Severe (very marked or prominent; a dramatic change)
8 = Not applicable, no agitation or aggression reported
9 = Unknown
-4 = Not available), label=Agitation or aggression severity)</v>
      </c>
      <c r="R9" s="33" t="str">
        <f t="shared" si="1"/>
        <v>missing values AGITSEV(8,9,-4).</v>
      </c>
      <c r="S9" s="61" t="s">
        <v>3829</v>
      </c>
      <c r="T9" s="8"/>
      <c r="U9" s="8"/>
    </row>
    <row r="10" spans="1:21" s="1" customFormat="1" ht="13.2" customHeight="1" x14ac:dyDescent="0.25">
      <c r="A10" s="273">
        <v>1</v>
      </c>
      <c r="B10" s="215">
        <v>1</v>
      </c>
      <c r="C10" s="273">
        <v>1</v>
      </c>
      <c r="D10" s="151">
        <v>1</v>
      </c>
      <c r="E10" s="215">
        <v>1</v>
      </c>
      <c r="F10" s="273">
        <v>1</v>
      </c>
      <c r="G10" s="151">
        <v>1</v>
      </c>
      <c r="H10" s="215">
        <v>1</v>
      </c>
      <c r="I10" s="273">
        <v>1</v>
      </c>
      <c r="J10" s="148">
        <f t="shared" si="2"/>
        <v>0</v>
      </c>
      <c r="K10" s="151" t="s">
        <v>426</v>
      </c>
      <c r="L10" s="152" t="s">
        <v>426</v>
      </c>
      <c r="M10" s="153" t="s">
        <v>1218</v>
      </c>
      <c r="N10" s="276" t="s">
        <v>2974</v>
      </c>
      <c r="O10" s="153"/>
      <c r="P10" s="214"/>
      <c r="Q10" s="42" t="str">
        <f t="shared" si="0"/>
        <v>NACC_UDS$DEPD=labelled_spss(NACC_UDS$DEPD,c(0 = No
1 = Yes
9 = Unknown
-4 = Not available), label=Depression or dysphoria in the last month)</v>
      </c>
      <c r="R10" s="33" t="str">
        <f t="shared" si="1"/>
        <v>missing values DEPD(9,-4).</v>
      </c>
      <c r="S10" s="61" t="s">
        <v>3826</v>
      </c>
      <c r="T10" s="8"/>
      <c r="U10" s="8"/>
    </row>
    <row r="11" spans="1:21" s="1" customFormat="1" ht="13.2" customHeight="1" x14ac:dyDescent="0.25">
      <c r="A11" s="273">
        <v>1</v>
      </c>
      <c r="B11" s="215">
        <v>1</v>
      </c>
      <c r="C11" s="273">
        <v>1</v>
      </c>
      <c r="D11" s="151">
        <v>1</v>
      </c>
      <c r="E11" s="215">
        <v>1</v>
      </c>
      <c r="F11" s="273">
        <v>1</v>
      </c>
      <c r="G11" s="151">
        <v>1</v>
      </c>
      <c r="H11" s="215">
        <v>1</v>
      </c>
      <c r="I11" s="273">
        <v>1</v>
      </c>
      <c r="J11" s="148">
        <f t="shared" si="2"/>
        <v>0</v>
      </c>
      <c r="K11" s="151" t="s">
        <v>425</v>
      </c>
      <c r="L11" s="152" t="s">
        <v>425</v>
      </c>
      <c r="M11" s="153" t="s">
        <v>424</v>
      </c>
      <c r="N11" s="276" t="s">
        <v>2998</v>
      </c>
      <c r="O11" s="153"/>
      <c r="P11" s="214"/>
      <c r="Q11" s="42" t="str">
        <f t="shared" si="0"/>
        <v>NACC_UDS$DEPDSEV=labelled_spss(NACC_UDS$DEPDSEV,c(1 = Mild (noticeable, but not a significant change)
2 = Moderate (significant, but not a dramatic change)
3 = Severe (very marked or prominent; a dramatic change)
8 = Not applicable, no depression or dysphoria reported
9 = Unknown
-4 = Not available), label=Depression or dysphoria severity)</v>
      </c>
      <c r="R11" s="33" t="str">
        <f t="shared" si="1"/>
        <v>missing values DEPDSEV(8,9,-4).</v>
      </c>
      <c r="S11" s="61" t="s">
        <v>3829</v>
      </c>
      <c r="T11" s="8"/>
      <c r="U11" s="8"/>
    </row>
    <row r="12" spans="1:21" s="1" customFormat="1" ht="13.2" customHeight="1" x14ac:dyDescent="0.25">
      <c r="A12" s="273">
        <v>1</v>
      </c>
      <c r="B12" s="215">
        <v>1</v>
      </c>
      <c r="C12" s="273">
        <v>1</v>
      </c>
      <c r="D12" s="151">
        <v>1</v>
      </c>
      <c r="E12" s="215">
        <v>1</v>
      </c>
      <c r="F12" s="273">
        <v>1</v>
      </c>
      <c r="G12" s="151">
        <v>1</v>
      </c>
      <c r="H12" s="215">
        <v>1</v>
      </c>
      <c r="I12" s="273">
        <v>1</v>
      </c>
      <c r="J12" s="148">
        <f t="shared" si="2"/>
        <v>0</v>
      </c>
      <c r="K12" s="151" t="s">
        <v>423</v>
      </c>
      <c r="L12" s="152" t="s">
        <v>423</v>
      </c>
      <c r="M12" s="153" t="s">
        <v>422</v>
      </c>
      <c r="N12" s="276" t="s">
        <v>2974</v>
      </c>
      <c r="O12" s="153"/>
      <c r="P12" s="214"/>
      <c r="Q12" s="42" t="str">
        <f t="shared" si="0"/>
        <v>NACC_UDS$ANX=labelled_spss(NACC_UDS$ANX,c(0 = No
1 = Yes
9 = Unknown
-4 = Not available), label=Anxiety in the last month)</v>
      </c>
      <c r="R12" s="33" t="str">
        <f t="shared" si="1"/>
        <v>missing values ANX(9,-4).</v>
      </c>
      <c r="S12" s="61" t="s">
        <v>3826</v>
      </c>
      <c r="T12" s="8"/>
      <c r="U12" s="8"/>
    </row>
    <row r="13" spans="1:21" s="1" customFormat="1" ht="13.2" customHeight="1" x14ac:dyDescent="0.25">
      <c r="A13" s="273">
        <v>1</v>
      </c>
      <c r="B13" s="215">
        <v>1</v>
      </c>
      <c r="C13" s="273">
        <v>1</v>
      </c>
      <c r="D13" s="151">
        <v>1</v>
      </c>
      <c r="E13" s="215">
        <v>1</v>
      </c>
      <c r="F13" s="273">
        <v>1</v>
      </c>
      <c r="G13" s="151">
        <v>1</v>
      </c>
      <c r="H13" s="215">
        <v>1</v>
      </c>
      <c r="I13" s="273">
        <v>1</v>
      </c>
      <c r="J13" s="148">
        <f t="shared" si="2"/>
        <v>0</v>
      </c>
      <c r="K13" s="151" t="s">
        <v>518</v>
      </c>
      <c r="L13" s="152" t="s">
        <v>518</v>
      </c>
      <c r="M13" s="153" t="s">
        <v>517</v>
      </c>
      <c r="N13" s="276" t="s">
        <v>2999</v>
      </c>
      <c r="O13" s="153"/>
      <c r="P13" s="214"/>
      <c r="Q13" s="42" t="str">
        <f t="shared" si="0"/>
        <v>NACC_UDS$ANXSEV=labelled_spss(NACC_UDS$ANXSEV,c(1 = Mild (noticeable, but not a significant change)
2 = Moderate (significant, but not a dramatic change)
3 = Severe (very marked or prominent; a dramatic change)
8 = Not applicable, no anxiety reported
9 = Unknown
-4 = Not available), label=Anxiety severity)</v>
      </c>
      <c r="R13" s="33" t="str">
        <f t="shared" si="1"/>
        <v>missing values ANXSEV(8,9,-4).</v>
      </c>
      <c r="S13" s="61" t="s">
        <v>3829</v>
      </c>
      <c r="T13" s="8"/>
      <c r="U13" s="8"/>
    </row>
    <row r="14" spans="1:21" s="1" customFormat="1" ht="13.2" customHeight="1" x14ac:dyDescent="0.25">
      <c r="A14" s="273">
        <v>1</v>
      </c>
      <c r="B14" s="215">
        <v>1</v>
      </c>
      <c r="C14" s="273">
        <v>1</v>
      </c>
      <c r="D14" s="151">
        <v>1</v>
      </c>
      <c r="E14" s="215">
        <v>1</v>
      </c>
      <c r="F14" s="273">
        <v>1</v>
      </c>
      <c r="G14" s="151">
        <v>1</v>
      </c>
      <c r="H14" s="215">
        <v>1</v>
      </c>
      <c r="I14" s="273">
        <v>1</v>
      </c>
      <c r="J14" s="148">
        <f t="shared" si="2"/>
        <v>0</v>
      </c>
      <c r="K14" s="151" t="s">
        <v>516</v>
      </c>
      <c r="L14" s="152" t="s">
        <v>516</v>
      </c>
      <c r="M14" s="153" t="s">
        <v>515</v>
      </c>
      <c r="N14" s="276" t="s">
        <v>2974</v>
      </c>
      <c r="O14" s="153"/>
      <c r="P14" s="214"/>
      <c r="Q14" s="42" t="str">
        <f t="shared" si="0"/>
        <v>NACC_UDS$ELAT=labelled_spss(NACC_UDS$ELAT,c(0 = No
1 = Yes
9 = Unknown
-4 = Not available), label=Elation or euphoria in the last month)</v>
      </c>
      <c r="R14" s="33" t="str">
        <f t="shared" si="1"/>
        <v>missing values ELAT(9,-4).</v>
      </c>
      <c r="S14" s="61" t="s">
        <v>3826</v>
      </c>
      <c r="T14" s="8"/>
      <c r="U14" s="8"/>
    </row>
    <row r="15" spans="1:21" s="1" customFormat="1" ht="13.2" customHeight="1" x14ac:dyDescent="0.25">
      <c r="A15" s="273">
        <v>1</v>
      </c>
      <c r="B15" s="215">
        <v>1</v>
      </c>
      <c r="C15" s="273">
        <v>1</v>
      </c>
      <c r="D15" s="151">
        <v>1</v>
      </c>
      <c r="E15" s="215">
        <v>1</v>
      </c>
      <c r="F15" s="273">
        <v>1</v>
      </c>
      <c r="G15" s="151">
        <v>1</v>
      </c>
      <c r="H15" s="215">
        <v>1</v>
      </c>
      <c r="I15" s="273">
        <v>1</v>
      </c>
      <c r="J15" s="148">
        <f t="shared" si="2"/>
        <v>0</v>
      </c>
      <c r="K15" s="151" t="s">
        <v>514</v>
      </c>
      <c r="L15" s="152" t="s">
        <v>514</v>
      </c>
      <c r="M15" s="153" t="s">
        <v>513</v>
      </c>
      <c r="N15" s="276" t="s">
        <v>3000</v>
      </c>
      <c r="O15" s="153"/>
      <c r="P15" s="214"/>
      <c r="Q15" s="42" t="str">
        <f t="shared" si="0"/>
        <v>NACC_UDS$ELATSEV=labelled_spss(NACC_UDS$ELATSEV,c(1 = Mild (noticeable, but not a significant change)
2 = Moderate (significant, but not a dramatic change)
3 = Severe (very marked or prominent; a dramatic change)
8 = Not applicable, no elation or euphoria reported
9 = Unknown
-4 = Not available), label=Elation or euphoria severity)</v>
      </c>
      <c r="R15" s="33" t="str">
        <f t="shared" si="1"/>
        <v>missing values ELATSEV(8,9,-4).</v>
      </c>
      <c r="S15" s="61" t="s">
        <v>3829</v>
      </c>
      <c r="T15" s="8"/>
      <c r="U15" s="8"/>
    </row>
    <row r="16" spans="1:21" s="1" customFormat="1" ht="13.2" customHeight="1" x14ac:dyDescent="0.25">
      <c r="A16" s="273">
        <v>1</v>
      </c>
      <c r="B16" s="215">
        <v>1</v>
      </c>
      <c r="C16" s="273">
        <v>1</v>
      </c>
      <c r="D16" s="151">
        <v>1</v>
      </c>
      <c r="E16" s="215">
        <v>1</v>
      </c>
      <c r="F16" s="273">
        <v>1</v>
      </c>
      <c r="G16" s="151">
        <v>1</v>
      </c>
      <c r="H16" s="215">
        <v>1</v>
      </c>
      <c r="I16" s="273">
        <v>1</v>
      </c>
      <c r="J16" s="148">
        <f t="shared" si="2"/>
        <v>0</v>
      </c>
      <c r="K16" s="151" t="s">
        <v>512</v>
      </c>
      <c r="L16" s="152" t="s">
        <v>512</v>
      </c>
      <c r="M16" s="153" t="s">
        <v>511</v>
      </c>
      <c r="N16" s="276" t="s">
        <v>2974</v>
      </c>
      <c r="O16" s="153"/>
      <c r="P16" s="214"/>
      <c r="Q16" s="42" t="str">
        <f t="shared" si="0"/>
        <v>NACC_UDS$APA=labelled_spss(NACC_UDS$APA,c(0 = No
1 = Yes
9 = Unknown
-4 = Not available), label=Apathy or indifference in the last month)</v>
      </c>
      <c r="R16" s="33" t="str">
        <f t="shared" si="1"/>
        <v>missing values APA(9,-4).</v>
      </c>
      <c r="S16" s="61" t="s">
        <v>3826</v>
      </c>
      <c r="T16" s="8"/>
      <c r="U16" s="8"/>
    </row>
    <row r="17" spans="1:21" s="1" customFormat="1" ht="13.2" customHeight="1" x14ac:dyDescent="0.25">
      <c r="A17" s="273">
        <v>1</v>
      </c>
      <c r="B17" s="215">
        <v>1</v>
      </c>
      <c r="C17" s="273">
        <v>1</v>
      </c>
      <c r="D17" s="151">
        <v>1</v>
      </c>
      <c r="E17" s="215">
        <v>1</v>
      </c>
      <c r="F17" s="273">
        <v>1</v>
      </c>
      <c r="G17" s="151">
        <v>1</v>
      </c>
      <c r="H17" s="215">
        <v>1</v>
      </c>
      <c r="I17" s="273">
        <v>1</v>
      </c>
      <c r="J17" s="148">
        <f t="shared" si="2"/>
        <v>0</v>
      </c>
      <c r="K17" s="151" t="s">
        <v>510</v>
      </c>
      <c r="L17" s="152" t="s">
        <v>510</v>
      </c>
      <c r="M17" s="153" t="s">
        <v>509</v>
      </c>
      <c r="N17" s="276" t="s">
        <v>3001</v>
      </c>
      <c r="O17" s="153"/>
      <c r="P17" s="214"/>
      <c r="Q17" s="42" t="str">
        <f t="shared" si="0"/>
        <v>NACC_UDS$APASEV=labelled_spss(NACC_UDS$APASEV,c(1 = Mild (noticeable, but not a significant change)
2 = Moderate (significant, but not a dramatic change)
3 = Severe (very marked or prominent; a dramatic change)
8 = Not applicable, no apathy or indifference reported
9 = Unknown
-4 = Not available), label=Apathy or indifference severity)</v>
      </c>
      <c r="R17" s="33" t="str">
        <f t="shared" si="1"/>
        <v>missing values APASEV(8,9,-4).</v>
      </c>
      <c r="S17" s="61" t="s">
        <v>3829</v>
      </c>
      <c r="T17" s="8"/>
      <c r="U17" s="8"/>
    </row>
    <row r="18" spans="1:21" s="1" customFormat="1" ht="13.2" customHeight="1" x14ac:dyDescent="0.25">
      <c r="A18" s="273">
        <v>1</v>
      </c>
      <c r="B18" s="215">
        <v>1</v>
      </c>
      <c r="C18" s="273">
        <v>1</v>
      </c>
      <c r="D18" s="151">
        <v>1</v>
      </c>
      <c r="E18" s="215">
        <v>1</v>
      </c>
      <c r="F18" s="273">
        <v>1</v>
      </c>
      <c r="G18" s="151">
        <v>1</v>
      </c>
      <c r="H18" s="215">
        <v>1</v>
      </c>
      <c r="I18" s="273">
        <v>1</v>
      </c>
      <c r="J18" s="148">
        <f t="shared" si="2"/>
        <v>0</v>
      </c>
      <c r="K18" s="151" t="s">
        <v>508</v>
      </c>
      <c r="L18" s="152" t="s">
        <v>508</v>
      </c>
      <c r="M18" s="153" t="s">
        <v>507</v>
      </c>
      <c r="N18" s="276" t="s">
        <v>2974</v>
      </c>
      <c r="O18" s="153"/>
      <c r="P18" s="214"/>
      <c r="Q18" s="42" t="str">
        <f t="shared" si="0"/>
        <v>NACC_UDS$DISN=labelled_spss(NACC_UDS$DISN,c(0 = No
1 = Yes
9 = Unknown
-4 = Not available), label=Disinhibition in the last month)</v>
      </c>
      <c r="R18" s="33" t="str">
        <f t="shared" si="1"/>
        <v>missing values DISN(9,-4).</v>
      </c>
      <c r="S18" s="61" t="s">
        <v>3826</v>
      </c>
      <c r="T18" s="8"/>
      <c r="U18" s="8"/>
    </row>
    <row r="19" spans="1:21" s="1" customFormat="1" ht="13.2" customHeight="1" x14ac:dyDescent="0.25">
      <c r="A19" s="273">
        <v>1</v>
      </c>
      <c r="B19" s="215">
        <v>1</v>
      </c>
      <c r="C19" s="273">
        <v>1</v>
      </c>
      <c r="D19" s="151">
        <v>1</v>
      </c>
      <c r="E19" s="215">
        <v>1</v>
      </c>
      <c r="F19" s="273">
        <v>1</v>
      </c>
      <c r="G19" s="151">
        <v>1</v>
      </c>
      <c r="H19" s="215">
        <v>1</v>
      </c>
      <c r="I19" s="273">
        <v>1</v>
      </c>
      <c r="J19" s="148">
        <f t="shared" si="2"/>
        <v>0</v>
      </c>
      <c r="K19" s="151" t="s">
        <v>506</v>
      </c>
      <c r="L19" s="152" t="s">
        <v>506</v>
      </c>
      <c r="M19" s="153" t="s">
        <v>505</v>
      </c>
      <c r="N19" s="276" t="s">
        <v>3002</v>
      </c>
      <c r="O19" s="153"/>
      <c r="P19" s="214"/>
      <c r="Q19" s="42" t="str">
        <f t="shared" si="0"/>
        <v>NACC_UDS$DISNSEV=labelled_spss(NACC_UDS$DISNSEV,c(1 = Mild (noticeable, but not a significant change)
2 = Moderate (significant, but not a dramatic change)
3 = Severe (very marked or prominent; a dramatic change)
8 = Not applicable, no disinhibition reported
9 = Unknown
-4 = Not available), label=Disinhibition severity)</v>
      </c>
      <c r="R19" s="33" t="str">
        <f t="shared" si="1"/>
        <v>missing values DISNSEV(8,9,-4).</v>
      </c>
      <c r="S19" s="61" t="s">
        <v>3829</v>
      </c>
      <c r="T19" s="8"/>
      <c r="U19" s="8"/>
    </row>
    <row r="20" spans="1:21" s="1" customFormat="1" ht="13.2" customHeight="1" x14ac:dyDescent="0.25">
      <c r="A20" s="273">
        <v>1</v>
      </c>
      <c r="B20" s="215">
        <v>1</v>
      </c>
      <c r="C20" s="273">
        <v>1</v>
      </c>
      <c r="D20" s="151">
        <v>1</v>
      </c>
      <c r="E20" s="215">
        <v>1</v>
      </c>
      <c r="F20" s="273">
        <v>1</v>
      </c>
      <c r="G20" s="151">
        <v>1</v>
      </c>
      <c r="H20" s="215">
        <v>1</v>
      </c>
      <c r="I20" s="273">
        <v>1</v>
      </c>
      <c r="J20" s="148">
        <f t="shared" si="2"/>
        <v>0</v>
      </c>
      <c r="K20" s="151" t="s">
        <v>504</v>
      </c>
      <c r="L20" s="152" t="s">
        <v>504</v>
      </c>
      <c r="M20" s="153" t="s">
        <v>503</v>
      </c>
      <c r="N20" s="276" t="s">
        <v>2974</v>
      </c>
      <c r="O20" s="153"/>
      <c r="P20" s="214"/>
      <c r="Q20" s="42" t="str">
        <f t="shared" si="0"/>
        <v>NACC_UDS$IRR=labelled_spss(NACC_UDS$IRR,c(0 = No
1 = Yes
9 = Unknown
-4 = Not available), label=Irritability or lability in the last month)</v>
      </c>
      <c r="R20" s="33" t="str">
        <f t="shared" si="1"/>
        <v>missing values IRR(9,-4).</v>
      </c>
      <c r="S20" s="61" t="s">
        <v>3826</v>
      </c>
      <c r="T20" s="8"/>
      <c r="U20" s="8"/>
    </row>
    <row r="21" spans="1:21" s="1" customFormat="1" ht="13.2" customHeight="1" x14ac:dyDescent="0.25">
      <c r="A21" s="273">
        <v>1</v>
      </c>
      <c r="B21" s="215">
        <v>1</v>
      </c>
      <c r="C21" s="273">
        <v>1</v>
      </c>
      <c r="D21" s="151">
        <v>1</v>
      </c>
      <c r="E21" s="215">
        <v>1</v>
      </c>
      <c r="F21" s="273">
        <v>1</v>
      </c>
      <c r="G21" s="151">
        <v>1</v>
      </c>
      <c r="H21" s="215">
        <v>1</v>
      </c>
      <c r="I21" s="273">
        <v>1</v>
      </c>
      <c r="J21" s="148">
        <f t="shared" si="2"/>
        <v>0</v>
      </c>
      <c r="K21" s="151" t="s">
        <v>502</v>
      </c>
      <c r="L21" s="152" t="s">
        <v>502</v>
      </c>
      <c r="M21" s="153" t="s">
        <v>501</v>
      </c>
      <c r="N21" s="276" t="s">
        <v>3003</v>
      </c>
      <c r="O21" s="153"/>
      <c r="P21" s="214"/>
      <c r="Q21" s="42" t="str">
        <f t="shared" si="0"/>
        <v>NACC_UDS$IRRSEV=labelled_spss(NACC_UDS$IRRSEV,c(1 = Mild (noticeable, but not a significant change)
2 = Moderate (significant, but not a dramatic change)
3 = Severe (very marked or prominent; a dramatic change)
8 = Not applicable, no irritability or lability reported
9 = Unknown
-4 = Not available), label=Irritability or lability severity)</v>
      </c>
      <c r="R21" s="33" t="str">
        <f t="shared" si="1"/>
        <v>missing values IRRSEV(8,9,-4).</v>
      </c>
      <c r="S21" s="61" t="s">
        <v>3829</v>
      </c>
      <c r="T21" s="8"/>
      <c r="U21" s="8"/>
    </row>
    <row r="22" spans="1:21" s="1" customFormat="1" ht="13.2" customHeight="1" x14ac:dyDescent="0.25">
      <c r="A22" s="273">
        <v>1</v>
      </c>
      <c r="B22" s="215">
        <v>1</v>
      </c>
      <c r="C22" s="273">
        <v>1</v>
      </c>
      <c r="D22" s="151">
        <v>1</v>
      </c>
      <c r="E22" s="215">
        <v>1</v>
      </c>
      <c r="F22" s="273">
        <v>1</v>
      </c>
      <c r="G22" s="151">
        <v>1</v>
      </c>
      <c r="H22" s="215">
        <v>1</v>
      </c>
      <c r="I22" s="273">
        <v>1</v>
      </c>
      <c r="J22" s="148">
        <f t="shared" si="2"/>
        <v>0</v>
      </c>
      <c r="K22" s="151" t="s">
        <v>500</v>
      </c>
      <c r="L22" s="152" t="s">
        <v>500</v>
      </c>
      <c r="M22" s="153" t="s">
        <v>499</v>
      </c>
      <c r="N22" s="276" t="s">
        <v>2974</v>
      </c>
      <c r="O22" s="153"/>
      <c r="P22" s="214"/>
      <c r="Q22" s="42" t="str">
        <f t="shared" si="0"/>
        <v>NACC_UDS$MOT=labelled_spss(NACC_UDS$MOT,c(0 = No
1 = Yes
9 = Unknown
-4 = Not available), label=Motor disturbance in the last month)</v>
      </c>
      <c r="R22" s="33" t="str">
        <f t="shared" si="1"/>
        <v>missing values MOT(9,-4).</v>
      </c>
      <c r="S22" s="61" t="s">
        <v>3826</v>
      </c>
      <c r="T22" s="8"/>
      <c r="U22" s="8"/>
    </row>
    <row r="23" spans="1:21" s="1" customFormat="1" ht="13.2" customHeight="1" x14ac:dyDescent="0.25">
      <c r="A23" s="273">
        <v>1</v>
      </c>
      <c r="B23" s="215">
        <v>1</v>
      </c>
      <c r="C23" s="273">
        <v>1</v>
      </c>
      <c r="D23" s="151">
        <v>1</v>
      </c>
      <c r="E23" s="215">
        <v>1</v>
      </c>
      <c r="F23" s="273">
        <v>1</v>
      </c>
      <c r="G23" s="151">
        <v>1</v>
      </c>
      <c r="H23" s="215">
        <v>1</v>
      </c>
      <c r="I23" s="273">
        <v>1</v>
      </c>
      <c r="J23" s="148">
        <f t="shared" si="2"/>
        <v>0</v>
      </c>
      <c r="K23" s="151" t="s">
        <v>498</v>
      </c>
      <c r="L23" s="152" t="s">
        <v>498</v>
      </c>
      <c r="M23" s="153" t="s">
        <v>497</v>
      </c>
      <c r="N23" s="276" t="s">
        <v>3004</v>
      </c>
      <c r="O23" s="153"/>
      <c r="P23" s="214"/>
      <c r="Q23" s="42" t="str">
        <f t="shared" si="0"/>
        <v>NACC_UDS$MOTSEV=labelled_spss(NACC_UDS$MOTSEV,c(1 = Mild (noticeable, but not a significant change)
2 = Moderate (significant, but not a dramatic change)
3 = Severe (very marked or prominent; a dramatic change)
8 = Not applicable, no motor disturbance reported
9 = Unknown
-4 = Not available), label=Motor disturbance severity)</v>
      </c>
      <c r="R23" s="33" t="str">
        <f t="shared" si="1"/>
        <v>missing values MOTSEV(8,9,-4).</v>
      </c>
      <c r="S23" s="61" t="s">
        <v>3829</v>
      </c>
      <c r="T23" s="8"/>
      <c r="U23" s="8"/>
    </row>
    <row r="24" spans="1:21" s="1" customFormat="1" ht="13.2" customHeight="1" x14ac:dyDescent="0.25">
      <c r="A24" s="273">
        <v>1</v>
      </c>
      <c r="B24" s="215">
        <v>1</v>
      </c>
      <c r="C24" s="273">
        <v>1</v>
      </c>
      <c r="D24" s="151">
        <v>1</v>
      </c>
      <c r="E24" s="215">
        <v>1</v>
      </c>
      <c r="F24" s="273">
        <v>1</v>
      </c>
      <c r="G24" s="151">
        <v>1</v>
      </c>
      <c r="H24" s="215">
        <v>1</v>
      </c>
      <c r="I24" s="273">
        <v>1</v>
      </c>
      <c r="J24" s="148">
        <f t="shared" si="2"/>
        <v>0</v>
      </c>
      <c r="K24" s="151" t="s">
        <v>496</v>
      </c>
      <c r="L24" s="152" t="s">
        <v>496</v>
      </c>
      <c r="M24" s="153" t="s">
        <v>495</v>
      </c>
      <c r="N24" s="276" t="s">
        <v>2974</v>
      </c>
      <c r="O24" s="153"/>
      <c r="P24" s="214"/>
      <c r="Q24" s="42" t="str">
        <f t="shared" si="0"/>
        <v>NACC_UDS$NITE=labelled_spss(NACC_UDS$NITE,c(0 = No
1 = Yes
9 = Unknown
-4 = Not available), label=Nighttime behaviors in the last month)</v>
      </c>
      <c r="R24" s="33" t="str">
        <f t="shared" si="1"/>
        <v>missing values NITE(9,-4).</v>
      </c>
      <c r="S24" s="61" t="s">
        <v>3826</v>
      </c>
      <c r="T24" s="8"/>
      <c r="U24" s="8"/>
    </row>
    <row r="25" spans="1:21" s="1" customFormat="1" ht="13.2" customHeight="1" x14ac:dyDescent="0.25">
      <c r="A25" s="273">
        <v>1</v>
      </c>
      <c r="B25" s="215">
        <v>1</v>
      </c>
      <c r="C25" s="273">
        <v>1</v>
      </c>
      <c r="D25" s="151">
        <v>1</v>
      </c>
      <c r="E25" s="215">
        <v>1</v>
      </c>
      <c r="F25" s="273">
        <v>1</v>
      </c>
      <c r="G25" s="151">
        <v>1</v>
      </c>
      <c r="H25" s="215">
        <v>1</v>
      </c>
      <c r="I25" s="273">
        <v>1</v>
      </c>
      <c r="J25" s="148">
        <f t="shared" si="2"/>
        <v>0</v>
      </c>
      <c r="K25" s="151" t="s">
        <v>494</v>
      </c>
      <c r="L25" s="152" t="s">
        <v>494</v>
      </c>
      <c r="M25" s="153" t="s">
        <v>493</v>
      </c>
      <c r="N25" s="276" t="s">
        <v>3005</v>
      </c>
      <c r="O25" s="153"/>
      <c r="P25" s="214"/>
      <c r="Q25" s="42" t="str">
        <f t="shared" si="0"/>
        <v>NACC_UDS$NITESEV=labelled_spss(NACC_UDS$NITESEV,c(1 = Mild (noticeable, but not a significant change)
2 = Moderate (significant, but not a dramatic change)
3 = Severe (very marked or prominent; a dramatic change)
8 = Not applicable, no nighttime behaviors reported
9 = Unknown
-4 = Not available), label=Nighttime behaviors severity)</v>
      </c>
      <c r="R25" s="33" t="str">
        <f t="shared" si="1"/>
        <v>missing values NITESEV(8,9,-4).</v>
      </c>
      <c r="S25" s="61" t="s">
        <v>3829</v>
      </c>
      <c r="T25" s="8"/>
      <c r="U25" s="8"/>
    </row>
    <row r="26" spans="1:21" s="1" customFormat="1" ht="13.2" customHeight="1" x14ac:dyDescent="0.25">
      <c r="A26" s="273">
        <v>1</v>
      </c>
      <c r="B26" s="215">
        <v>1</v>
      </c>
      <c r="C26" s="273">
        <v>1</v>
      </c>
      <c r="D26" s="151">
        <v>1</v>
      </c>
      <c r="E26" s="215">
        <v>1</v>
      </c>
      <c r="F26" s="273">
        <v>1</v>
      </c>
      <c r="G26" s="151">
        <v>1</v>
      </c>
      <c r="H26" s="215">
        <v>1</v>
      </c>
      <c r="I26" s="273">
        <v>1</v>
      </c>
      <c r="J26" s="148">
        <f t="shared" si="2"/>
        <v>0</v>
      </c>
      <c r="K26" s="151" t="s">
        <v>492</v>
      </c>
      <c r="L26" s="152" t="s">
        <v>492</v>
      </c>
      <c r="M26" s="153" t="s">
        <v>1219</v>
      </c>
      <c r="N26" s="276" t="s">
        <v>2974</v>
      </c>
      <c r="O26" s="153"/>
      <c r="P26" s="214"/>
      <c r="Q26" s="42" t="str">
        <f t="shared" si="0"/>
        <v>NACC_UDS$APP=labelled_spss(NACC_UDS$APP,c(0 = No
1 = Yes
9 = Unknown
-4 = Not available), label=Appetite and eating problems in the last month)</v>
      </c>
      <c r="R26" s="33" t="str">
        <f t="shared" si="1"/>
        <v>missing values APP(9,-4).</v>
      </c>
      <c r="S26" s="61" t="s">
        <v>3826</v>
      </c>
      <c r="T26" s="8"/>
      <c r="U26" s="8"/>
    </row>
    <row r="27" spans="1:21" s="1" customFormat="1" ht="13.2" customHeight="1" thickBot="1" x14ac:dyDescent="0.3">
      <c r="A27" s="274">
        <v>1</v>
      </c>
      <c r="B27" s="275">
        <v>1</v>
      </c>
      <c r="C27" s="274">
        <v>1</v>
      </c>
      <c r="D27" s="168">
        <v>1</v>
      </c>
      <c r="E27" s="275">
        <v>1</v>
      </c>
      <c r="F27" s="274">
        <v>1</v>
      </c>
      <c r="G27" s="168">
        <v>1</v>
      </c>
      <c r="H27" s="275">
        <v>1</v>
      </c>
      <c r="I27" s="274">
        <v>1</v>
      </c>
      <c r="J27" s="192">
        <f t="shared" si="2"/>
        <v>0</v>
      </c>
      <c r="K27" s="168" t="s">
        <v>491</v>
      </c>
      <c r="L27" s="169" t="s">
        <v>491</v>
      </c>
      <c r="M27" s="172" t="s">
        <v>490</v>
      </c>
      <c r="N27" s="281" t="s">
        <v>3006</v>
      </c>
      <c r="O27" s="172"/>
      <c r="P27" s="343"/>
      <c r="Q27" s="42" t="str">
        <f t="shared" si="0"/>
        <v>NACC_UDS$APPSEV=labelled_spss(NACC_UDS$APPSEV,c(1 = Mild (noticeable, but not a significant change)
2 = Moderate (significant, but not a dramatic change)
3 = Severe (very marked or prominent; a dramatic change)
8 = Not applicable, no appetite or eating problems reported
9 = Unknown
-4 = Not available), label=Appetite and eating severity)</v>
      </c>
      <c r="R27" s="33" t="str">
        <f t="shared" si="1"/>
        <v>missing values APPSEV(8,9,-4).</v>
      </c>
      <c r="S27" s="61" t="s">
        <v>3829</v>
      </c>
      <c r="T27" s="8"/>
      <c r="U27" s="8"/>
    </row>
  </sheetData>
  <autoFilter ref="A1:J1" xr:uid="{7DC50166-36EC-4E94-BD9C-3B6B179AA269}"/>
  <conditionalFormatting sqref="J2:J27">
    <cfRule type="cellIs" dxfId="48" priority="2" operator="equal">
      <formula>1</formula>
    </cfRule>
    <cfRule type="cellIs" dxfId="47" priority="3" operator="equal">
      <formula>0</formula>
    </cfRule>
  </conditionalFormatting>
  <conditionalFormatting sqref="I2:I27">
    <cfRule type="cellIs" dxfId="46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5A69-5A8C-41CB-9AF6-B18CD051B883}">
  <dimension ref="A1:U19"/>
  <sheetViews>
    <sheetView workbookViewId="0">
      <selection sqref="A1:J1"/>
    </sheetView>
  </sheetViews>
  <sheetFormatPr defaultRowHeight="16.2" customHeight="1" x14ac:dyDescent="0.25"/>
  <cols>
    <col min="1" max="8" width="6" style="1" customWidth="1"/>
    <col min="9" max="10" width="4.6640625" style="1" customWidth="1"/>
    <col min="11" max="12" width="10.33203125" style="1" bestFit="1" customWidth="1"/>
    <col min="13" max="13" width="54" style="1" bestFit="1" customWidth="1"/>
    <col min="14" max="16" width="8.88671875" style="1"/>
    <col min="17" max="19" width="0" style="1" hidden="1" customWidth="1"/>
    <col min="20" max="16384" width="8.88671875" style="1"/>
  </cols>
  <sheetData>
    <row r="1" spans="1:21" ht="36.6" thickBot="1" x14ac:dyDescent="0.3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5710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ht="12.6" customHeight="1" x14ac:dyDescent="0.25">
      <c r="A2" s="273">
        <v>1</v>
      </c>
      <c r="B2" s="215">
        <v>1</v>
      </c>
      <c r="C2" s="273">
        <v>1</v>
      </c>
      <c r="D2" s="151">
        <v>1</v>
      </c>
      <c r="E2" s="215">
        <v>0</v>
      </c>
      <c r="F2" s="273">
        <v>1</v>
      </c>
      <c r="G2" s="151">
        <v>1</v>
      </c>
      <c r="H2" s="215">
        <v>1</v>
      </c>
      <c r="I2" s="273">
        <v>1</v>
      </c>
      <c r="J2" s="148">
        <f>IF(AND(F2=0,G2=0,H2=0),1,0)</f>
        <v>0</v>
      </c>
      <c r="K2" s="273" t="s">
        <v>489</v>
      </c>
      <c r="L2" s="152" t="s">
        <v>489</v>
      </c>
      <c r="M2" s="153" t="s">
        <v>1220</v>
      </c>
      <c r="N2" s="276" t="s">
        <v>3007</v>
      </c>
      <c r="O2" s="153"/>
      <c r="P2" s="214"/>
      <c r="Q2" s="42" t="str">
        <f t="shared" ref="Q2:Q19" si="0">CONCATENATE("NACC_UDS$",K2,"=","labelled_spss(NACC_UDS$",K2,",c(",N2,"), label=",$Q$1,M2,$Q$1,")")</f>
        <v>NACC_UDS$NOGDS=labelled_spss(NACC_UDS$NOGDS,c(0 = Able to complete the GDS
1 = Not able to complete the GDS
-4 = Not available), label=Is the subject able to complete the GDS, based on the clinician’s best judgment?)</v>
      </c>
      <c r="R2" s="33" t="str">
        <f t="shared" ref="R2:R17" si="1">IF(S2="","",CONCATENATE("missing values ",K2,"(",S2,")."))</f>
        <v>missing values NOGDS(9,-4).</v>
      </c>
      <c r="S2" s="61" t="s">
        <v>3826</v>
      </c>
      <c r="T2" s="8"/>
      <c r="U2" s="8"/>
    </row>
    <row r="3" spans="1:21" ht="12.6" customHeight="1" x14ac:dyDescent="0.25">
      <c r="A3" s="273">
        <v>1</v>
      </c>
      <c r="B3" s="215">
        <v>1</v>
      </c>
      <c r="C3" s="273">
        <v>1</v>
      </c>
      <c r="D3" s="151">
        <v>1</v>
      </c>
      <c r="E3" s="215">
        <v>0</v>
      </c>
      <c r="F3" s="273">
        <v>1</v>
      </c>
      <c r="G3" s="151">
        <v>1</v>
      </c>
      <c r="H3" s="215">
        <v>1</v>
      </c>
      <c r="I3" s="273">
        <v>1</v>
      </c>
      <c r="J3" s="148">
        <f t="shared" ref="J3:J18" si="2">IF(AND(F3=0,G3=0,H3=0),1,0)</f>
        <v>0</v>
      </c>
      <c r="K3" s="273" t="s">
        <v>488</v>
      </c>
      <c r="L3" s="152" t="s">
        <v>488</v>
      </c>
      <c r="M3" s="153" t="s">
        <v>487</v>
      </c>
      <c r="N3" s="276" t="s">
        <v>3008</v>
      </c>
      <c r="O3" s="153"/>
      <c r="P3" s="214"/>
      <c r="Q3" s="42" t="str">
        <f t="shared" si="0"/>
        <v>NACC_UDS$SATIS=labelled_spss(NACC_UDS$SATIS,c(0 = Yes
1 = No
9 = Did not answer
-4 = Not available), label=Are you basically satisﬁed with your life?)</v>
      </c>
      <c r="R3" s="33" t="str">
        <f t="shared" si="1"/>
        <v>missing values SATIS(9,-4).</v>
      </c>
      <c r="S3" s="61" t="s">
        <v>3826</v>
      </c>
      <c r="T3" s="8"/>
      <c r="U3" s="8"/>
    </row>
    <row r="4" spans="1:21" ht="12.6" customHeight="1" x14ac:dyDescent="0.25">
      <c r="A4" s="273">
        <v>1</v>
      </c>
      <c r="B4" s="215">
        <v>1</v>
      </c>
      <c r="C4" s="273">
        <v>1</v>
      </c>
      <c r="D4" s="151">
        <v>1</v>
      </c>
      <c r="E4" s="215">
        <v>0</v>
      </c>
      <c r="F4" s="273">
        <v>1</v>
      </c>
      <c r="G4" s="151">
        <v>1</v>
      </c>
      <c r="H4" s="215">
        <v>1</v>
      </c>
      <c r="I4" s="273">
        <v>1</v>
      </c>
      <c r="J4" s="148">
        <f t="shared" si="2"/>
        <v>0</v>
      </c>
      <c r="K4" s="273" t="s">
        <v>486</v>
      </c>
      <c r="L4" s="152" t="s">
        <v>486</v>
      </c>
      <c r="M4" s="153" t="s">
        <v>1221</v>
      </c>
      <c r="N4" s="276" t="s">
        <v>3009</v>
      </c>
      <c r="O4" s="153"/>
      <c r="P4" s="214"/>
      <c r="Q4" s="42" t="str">
        <f t="shared" si="0"/>
        <v>NACC_UDS$DROPACT=labelled_spss(NACC_UDS$DROPACT,c(0 = No
1 = Yes
9 = Did not answer
-4 = Not available), label=Have you dropped many of your activities and interests?)</v>
      </c>
      <c r="R4" s="33" t="str">
        <f t="shared" si="1"/>
        <v>missing values DROPACT(9,-4).</v>
      </c>
      <c r="S4" s="61" t="s">
        <v>3826</v>
      </c>
      <c r="T4" s="8"/>
      <c r="U4" s="8"/>
    </row>
    <row r="5" spans="1:21" ht="12.6" customHeight="1" x14ac:dyDescent="0.25">
      <c r="A5" s="273">
        <v>1</v>
      </c>
      <c r="B5" s="215">
        <v>1</v>
      </c>
      <c r="C5" s="273">
        <v>1</v>
      </c>
      <c r="D5" s="151">
        <v>1</v>
      </c>
      <c r="E5" s="215">
        <v>0</v>
      </c>
      <c r="F5" s="273">
        <v>1</v>
      </c>
      <c r="G5" s="151">
        <v>1</v>
      </c>
      <c r="H5" s="215">
        <v>1</v>
      </c>
      <c r="I5" s="273">
        <v>1</v>
      </c>
      <c r="J5" s="148">
        <f t="shared" si="2"/>
        <v>0</v>
      </c>
      <c r="K5" s="273" t="s">
        <v>485</v>
      </c>
      <c r="L5" s="152" t="s">
        <v>485</v>
      </c>
      <c r="M5" s="153" t="s">
        <v>484</v>
      </c>
      <c r="N5" s="276" t="s">
        <v>3009</v>
      </c>
      <c r="O5" s="153"/>
      <c r="P5" s="214"/>
      <c r="Q5" s="42" t="str">
        <f t="shared" si="0"/>
        <v>NACC_UDS$EMPTY=labelled_spss(NACC_UDS$EMPTY,c(0 = No
1 = Yes
9 = Did not answer
-4 = Not available), label=Do you feel that your life is empty?)</v>
      </c>
      <c r="R5" s="33" t="str">
        <f t="shared" si="1"/>
        <v>missing values EMPTY(9,-4).</v>
      </c>
      <c r="S5" s="61" t="s">
        <v>3826</v>
      </c>
      <c r="T5" s="8"/>
      <c r="U5" s="8"/>
    </row>
    <row r="6" spans="1:21" ht="12.6" customHeight="1" x14ac:dyDescent="0.25">
      <c r="A6" s="273">
        <v>1</v>
      </c>
      <c r="B6" s="215">
        <v>1</v>
      </c>
      <c r="C6" s="273">
        <v>1</v>
      </c>
      <c r="D6" s="151">
        <v>1</v>
      </c>
      <c r="E6" s="215">
        <v>0</v>
      </c>
      <c r="F6" s="273">
        <v>1</v>
      </c>
      <c r="G6" s="151">
        <v>1</v>
      </c>
      <c r="H6" s="215">
        <v>1</v>
      </c>
      <c r="I6" s="273">
        <v>1</v>
      </c>
      <c r="J6" s="148">
        <f t="shared" si="2"/>
        <v>0</v>
      </c>
      <c r="K6" s="273" t="s">
        <v>483</v>
      </c>
      <c r="L6" s="152" t="s">
        <v>483</v>
      </c>
      <c r="M6" s="153" t="s">
        <v>482</v>
      </c>
      <c r="N6" s="276" t="s">
        <v>3009</v>
      </c>
      <c r="O6" s="153"/>
      <c r="P6" s="214"/>
      <c r="Q6" s="42" t="str">
        <f t="shared" si="0"/>
        <v>NACC_UDS$BORED=labelled_spss(NACC_UDS$BORED,c(0 = No
1 = Yes
9 = Did not answer
-4 = Not available), label=Do you often get bored?)</v>
      </c>
      <c r="R6" s="33" t="str">
        <f t="shared" si="1"/>
        <v>missing values BORED(9,-4).</v>
      </c>
      <c r="S6" s="61" t="s">
        <v>3826</v>
      </c>
      <c r="T6" s="8"/>
      <c r="U6" s="8"/>
    </row>
    <row r="7" spans="1:21" ht="12.6" customHeight="1" x14ac:dyDescent="0.25">
      <c r="A7" s="273">
        <v>1</v>
      </c>
      <c r="B7" s="215">
        <v>1</v>
      </c>
      <c r="C7" s="273">
        <v>1</v>
      </c>
      <c r="D7" s="151">
        <v>1</v>
      </c>
      <c r="E7" s="215">
        <v>0</v>
      </c>
      <c r="F7" s="273">
        <v>1</v>
      </c>
      <c r="G7" s="151">
        <v>1</v>
      </c>
      <c r="H7" s="215">
        <v>1</v>
      </c>
      <c r="I7" s="273">
        <v>1</v>
      </c>
      <c r="J7" s="148">
        <f t="shared" si="2"/>
        <v>0</v>
      </c>
      <c r="K7" s="273" t="s">
        <v>481</v>
      </c>
      <c r="L7" s="152" t="s">
        <v>481</v>
      </c>
      <c r="M7" s="153" t="s">
        <v>480</v>
      </c>
      <c r="N7" s="276" t="s">
        <v>3008</v>
      </c>
      <c r="O7" s="153"/>
      <c r="P7" s="214"/>
      <c r="Q7" s="42" t="str">
        <f t="shared" si="0"/>
        <v>NACC_UDS$SPIRITS=labelled_spss(NACC_UDS$SPIRITS,c(0 = Yes
1 = No
9 = Did not answer
-4 = Not available), label=Are you in good spirits most of the time?)</v>
      </c>
      <c r="R7" s="33" t="str">
        <f t="shared" si="1"/>
        <v>missing values SPIRITS(9,-4).</v>
      </c>
      <c r="S7" s="61" t="s">
        <v>3826</v>
      </c>
      <c r="T7" s="8"/>
      <c r="U7" s="8"/>
    </row>
    <row r="8" spans="1:21" ht="12.6" customHeight="1" x14ac:dyDescent="0.25">
      <c r="A8" s="273">
        <v>1</v>
      </c>
      <c r="B8" s="215">
        <v>1</v>
      </c>
      <c r="C8" s="273">
        <v>1</v>
      </c>
      <c r="D8" s="151">
        <v>1</v>
      </c>
      <c r="E8" s="215">
        <v>0</v>
      </c>
      <c r="F8" s="273">
        <v>1</v>
      </c>
      <c r="G8" s="151">
        <v>1</v>
      </c>
      <c r="H8" s="215">
        <v>1</v>
      </c>
      <c r="I8" s="273">
        <v>1</v>
      </c>
      <c r="J8" s="148">
        <f t="shared" si="2"/>
        <v>0</v>
      </c>
      <c r="K8" s="273" t="s">
        <v>479</v>
      </c>
      <c r="L8" s="152" t="s">
        <v>479</v>
      </c>
      <c r="M8" s="153" t="s">
        <v>1222</v>
      </c>
      <c r="N8" s="276" t="s">
        <v>3009</v>
      </c>
      <c r="O8" s="153"/>
      <c r="P8" s="214"/>
      <c r="Q8" s="42" t="str">
        <f t="shared" si="0"/>
        <v>NACC_UDS$AFRAID=labelled_spss(NACC_UDS$AFRAID,c(0 = No
1 = Yes
9 = Did not answer
-4 = Not available), label=Are you afraid that something bad is going to happen to you?)</v>
      </c>
      <c r="R8" s="33" t="str">
        <f t="shared" si="1"/>
        <v>missing values AFRAID(9,-4).</v>
      </c>
      <c r="S8" s="61" t="s">
        <v>3826</v>
      </c>
      <c r="T8" s="8"/>
      <c r="U8" s="8"/>
    </row>
    <row r="9" spans="1:21" ht="12.6" customHeight="1" x14ac:dyDescent="0.25">
      <c r="A9" s="273">
        <v>1</v>
      </c>
      <c r="B9" s="215">
        <v>1</v>
      </c>
      <c r="C9" s="273">
        <v>1</v>
      </c>
      <c r="D9" s="151">
        <v>1</v>
      </c>
      <c r="E9" s="215">
        <v>0</v>
      </c>
      <c r="F9" s="273">
        <v>1</v>
      </c>
      <c r="G9" s="151">
        <v>1</v>
      </c>
      <c r="H9" s="215">
        <v>1</v>
      </c>
      <c r="I9" s="273">
        <v>1</v>
      </c>
      <c r="J9" s="148">
        <f t="shared" si="2"/>
        <v>0</v>
      </c>
      <c r="K9" s="273" t="s">
        <v>478</v>
      </c>
      <c r="L9" s="152" t="s">
        <v>478</v>
      </c>
      <c r="M9" s="153" t="s">
        <v>477</v>
      </c>
      <c r="N9" s="276" t="s">
        <v>3008</v>
      </c>
      <c r="O9" s="153"/>
      <c r="P9" s="214"/>
      <c r="Q9" s="42" t="str">
        <f t="shared" si="0"/>
        <v>NACC_UDS$HAPPY=labelled_spss(NACC_UDS$HAPPY,c(0 = Yes
1 = No
9 = Did not answer
-4 = Not available), label=Do you feel happy most of the time?)</v>
      </c>
      <c r="R9" s="33" t="str">
        <f t="shared" si="1"/>
        <v>missing values HAPPY(9,-4).</v>
      </c>
      <c r="S9" s="61" t="s">
        <v>3826</v>
      </c>
      <c r="T9" s="8"/>
      <c r="U9" s="8"/>
    </row>
    <row r="10" spans="1:21" ht="12.6" customHeight="1" x14ac:dyDescent="0.25">
      <c r="A10" s="273">
        <v>1</v>
      </c>
      <c r="B10" s="215">
        <v>1</v>
      </c>
      <c r="C10" s="273">
        <v>1</v>
      </c>
      <c r="D10" s="151">
        <v>1</v>
      </c>
      <c r="E10" s="215">
        <v>0</v>
      </c>
      <c r="F10" s="273">
        <v>1</v>
      </c>
      <c r="G10" s="151">
        <v>1</v>
      </c>
      <c r="H10" s="215">
        <v>1</v>
      </c>
      <c r="I10" s="273">
        <v>1</v>
      </c>
      <c r="J10" s="148">
        <f t="shared" si="2"/>
        <v>0</v>
      </c>
      <c r="K10" s="273" t="s">
        <v>476</v>
      </c>
      <c r="L10" s="152" t="s">
        <v>476</v>
      </c>
      <c r="M10" s="153" t="s">
        <v>475</v>
      </c>
      <c r="N10" s="276" t="s">
        <v>3009</v>
      </c>
      <c r="O10" s="153"/>
      <c r="P10" s="214"/>
      <c r="Q10" s="42" t="str">
        <f t="shared" si="0"/>
        <v>NACC_UDS$HELPLESS=labelled_spss(NACC_UDS$HELPLESS,c(0 = No
1 = Yes
9 = Did not answer
-4 = Not available), label=Do you often feel helpless?)</v>
      </c>
      <c r="R10" s="33" t="str">
        <f t="shared" si="1"/>
        <v>missing values HELPLESS(9,-4).</v>
      </c>
      <c r="S10" s="61" t="s">
        <v>3826</v>
      </c>
      <c r="T10" s="8"/>
      <c r="U10" s="8"/>
    </row>
    <row r="11" spans="1:21" ht="12.6" customHeight="1" x14ac:dyDescent="0.25">
      <c r="A11" s="273">
        <v>1</v>
      </c>
      <c r="B11" s="215">
        <v>1</v>
      </c>
      <c r="C11" s="273">
        <v>1</v>
      </c>
      <c r="D11" s="151">
        <v>1</v>
      </c>
      <c r="E11" s="215">
        <v>0</v>
      </c>
      <c r="F11" s="273">
        <v>1</v>
      </c>
      <c r="G11" s="151">
        <v>1</v>
      </c>
      <c r="H11" s="215">
        <v>1</v>
      </c>
      <c r="I11" s="273">
        <v>1</v>
      </c>
      <c r="J11" s="148">
        <f t="shared" si="2"/>
        <v>0</v>
      </c>
      <c r="K11" s="273" t="s">
        <v>474</v>
      </c>
      <c r="L11" s="152" t="s">
        <v>474</v>
      </c>
      <c r="M11" s="153" t="s">
        <v>1223</v>
      </c>
      <c r="N11" s="276" t="s">
        <v>3009</v>
      </c>
      <c r="O11" s="153"/>
      <c r="P11" s="214"/>
      <c r="Q11" s="42" t="str">
        <f t="shared" si="0"/>
        <v>NACC_UDS$STAYHOME=labelled_spss(NACC_UDS$STAYHOME,c(0 = No
1 = Yes
9 = Did not answer
-4 = Not available), label=Do you prefer to stay at home, rather than going out and doing new things?)</v>
      </c>
      <c r="R11" s="33" t="str">
        <f t="shared" si="1"/>
        <v>missing values STAYHOME(9,-4).</v>
      </c>
      <c r="S11" s="61" t="s">
        <v>3826</v>
      </c>
      <c r="T11" s="8"/>
      <c r="U11" s="8"/>
    </row>
    <row r="12" spans="1:21" ht="12.6" customHeight="1" x14ac:dyDescent="0.25">
      <c r="A12" s="273">
        <v>1</v>
      </c>
      <c r="B12" s="215">
        <v>1</v>
      </c>
      <c r="C12" s="273">
        <v>1</v>
      </c>
      <c r="D12" s="151">
        <v>1</v>
      </c>
      <c r="E12" s="215">
        <v>0</v>
      </c>
      <c r="F12" s="273">
        <v>1</v>
      </c>
      <c r="G12" s="151">
        <v>1</v>
      </c>
      <c r="H12" s="215">
        <v>1</v>
      </c>
      <c r="I12" s="273">
        <v>1</v>
      </c>
      <c r="J12" s="148">
        <f t="shared" si="2"/>
        <v>0</v>
      </c>
      <c r="K12" s="273" t="s">
        <v>473</v>
      </c>
      <c r="L12" s="152" t="s">
        <v>473</v>
      </c>
      <c r="M12" s="153" t="s">
        <v>1224</v>
      </c>
      <c r="N12" s="276" t="s">
        <v>3009</v>
      </c>
      <c r="O12" s="153"/>
      <c r="P12" s="214"/>
      <c r="Q12" s="42" t="str">
        <f t="shared" si="0"/>
        <v>NACC_UDS$MEMPROB=labelled_spss(NACC_UDS$MEMPROB,c(0 = No
1 = Yes
9 = Did not answer
-4 = Not available), label=Do you feel you have more problems with memory than most?)</v>
      </c>
      <c r="R12" s="33" t="str">
        <f t="shared" si="1"/>
        <v>missing values MEMPROB(9,-4).</v>
      </c>
      <c r="S12" s="61" t="s">
        <v>3826</v>
      </c>
      <c r="T12" s="8"/>
      <c r="U12" s="8"/>
    </row>
    <row r="13" spans="1:21" ht="12.6" customHeight="1" x14ac:dyDescent="0.25">
      <c r="A13" s="273">
        <v>1</v>
      </c>
      <c r="B13" s="215">
        <v>1</v>
      </c>
      <c r="C13" s="273">
        <v>1</v>
      </c>
      <c r="D13" s="151">
        <v>1</v>
      </c>
      <c r="E13" s="215">
        <v>0</v>
      </c>
      <c r="F13" s="273">
        <v>1</v>
      </c>
      <c r="G13" s="151">
        <v>1</v>
      </c>
      <c r="H13" s="215">
        <v>1</v>
      </c>
      <c r="I13" s="273">
        <v>1</v>
      </c>
      <c r="J13" s="148">
        <f t="shared" si="2"/>
        <v>0</v>
      </c>
      <c r="K13" s="273" t="s">
        <v>472</v>
      </c>
      <c r="L13" s="152" t="s">
        <v>472</v>
      </c>
      <c r="M13" s="153" t="s">
        <v>1225</v>
      </c>
      <c r="N13" s="276" t="s">
        <v>3008</v>
      </c>
      <c r="O13" s="153"/>
      <c r="P13" s="214"/>
      <c r="Q13" s="42" t="str">
        <f t="shared" si="0"/>
        <v>NACC_UDS$WONDRFUL=labelled_spss(NACC_UDS$WONDRFUL,c(0 = Yes
1 = No
9 = Did not answer
-4 = Not available), label=Do you think it is wonderful to be alive now?)</v>
      </c>
      <c r="R13" s="33" t="str">
        <f t="shared" si="1"/>
        <v>missing values WONDRFUL(9,-4).</v>
      </c>
      <c r="S13" s="61" t="s">
        <v>3826</v>
      </c>
      <c r="T13" s="8"/>
      <c r="U13" s="8"/>
    </row>
    <row r="14" spans="1:21" ht="12.6" customHeight="1" x14ac:dyDescent="0.25">
      <c r="A14" s="273">
        <v>1</v>
      </c>
      <c r="B14" s="215">
        <v>1</v>
      </c>
      <c r="C14" s="273">
        <v>1</v>
      </c>
      <c r="D14" s="151">
        <v>1</v>
      </c>
      <c r="E14" s="215">
        <v>0</v>
      </c>
      <c r="F14" s="273">
        <v>1</v>
      </c>
      <c r="G14" s="151">
        <v>1</v>
      </c>
      <c r="H14" s="215">
        <v>1</v>
      </c>
      <c r="I14" s="273">
        <v>1</v>
      </c>
      <c r="J14" s="148">
        <f t="shared" si="2"/>
        <v>0</v>
      </c>
      <c r="K14" s="273" t="s">
        <v>538</v>
      </c>
      <c r="L14" s="152" t="s">
        <v>538</v>
      </c>
      <c r="M14" s="153" t="s">
        <v>1226</v>
      </c>
      <c r="N14" s="276" t="s">
        <v>3009</v>
      </c>
      <c r="O14" s="153"/>
      <c r="P14" s="214"/>
      <c r="Q14" s="42" t="str">
        <f t="shared" si="0"/>
        <v>NACC_UDS$WRTHLESS=labelled_spss(NACC_UDS$WRTHLESS,c(0 = No
1 = Yes
9 = Did not answer
-4 = Not available), label=Do you feel pretty worthless the way you are now?)</v>
      </c>
      <c r="R14" s="33" t="str">
        <f t="shared" si="1"/>
        <v>missing values WRTHLESS(9,-4).</v>
      </c>
      <c r="S14" s="61" t="s">
        <v>3826</v>
      </c>
      <c r="T14" s="8"/>
      <c r="U14" s="8"/>
    </row>
    <row r="15" spans="1:21" ht="12.6" customHeight="1" x14ac:dyDescent="0.25">
      <c r="A15" s="273">
        <v>1</v>
      </c>
      <c r="B15" s="215">
        <v>1</v>
      </c>
      <c r="C15" s="273">
        <v>1</v>
      </c>
      <c r="D15" s="151">
        <v>1</v>
      </c>
      <c r="E15" s="215">
        <v>0</v>
      </c>
      <c r="F15" s="273">
        <v>1</v>
      </c>
      <c r="G15" s="151">
        <v>1</v>
      </c>
      <c r="H15" s="215">
        <v>1</v>
      </c>
      <c r="I15" s="273">
        <v>1</v>
      </c>
      <c r="J15" s="148">
        <f t="shared" si="2"/>
        <v>0</v>
      </c>
      <c r="K15" s="273" t="s">
        <v>537</v>
      </c>
      <c r="L15" s="152" t="s">
        <v>537</v>
      </c>
      <c r="M15" s="153" t="s">
        <v>536</v>
      </c>
      <c r="N15" s="276" t="s">
        <v>3008</v>
      </c>
      <c r="O15" s="153"/>
      <c r="P15" s="214"/>
      <c r="Q15" s="42" t="str">
        <f t="shared" si="0"/>
        <v>NACC_UDS$ENERGY=labelled_spss(NACC_UDS$ENERGY,c(0 = Yes
1 = No
9 = Did not answer
-4 = Not available), label=Do you feel full of energy?)</v>
      </c>
      <c r="R15" s="33" t="str">
        <f t="shared" si="1"/>
        <v>missing values ENERGY(9,-4).</v>
      </c>
      <c r="S15" s="61" t="s">
        <v>3826</v>
      </c>
      <c r="T15" s="8"/>
      <c r="U15" s="8"/>
    </row>
    <row r="16" spans="1:21" ht="12.6" customHeight="1" x14ac:dyDescent="0.25">
      <c r="A16" s="273">
        <v>1</v>
      </c>
      <c r="B16" s="215">
        <v>1</v>
      </c>
      <c r="C16" s="273">
        <v>1</v>
      </c>
      <c r="D16" s="151">
        <v>1</v>
      </c>
      <c r="E16" s="215">
        <v>0</v>
      </c>
      <c r="F16" s="273">
        <v>1</v>
      </c>
      <c r="G16" s="151">
        <v>1</v>
      </c>
      <c r="H16" s="215">
        <v>1</v>
      </c>
      <c r="I16" s="273">
        <v>1</v>
      </c>
      <c r="J16" s="148">
        <f t="shared" si="2"/>
        <v>0</v>
      </c>
      <c r="K16" s="273" t="s">
        <v>535</v>
      </c>
      <c r="L16" s="152" t="s">
        <v>535</v>
      </c>
      <c r="M16" s="153" t="s">
        <v>1227</v>
      </c>
      <c r="N16" s="276" t="s">
        <v>3009</v>
      </c>
      <c r="O16" s="153"/>
      <c r="P16" s="214"/>
      <c r="Q16" s="42" t="str">
        <f t="shared" si="0"/>
        <v>NACC_UDS$HOPELESS=labelled_spss(NACC_UDS$HOPELESS,c(0 = No
1 = Yes
9 = Did not answer
-4 = Not available), label=Do you feel that your situation is hopeless?)</v>
      </c>
      <c r="R16" s="33" t="str">
        <f t="shared" si="1"/>
        <v>missing values HOPELESS(9,-4).</v>
      </c>
      <c r="S16" s="61" t="s">
        <v>3826</v>
      </c>
      <c r="T16" s="8"/>
      <c r="U16" s="8"/>
    </row>
    <row r="17" spans="1:21" ht="12.6" customHeight="1" x14ac:dyDescent="0.25">
      <c r="A17" s="273">
        <v>1</v>
      </c>
      <c r="B17" s="215">
        <v>1</v>
      </c>
      <c r="C17" s="273">
        <v>1</v>
      </c>
      <c r="D17" s="151">
        <v>1</v>
      </c>
      <c r="E17" s="215">
        <v>0</v>
      </c>
      <c r="F17" s="273">
        <v>1</v>
      </c>
      <c r="G17" s="151">
        <v>1</v>
      </c>
      <c r="H17" s="215">
        <v>1</v>
      </c>
      <c r="I17" s="273">
        <v>1</v>
      </c>
      <c r="J17" s="148">
        <f t="shared" si="2"/>
        <v>0</v>
      </c>
      <c r="K17" s="273" t="s">
        <v>534</v>
      </c>
      <c r="L17" s="152" t="s">
        <v>534</v>
      </c>
      <c r="M17" s="153" t="s">
        <v>1228</v>
      </c>
      <c r="N17" s="276" t="s">
        <v>3009</v>
      </c>
      <c r="O17" s="153"/>
      <c r="P17" s="214"/>
      <c r="Q17" s="42" t="str">
        <f t="shared" si="0"/>
        <v>NACC_UDS$BETTER=labelled_spss(NACC_UDS$BETTER,c(0 = No
1 = Yes
9 = Did not answer
-4 = Not available), label=Do you think that most people are better off than you are?)</v>
      </c>
      <c r="R17" s="33" t="str">
        <f t="shared" si="1"/>
        <v>missing values BETTER(9,-4).</v>
      </c>
      <c r="S17" s="61" t="s">
        <v>3826</v>
      </c>
      <c r="T17" s="8"/>
      <c r="U17" s="8"/>
    </row>
    <row r="18" spans="1:21" ht="12.6" customHeight="1" thickBot="1" x14ac:dyDescent="0.3">
      <c r="A18" s="274">
        <v>1</v>
      </c>
      <c r="B18" s="275">
        <v>1</v>
      </c>
      <c r="C18" s="274">
        <v>1</v>
      </c>
      <c r="D18" s="168">
        <v>1</v>
      </c>
      <c r="E18" s="275">
        <v>0</v>
      </c>
      <c r="F18" s="274">
        <v>1</v>
      </c>
      <c r="G18" s="168">
        <v>1</v>
      </c>
      <c r="H18" s="275">
        <v>1</v>
      </c>
      <c r="I18" s="273">
        <v>0</v>
      </c>
      <c r="J18" s="148">
        <f t="shared" si="2"/>
        <v>0</v>
      </c>
      <c r="K18" s="268" t="s">
        <v>2414</v>
      </c>
      <c r="L18" s="202" t="s">
        <v>2414</v>
      </c>
      <c r="M18" s="195" t="s">
        <v>532</v>
      </c>
      <c r="N18" s="278" t="s">
        <v>5711</v>
      </c>
      <c r="O18" s="195"/>
      <c r="P18" s="275" t="s">
        <v>533</v>
      </c>
      <c r="Q18" s="1" t="str">
        <f t="shared" si="0"/>
        <v>NACC_UDS$GDS=labelled_spss(NACC_UDS$GDS,c(88 = Did not complete), label=Total GDS Score)</v>
      </c>
    </row>
    <row r="19" spans="1:21" ht="12.6" customHeight="1" thickBot="1" x14ac:dyDescent="0.3">
      <c r="A19" s="331"/>
      <c r="B19" s="332"/>
      <c r="C19" s="332"/>
      <c r="D19" s="332"/>
      <c r="E19" s="332"/>
      <c r="F19" s="332"/>
      <c r="G19" s="332"/>
      <c r="H19" s="332"/>
      <c r="I19" s="344">
        <v>1</v>
      </c>
      <c r="J19" s="249">
        <v>0</v>
      </c>
      <c r="K19" s="344" t="s">
        <v>533</v>
      </c>
      <c r="L19" s="251" t="s">
        <v>533</v>
      </c>
      <c r="M19" s="327" t="s">
        <v>532</v>
      </c>
      <c r="N19" s="328" t="s">
        <v>3010</v>
      </c>
      <c r="O19" s="329"/>
      <c r="P19" s="330"/>
      <c r="Q19" s="42" t="str">
        <f t="shared" si="0"/>
        <v>NACC_UDS$NACCGDS=labelled_spss(NACC_UDS$NACCGDS,c(88 = Could not be calculated
-4 = Not available), label=Total GDS Score)</v>
      </c>
      <c r="R19" s="33" t="str">
        <f>IF(S19="","",CONCATENATE("missing values ",K19,"(",S19,")."))</f>
        <v>missing values NACCGDS(88,-4).</v>
      </c>
      <c r="S19" s="61" t="s">
        <v>3835</v>
      </c>
      <c r="T19" s="8"/>
      <c r="U19" s="8"/>
    </row>
  </sheetData>
  <autoFilter ref="A1:J1" xr:uid="{C771B9A4-C89B-4AA5-9EA2-23CFD9D9CD9A}"/>
  <conditionalFormatting sqref="J2:J19">
    <cfRule type="cellIs" dxfId="45" priority="2" operator="equal">
      <formula>1</formula>
    </cfRule>
    <cfRule type="cellIs" dxfId="44" priority="3" operator="equal">
      <formula>0</formula>
    </cfRule>
  </conditionalFormatting>
  <conditionalFormatting sqref="I2:I19">
    <cfRule type="cellIs" dxfId="4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F7DB-7FC8-41F9-930D-585154E1C20E}">
  <dimension ref="A1:U11"/>
  <sheetViews>
    <sheetView workbookViewId="0">
      <selection sqref="A1:J1"/>
    </sheetView>
  </sheetViews>
  <sheetFormatPr defaultRowHeight="13.8" customHeight="1" x14ac:dyDescent="0.3"/>
  <cols>
    <col min="1" max="8" width="5.77734375" customWidth="1"/>
    <col min="9" max="10" width="5.109375" customWidth="1"/>
    <col min="11" max="12" width="10.33203125" bestFit="1" customWidth="1"/>
    <col min="13" max="13" width="107.109375" bestFit="1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5710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s="1" customFormat="1" ht="13.8" customHeight="1" x14ac:dyDescent="0.25">
      <c r="A2" s="268">
        <v>1</v>
      </c>
      <c r="B2" s="269">
        <v>1</v>
      </c>
      <c r="C2" s="268">
        <v>1</v>
      </c>
      <c r="D2" s="202">
        <v>1</v>
      </c>
      <c r="E2" s="269">
        <v>1</v>
      </c>
      <c r="F2" s="268">
        <v>1</v>
      </c>
      <c r="G2" s="202">
        <v>1</v>
      </c>
      <c r="H2" s="269">
        <v>1</v>
      </c>
      <c r="I2" s="273">
        <v>1</v>
      </c>
      <c r="J2" s="148">
        <f>IF(AND(F2=0,G2=0,H2=0),1,0)</f>
        <v>0</v>
      </c>
      <c r="K2" s="151" t="s">
        <v>531</v>
      </c>
      <c r="L2" s="152" t="s">
        <v>531</v>
      </c>
      <c r="M2" s="153" t="s">
        <v>1229</v>
      </c>
      <c r="N2" s="276" t="s">
        <v>3011</v>
      </c>
      <c r="O2" s="153"/>
      <c r="P2" s="214"/>
      <c r="Q2" s="42" t="str">
        <f t="shared" ref="Q2:Q11" si="0">CONCATENATE("NACC_UDS$",K2,"=","labelled_spss(NACC_UDS$",K2,",c(",N2,"), label=",$Q$1,M2,$Q$1,")")</f>
        <v>NACC_UDS$BILLS=labelled_spss(NACC_UDS$BILLS,c(0 = Normal
1 = Has difficulty, but does by self
2 = Requires assistance
3 = Dependent
8 = Not applicable (e.g., never did)
9 = Unknown
-4 = Not available), label=In the past four weeks, did the subject have any difﬁculty or need help with: Writing checks, paying bills, or balancing a checkbook)</v>
      </c>
      <c r="R2" s="33" t="str">
        <f t="shared" ref="R2:R11" si="1">IF(S2="","",CONCATENATE("missing values ",K2,"(",S2,")."))</f>
        <v>missing values BILLS(8,9,-4).</v>
      </c>
      <c r="S2" s="61" t="s">
        <v>3829</v>
      </c>
      <c r="T2" s="8"/>
      <c r="U2" s="8"/>
    </row>
    <row r="3" spans="1:21" s="1" customFormat="1" ht="13.8" customHeight="1" x14ac:dyDescent="0.25">
      <c r="A3" s="268">
        <v>1</v>
      </c>
      <c r="B3" s="269">
        <v>1</v>
      </c>
      <c r="C3" s="268">
        <v>1</v>
      </c>
      <c r="D3" s="202">
        <v>1</v>
      </c>
      <c r="E3" s="269">
        <v>1</v>
      </c>
      <c r="F3" s="268">
        <v>1</v>
      </c>
      <c r="G3" s="202">
        <v>1</v>
      </c>
      <c r="H3" s="269">
        <v>1</v>
      </c>
      <c r="I3" s="273">
        <v>1</v>
      </c>
      <c r="J3" s="148">
        <f t="shared" ref="J3:J11" si="2">IF(AND(F3=0,G3=0,H3=0),1,0)</f>
        <v>0</v>
      </c>
      <c r="K3" s="151" t="s">
        <v>530</v>
      </c>
      <c r="L3" s="152" t="s">
        <v>530</v>
      </c>
      <c r="M3" s="153" t="s">
        <v>1230</v>
      </c>
      <c r="N3" s="276" t="s">
        <v>3011</v>
      </c>
      <c r="O3" s="153"/>
      <c r="P3" s="214"/>
      <c r="Q3" s="42" t="str">
        <f t="shared" si="0"/>
        <v>NACC_UDS$TAXES=labelled_spss(NACC_UDS$TAXES,c(0 = Normal
1 = Has difficulty, but does by self
2 = Requires assistance
3 = Dependent
8 = Not applicable (e.g., never did)
9 = Unknown
-4 = Not available), label=In the past four weeks, did the subject have any difﬁculty or need help with: Assembling tax records, business affairs, or other paper)</v>
      </c>
      <c r="R3" s="33" t="str">
        <f t="shared" si="1"/>
        <v>missing values TAXES(8,9,-4).</v>
      </c>
      <c r="S3" s="61" t="s">
        <v>3829</v>
      </c>
      <c r="T3" s="8"/>
      <c r="U3" s="8"/>
    </row>
    <row r="4" spans="1:21" s="1" customFormat="1" ht="13.8" customHeight="1" x14ac:dyDescent="0.25">
      <c r="A4" s="268">
        <v>1</v>
      </c>
      <c r="B4" s="269">
        <v>1</v>
      </c>
      <c r="C4" s="268">
        <v>1</v>
      </c>
      <c r="D4" s="202">
        <v>1</v>
      </c>
      <c r="E4" s="269">
        <v>1</v>
      </c>
      <c r="F4" s="268">
        <v>1</v>
      </c>
      <c r="G4" s="202">
        <v>1</v>
      </c>
      <c r="H4" s="269">
        <v>1</v>
      </c>
      <c r="I4" s="273">
        <v>1</v>
      </c>
      <c r="J4" s="148">
        <f t="shared" si="2"/>
        <v>0</v>
      </c>
      <c r="K4" s="151" t="s">
        <v>529</v>
      </c>
      <c r="L4" s="152" t="s">
        <v>529</v>
      </c>
      <c r="M4" s="153" t="s">
        <v>1231</v>
      </c>
      <c r="N4" s="276" t="s">
        <v>3011</v>
      </c>
      <c r="O4" s="153"/>
      <c r="P4" s="214"/>
      <c r="Q4" s="42" t="str">
        <f t="shared" si="0"/>
        <v>NACC_UDS$SHOPPING=labelled_spss(NACC_UDS$SHOPPING,c(0 = Normal
1 = Has difficulty, but does by self
2 = Requires assistance
3 = Dependent
8 = Not applicable (e.g., never did)
9 = Unknown
-4 = Not available), label=In the past four weeks, did the subject have any difﬁculty or need help with: Shopping alone for clothes, household necessities, or groceries)</v>
      </c>
      <c r="R4" s="33" t="str">
        <f t="shared" si="1"/>
        <v>missing values SHOPPING(8,9,-4).</v>
      </c>
      <c r="S4" s="61" t="s">
        <v>3829</v>
      </c>
      <c r="T4" s="8"/>
      <c r="U4" s="8"/>
    </row>
    <row r="5" spans="1:21" s="1" customFormat="1" ht="13.8" customHeight="1" x14ac:dyDescent="0.25">
      <c r="A5" s="268">
        <v>1</v>
      </c>
      <c r="B5" s="269">
        <v>1</v>
      </c>
      <c r="C5" s="268">
        <v>1</v>
      </c>
      <c r="D5" s="202">
        <v>1</v>
      </c>
      <c r="E5" s="269">
        <v>1</v>
      </c>
      <c r="F5" s="268">
        <v>1</v>
      </c>
      <c r="G5" s="202">
        <v>1</v>
      </c>
      <c r="H5" s="269">
        <v>1</v>
      </c>
      <c r="I5" s="273">
        <v>1</v>
      </c>
      <c r="J5" s="148">
        <f t="shared" si="2"/>
        <v>0</v>
      </c>
      <c r="K5" s="151" t="s">
        <v>528</v>
      </c>
      <c r="L5" s="152" t="s">
        <v>528</v>
      </c>
      <c r="M5" s="153" t="s">
        <v>1232</v>
      </c>
      <c r="N5" s="276" t="s">
        <v>3011</v>
      </c>
      <c r="O5" s="153"/>
      <c r="P5" s="214"/>
      <c r="Q5" s="42" t="str">
        <f t="shared" si="0"/>
        <v>NACC_UDS$GAMES=labelled_spss(NACC_UDS$GAMES,c(0 = Normal
1 = Has difficulty, but does by self
2 = Requires assistance
3 = Dependent
8 = Not applicable (e.g., never did)
9 = Unknown
-4 = Not available), label=In the past four weeks, did the subject have any difﬁculty or need help with: Playing a game of skill such as bridge or chess, working on a hobby)</v>
      </c>
      <c r="R5" s="33" t="str">
        <f t="shared" si="1"/>
        <v>missing values GAMES(8,9,-4).</v>
      </c>
      <c r="S5" s="61" t="s">
        <v>3829</v>
      </c>
      <c r="T5" s="8"/>
      <c r="U5" s="8"/>
    </row>
    <row r="6" spans="1:21" s="1" customFormat="1" ht="13.8" customHeight="1" x14ac:dyDescent="0.25">
      <c r="A6" s="268">
        <v>1</v>
      </c>
      <c r="B6" s="269">
        <v>1</v>
      </c>
      <c r="C6" s="268">
        <v>1</v>
      </c>
      <c r="D6" s="202">
        <v>1</v>
      </c>
      <c r="E6" s="269">
        <v>1</v>
      </c>
      <c r="F6" s="268">
        <v>1</v>
      </c>
      <c r="G6" s="202">
        <v>1</v>
      </c>
      <c r="H6" s="269">
        <v>1</v>
      </c>
      <c r="I6" s="273">
        <v>1</v>
      </c>
      <c r="J6" s="148">
        <f t="shared" si="2"/>
        <v>0</v>
      </c>
      <c r="K6" s="151" t="s">
        <v>527</v>
      </c>
      <c r="L6" s="152" t="s">
        <v>527</v>
      </c>
      <c r="M6" s="153" t="s">
        <v>1233</v>
      </c>
      <c r="N6" s="276" t="s">
        <v>3011</v>
      </c>
      <c r="O6" s="153"/>
      <c r="P6" s="214"/>
      <c r="Q6" s="42" t="str">
        <f t="shared" si="0"/>
        <v>NACC_UDS$STOVE=labelled_spss(NACC_UDS$STOVE,c(0 = Normal
1 = Has difficulty, but does by self
2 = Requires assistance
3 = Dependent
8 = Not applicable (e.g., never did)
9 = Unknown
-4 = Not available), label=In the past four weeks, did the subject have any difﬁculty or need help with: Heating water, making a cup of coffee, turning off the stove)</v>
      </c>
      <c r="R6" s="33" t="str">
        <f t="shared" si="1"/>
        <v>missing values STOVE(8,9,-4).</v>
      </c>
      <c r="S6" s="61" t="s">
        <v>3829</v>
      </c>
      <c r="T6" s="8"/>
      <c r="U6" s="8"/>
    </row>
    <row r="7" spans="1:21" s="1" customFormat="1" ht="13.8" customHeight="1" x14ac:dyDescent="0.25">
      <c r="A7" s="268">
        <v>1</v>
      </c>
      <c r="B7" s="269">
        <v>1</v>
      </c>
      <c r="C7" s="268">
        <v>1</v>
      </c>
      <c r="D7" s="202">
        <v>1</v>
      </c>
      <c r="E7" s="269">
        <v>1</v>
      </c>
      <c r="F7" s="268">
        <v>1</v>
      </c>
      <c r="G7" s="202">
        <v>1</v>
      </c>
      <c r="H7" s="269">
        <v>1</v>
      </c>
      <c r="I7" s="273">
        <v>1</v>
      </c>
      <c r="J7" s="148">
        <f t="shared" si="2"/>
        <v>0</v>
      </c>
      <c r="K7" s="151" t="s">
        <v>526</v>
      </c>
      <c r="L7" s="152" t="s">
        <v>526</v>
      </c>
      <c r="M7" s="153" t="s">
        <v>1234</v>
      </c>
      <c r="N7" s="276" t="s">
        <v>3011</v>
      </c>
      <c r="O7" s="153"/>
      <c r="P7" s="214"/>
      <c r="Q7" s="42" t="str">
        <f t="shared" si="0"/>
        <v>NACC_UDS$MEALPREP=labelled_spss(NACC_UDS$MEALPREP,c(0 = Normal
1 = Has difficulty, but does by self
2 = Requires assistance
3 = Dependent
8 = Not applicable (e.g., never did)
9 = Unknown
-4 = Not available), label=In the past four weeks, did the subject have any difﬁculty or need help with: Preparing a balanced meal)</v>
      </c>
      <c r="R7" s="33" t="str">
        <f t="shared" si="1"/>
        <v>missing values MEALPREP(8,9,-4).</v>
      </c>
      <c r="S7" s="61" t="s">
        <v>3829</v>
      </c>
      <c r="T7" s="8"/>
      <c r="U7" s="8"/>
    </row>
    <row r="8" spans="1:21" s="1" customFormat="1" ht="13.8" customHeight="1" x14ac:dyDescent="0.25">
      <c r="A8" s="268">
        <v>1</v>
      </c>
      <c r="B8" s="269">
        <v>1</v>
      </c>
      <c r="C8" s="268">
        <v>1</v>
      </c>
      <c r="D8" s="202">
        <v>1</v>
      </c>
      <c r="E8" s="269">
        <v>1</v>
      </c>
      <c r="F8" s="268">
        <v>1</v>
      </c>
      <c r="G8" s="202">
        <v>1</v>
      </c>
      <c r="H8" s="269">
        <v>1</v>
      </c>
      <c r="I8" s="273">
        <v>1</v>
      </c>
      <c r="J8" s="148">
        <f t="shared" si="2"/>
        <v>0</v>
      </c>
      <c r="K8" s="151" t="s">
        <v>525</v>
      </c>
      <c r="L8" s="152" t="s">
        <v>525</v>
      </c>
      <c r="M8" s="153" t="s">
        <v>1235</v>
      </c>
      <c r="N8" s="276" t="s">
        <v>3011</v>
      </c>
      <c r="O8" s="153"/>
      <c r="P8" s="214"/>
      <c r="Q8" s="42" t="str">
        <f t="shared" si="0"/>
        <v>NACC_UDS$EVENTS=labelled_spss(NACC_UDS$EVENTS,c(0 = Normal
1 = Has difficulty, but does by self
2 = Requires assistance
3 = Dependent
8 = Not applicable (e.g., never did)
9 = Unknown
-4 = Not available), label=In the past four weeks, did the subject have any difﬁculty or need help with: Keeping track of current events)</v>
      </c>
      <c r="R8" s="33" t="str">
        <f t="shared" si="1"/>
        <v>missing values EVENTS(8,9,-4).</v>
      </c>
      <c r="S8" s="61" t="s">
        <v>3829</v>
      </c>
      <c r="T8" s="8"/>
      <c r="U8" s="8"/>
    </row>
    <row r="9" spans="1:21" s="1" customFormat="1" ht="13.8" customHeight="1" x14ac:dyDescent="0.25">
      <c r="A9" s="268">
        <v>1</v>
      </c>
      <c r="B9" s="269">
        <v>1</v>
      </c>
      <c r="C9" s="268">
        <v>1</v>
      </c>
      <c r="D9" s="202">
        <v>1</v>
      </c>
      <c r="E9" s="269">
        <v>1</v>
      </c>
      <c r="F9" s="268">
        <v>1</v>
      </c>
      <c r="G9" s="202">
        <v>1</v>
      </c>
      <c r="H9" s="269">
        <v>1</v>
      </c>
      <c r="I9" s="273">
        <v>1</v>
      </c>
      <c r="J9" s="148">
        <f t="shared" si="2"/>
        <v>0</v>
      </c>
      <c r="K9" s="151" t="s">
        <v>524</v>
      </c>
      <c r="L9" s="152" t="s">
        <v>524</v>
      </c>
      <c r="M9" s="153" t="s">
        <v>1236</v>
      </c>
      <c r="N9" s="276" t="s">
        <v>3011</v>
      </c>
      <c r="O9" s="153"/>
      <c r="P9" s="214"/>
      <c r="Q9" s="42" t="str">
        <f t="shared" si="0"/>
        <v>NACC_UDS$PAYATTN=labelled_spss(NACC_UDS$PAYATTN,c(0 = Normal
1 = Has difficulty, but does by self
2 = Requires assistance
3 = Dependent
8 = Not applicable (e.g., never did)
9 = Unknown
-4 = Not available), label=In the past four weeks, did the subject have any difﬁculty or need help with: Paying attention to and understanding a TV program, book, or magazine)</v>
      </c>
      <c r="R9" s="33" t="str">
        <f t="shared" si="1"/>
        <v>missing values PAYATTN(8,9,-4).</v>
      </c>
      <c r="S9" s="61" t="s">
        <v>3829</v>
      </c>
      <c r="T9" s="8"/>
      <c r="U9" s="8"/>
    </row>
    <row r="10" spans="1:21" s="1" customFormat="1" ht="13.8" customHeight="1" x14ac:dyDescent="0.25">
      <c r="A10" s="268">
        <v>1</v>
      </c>
      <c r="B10" s="269">
        <v>1</v>
      </c>
      <c r="C10" s="268">
        <v>1</v>
      </c>
      <c r="D10" s="202">
        <v>1</v>
      </c>
      <c r="E10" s="269">
        <v>1</v>
      </c>
      <c r="F10" s="268">
        <v>1</v>
      </c>
      <c r="G10" s="202">
        <v>1</v>
      </c>
      <c r="H10" s="269">
        <v>1</v>
      </c>
      <c r="I10" s="273">
        <v>1</v>
      </c>
      <c r="J10" s="148">
        <f t="shared" si="2"/>
        <v>0</v>
      </c>
      <c r="K10" s="151" t="s">
        <v>523</v>
      </c>
      <c r="L10" s="152" t="s">
        <v>523</v>
      </c>
      <c r="M10" s="153" t="s">
        <v>1237</v>
      </c>
      <c r="N10" s="276" t="s">
        <v>3011</v>
      </c>
      <c r="O10" s="153"/>
      <c r="P10" s="214"/>
      <c r="Q10" s="42" t="str">
        <f t="shared" si="0"/>
        <v>NACC_UDS$REMDATES=labelled_spss(NACC_UDS$REMDATES,c(0 = Normal
1 = Has difficulty, but does by self
2 = Requires assistance
3 = Dependent
8 = Not applicable (e.g., never did)
9 = Unknown
-4 = Not available), label=In the past four weeks, did the subject have any difﬁculty or need help with: Remembering appointments, family occasions, holidays, medications)</v>
      </c>
      <c r="R10" s="33" t="str">
        <f t="shared" si="1"/>
        <v>missing values REMDATES(8,9,-4).</v>
      </c>
      <c r="S10" s="61" t="s">
        <v>3829</v>
      </c>
      <c r="T10" s="8"/>
      <c r="U10" s="8"/>
    </row>
    <row r="11" spans="1:21" s="1" customFormat="1" ht="13.8" customHeight="1" thickBot="1" x14ac:dyDescent="0.3">
      <c r="A11" s="270">
        <v>1</v>
      </c>
      <c r="B11" s="271">
        <v>1</v>
      </c>
      <c r="C11" s="270">
        <v>1</v>
      </c>
      <c r="D11" s="267">
        <v>1</v>
      </c>
      <c r="E11" s="271">
        <v>1</v>
      </c>
      <c r="F11" s="270">
        <v>1</v>
      </c>
      <c r="G11" s="267">
        <v>1</v>
      </c>
      <c r="H11" s="271">
        <v>1</v>
      </c>
      <c r="I11" s="274">
        <v>1</v>
      </c>
      <c r="J11" s="192">
        <f t="shared" si="2"/>
        <v>0</v>
      </c>
      <c r="K11" s="168" t="s">
        <v>522</v>
      </c>
      <c r="L11" s="169" t="s">
        <v>522</v>
      </c>
      <c r="M11" s="172" t="s">
        <v>1238</v>
      </c>
      <c r="N11" s="281" t="s">
        <v>3011</v>
      </c>
      <c r="O11" s="172"/>
      <c r="P11" s="343"/>
      <c r="Q11" s="42" t="str">
        <f t="shared" si="0"/>
        <v>NACC_UDS$TRAVEL=labelled_spss(NACC_UDS$TRAVEL,c(0 = Normal
1 = Has difficulty, but does by self
2 = Requires assistance
3 = Dependent
8 = Not applicable (e.g., never did)
9 = Unknown
-4 = Not available), label=In the past four weeks, did the subject have any difﬁculty or need help with: Traveling out of the neighborhood, driving, or arranging to take public transportation)</v>
      </c>
      <c r="R11" s="33" t="str">
        <f t="shared" si="1"/>
        <v>missing values TRAVEL(8,9,-4).</v>
      </c>
      <c r="S11" s="61" t="s">
        <v>3829</v>
      </c>
      <c r="T11" s="8"/>
      <c r="U11" s="8"/>
    </row>
  </sheetData>
  <autoFilter ref="A1:J1" xr:uid="{F19A4AE7-AFB4-4F09-9CD0-DBDE928E8EF8}"/>
  <conditionalFormatting sqref="J2:J11">
    <cfRule type="cellIs" dxfId="42" priority="2" operator="equal">
      <formula>1</formula>
    </cfRule>
    <cfRule type="cellIs" dxfId="41" priority="3" operator="equal">
      <formula>0</formula>
    </cfRule>
  </conditionalFormatting>
  <conditionalFormatting sqref="I2:I11">
    <cfRule type="cellIs" dxfId="40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3DAA-B24D-4969-BEF6-0F0E995B1881}">
  <dimension ref="A1:U49"/>
  <sheetViews>
    <sheetView topLeftCell="E1" workbookViewId="0">
      <selection activeCell="S2" sqref="S2"/>
    </sheetView>
  </sheetViews>
  <sheetFormatPr defaultRowHeight="14.4" customHeight="1" x14ac:dyDescent="0.3"/>
  <cols>
    <col min="1" max="8" width="6" customWidth="1"/>
    <col min="9" max="10" width="5.21875" customWidth="1"/>
    <col min="11" max="12" width="10.5546875" bestFit="1" customWidth="1"/>
    <col min="13" max="13" width="94.5546875" bestFit="1" customWidth="1"/>
    <col min="15" max="15" width="10.5546875" style="348" bestFit="1" customWidth="1"/>
    <col min="16" max="16" width="9.88671875" bestFit="1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5710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s="1" customFormat="1" ht="14.4" customHeight="1" x14ac:dyDescent="0.25">
      <c r="A2" s="268">
        <v>0</v>
      </c>
      <c r="B2" s="269">
        <v>0</v>
      </c>
      <c r="C2" s="268">
        <v>0</v>
      </c>
      <c r="D2" s="202">
        <v>0</v>
      </c>
      <c r="E2" s="269">
        <v>0</v>
      </c>
      <c r="F2" s="268">
        <v>1</v>
      </c>
      <c r="G2" s="202">
        <v>1</v>
      </c>
      <c r="H2" s="269">
        <v>0</v>
      </c>
      <c r="I2" s="273">
        <v>1</v>
      </c>
      <c r="J2" s="148">
        <f>IF(AND(F2=0,G2=0,H2=0),1,0)</f>
        <v>0</v>
      </c>
      <c r="K2" s="151" t="s">
        <v>519</v>
      </c>
      <c r="L2" s="152" t="s">
        <v>519</v>
      </c>
      <c r="M2" s="153" t="s">
        <v>1239</v>
      </c>
      <c r="N2" s="276" t="s">
        <v>3013</v>
      </c>
      <c r="O2" s="156"/>
      <c r="P2" s="214" t="s">
        <v>521</v>
      </c>
      <c r="Q2" s="42" t="str">
        <f>CONCATENATE("NACC_UDS$",K2,"=","labelled_spss(NACC_UDS$",K2,",c(",N2,"), label=",$Q$1,M2,$Q$1,")")</f>
        <v>NACC_UDS$NORMEXAM=labelled_spss(NACC_UDS$NORMEXAM,c(0 = No abnormal findings
1 = Yes — abnormal findings were consistent with syndromes listed in Questions 2-8
2 = Yes — abnormal findings were consistent with age-associated changes or irrelevant to dementing disorders (e.g., Bell’s palsy)
-4 = Not available), label=Were there abnormal neurological exam ﬁndings?)</v>
      </c>
      <c r="R2" s="33" t="str">
        <f t="shared" ref="R2:R49" si="0">IF(S2="","",CONCATENATE("missing values ",K2,"(",S2,")."))</f>
        <v>missing values NORMEXAM(-4).</v>
      </c>
      <c r="S2" s="61" t="s">
        <v>2888</v>
      </c>
      <c r="T2" s="8"/>
      <c r="U2" s="8"/>
    </row>
    <row r="3" spans="1:21" s="1" customFormat="1" ht="14.4" customHeight="1" x14ac:dyDescent="0.25">
      <c r="A3" s="268">
        <v>1</v>
      </c>
      <c r="B3" s="269">
        <v>1</v>
      </c>
      <c r="C3" s="268">
        <v>1</v>
      </c>
      <c r="D3" s="202">
        <v>1</v>
      </c>
      <c r="E3" s="269">
        <v>0</v>
      </c>
      <c r="F3" s="268">
        <v>0</v>
      </c>
      <c r="G3" s="202">
        <v>0</v>
      </c>
      <c r="H3" s="269">
        <v>0</v>
      </c>
      <c r="I3" s="273">
        <v>0</v>
      </c>
      <c r="J3" s="148">
        <f t="shared" ref="J3:J48" si="1">IF(AND(F3=0,G3=0,H3=0),1,0)</f>
        <v>1</v>
      </c>
      <c r="K3" s="175" t="s">
        <v>1589</v>
      </c>
      <c r="L3" s="175" t="s">
        <v>1589</v>
      </c>
      <c r="M3" s="333" t="s">
        <v>5712</v>
      </c>
      <c r="N3" s="277" t="s">
        <v>2974</v>
      </c>
      <c r="O3" s="342" t="s">
        <v>519</v>
      </c>
      <c r="P3" s="300" t="s">
        <v>521</v>
      </c>
      <c r="Q3" s="42" t="str">
        <f>CONCATENATE("NACC_UDS$",K3,"=","labelled_spss(NACC_UDS$",K3,",c(",N3,"), label=",'UDS B3'!$Q$1,M3,'UDS B3'!$Q$1,")")</f>
        <v>NACC_UDS$NORMAL=labelled_spss(NACC_UDS$NORMAL,c(0 = No
1 = Yes
9 = Unknown
-4 = Not available), label=Exam findings normal?)</v>
      </c>
      <c r="R3" s="33" t="str">
        <f t="shared" si="0"/>
        <v/>
      </c>
      <c r="S3" s="61"/>
      <c r="T3" s="84"/>
    </row>
    <row r="4" spans="1:21" s="1" customFormat="1" ht="14.4" customHeight="1" x14ac:dyDescent="0.25">
      <c r="A4" s="268">
        <v>1</v>
      </c>
      <c r="B4" s="269">
        <v>1</v>
      </c>
      <c r="C4" s="268">
        <v>1</v>
      </c>
      <c r="D4" s="202">
        <v>1</v>
      </c>
      <c r="E4" s="269">
        <v>0</v>
      </c>
      <c r="F4" s="268">
        <v>0</v>
      </c>
      <c r="G4" s="202">
        <v>0</v>
      </c>
      <c r="H4" s="269">
        <v>0</v>
      </c>
      <c r="I4" s="273">
        <v>1</v>
      </c>
      <c r="J4" s="148">
        <f t="shared" si="1"/>
        <v>1</v>
      </c>
      <c r="K4" s="175" t="s">
        <v>569</v>
      </c>
      <c r="L4" s="245" t="s">
        <v>569</v>
      </c>
      <c r="M4" s="333" t="s">
        <v>1240</v>
      </c>
      <c r="N4" s="277" t="s">
        <v>2974</v>
      </c>
      <c r="O4" s="342" t="s">
        <v>5716</v>
      </c>
      <c r="P4" s="317"/>
      <c r="Q4" s="42" t="str">
        <f t="shared" ref="Q4:Q49" si="2">CONCATENATE("NACC_UDS$",K4,"=","labelled_spss(NACC_UDS$",K4,",c(",N4,"), label=",$Q$1,M4,$Q$1,")")</f>
        <v>NACC_UDS$FOCLDEF=labelled_spss(NACC_UDS$FOCLDEF,c(0 = No
1 = Yes
9 = Unknown
-4 = Not available), label=Are focal deﬁcits present indicative of central nervous system disorder?)</v>
      </c>
      <c r="R4" s="33" t="str">
        <f t="shared" si="0"/>
        <v>missing values FOCLDEF(9,-4).</v>
      </c>
      <c r="S4" s="61" t="s">
        <v>3826</v>
      </c>
      <c r="T4" s="8"/>
      <c r="U4" s="8"/>
    </row>
    <row r="5" spans="1:21" s="1" customFormat="1" ht="14.4" customHeight="1" x14ac:dyDescent="0.25">
      <c r="A5" s="268">
        <v>1</v>
      </c>
      <c r="B5" s="269">
        <v>1</v>
      </c>
      <c r="C5" s="268">
        <v>1</v>
      </c>
      <c r="D5" s="202">
        <v>1</v>
      </c>
      <c r="E5" s="269">
        <v>0</v>
      </c>
      <c r="F5" s="268">
        <v>0</v>
      </c>
      <c r="G5" s="202">
        <v>0</v>
      </c>
      <c r="H5" s="269">
        <v>0</v>
      </c>
      <c r="I5" s="273">
        <v>1</v>
      </c>
      <c r="J5" s="148">
        <f t="shared" si="1"/>
        <v>1</v>
      </c>
      <c r="K5" s="175" t="s">
        <v>568</v>
      </c>
      <c r="L5" s="245" t="s">
        <v>568</v>
      </c>
      <c r="M5" s="333" t="s">
        <v>1241</v>
      </c>
      <c r="N5" s="277" t="s">
        <v>2974</v>
      </c>
      <c r="O5" s="342" t="s">
        <v>5713</v>
      </c>
      <c r="P5" s="317"/>
      <c r="Q5" s="42" t="str">
        <f t="shared" si="2"/>
        <v>NACC_UDS$GAITDIS=labelled_spss(NACC_UDS$GAITDIS,c(0 = No
1 = Yes
9 = Unknown
-4 = Not available), label=Is gait disorder present indicative of central nervous system disorder?)</v>
      </c>
      <c r="R5" s="33" t="str">
        <f t="shared" si="0"/>
        <v>missing values GAITDIS(9,-4).</v>
      </c>
      <c r="S5" s="61" t="s">
        <v>3826</v>
      </c>
      <c r="T5" s="152"/>
      <c r="U5" s="8"/>
    </row>
    <row r="6" spans="1:21" s="1" customFormat="1" ht="14.4" customHeight="1" x14ac:dyDescent="0.25">
      <c r="A6" s="268">
        <v>1</v>
      </c>
      <c r="B6" s="269">
        <v>1</v>
      </c>
      <c r="C6" s="268">
        <v>1</v>
      </c>
      <c r="D6" s="202">
        <v>1</v>
      </c>
      <c r="E6" s="269">
        <v>0</v>
      </c>
      <c r="F6" s="268">
        <v>0</v>
      </c>
      <c r="G6" s="202">
        <v>0</v>
      </c>
      <c r="H6" s="269">
        <v>0</v>
      </c>
      <c r="I6" s="273">
        <v>1</v>
      </c>
      <c r="J6" s="148">
        <f t="shared" si="1"/>
        <v>1</v>
      </c>
      <c r="K6" s="175" t="s">
        <v>567</v>
      </c>
      <c r="L6" s="245" t="s">
        <v>567</v>
      </c>
      <c r="M6" s="333" t="s">
        <v>1242</v>
      </c>
      <c r="N6" s="277" t="s">
        <v>2974</v>
      </c>
      <c r="O6" s="342" t="s">
        <v>596</v>
      </c>
      <c r="P6" s="317"/>
      <c r="Q6" s="42" t="str">
        <f t="shared" si="2"/>
        <v>NACC_UDS$EYEMOVE=labelled_spss(NACC_UDS$EYEMOVE,c(0 = No
1 = Yes
9 = Unknown
-4 = Not available), label=Are there eye movement abnormalities present indicative of central nervous system disorder?)</v>
      </c>
      <c r="R6" s="33" t="str">
        <f t="shared" si="0"/>
        <v>missing values EYEMOVE(9,-4).</v>
      </c>
      <c r="S6" s="61" t="s">
        <v>3826</v>
      </c>
      <c r="T6" s="152"/>
      <c r="U6" s="8"/>
    </row>
    <row r="7" spans="1:21" s="1" customFormat="1" ht="14.4" customHeight="1" x14ac:dyDescent="0.25">
      <c r="A7" s="268">
        <v>0</v>
      </c>
      <c r="B7" s="269">
        <v>0</v>
      </c>
      <c r="C7" s="268">
        <v>0</v>
      </c>
      <c r="D7" s="202">
        <v>0</v>
      </c>
      <c r="E7" s="269">
        <v>0</v>
      </c>
      <c r="F7" s="268">
        <v>1</v>
      </c>
      <c r="G7" s="202">
        <v>1</v>
      </c>
      <c r="H7" s="269">
        <v>0</v>
      </c>
      <c r="I7" s="273">
        <v>1</v>
      </c>
      <c r="J7" s="148">
        <f t="shared" si="1"/>
        <v>0</v>
      </c>
      <c r="K7" s="151" t="s">
        <v>566</v>
      </c>
      <c r="L7" s="152" t="s">
        <v>566</v>
      </c>
      <c r="M7" s="153" t="s">
        <v>1243</v>
      </c>
      <c r="N7" s="276" t="s">
        <v>3014</v>
      </c>
      <c r="O7" s="156"/>
      <c r="P7" s="214"/>
      <c r="Q7" s="42" t="str">
        <f t="shared" si="2"/>
        <v>NACC_UDS$PARKSIGN=labelled_spss(NACC_UDS$PARKSIGN,c(0 = No
1 = Yes
-4 = Not available), label=Parkinsonian signs )</v>
      </c>
      <c r="R7" s="33" t="str">
        <f t="shared" si="0"/>
        <v>missing values PARKSIGN(-4).</v>
      </c>
      <c r="S7" s="61" t="s">
        <v>2888</v>
      </c>
      <c r="T7" s="152"/>
      <c r="U7" s="8"/>
    </row>
    <row r="8" spans="1:21" s="1" customFormat="1" ht="14.4" customHeight="1" x14ac:dyDescent="0.25">
      <c r="A8" s="268">
        <v>0</v>
      </c>
      <c r="B8" s="269">
        <v>0</v>
      </c>
      <c r="C8" s="268">
        <v>0</v>
      </c>
      <c r="D8" s="202">
        <v>0</v>
      </c>
      <c r="E8" s="269">
        <v>0</v>
      </c>
      <c r="F8" s="268">
        <v>1</v>
      </c>
      <c r="G8" s="202">
        <v>1</v>
      </c>
      <c r="H8" s="269">
        <v>0</v>
      </c>
      <c r="I8" s="273">
        <v>1</v>
      </c>
      <c r="J8" s="148">
        <f t="shared" si="1"/>
        <v>0</v>
      </c>
      <c r="K8" s="151" t="s">
        <v>565</v>
      </c>
      <c r="L8" s="152" t="s">
        <v>565</v>
      </c>
      <c r="M8" s="153" t="s">
        <v>564</v>
      </c>
      <c r="N8" s="276" t="s">
        <v>3015</v>
      </c>
      <c r="O8" s="156"/>
      <c r="P8" s="214"/>
      <c r="Q8" s="42" t="str">
        <f t="shared" si="2"/>
        <v>NACC_UDS$RESTTRL=labelled_spss(NACC_UDS$RESTTRL,c(0 = No
1 = Yes
8 = Not assessed
-4 = Not available), label=Resting tremor — left arm)</v>
      </c>
      <c r="R8" s="33" t="str">
        <f t="shared" si="0"/>
        <v>missing values RESTTRL(8,-4).</v>
      </c>
      <c r="S8" s="61" t="s">
        <v>3828</v>
      </c>
      <c r="T8" s="8"/>
      <c r="U8" s="8"/>
    </row>
    <row r="9" spans="1:21" s="1" customFormat="1" ht="14.4" customHeight="1" x14ac:dyDescent="0.25">
      <c r="A9" s="268">
        <v>0</v>
      </c>
      <c r="B9" s="269">
        <v>0</v>
      </c>
      <c r="C9" s="268">
        <v>0</v>
      </c>
      <c r="D9" s="202">
        <v>0</v>
      </c>
      <c r="E9" s="269">
        <v>0</v>
      </c>
      <c r="F9" s="268">
        <v>1</v>
      </c>
      <c r="G9" s="202">
        <v>1</v>
      </c>
      <c r="H9" s="269">
        <v>0</v>
      </c>
      <c r="I9" s="273">
        <v>1</v>
      </c>
      <c r="J9" s="148">
        <f t="shared" si="1"/>
        <v>0</v>
      </c>
      <c r="K9" s="151" t="s">
        <v>563</v>
      </c>
      <c r="L9" s="152" t="s">
        <v>563</v>
      </c>
      <c r="M9" s="153" t="s">
        <v>562</v>
      </c>
      <c r="N9" s="276" t="s">
        <v>3015</v>
      </c>
      <c r="O9" s="156"/>
      <c r="P9" s="214"/>
      <c r="Q9" s="42" t="str">
        <f t="shared" si="2"/>
        <v>NACC_UDS$RESTTRR=labelled_spss(NACC_UDS$RESTTRR,c(0 = No
1 = Yes
8 = Not assessed
-4 = Not available), label=Resting tremor — right arm)</v>
      </c>
      <c r="R9" s="33" t="str">
        <f t="shared" si="0"/>
        <v>missing values RESTTRR(8,-4).</v>
      </c>
      <c r="S9" s="61" t="s">
        <v>3828</v>
      </c>
      <c r="T9" s="8"/>
      <c r="U9" s="8"/>
    </row>
    <row r="10" spans="1:21" s="1" customFormat="1" ht="14.4" customHeight="1" x14ac:dyDescent="0.25">
      <c r="A10" s="268">
        <v>0</v>
      </c>
      <c r="B10" s="269">
        <v>0</v>
      </c>
      <c r="C10" s="268">
        <v>0</v>
      </c>
      <c r="D10" s="202">
        <v>0</v>
      </c>
      <c r="E10" s="269">
        <v>0</v>
      </c>
      <c r="F10" s="268">
        <v>1</v>
      </c>
      <c r="G10" s="202">
        <v>1</v>
      </c>
      <c r="H10" s="269">
        <v>0</v>
      </c>
      <c r="I10" s="273">
        <v>1</v>
      </c>
      <c r="J10" s="148">
        <f t="shared" si="1"/>
        <v>0</v>
      </c>
      <c r="K10" s="151" t="s">
        <v>561</v>
      </c>
      <c r="L10" s="152" t="s">
        <v>561</v>
      </c>
      <c r="M10" s="153" t="s">
        <v>1244</v>
      </c>
      <c r="N10" s="276" t="s">
        <v>3015</v>
      </c>
      <c r="O10" s="156"/>
      <c r="P10" s="214"/>
      <c r="Q10" s="42" t="str">
        <f t="shared" si="2"/>
        <v>NACC_UDS$SLOWINGL=labelled_spss(NACC_UDS$SLOWINGL,c(0 = No
1 = Yes
8 = Not assessed
-4 = Not available), label=Slowing of ﬁne motor movements — left side)</v>
      </c>
      <c r="R10" s="33" t="str">
        <f t="shared" si="0"/>
        <v>missing values SLOWINGL(8,-4).</v>
      </c>
      <c r="S10" s="61" t="s">
        <v>3828</v>
      </c>
      <c r="T10" s="8"/>
      <c r="U10" s="8"/>
    </row>
    <row r="11" spans="1:21" s="1" customFormat="1" ht="14.4" customHeight="1" x14ac:dyDescent="0.25">
      <c r="A11" s="268">
        <v>0</v>
      </c>
      <c r="B11" s="269">
        <v>0</v>
      </c>
      <c r="C11" s="268">
        <v>0</v>
      </c>
      <c r="D11" s="202">
        <v>0</v>
      </c>
      <c r="E11" s="269">
        <v>0</v>
      </c>
      <c r="F11" s="268">
        <v>1</v>
      </c>
      <c r="G11" s="202">
        <v>1</v>
      </c>
      <c r="H11" s="269">
        <v>0</v>
      </c>
      <c r="I11" s="273">
        <v>1</v>
      </c>
      <c r="J11" s="148">
        <f t="shared" si="1"/>
        <v>0</v>
      </c>
      <c r="K11" s="151" t="s">
        <v>560</v>
      </c>
      <c r="L11" s="152" t="s">
        <v>560</v>
      </c>
      <c r="M11" s="153" t="s">
        <v>1245</v>
      </c>
      <c r="N11" s="276" t="s">
        <v>3015</v>
      </c>
      <c r="O11" s="156"/>
      <c r="P11" s="214"/>
      <c r="Q11" s="42" t="str">
        <f t="shared" si="2"/>
        <v>NACC_UDS$SLOWINGR=labelled_spss(NACC_UDS$SLOWINGR,c(0 = No
1 = Yes
8 = Not assessed
-4 = Not available), label=Slowing of ﬁne motor movements — right side)</v>
      </c>
      <c r="R11" s="33" t="str">
        <f t="shared" si="0"/>
        <v>missing values SLOWINGR(8,-4).</v>
      </c>
      <c r="S11" s="61" t="s">
        <v>3828</v>
      </c>
      <c r="T11" s="8"/>
      <c r="U11" s="8"/>
    </row>
    <row r="12" spans="1:21" s="1" customFormat="1" ht="14.4" customHeight="1" x14ac:dyDescent="0.25">
      <c r="A12" s="268">
        <v>0</v>
      </c>
      <c r="B12" s="269">
        <v>0</v>
      </c>
      <c r="C12" s="268">
        <v>0</v>
      </c>
      <c r="D12" s="202">
        <v>0</v>
      </c>
      <c r="E12" s="269">
        <v>0</v>
      </c>
      <c r="F12" s="268">
        <v>1</v>
      </c>
      <c r="G12" s="202">
        <v>1</v>
      </c>
      <c r="H12" s="269">
        <v>0</v>
      </c>
      <c r="I12" s="273">
        <v>1</v>
      </c>
      <c r="J12" s="148">
        <f t="shared" si="1"/>
        <v>0</v>
      </c>
      <c r="K12" s="151" t="s">
        <v>559</v>
      </c>
      <c r="L12" s="152" t="s">
        <v>559</v>
      </c>
      <c r="M12" s="153" t="s">
        <v>1246</v>
      </c>
      <c r="N12" s="276" t="s">
        <v>3015</v>
      </c>
      <c r="O12" s="156"/>
      <c r="P12" s="214"/>
      <c r="Q12" s="42" t="str">
        <f t="shared" si="2"/>
        <v>NACC_UDS$RIGIDL=labelled_spss(NACC_UDS$RIGIDL,c(0 = No
1 = Yes
8 = Not assessed
-4 = Not available), label=Rigidity — left arm )</v>
      </c>
      <c r="R12" s="33" t="str">
        <f t="shared" si="0"/>
        <v>missing values RIGIDL(8,-4).</v>
      </c>
      <c r="S12" s="61" t="s">
        <v>3828</v>
      </c>
      <c r="T12" s="8"/>
      <c r="U12" s="8"/>
    </row>
    <row r="13" spans="1:21" s="1" customFormat="1" ht="14.4" customHeight="1" x14ac:dyDescent="0.25">
      <c r="A13" s="268">
        <v>0</v>
      </c>
      <c r="B13" s="269">
        <v>0</v>
      </c>
      <c r="C13" s="268">
        <v>0</v>
      </c>
      <c r="D13" s="202">
        <v>0</v>
      </c>
      <c r="E13" s="269">
        <v>0</v>
      </c>
      <c r="F13" s="268">
        <v>1</v>
      </c>
      <c r="G13" s="202">
        <v>1</v>
      </c>
      <c r="H13" s="269">
        <v>0</v>
      </c>
      <c r="I13" s="273">
        <v>1</v>
      </c>
      <c r="J13" s="148">
        <f t="shared" si="1"/>
        <v>0</v>
      </c>
      <c r="K13" s="151" t="s">
        <v>558</v>
      </c>
      <c r="L13" s="152" t="s">
        <v>558</v>
      </c>
      <c r="M13" s="153" t="s">
        <v>557</v>
      </c>
      <c r="N13" s="276" t="s">
        <v>3015</v>
      </c>
      <c r="O13" s="156"/>
      <c r="P13" s="214"/>
      <c r="Q13" s="42" t="str">
        <f t="shared" si="2"/>
        <v>NACC_UDS$RIGIDR=labelled_spss(NACC_UDS$RIGIDR,c(0 = No
1 = Yes
8 = Not assessed
-4 = Not available), label=Rigidity — right arm)</v>
      </c>
      <c r="R13" s="33" t="str">
        <f t="shared" si="0"/>
        <v>missing values RIGIDR(8,-4).</v>
      </c>
      <c r="S13" s="61" t="s">
        <v>3828</v>
      </c>
      <c r="T13" s="8"/>
      <c r="U13" s="8"/>
    </row>
    <row r="14" spans="1:21" s="1" customFormat="1" ht="14.4" customHeight="1" x14ac:dyDescent="0.25">
      <c r="A14" s="268">
        <v>0</v>
      </c>
      <c r="B14" s="269">
        <v>0</v>
      </c>
      <c r="C14" s="268">
        <v>0</v>
      </c>
      <c r="D14" s="202">
        <v>0</v>
      </c>
      <c r="E14" s="269">
        <v>0</v>
      </c>
      <c r="F14" s="268">
        <v>1</v>
      </c>
      <c r="G14" s="202">
        <v>1</v>
      </c>
      <c r="H14" s="269">
        <v>0</v>
      </c>
      <c r="I14" s="273">
        <v>1</v>
      </c>
      <c r="J14" s="148">
        <f t="shared" si="1"/>
        <v>0</v>
      </c>
      <c r="K14" s="151" t="s">
        <v>556</v>
      </c>
      <c r="L14" s="152" t="s">
        <v>556</v>
      </c>
      <c r="M14" s="153" t="s">
        <v>555</v>
      </c>
      <c r="N14" s="276" t="s">
        <v>3015</v>
      </c>
      <c r="O14" s="156"/>
      <c r="P14" s="214"/>
      <c r="Q14" s="42" t="str">
        <f t="shared" si="2"/>
        <v>NACC_UDS$BRADY=labelled_spss(NACC_UDS$BRADY,c(0 = No
1 = Yes
8 = Not assessed
-4 = Not available), label=Bradykinesia)</v>
      </c>
      <c r="R14" s="33" t="str">
        <f t="shared" si="0"/>
        <v>missing values BRADY(8,-4).</v>
      </c>
      <c r="S14" s="61" t="s">
        <v>3828</v>
      </c>
      <c r="T14" s="8"/>
      <c r="U14" s="8"/>
    </row>
    <row r="15" spans="1:21" s="1" customFormat="1" ht="14.4" customHeight="1" x14ac:dyDescent="0.25">
      <c r="A15" s="268">
        <v>0</v>
      </c>
      <c r="B15" s="269">
        <v>0</v>
      </c>
      <c r="C15" s="268">
        <v>0</v>
      </c>
      <c r="D15" s="202">
        <v>0</v>
      </c>
      <c r="E15" s="269">
        <v>0</v>
      </c>
      <c r="F15" s="268">
        <v>1</v>
      </c>
      <c r="G15" s="202">
        <v>1</v>
      </c>
      <c r="H15" s="269">
        <v>0</v>
      </c>
      <c r="I15" s="273">
        <v>1</v>
      </c>
      <c r="J15" s="148">
        <f t="shared" si="1"/>
        <v>0</v>
      </c>
      <c r="K15" s="151" t="s">
        <v>554</v>
      </c>
      <c r="L15" s="152" t="s">
        <v>554</v>
      </c>
      <c r="M15" s="153" t="s">
        <v>553</v>
      </c>
      <c r="N15" s="276" t="s">
        <v>3015</v>
      </c>
      <c r="O15" s="156"/>
      <c r="P15" s="214"/>
      <c r="Q15" s="42" t="str">
        <f t="shared" si="2"/>
        <v>NACC_UDS$PARKGAIT=labelled_spss(NACC_UDS$PARKGAIT,c(0 = No
1 = Yes
8 = Not assessed
-4 = Not available), label=Parkinsonian gait disorder)</v>
      </c>
      <c r="R15" s="33" t="str">
        <f t="shared" si="0"/>
        <v>missing values PARKGAIT(8,-4).</v>
      </c>
      <c r="S15" s="61" t="s">
        <v>3828</v>
      </c>
      <c r="T15" s="8"/>
      <c r="U15" s="8"/>
    </row>
    <row r="16" spans="1:21" s="1" customFormat="1" ht="14.4" customHeight="1" x14ac:dyDescent="0.25">
      <c r="A16" s="268">
        <v>0</v>
      </c>
      <c r="B16" s="269">
        <v>0</v>
      </c>
      <c r="C16" s="268">
        <v>0</v>
      </c>
      <c r="D16" s="202">
        <v>0</v>
      </c>
      <c r="E16" s="269">
        <v>0</v>
      </c>
      <c r="F16" s="268">
        <v>1</v>
      </c>
      <c r="G16" s="202">
        <v>1</v>
      </c>
      <c r="H16" s="269">
        <v>0</v>
      </c>
      <c r="I16" s="273">
        <v>1</v>
      </c>
      <c r="J16" s="148">
        <f t="shared" si="1"/>
        <v>0</v>
      </c>
      <c r="K16" s="151" t="s">
        <v>552</v>
      </c>
      <c r="L16" s="152" t="s">
        <v>552</v>
      </c>
      <c r="M16" s="153" t="s">
        <v>551</v>
      </c>
      <c r="N16" s="276" t="s">
        <v>3015</v>
      </c>
      <c r="O16" s="156"/>
      <c r="P16" s="214"/>
      <c r="Q16" s="42" t="str">
        <f t="shared" si="2"/>
        <v>NACC_UDS$POSTINST=labelled_spss(NACC_UDS$POSTINST,c(0 = No
1 = Yes
8 = Not assessed
-4 = Not available), label=Postural instability)</v>
      </c>
      <c r="R16" s="33" t="str">
        <f t="shared" si="0"/>
        <v>missing values POSTINST(8,-4).</v>
      </c>
      <c r="S16" s="61" t="s">
        <v>3828</v>
      </c>
      <c r="T16" s="8"/>
      <c r="U16" s="8"/>
    </row>
    <row r="17" spans="1:21" s="1" customFormat="1" ht="14.4" customHeight="1" x14ac:dyDescent="0.25">
      <c r="A17" s="268">
        <v>0</v>
      </c>
      <c r="B17" s="269">
        <v>0</v>
      </c>
      <c r="C17" s="268">
        <v>0</v>
      </c>
      <c r="D17" s="202">
        <v>0</v>
      </c>
      <c r="E17" s="269">
        <v>0</v>
      </c>
      <c r="F17" s="268">
        <v>1</v>
      </c>
      <c r="G17" s="202">
        <v>1</v>
      </c>
      <c r="H17" s="269">
        <v>0</v>
      </c>
      <c r="I17" s="273">
        <v>1</v>
      </c>
      <c r="J17" s="148">
        <f t="shared" si="1"/>
        <v>0</v>
      </c>
      <c r="K17" s="151" t="s">
        <v>550</v>
      </c>
      <c r="L17" s="152" t="s">
        <v>550</v>
      </c>
      <c r="M17" s="153" t="s">
        <v>1247</v>
      </c>
      <c r="N17" s="276" t="s">
        <v>3014</v>
      </c>
      <c r="O17" s="156"/>
      <c r="P17" s="214"/>
      <c r="Q17" s="42" t="str">
        <f t="shared" si="2"/>
        <v>NACC_UDS$CVDSIGNS=labelled_spss(NACC_UDS$CVDSIGNS,c(0 = No
1 = Yes
-4 = Not available), label=Neurological sign considered by examiner to be most likely consistent with cerebrovascular disease)</v>
      </c>
      <c r="R17" s="33" t="str">
        <f t="shared" si="0"/>
        <v>missing values CVDSIGNS(-4).</v>
      </c>
      <c r="S17" s="61" t="s">
        <v>2888</v>
      </c>
      <c r="T17" s="8"/>
      <c r="U17" s="8"/>
    </row>
    <row r="18" spans="1:21" s="1" customFormat="1" ht="14.4" customHeight="1" x14ac:dyDescent="0.25">
      <c r="A18" s="268">
        <v>0</v>
      </c>
      <c r="B18" s="269">
        <v>0</v>
      </c>
      <c r="C18" s="268">
        <v>0</v>
      </c>
      <c r="D18" s="202">
        <v>0</v>
      </c>
      <c r="E18" s="269">
        <v>0</v>
      </c>
      <c r="F18" s="268">
        <v>1</v>
      </c>
      <c r="G18" s="202">
        <v>1</v>
      </c>
      <c r="H18" s="269">
        <v>0</v>
      </c>
      <c r="I18" s="273">
        <v>1</v>
      </c>
      <c r="J18" s="148">
        <f t="shared" si="1"/>
        <v>0</v>
      </c>
      <c r="K18" s="151" t="s">
        <v>549</v>
      </c>
      <c r="L18" s="152" t="s">
        <v>549</v>
      </c>
      <c r="M18" s="153" t="s">
        <v>1248</v>
      </c>
      <c r="N18" s="276" t="s">
        <v>3015</v>
      </c>
      <c r="O18" s="156"/>
      <c r="P18" s="214"/>
      <c r="Q18" s="42" t="str">
        <f t="shared" si="2"/>
        <v>NACC_UDS$CORTDEF=labelled_spss(NACC_UDS$CORTDEF,c(0 = No
1 = Yes
8 = Not assessed
-4 = Not available), label=Cortical cognitive deﬁcit (e.g., aphasia, apraxia, neglect))</v>
      </c>
      <c r="R18" s="33" t="str">
        <f t="shared" si="0"/>
        <v>missing values CORTDEF(8,-4).</v>
      </c>
      <c r="S18" s="61" t="s">
        <v>3828</v>
      </c>
      <c r="T18" s="8"/>
      <c r="U18" s="8"/>
    </row>
    <row r="19" spans="1:21" s="1" customFormat="1" ht="14.4" customHeight="1" x14ac:dyDescent="0.25">
      <c r="A19" s="268">
        <v>0</v>
      </c>
      <c r="B19" s="269">
        <v>0</v>
      </c>
      <c r="C19" s="268">
        <v>0</v>
      </c>
      <c r="D19" s="202">
        <v>0</v>
      </c>
      <c r="E19" s="269">
        <v>0</v>
      </c>
      <c r="F19" s="268">
        <v>1</v>
      </c>
      <c r="G19" s="202">
        <v>1</v>
      </c>
      <c r="H19" s="269">
        <v>0</v>
      </c>
      <c r="I19" s="273">
        <v>1</v>
      </c>
      <c r="J19" s="148">
        <f t="shared" si="1"/>
        <v>0</v>
      </c>
      <c r="K19" s="151" t="s">
        <v>548</v>
      </c>
      <c r="L19" s="152" t="s">
        <v>548</v>
      </c>
      <c r="M19" s="153" t="s">
        <v>1249</v>
      </c>
      <c r="N19" s="276" t="s">
        <v>3015</v>
      </c>
      <c r="O19" s="156"/>
      <c r="P19" s="214"/>
      <c r="Q19" s="42" t="str">
        <f t="shared" si="2"/>
        <v>NACC_UDS$SIVDFIND=labelled_spss(NACC_UDS$SIVDFIND,c(0 = No
1 = Yes
8 = Not assessed
-4 = Not available), label=Focal or other neurological ﬁndings consistent with SIVD (subcortical ischemic vascular dementia))</v>
      </c>
      <c r="R19" s="33" t="str">
        <f t="shared" si="0"/>
        <v>missing values SIVDFIND(8,-4).</v>
      </c>
      <c r="S19" s="61" t="s">
        <v>3828</v>
      </c>
      <c r="T19" s="8"/>
      <c r="U19" s="8"/>
    </row>
    <row r="20" spans="1:21" s="1" customFormat="1" ht="14.4" customHeight="1" x14ac:dyDescent="0.25">
      <c r="A20" s="268">
        <v>0</v>
      </c>
      <c r="B20" s="269">
        <v>0</v>
      </c>
      <c r="C20" s="268">
        <v>0</v>
      </c>
      <c r="D20" s="202">
        <v>0</v>
      </c>
      <c r="E20" s="269">
        <v>0</v>
      </c>
      <c r="F20" s="268">
        <v>1</v>
      </c>
      <c r="G20" s="202">
        <v>1</v>
      </c>
      <c r="H20" s="269">
        <v>0</v>
      </c>
      <c r="I20" s="273">
        <v>1</v>
      </c>
      <c r="J20" s="148">
        <f t="shared" si="1"/>
        <v>0</v>
      </c>
      <c r="K20" s="151" t="s">
        <v>547</v>
      </c>
      <c r="L20" s="152" t="s">
        <v>547</v>
      </c>
      <c r="M20" s="153" t="s">
        <v>5714</v>
      </c>
      <c r="N20" s="276" t="s">
        <v>3015</v>
      </c>
      <c r="O20" s="156"/>
      <c r="P20" s="214"/>
      <c r="Q20" s="42" t="str">
        <f t="shared" si="2"/>
        <v>NACC_UDS$CVDMOTL=labelled_spss(NACC_UDS$CVDMOTL,c(0 = No
1 = Yes
8 = Not assessed
-4 = Not available), label=Motor (may include weakness of combination of face, arm, and leg," , ", reﬂex changes, etc.) — left side)</v>
      </c>
      <c r="R20" s="33" t="str">
        <f t="shared" si="0"/>
        <v>missing values CVDMOTL(8,-4).</v>
      </c>
      <c r="S20" s="61" t="s">
        <v>3828</v>
      </c>
      <c r="T20" s="8"/>
      <c r="U20" s="8"/>
    </row>
    <row r="21" spans="1:21" s="1" customFormat="1" ht="14.4" customHeight="1" x14ac:dyDescent="0.25">
      <c r="A21" s="268">
        <v>0</v>
      </c>
      <c r="B21" s="269">
        <v>0</v>
      </c>
      <c r="C21" s="268">
        <v>0</v>
      </c>
      <c r="D21" s="202">
        <v>0</v>
      </c>
      <c r="E21" s="269">
        <v>0</v>
      </c>
      <c r="F21" s="268">
        <v>1</v>
      </c>
      <c r="G21" s="202">
        <v>1</v>
      </c>
      <c r="H21" s="269">
        <v>0</v>
      </c>
      <c r="I21" s="273">
        <v>1</v>
      </c>
      <c r="J21" s="148">
        <f t="shared" si="1"/>
        <v>0</v>
      </c>
      <c r="K21" s="151" t="s">
        <v>546</v>
      </c>
      <c r="L21" s="152" t="s">
        <v>546</v>
      </c>
      <c r="M21" s="153" t="s">
        <v>5715</v>
      </c>
      <c r="N21" s="276" t="s">
        <v>3015</v>
      </c>
      <c r="O21" s="156"/>
      <c r="P21" s="214"/>
      <c r="Q21" s="42" t="str">
        <f t="shared" si="2"/>
        <v>NACC_UDS$CVDMOTR=labelled_spss(NACC_UDS$CVDMOTR,c(0 = No
1 = Yes
8 = Not assessed
-4 = Not available), label=Motor (may include weakness of combination of face, arm, and leg," , ", reﬂex changes, etc.) — right side)</v>
      </c>
      <c r="R21" s="33" t="str">
        <f t="shared" si="0"/>
        <v>missing values CVDMOTR(8,-4).</v>
      </c>
      <c r="S21" s="61" t="s">
        <v>3828</v>
      </c>
      <c r="T21" s="8"/>
      <c r="U21" s="8"/>
    </row>
    <row r="22" spans="1:21" s="1" customFormat="1" ht="14.4" customHeight="1" x14ac:dyDescent="0.25">
      <c r="A22" s="268">
        <v>0</v>
      </c>
      <c r="B22" s="269">
        <v>0</v>
      </c>
      <c r="C22" s="268">
        <v>0</v>
      </c>
      <c r="D22" s="202">
        <v>0</v>
      </c>
      <c r="E22" s="269">
        <v>0</v>
      </c>
      <c r="F22" s="268">
        <v>1</v>
      </c>
      <c r="G22" s="202">
        <v>1</v>
      </c>
      <c r="H22" s="269">
        <v>0</v>
      </c>
      <c r="I22" s="273">
        <v>1</v>
      </c>
      <c r="J22" s="148">
        <f t="shared" si="1"/>
        <v>0</v>
      </c>
      <c r="K22" s="151" t="s">
        <v>545</v>
      </c>
      <c r="L22" s="152" t="s">
        <v>545</v>
      </c>
      <c r="M22" s="153" t="s">
        <v>1252</v>
      </c>
      <c r="N22" s="276" t="s">
        <v>3015</v>
      </c>
      <c r="O22" s="156"/>
      <c r="P22" s="214"/>
      <c r="Q22" s="42" t="str">
        <f t="shared" si="2"/>
        <v>NACC_UDS$CORTVISL=labelled_spss(NACC_UDS$CORTVISL,c(0 = No
1 = Yes
8 = Not assessed
-4 = Not available), label=Cortical visual ﬁeld loss — left side )</v>
      </c>
      <c r="R22" s="33" t="str">
        <f t="shared" si="0"/>
        <v>missing values CORTVISL(8,-4).</v>
      </c>
      <c r="S22" s="61" t="s">
        <v>3828</v>
      </c>
      <c r="T22" s="8"/>
      <c r="U22" s="8"/>
    </row>
    <row r="23" spans="1:21" s="1" customFormat="1" ht="14.4" customHeight="1" x14ac:dyDescent="0.25">
      <c r="A23" s="268">
        <v>0</v>
      </c>
      <c r="B23" s="269">
        <v>0</v>
      </c>
      <c r="C23" s="268">
        <v>0</v>
      </c>
      <c r="D23" s="202">
        <v>0</v>
      </c>
      <c r="E23" s="269">
        <v>0</v>
      </c>
      <c r="F23" s="268">
        <v>1</v>
      </c>
      <c r="G23" s="202">
        <v>1</v>
      </c>
      <c r="H23" s="269">
        <v>0</v>
      </c>
      <c r="I23" s="273">
        <v>1</v>
      </c>
      <c r="J23" s="148">
        <f t="shared" si="1"/>
        <v>0</v>
      </c>
      <c r="K23" s="151" t="s">
        <v>544</v>
      </c>
      <c r="L23" s="152" t="s">
        <v>544</v>
      </c>
      <c r="M23" s="153" t="s">
        <v>543</v>
      </c>
      <c r="N23" s="276" t="s">
        <v>3015</v>
      </c>
      <c r="O23" s="156"/>
      <c r="P23" s="214"/>
      <c r="Q23" s="42" t="str">
        <f t="shared" si="2"/>
        <v>NACC_UDS$CORTVISR=labelled_spss(NACC_UDS$CORTVISR,c(0 = No
1 = Yes
8 = Not assessed
-4 = Not available), label=Cortical visual ﬁeld loss — right side)</v>
      </c>
      <c r="R23" s="33" t="str">
        <f t="shared" si="0"/>
        <v>missing values CORTVISR(8,-4).</v>
      </c>
      <c r="S23" s="61" t="s">
        <v>3828</v>
      </c>
      <c r="T23" s="8"/>
      <c r="U23" s="8"/>
    </row>
    <row r="24" spans="1:21" s="1" customFormat="1" ht="14.4" customHeight="1" x14ac:dyDescent="0.25">
      <c r="A24" s="268">
        <v>0</v>
      </c>
      <c r="B24" s="269">
        <v>0</v>
      </c>
      <c r="C24" s="268">
        <v>0</v>
      </c>
      <c r="D24" s="202">
        <v>0</v>
      </c>
      <c r="E24" s="269">
        <v>0</v>
      </c>
      <c r="F24" s="268">
        <v>1</v>
      </c>
      <c r="G24" s="202">
        <v>1</v>
      </c>
      <c r="H24" s="269">
        <v>0</v>
      </c>
      <c r="I24" s="273">
        <v>1</v>
      </c>
      <c r="J24" s="148">
        <f t="shared" si="1"/>
        <v>0</v>
      </c>
      <c r="K24" s="151" t="s">
        <v>542</v>
      </c>
      <c r="L24" s="152" t="s">
        <v>542</v>
      </c>
      <c r="M24" s="153" t="s">
        <v>541</v>
      </c>
      <c r="N24" s="276" t="s">
        <v>3015</v>
      </c>
      <c r="O24" s="156"/>
      <c r="P24" s="214"/>
      <c r="Q24" s="42" t="str">
        <f t="shared" si="2"/>
        <v>NACC_UDS$SOMATL=labelled_spss(NACC_UDS$SOMATL,c(0 = No
1 = Yes
8 = Not assessed
-4 = Not available), label=Somatosensory loss — left side)</v>
      </c>
      <c r="R24" s="33" t="str">
        <f t="shared" si="0"/>
        <v>missing values SOMATL(8,-4).</v>
      </c>
      <c r="S24" s="61" t="s">
        <v>3828</v>
      </c>
      <c r="T24" s="8"/>
      <c r="U24" s="8"/>
    </row>
    <row r="25" spans="1:21" s="1" customFormat="1" ht="14.4" customHeight="1" x14ac:dyDescent="0.25">
      <c r="A25" s="268">
        <v>0</v>
      </c>
      <c r="B25" s="269">
        <v>0</v>
      </c>
      <c r="C25" s="268">
        <v>0</v>
      </c>
      <c r="D25" s="202">
        <v>0</v>
      </c>
      <c r="E25" s="269">
        <v>0</v>
      </c>
      <c r="F25" s="268">
        <v>1</v>
      </c>
      <c r="G25" s="202">
        <v>1</v>
      </c>
      <c r="H25" s="269">
        <v>0</v>
      </c>
      <c r="I25" s="273">
        <v>1</v>
      </c>
      <c r="J25" s="148">
        <f t="shared" si="1"/>
        <v>0</v>
      </c>
      <c r="K25" s="151" t="s">
        <v>540</v>
      </c>
      <c r="L25" s="152" t="s">
        <v>540</v>
      </c>
      <c r="M25" s="153" t="s">
        <v>539</v>
      </c>
      <c r="N25" s="276" t="s">
        <v>3015</v>
      </c>
      <c r="O25" s="156"/>
      <c r="P25" s="214"/>
      <c r="Q25" s="42" t="str">
        <f t="shared" si="2"/>
        <v>NACC_UDS$SOMATR=labelled_spss(NACC_UDS$SOMATR,c(0 = No
1 = Yes
8 = Not assessed
-4 = Not available), label=Somatosensory loss — right side)</v>
      </c>
      <c r="R25" s="33" t="str">
        <f t="shared" si="0"/>
        <v>missing values SOMATR(8,-4).</v>
      </c>
      <c r="S25" s="61" t="s">
        <v>3828</v>
      </c>
      <c r="T25" s="8"/>
      <c r="U25" s="8"/>
    </row>
    <row r="26" spans="1:21" s="1" customFormat="1" ht="14.4" customHeight="1" x14ac:dyDescent="0.25">
      <c r="A26" s="268">
        <v>0</v>
      </c>
      <c r="B26" s="269">
        <v>0</v>
      </c>
      <c r="C26" s="268">
        <v>0</v>
      </c>
      <c r="D26" s="202">
        <v>0</v>
      </c>
      <c r="E26" s="269">
        <v>0</v>
      </c>
      <c r="F26" s="268">
        <v>1</v>
      </c>
      <c r="G26" s="202">
        <v>1</v>
      </c>
      <c r="H26" s="269">
        <v>0</v>
      </c>
      <c r="I26" s="273">
        <v>1</v>
      </c>
      <c r="J26" s="148">
        <f t="shared" si="1"/>
        <v>0</v>
      </c>
      <c r="K26" s="151" t="s">
        <v>598</v>
      </c>
      <c r="L26" s="152" t="s">
        <v>598</v>
      </c>
      <c r="M26" s="153" t="s">
        <v>1253</v>
      </c>
      <c r="N26" s="276" t="s">
        <v>3014</v>
      </c>
      <c r="O26" s="156"/>
      <c r="P26" s="214"/>
      <c r="Q26" s="42" t="str">
        <f t="shared" si="2"/>
        <v>NACC_UDS$POSTCORT=labelled_spss(NACC_UDS$POSTCORT,c(0 = No
1 = Yes
-4 = Not available), label=Higher cortical visual problem suggesting posterior cortical atrophy (e.g., prosopagnosia, simultagnosia, Balint’s syndrome) or apraxia of gaze)</v>
      </c>
      <c r="R26" s="33" t="str">
        <f t="shared" si="0"/>
        <v>missing values POSTCORT(-4).</v>
      </c>
      <c r="S26" s="61" t="s">
        <v>2888</v>
      </c>
      <c r="T26" s="8"/>
      <c r="U26" s="8"/>
    </row>
    <row r="27" spans="1:21" s="1" customFormat="1" ht="14.4" customHeight="1" x14ac:dyDescent="0.25">
      <c r="A27" s="268">
        <v>0</v>
      </c>
      <c r="B27" s="269">
        <v>0</v>
      </c>
      <c r="C27" s="268">
        <v>0</v>
      </c>
      <c r="D27" s="202">
        <v>0</v>
      </c>
      <c r="E27" s="269">
        <v>0</v>
      </c>
      <c r="F27" s="268">
        <v>1</v>
      </c>
      <c r="G27" s="202">
        <v>1</v>
      </c>
      <c r="H27" s="269">
        <v>0</v>
      </c>
      <c r="I27" s="273">
        <v>1</v>
      </c>
      <c r="J27" s="148">
        <f t="shared" si="1"/>
        <v>0</v>
      </c>
      <c r="K27" s="151" t="s">
        <v>597</v>
      </c>
      <c r="L27" s="152" t="s">
        <v>597</v>
      </c>
      <c r="M27" s="153" t="s">
        <v>1254</v>
      </c>
      <c r="N27" s="276" t="s">
        <v>3014</v>
      </c>
      <c r="O27" s="156"/>
      <c r="P27" s="214"/>
      <c r="Q27" s="42" t="str">
        <f t="shared" si="2"/>
        <v>NACC_UDS$PSPCBS=labelled_spss(NACC_UDS$PSPCBS,c(0 = No
1 = Yes
-4 = Not available), label=Findings suggestive of progressive supranuclear palsy (PSP), corticobasal syndrome (CBS), or other related disorders)</v>
      </c>
      <c r="R27" s="33" t="str">
        <f t="shared" si="0"/>
        <v>missing values PSPCBS(-4).</v>
      </c>
      <c r="S27" s="61" t="s">
        <v>2888</v>
      </c>
      <c r="T27" s="8"/>
      <c r="U27" s="8"/>
    </row>
    <row r="28" spans="1:21" s="1" customFormat="1" ht="14.4" customHeight="1" x14ac:dyDescent="0.25">
      <c r="A28" s="268">
        <v>0</v>
      </c>
      <c r="B28" s="269">
        <v>0</v>
      </c>
      <c r="C28" s="268">
        <v>0</v>
      </c>
      <c r="D28" s="202">
        <v>0</v>
      </c>
      <c r="E28" s="269">
        <v>0</v>
      </c>
      <c r="F28" s="268">
        <v>1</v>
      </c>
      <c r="G28" s="202">
        <v>1</v>
      </c>
      <c r="H28" s="269">
        <v>0</v>
      </c>
      <c r="I28" s="273">
        <v>1</v>
      </c>
      <c r="J28" s="148">
        <f t="shared" si="1"/>
        <v>0</v>
      </c>
      <c r="K28" s="151" t="s">
        <v>596</v>
      </c>
      <c r="L28" s="152" t="s">
        <v>596</v>
      </c>
      <c r="M28" s="153" t="s">
        <v>1255</v>
      </c>
      <c r="N28" s="276" t="s">
        <v>3015</v>
      </c>
      <c r="O28" s="156"/>
      <c r="P28" s="214"/>
      <c r="Q28" s="42" t="str">
        <f t="shared" si="2"/>
        <v>NACC_UDS$EYEPSP=labelled_spss(NACC_UDS$EYEPSP,c(0 = No
1 = Yes
8 = Not assessed
-4 = Not available), label=Eye movement changes consistent with PSP)</v>
      </c>
      <c r="R28" s="33" t="str">
        <f t="shared" si="0"/>
        <v>missing values EYEPSP(8,-4).</v>
      </c>
      <c r="S28" s="61" t="s">
        <v>3828</v>
      </c>
      <c r="T28" s="8"/>
      <c r="U28" s="8"/>
    </row>
    <row r="29" spans="1:21" s="1" customFormat="1" ht="14.4" customHeight="1" x14ac:dyDescent="0.25">
      <c r="A29" s="268">
        <v>0</v>
      </c>
      <c r="B29" s="269">
        <v>0</v>
      </c>
      <c r="C29" s="268">
        <v>0</v>
      </c>
      <c r="D29" s="202">
        <v>0</v>
      </c>
      <c r="E29" s="269">
        <v>0</v>
      </c>
      <c r="F29" s="268">
        <v>1</v>
      </c>
      <c r="G29" s="202">
        <v>1</v>
      </c>
      <c r="H29" s="269">
        <v>0</v>
      </c>
      <c r="I29" s="273">
        <v>1</v>
      </c>
      <c r="J29" s="148">
        <f t="shared" si="1"/>
        <v>0</v>
      </c>
      <c r="K29" s="151" t="s">
        <v>594</v>
      </c>
      <c r="L29" s="152" t="s">
        <v>594</v>
      </c>
      <c r="M29" s="153" t="s">
        <v>593</v>
      </c>
      <c r="N29" s="276" t="s">
        <v>3015</v>
      </c>
      <c r="O29" s="156"/>
      <c r="P29" s="214"/>
      <c r="Q29" s="42" t="str">
        <f t="shared" si="2"/>
        <v>NACC_UDS$DYSPSP=labelled_spss(NACC_UDS$DYSPSP,c(0 = No
1 = Yes
8 = Not assessed
-4 = Not available), label=Dysarthria consistent with PSP)</v>
      </c>
      <c r="R29" s="33" t="str">
        <f t="shared" si="0"/>
        <v>missing values DYSPSP(8,-4).</v>
      </c>
      <c r="S29" s="61" t="s">
        <v>3828</v>
      </c>
      <c r="T29" s="8"/>
      <c r="U29" s="8"/>
    </row>
    <row r="30" spans="1:21" s="1" customFormat="1" ht="14.4" customHeight="1" x14ac:dyDescent="0.25">
      <c r="A30" s="268">
        <v>0</v>
      </c>
      <c r="B30" s="269">
        <v>0</v>
      </c>
      <c r="C30" s="268">
        <v>0</v>
      </c>
      <c r="D30" s="202">
        <v>0</v>
      </c>
      <c r="E30" s="269">
        <v>0</v>
      </c>
      <c r="F30" s="268">
        <v>1</v>
      </c>
      <c r="G30" s="202">
        <v>1</v>
      </c>
      <c r="H30" s="269">
        <v>0</v>
      </c>
      <c r="I30" s="273">
        <v>1</v>
      </c>
      <c r="J30" s="148">
        <f t="shared" si="1"/>
        <v>0</v>
      </c>
      <c r="K30" s="151" t="s">
        <v>592</v>
      </c>
      <c r="L30" s="152" t="s">
        <v>592</v>
      </c>
      <c r="M30" s="153" t="s">
        <v>591</v>
      </c>
      <c r="N30" s="276" t="s">
        <v>3015</v>
      </c>
      <c r="O30" s="156"/>
      <c r="P30" s="214"/>
      <c r="Q30" s="42" t="str">
        <f t="shared" si="2"/>
        <v>NACC_UDS$AXIALPSP=labelled_spss(NACC_UDS$AXIALPSP,c(0 = No
1 = Yes
8 = Not assessed
-4 = Not available), label=Axial rigidity consistent with PSP)</v>
      </c>
      <c r="R30" s="33" t="str">
        <f t="shared" si="0"/>
        <v>missing values AXIALPSP(8,-4).</v>
      </c>
      <c r="S30" s="61" t="s">
        <v>3828</v>
      </c>
      <c r="T30" s="8"/>
      <c r="U30" s="8"/>
    </row>
    <row r="31" spans="1:21" s="1" customFormat="1" ht="14.4" customHeight="1" x14ac:dyDescent="0.25">
      <c r="A31" s="268">
        <v>0</v>
      </c>
      <c r="B31" s="269">
        <v>0</v>
      </c>
      <c r="C31" s="268">
        <v>0</v>
      </c>
      <c r="D31" s="202">
        <v>0</v>
      </c>
      <c r="E31" s="269">
        <v>0</v>
      </c>
      <c r="F31" s="268">
        <v>1</v>
      </c>
      <c r="G31" s="202">
        <v>1</v>
      </c>
      <c r="H31" s="269">
        <v>0</v>
      </c>
      <c r="I31" s="273">
        <v>1</v>
      </c>
      <c r="J31" s="148">
        <f t="shared" si="1"/>
        <v>0</v>
      </c>
      <c r="K31" s="151" t="s">
        <v>590</v>
      </c>
      <c r="L31" s="152" t="s">
        <v>590</v>
      </c>
      <c r="M31" s="153" t="s">
        <v>589</v>
      </c>
      <c r="N31" s="276" t="s">
        <v>3015</v>
      </c>
      <c r="O31" s="156"/>
      <c r="P31" s="214"/>
      <c r="Q31" s="42" t="str">
        <f t="shared" si="2"/>
        <v>NACC_UDS$GAITPSP=labelled_spss(NACC_UDS$GAITPSP,c(0 = No
1 = Yes
8 = Not assessed
-4 = Not available), label=Gait disorder consistent with PSP)</v>
      </c>
      <c r="R31" s="33" t="str">
        <f t="shared" si="0"/>
        <v>missing values GAITPSP(8,-4).</v>
      </c>
      <c r="S31" s="61" t="s">
        <v>3828</v>
      </c>
      <c r="T31" s="8"/>
      <c r="U31" s="8"/>
    </row>
    <row r="32" spans="1:21" s="1" customFormat="1" ht="14.4" customHeight="1" x14ac:dyDescent="0.25">
      <c r="A32" s="268">
        <v>0</v>
      </c>
      <c r="B32" s="269">
        <v>0</v>
      </c>
      <c r="C32" s="268">
        <v>0</v>
      </c>
      <c r="D32" s="202">
        <v>0</v>
      </c>
      <c r="E32" s="269">
        <v>0</v>
      </c>
      <c r="F32" s="268">
        <v>1</v>
      </c>
      <c r="G32" s="202">
        <v>1</v>
      </c>
      <c r="H32" s="269">
        <v>0</v>
      </c>
      <c r="I32" s="273">
        <v>1</v>
      </c>
      <c r="J32" s="148">
        <f t="shared" si="1"/>
        <v>0</v>
      </c>
      <c r="K32" s="151" t="s">
        <v>588</v>
      </c>
      <c r="L32" s="152" t="s">
        <v>588</v>
      </c>
      <c r="M32" s="153" t="s">
        <v>587</v>
      </c>
      <c r="N32" s="276" t="s">
        <v>3015</v>
      </c>
      <c r="O32" s="156"/>
      <c r="P32" s="214"/>
      <c r="Q32" s="42" t="str">
        <f t="shared" si="2"/>
        <v>NACC_UDS$APRAXSP=labelled_spss(NACC_UDS$APRAXSP,c(0 = No
1 = Yes
8 = Not assessed
-4 = Not available), label=Apraxia of speech)</v>
      </c>
      <c r="R32" s="33" t="str">
        <f t="shared" si="0"/>
        <v>missing values APRAXSP(8,-4).</v>
      </c>
      <c r="S32" s="61" t="s">
        <v>3828</v>
      </c>
      <c r="T32" s="8"/>
      <c r="U32" s="8"/>
    </row>
    <row r="33" spans="1:21" s="1" customFormat="1" ht="14.4" customHeight="1" x14ac:dyDescent="0.25">
      <c r="A33" s="268">
        <v>0</v>
      </c>
      <c r="B33" s="269">
        <v>0</v>
      </c>
      <c r="C33" s="268">
        <v>0</v>
      </c>
      <c r="D33" s="202">
        <v>0</v>
      </c>
      <c r="E33" s="269">
        <v>0</v>
      </c>
      <c r="F33" s="268">
        <v>1</v>
      </c>
      <c r="G33" s="202">
        <v>1</v>
      </c>
      <c r="H33" s="269">
        <v>0</v>
      </c>
      <c r="I33" s="273">
        <v>1</v>
      </c>
      <c r="J33" s="148">
        <f t="shared" si="1"/>
        <v>0</v>
      </c>
      <c r="K33" s="151" t="s">
        <v>586</v>
      </c>
      <c r="L33" s="152" t="s">
        <v>586</v>
      </c>
      <c r="M33" s="153" t="s">
        <v>585</v>
      </c>
      <c r="N33" s="276" t="s">
        <v>3015</v>
      </c>
      <c r="O33" s="156"/>
      <c r="P33" s="214"/>
      <c r="Q33" s="42" t="str">
        <f t="shared" si="2"/>
        <v>NACC_UDS$APRAXL=labelled_spss(NACC_UDS$APRAXL,c(0 = No
1 = Yes
8 = Not assessed
-4 = Not available), label=Apraxia consistent with CBS — left side)</v>
      </c>
      <c r="R33" s="33" t="str">
        <f t="shared" si="0"/>
        <v>missing values APRAXL(8,-4).</v>
      </c>
      <c r="S33" s="61" t="s">
        <v>3828</v>
      </c>
      <c r="T33" s="8"/>
      <c r="U33" s="8"/>
    </row>
    <row r="34" spans="1:21" s="1" customFormat="1" ht="14.4" customHeight="1" x14ac:dyDescent="0.25">
      <c r="A34" s="268">
        <v>0</v>
      </c>
      <c r="B34" s="269">
        <v>0</v>
      </c>
      <c r="C34" s="268">
        <v>0</v>
      </c>
      <c r="D34" s="202">
        <v>0</v>
      </c>
      <c r="E34" s="269">
        <v>0</v>
      </c>
      <c r="F34" s="268">
        <v>1</v>
      </c>
      <c r="G34" s="202">
        <v>1</v>
      </c>
      <c r="H34" s="269">
        <v>0</v>
      </c>
      <c r="I34" s="273">
        <v>1</v>
      </c>
      <c r="J34" s="148">
        <f t="shared" si="1"/>
        <v>0</v>
      </c>
      <c r="K34" s="151" t="s">
        <v>584</v>
      </c>
      <c r="L34" s="152" t="s">
        <v>584</v>
      </c>
      <c r="M34" s="153" t="s">
        <v>583</v>
      </c>
      <c r="N34" s="276" t="s">
        <v>3015</v>
      </c>
      <c r="O34" s="156"/>
      <c r="P34" s="214"/>
      <c r="Q34" s="42" t="str">
        <f t="shared" si="2"/>
        <v>NACC_UDS$APRAXR=labelled_spss(NACC_UDS$APRAXR,c(0 = No
1 = Yes
8 = Not assessed
-4 = Not available), label=Apraxia consistent with CBS — right side)</v>
      </c>
      <c r="R34" s="33" t="str">
        <f t="shared" si="0"/>
        <v>missing values APRAXR(8,-4).</v>
      </c>
      <c r="S34" s="61" t="s">
        <v>3828</v>
      </c>
      <c r="T34" s="8"/>
      <c r="U34" s="8"/>
    </row>
    <row r="35" spans="1:21" s="1" customFormat="1" ht="14.4" customHeight="1" x14ac:dyDescent="0.25">
      <c r="A35" s="268">
        <v>0</v>
      </c>
      <c r="B35" s="269">
        <v>0</v>
      </c>
      <c r="C35" s="268">
        <v>0</v>
      </c>
      <c r="D35" s="202">
        <v>0</v>
      </c>
      <c r="E35" s="269">
        <v>0</v>
      </c>
      <c r="F35" s="268">
        <v>1</v>
      </c>
      <c r="G35" s="202">
        <v>1</v>
      </c>
      <c r="H35" s="269">
        <v>0</v>
      </c>
      <c r="I35" s="273">
        <v>1</v>
      </c>
      <c r="J35" s="148">
        <f t="shared" si="1"/>
        <v>0</v>
      </c>
      <c r="K35" s="151" t="s">
        <v>582</v>
      </c>
      <c r="L35" s="152" t="s">
        <v>582</v>
      </c>
      <c r="M35" s="153" t="s">
        <v>1256</v>
      </c>
      <c r="N35" s="276" t="s">
        <v>3015</v>
      </c>
      <c r="O35" s="156"/>
      <c r="P35" s="214"/>
      <c r="Q35" s="42" t="str">
        <f t="shared" si="2"/>
        <v>NACC_UDS$CORTSENL=labelled_spss(NACC_UDS$CORTSENL,c(0 = No
1 = Yes
8 = Not assessed
-4 = Not available), label=Cortical sensory deﬁcits consistent with CBS — left side)</v>
      </c>
      <c r="R35" s="33" t="str">
        <f t="shared" si="0"/>
        <v>missing values CORTSENL(8,-4).</v>
      </c>
      <c r="S35" s="61" t="s">
        <v>3828</v>
      </c>
      <c r="T35" s="8"/>
      <c r="U35" s="8"/>
    </row>
    <row r="36" spans="1:21" s="1" customFormat="1" ht="14.4" customHeight="1" x14ac:dyDescent="0.25">
      <c r="A36" s="268">
        <v>0</v>
      </c>
      <c r="B36" s="269">
        <v>0</v>
      </c>
      <c r="C36" s="268">
        <v>0</v>
      </c>
      <c r="D36" s="202">
        <v>0</v>
      </c>
      <c r="E36" s="269">
        <v>0</v>
      </c>
      <c r="F36" s="268">
        <v>1</v>
      </c>
      <c r="G36" s="202">
        <v>1</v>
      </c>
      <c r="H36" s="269">
        <v>0</v>
      </c>
      <c r="I36" s="273">
        <v>1</v>
      </c>
      <c r="J36" s="148">
        <f t="shared" si="1"/>
        <v>0</v>
      </c>
      <c r="K36" s="151" t="s">
        <v>581</v>
      </c>
      <c r="L36" s="152" t="s">
        <v>581</v>
      </c>
      <c r="M36" s="153" t="s">
        <v>1257</v>
      </c>
      <c r="N36" s="276" t="s">
        <v>3015</v>
      </c>
      <c r="O36" s="156"/>
      <c r="P36" s="214"/>
      <c r="Q36" s="42" t="str">
        <f t="shared" si="2"/>
        <v>NACC_UDS$CORTSENR=labelled_spss(NACC_UDS$CORTSENR,c(0 = No
1 = Yes
8 = Not assessed
-4 = Not available), label=Cortical sensory deﬁcits consistent with CBS — right side)</v>
      </c>
      <c r="R36" s="33" t="str">
        <f t="shared" si="0"/>
        <v>missing values CORTSENR(8,-4).</v>
      </c>
      <c r="S36" s="61" t="s">
        <v>3828</v>
      </c>
      <c r="T36" s="8"/>
      <c r="U36" s="8"/>
    </row>
    <row r="37" spans="1:21" s="1" customFormat="1" ht="14.4" customHeight="1" x14ac:dyDescent="0.25">
      <c r="A37" s="268">
        <v>0</v>
      </c>
      <c r="B37" s="269">
        <v>0</v>
      </c>
      <c r="C37" s="268">
        <v>0</v>
      </c>
      <c r="D37" s="202">
        <v>0</v>
      </c>
      <c r="E37" s="269">
        <v>0</v>
      </c>
      <c r="F37" s="268">
        <v>1</v>
      </c>
      <c r="G37" s="202">
        <v>1</v>
      </c>
      <c r="H37" s="269">
        <v>0</v>
      </c>
      <c r="I37" s="273">
        <v>1</v>
      </c>
      <c r="J37" s="148">
        <f t="shared" si="1"/>
        <v>0</v>
      </c>
      <c r="K37" s="151" t="s">
        <v>580</v>
      </c>
      <c r="L37" s="152" t="s">
        <v>580</v>
      </c>
      <c r="M37" s="153" t="s">
        <v>1258</v>
      </c>
      <c r="N37" s="276" t="s">
        <v>3015</v>
      </c>
      <c r="O37" s="156"/>
      <c r="P37" s="214"/>
      <c r="Q37" s="42" t="str">
        <f t="shared" si="2"/>
        <v>NACC_UDS$ATAXL=labelled_spss(NACC_UDS$ATAXL,c(0 = No
1 = Yes
8 = Not assessed
-4 = Not available), label=Ataxia consistent with CBS — left side )</v>
      </c>
      <c r="R37" s="33" t="str">
        <f t="shared" si="0"/>
        <v>missing values ATAXL(8,-4).</v>
      </c>
      <c r="S37" s="61" t="s">
        <v>3828</v>
      </c>
      <c r="T37" s="8"/>
      <c r="U37" s="8"/>
    </row>
    <row r="38" spans="1:21" s="1" customFormat="1" ht="14.4" customHeight="1" x14ac:dyDescent="0.25">
      <c r="A38" s="268">
        <v>0</v>
      </c>
      <c r="B38" s="269">
        <v>0</v>
      </c>
      <c r="C38" s="268">
        <v>0</v>
      </c>
      <c r="D38" s="202">
        <v>0</v>
      </c>
      <c r="E38" s="269">
        <v>0</v>
      </c>
      <c r="F38" s="268">
        <v>1</v>
      </c>
      <c r="G38" s="202">
        <v>1</v>
      </c>
      <c r="H38" s="269">
        <v>0</v>
      </c>
      <c r="I38" s="273">
        <v>1</v>
      </c>
      <c r="J38" s="148">
        <f t="shared" si="1"/>
        <v>0</v>
      </c>
      <c r="K38" s="151" t="s">
        <v>579</v>
      </c>
      <c r="L38" s="152" t="s">
        <v>579</v>
      </c>
      <c r="M38" s="153" t="s">
        <v>1259</v>
      </c>
      <c r="N38" s="276" t="s">
        <v>3015</v>
      </c>
      <c r="O38" s="156"/>
      <c r="P38" s="214"/>
      <c r="Q38" s="42" t="str">
        <f t="shared" si="2"/>
        <v>NACC_UDS$ATAXR=labelled_spss(NACC_UDS$ATAXR,c(0 = No
1 = Yes
8 = Not assessed
-4 = Not available), label=Ataxia consistent with CBS — right side )</v>
      </c>
      <c r="R38" s="33" t="str">
        <f t="shared" si="0"/>
        <v>missing values ATAXR(8,-4).</v>
      </c>
      <c r="S38" s="61" t="s">
        <v>3828</v>
      </c>
      <c r="T38" s="8"/>
      <c r="U38" s="8"/>
    </row>
    <row r="39" spans="1:21" s="1" customFormat="1" ht="14.4" customHeight="1" x14ac:dyDescent="0.25">
      <c r="A39" s="268">
        <v>0</v>
      </c>
      <c r="B39" s="269">
        <v>0</v>
      </c>
      <c r="C39" s="268">
        <v>0</v>
      </c>
      <c r="D39" s="202">
        <v>0</v>
      </c>
      <c r="E39" s="269">
        <v>0</v>
      </c>
      <c r="F39" s="268">
        <v>1</v>
      </c>
      <c r="G39" s="202">
        <v>1</v>
      </c>
      <c r="H39" s="269">
        <v>0</v>
      </c>
      <c r="I39" s="273">
        <v>1</v>
      </c>
      <c r="J39" s="148">
        <f t="shared" si="1"/>
        <v>0</v>
      </c>
      <c r="K39" s="151" t="s">
        <v>578</v>
      </c>
      <c r="L39" s="152" t="s">
        <v>578</v>
      </c>
      <c r="M39" s="153" t="s">
        <v>1260</v>
      </c>
      <c r="N39" s="276" t="s">
        <v>3015</v>
      </c>
      <c r="O39" s="156"/>
      <c r="P39" s="214"/>
      <c r="Q39" s="42" t="str">
        <f t="shared" si="2"/>
        <v>NACC_UDS$ALIENLML=labelled_spss(NACC_UDS$ALIENLML,c(0 = No
1 = Yes
8 = Not assessed
-4 = Not available), label=Alien limb consistent with CBS — left side)</v>
      </c>
      <c r="R39" s="33" t="str">
        <f t="shared" si="0"/>
        <v>missing values ALIENLML(8,-4).</v>
      </c>
      <c r="S39" s="61" t="s">
        <v>3828</v>
      </c>
      <c r="T39" s="8"/>
      <c r="U39" s="8"/>
    </row>
    <row r="40" spans="1:21" s="1" customFormat="1" ht="14.4" customHeight="1" x14ac:dyDescent="0.25">
      <c r="A40" s="268">
        <v>0</v>
      </c>
      <c r="B40" s="269">
        <v>0</v>
      </c>
      <c r="C40" s="268">
        <v>0</v>
      </c>
      <c r="D40" s="202">
        <v>0</v>
      </c>
      <c r="E40" s="269">
        <v>0</v>
      </c>
      <c r="F40" s="268">
        <v>1</v>
      </c>
      <c r="G40" s="202">
        <v>1</v>
      </c>
      <c r="H40" s="269">
        <v>0</v>
      </c>
      <c r="I40" s="273">
        <v>1</v>
      </c>
      <c r="J40" s="148">
        <f t="shared" si="1"/>
        <v>0</v>
      </c>
      <c r="K40" s="151" t="s">
        <v>577</v>
      </c>
      <c r="L40" s="152" t="s">
        <v>577</v>
      </c>
      <c r="M40" s="153" t="s">
        <v>1261</v>
      </c>
      <c r="N40" s="276" t="s">
        <v>3015</v>
      </c>
      <c r="O40" s="156"/>
      <c r="P40" s="214"/>
      <c r="Q40" s="42" t="str">
        <f t="shared" si="2"/>
        <v>NACC_UDS$ALIENLMR=labelled_spss(NACC_UDS$ALIENLMR,c(0 = No
1 = Yes
8 = Not assessed
-4 = Not available), label=Alien limb consistent with CBS — right side)</v>
      </c>
      <c r="R40" s="33" t="str">
        <f t="shared" si="0"/>
        <v>missing values ALIENLMR(8,-4).</v>
      </c>
      <c r="S40" s="61" t="s">
        <v>3828</v>
      </c>
      <c r="T40" s="8"/>
      <c r="U40" s="8"/>
    </row>
    <row r="41" spans="1:21" s="1" customFormat="1" ht="14.4" customHeight="1" x14ac:dyDescent="0.25">
      <c r="A41" s="268">
        <v>0</v>
      </c>
      <c r="B41" s="269">
        <v>0</v>
      </c>
      <c r="C41" s="268">
        <v>0</v>
      </c>
      <c r="D41" s="202">
        <v>0</v>
      </c>
      <c r="E41" s="269">
        <v>0</v>
      </c>
      <c r="F41" s="268">
        <v>1</v>
      </c>
      <c r="G41" s="202">
        <v>1</v>
      </c>
      <c r="H41" s="269">
        <v>0</v>
      </c>
      <c r="I41" s="273">
        <v>1</v>
      </c>
      <c r="J41" s="148">
        <f t="shared" si="1"/>
        <v>0</v>
      </c>
      <c r="K41" s="151" t="s">
        <v>576</v>
      </c>
      <c r="L41" s="152" t="s">
        <v>576</v>
      </c>
      <c r="M41" s="153" t="s">
        <v>1262</v>
      </c>
      <c r="N41" s="276" t="s">
        <v>3015</v>
      </c>
      <c r="O41" s="156"/>
      <c r="P41" s="214"/>
      <c r="Q41" s="42" t="str">
        <f t="shared" si="2"/>
        <v>NACC_UDS$DYSTONL=labelled_spss(NACC_UDS$DYSTONL,c(0 = No
1 = Yes
8 = Not assessed
-4 = Not available), label=Dystonia consistent with CBS, PSP, or related disorder — left side)</v>
      </c>
      <c r="R41" s="33" t="str">
        <f t="shared" si="0"/>
        <v>missing values DYSTONL(8,-4).</v>
      </c>
      <c r="S41" s="61" t="s">
        <v>3828</v>
      </c>
      <c r="T41" s="8"/>
      <c r="U41" s="8"/>
    </row>
    <row r="42" spans="1:21" s="1" customFormat="1" ht="14.4" customHeight="1" x14ac:dyDescent="0.25">
      <c r="A42" s="268">
        <v>0</v>
      </c>
      <c r="B42" s="269">
        <v>0</v>
      </c>
      <c r="C42" s="268">
        <v>0</v>
      </c>
      <c r="D42" s="202">
        <v>0</v>
      </c>
      <c r="E42" s="269">
        <v>0</v>
      </c>
      <c r="F42" s="268">
        <v>1</v>
      </c>
      <c r="G42" s="202">
        <v>1</v>
      </c>
      <c r="H42" s="269">
        <v>0</v>
      </c>
      <c r="I42" s="273">
        <v>1</v>
      </c>
      <c r="J42" s="148">
        <f t="shared" si="1"/>
        <v>0</v>
      </c>
      <c r="K42" s="151" t="s">
        <v>575</v>
      </c>
      <c r="L42" s="152" t="s">
        <v>575</v>
      </c>
      <c r="M42" s="153" t="s">
        <v>1263</v>
      </c>
      <c r="N42" s="276" t="s">
        <v>3015</v>
      </c>
      <c r="O42" s="156"/>
      <c r="P42" s="214"/>
      <c r="Q42" s="42" t="str">
        <f t="shared" si="2"/>
        <v>NACC_UDS$DYSTONR=labelled_spss(NACC_UDS$DYSTONR,c(0 = No
1 = Yes
8 = Not assessed
-4 = Not available), label=Dystonia consistent with CBS, PSP, or related disorder — right side)</v>
      </c>
      <c r="R42" s="33" t="str">
        <f t="shared" si="0"/>
        <v>missing values DYSTONR(8,-4).</v>
      </c>
      <c r="S42" s="61" t="s">
        <v>3828</v>
      </c>
      <c r="T42" s="8"/>
      <c r="U42" s="8"/>
    </row>
    <row r="43" spans="1:21" s="1" customFormat="1" ht="14.4" customHeight="1" x14ac:dyDescent="0.25">
      <c r="A43" s="268">
        <v>0</v>
      </c>
      <c r="B43" s="269">
        <v>0</v>
      </c>
      <c r="C43" s="268">
        <v>0</v>
      </c>
      <c r="D43" s="202">
        <v>0</v>
      </c>
      <c r="E43" s="269">
        <v>0</v>
      </c>
      <c r="F43" s="268">
        <v>1</v>
      </c>
      <c r="G43" s="202">
        <v>1</v>
      </c>
      <c r="H43" s="269">
        <v>0</v>
      </c>
      <c r="I43" s="273">
        <v>1</v>
      </c>
      <c r="J43" s="148">
        <f t="shared" si="1"/>
        <v>0</v>
      </c>
      <c r="K43" s="151" t="s">
        <v>574</v>
      </c>
      <c r="L43" s="152" t="s">
        <v>574</v>
      </c>
      <c r="M43" s="153" t="s">
        <v>1264</v>
      </c>
      <c r="N43" s="276" t="s">
        <v>3015</v>
      </c>
      <c r="O43" s="156"/>
      <c r="P43" s="214"/>
      <c r="Q43" s="42" t="str">
        <f t="shared" si="2"/>
        <v>NACC_UDS$MYOCLLT=labelled_spss(NACC_UDS$MYOCLLT,c(0 = No
1 = Yes
8 = Not assessed
-4 = Not available), label=Myoclonus consistent with CBS — left side)</v>
      </c>
      <c r="R43" s="33" t="str">
        <f t="shared" si="0"/>
        <v>missing values MYOCLLT(8,-4).</v>
      </c>
      <c r="S43" s="61" t="s">
        <v>3828</v>
      </c>
      <c r="T43" s="8"/>
      <c r="U43" s="8"/>
    </row>
    <row r="44" spans="1:21" s="1" customFormat="1" ht="14.4" customHeight="1" x14ac:dyDescent="0.25">
      <c r="A44" s="268">
        <v>0</v>
      </c>
      <c r="B44" s="269">
        <v>0</v>
      </c>
      <c r="C44" s="268">
        <v>0</v>
      </c>
      <c r="D44" s="202">
        <v>0</v>
      </c>
      <c r="E44" s="269">
        <v>0</v>
      </c>
      <c r="F44" s="268">
        <v>1</v>
      </c>
      <c r="G44" s="202">
        <v>1</v>
      </c>
      <c r="H44" s="269">
        <v>0</v>
      </c>
      <c r="I44" s="273">
        <v>1</v>
      </c>
      <c r="J44" s="148">
        <f t="shared" si="1"/>
        <v>0</v>
      </c>
      <c r="K44" s="151" t="s">
        <v>573</v>
      </c>
      <c r="L44" s="152" t="s">
        <v>573</v>
      </c>
      <c r="M44" s="153" t="s">
        <v>1265</v>
      </c>
      <c r="N44" s="276" t="s">
        <v>3015</v>
      </c>
      <c r="O44" s="156"/>
      <c r="P44" s="214"/>
      <c r="Q44" s="42" t="str">
        <f t="shared" si="2"/>
        <v>NACC_UDS$MYOCLRT=labelled_spss(NACC_UDS$MYOCLRT,c(0 = No
1 = Yes
8 = Not assessed
-4 = Not available), label=Myoclonus consistent with CBS — right side)</v>
      </c>
      <c r="R44" s="33" t="str">
        <f t="shared" si="0"/>
        <v>missing values MYOCLRT(8,-4).</v>
      </c>
      <c r="S44" s="61" t="s">
        <v>3828</v>
      </c>
      <c r="T44" s="8"/>
      <c r="U44" s="8"/>
    </row>
    <row r="45" spans="1:21" s="1" customFormat="1" ht="14.4" customHeight="1" x14ac:dyDescent="0.25">
      <c r="A45" s="268">
        <v>0</v>
      </c>
      <c r="B45" s="269">
        <v>0</v>
      </c>
      <c r="C45" s="268">
        <v>0</v>
      </c>
      <c r="D45" s="202">
        <v>0</v>
      </c>
      <c r="E45" s="269">
        <v>0</v>
      </c>
      <c r="F45" s="268">
        <v>1</v>
      </c>
      <c r="G45" s="202">
        <v>1</v>
      </c>
      <c r="H45" s="269">
        <v>0</v>
      </c>
      <c r="I45" s="273">
        <v>1</v>
      </c>
      <c r="J45" s="148">
        <f t="shared" si="1"/>
        <v>0</v>
      </c>
      <c r="K45" s="151" t="s">
        <v>572</v>
      </c>
      <c r="L45" s="152" t="s">
        <v>572</v>
      </c>
      <c r="M45" s="153" t="s">
        <v>1266</v>
      </c>
      <c r="N45" s="276" t="s">
        <v>3014</v>
      </c>
      <c r="O45" s="156"/>
      <c r="P45" s="214"/>
      <c r="Q45" s="42" t="str">
        <f t="shared" si="2"/>
        <v>NACC_UDS$ALSFIND=labelled_spss(NACC_UDS$ALSFIND,c(0 = No
1 = Yes
-4 = Not available), label=Findings suggesting ALS (e.g., muscle wasting, fasciculations, upper motor and/ or lower motor neuron signs))</v>
      </c>
      <c r="R45" s="33" t="str">
        <f t="shared" si="0"/>
        <v>missing values ALSFIND(-4).</v>
      </c>
      <c r="S45" s="61" t="s">
        <v>2888</v>
      </c>
      <c r="T45" s="8"/>
      <c r="U45" s="8"/>
    </row>
    <row r="46" spans="1:21" s="1" customFormat="1" ht="14.4" customHeight="1" x14ac:dyDescent="0.25">
      <c r="A46" s="268">
        <v>0</v>
      </c>
      <c r="B46" s="269">
        <v>0</v>
      </c>
      <c r="C46" s="268">
        <v>0</v>
      </c>
      <c r="D46" s="202">
        <v>0</v>
      </c>
      <c r="E46" s="269">
        <v>0</v>
      </c>
      <c r="F46" s="268">
        <v>1</v>
      </c>
      <c r="G46" s="202">
        <v>1</v>
      </c>
      <c r="H46" s="269">
        <v>0</v>
      </c>
      <c r="I46" s="273">
        <v>1</v>
      </c>
      <c r="J46" s="148">
        <f t="shared" si="1"/>
        <v>0</v>
      </c>
      <c r="K46" s="151" t="s">
        <v>571</v>
      </c>
      <c r="L46" s="152" t="s">
        <v>571</v>
      </c>
      <c r="M46" s="153" t="s">
        <v>1267</v>
      </c>
      <c r="N46" s="276" t="s">
        <v>3014</v>
      </c>
      <c r="O46" s="156"/>
      <c r="P46" s="214"/>
      <c r="Q46" s="42" t="str">
        <f t="shared" si="2"/>
        <v>NACC_UDS$GAITNPH=labelled_spss(NACC_UDS$GAITNPH,c(0 = No
1 = Yes
-4 = Not available), label=Normal pressure hydrocephalus — gait apraxia)</v>
      </c>
      <c r="R46" s="33" t="str">
        <f t="shared" si="0"/>
        <v>missing values GAITNPH(-4).</v>
      </c>
      <c r="S46" s="61" t="s">
        <v>2888</v>
      </c>
      <c r="T46" s="8"/>
      <c r="U46" s="8"/>
    </row>
    <row r="47" spans="1:21" s="1" customFormat="1" ht="14.4" customHeight="1" x14ac:dyDescent="0.25">
      <c r="A47" s="268">
        <v>0</v>
      </c>
      <c r="B47" s="269">
        <v>0</v>
      </c>
      <c r="C47" s="268">
        <v>0</v>
      </c>
      <c r="D47" s="202">
        <v>0</v>
      </c>
      <c r="E47" s="269">
        <v>0</v>
      </c>
      <c r="F47" s="268">
        <v>1</v>
      </c>
      <c r="G47" s="202">
        <v>1</v>
      </c>
      <c r="H47" s="269">
        <v>0</v>
      </c>
      <c r="I47" s="273">
        <v>1</v>
      </c>
      <c r="J47" s="148">
        <f t="shared" si="1"/>
        <v>0</v>
      </c>
      <c r="K47" s="151" t="s">
        <v>570</v>
      </c>
      <c r="L47" s="152" t="s">
        <v>570</v>
      </c>
      <c r="M47" s="153" t="s">
        <v>1268</v>
      </c>
      <c r="N47" s="276" t="s">
        <v>3014</v>
      </c>
      <c r="O47" s="156"/>
      <c r="P47" s="214"/>
      <c r="Q47" s="42" t="str">
        <f t="shared" si="2"/>
        <v>NACC_UDS$OTHNEUR=labelled_spss(NACC_UDS$OTHNEUR,c(0 = No
1 = Yes
-4 = Not available), label=Other ﬁndings (e.g., cerebella ataxia, chorea, myoclonus))</v>
      </c>
      <c r="R47" s="33" t="str">
        <f t="shared" si="0"/>
        <v>missing values OTHNEUR(-4).</v>
      </c>
      <c r="S47" s="61" t="s">
        <v>2888</v>
      </c>
      <c r="T47" s="8"/>
      <c r="U47" s="8"/>
    </row>
    <row r="48" spans="1:21" s="1" customFormat="1" ht="14.4" customHeight="1" thickBot="1" x14ac:dyDescent="0.3">
      <c r="A48" s="270">
        <v>0</v>
      </c>
      <c r="B48" s="271">
        <v>0</v>
      </c>
      <c r="C48" s="270">
        <v>0</v>
      </c>
      <c r="D48" s="267">
        <v>0</v>
      </c>
      <c r="E48" s="271">
        <v>0</v>
      </c>
      <c r="F48" s="270">
        <v>1</v>
      </c>
      <c r="G48" s="267">
        <v>1</v>
      </c>
      <c r="H48" s="271">
        <v>0</v>
      </c>
      <c r="I48" s="273">
        <v>1</v>
      </c>
      <c r="J48" s="148">
        <f t="shared" si="1"/>
        <v>0</v>
      </c>
      <c r="K48" s="151" t="s">
        <v>615</v>
      </c>
      <c r="L48" s="152" t="s">
        <v>615</v>
      </c>
      <c r="M48" s="153" t="s">
        <v>1269</v>
      </c>
      <c r="N48" s="278"/>
      <c r="O48" s="156"/>
      <c r="P48" s="279"/>
      <c r="Q48" s="42" t="str">
        <f t="shared" si="2"/>
        <v>NACC_UDS$OTHNEURX=labelled_spss(NACC_UDS$OTHNEURX,c(), label=Other ﬁndings (specify) )</v>
      </c>
      <c r="R48" s="33" t="str">
        <f t="shared" si="0"/>
        <v/>
      </c>
      <c r="S48" s="61"/>
      <c r="T48" s="8"/>
      <c r="U48" s="8"/>
    </row>
    <row r="49" spans="1:21" s="1" customFormat="1" ht="14.4" customHeight="1" thickBot="1" x14ac:dyDescent="0.3">
      <c r="A49" s="331"/>
      <c r="B49" s="332"/>
      <c r="C49" s="332"/>
      <c r="D49" s="332"/>
      <c r="E49" s="332"/>
      <c r="F49" s="332"/>
      <c r="G49" s="332"/>
      <c r="H49" s="332"/>
      <c r="I49" s="344">
        <v>1</v>
      </c>
      <c r="J49" s="249">
        <v>0</v>
      </c>
      <c r="K49" s="344" t="s">
        <v>521</v>
      </c>
      <c r="L49" s="251" t="s">
        <v>521</v>
      </c>
      <c r="M49" s="327" t="s">
        <v>520</v>
      </c>
      <c r="N49" s="328" t="s">
        <v>3012</v>
      </c>
      <c r="O49" s="347"/>
      <c r="P49" s="330"/>
      <c r="Q49" s="42" t="str">
        <f t="shared" si="2"/>
        <v>NACC_UDS$NACCNREX=labelled_spss(NACC_UDS$NACCNREX,c(0 = Abnormal findings
1 = No abnormal findings or findings normal for age
9 = Unknown
-4 = Not available), label=Were all ﬁndings unremarkable?)</v>
      </c>
      <c r="R49" s="33" t="str">
        <f t="shared" si="0"/>
        <v>missing values NACCNREX(9,-4).</v>
      </c>
      <c r="S49" s="61" t="s">
        <v>3826</v>
      </c>
      <c r="T49" s="8"/>
      <c r="U49" s="8"/>
    </row>
  </sheetData>
  <autoFilter ref="A1:J1" xr:uid="{4358E18A-4119-4C65-9798-0D1D0FA7A47D}"/>
  <conditionalFormatting sqref="I3">
    <cfRule type="cellIs" dxfId="39" priority="5" operator="equal">
      <formula>0</formula>
    </cfRule>
  </conditionalFormatting>
  <conditionalFormatting sqref="J2:J49">
    <cfRule type="cellIs" dxfId="38" priority="3" operator="equal">
      <formula>1</formula>
    </cfRule>
    <cfRule type="cellIs" dxfId="37" priority="4" operator="equal">
      <formula>0</formula>
    </cfRule>
  </conditionalFormatting>
  <conditionalFormatting sqref="I2">
    <cfRule type="cellIs" dxfId="36" priority="2" operator="equal">
      <formula>0</formula>
    </cfRule>
  </conditionalFormatting>
  <conditionalFormatting sqref="I4:I49">
    <cfRule type="cellIs" dxfId="35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CE2E-2A91-44B1-BEE1-40EFB1915174}">
  <dimension ref="A1:T69"/>
  <sheetViews>
    <sheetView workbookViewId="0">
      <selection activeCell="J3" sqref="J3"/>
    </sheetView>
  </sheetViews>
  <sheetFormatPr defaultRowHeight="15" customHeight="1" x14ac:dyDescent="0.3"/>
  <cols>
    <col min="1" max="8" width="6.6640625" customWidth="1"/>
    <col min="9" max="10" width="5.21875" customWidth="1"/>
    <col min="11" max="12" width="10.6640625" bestFit="1" customWidth="1"/>
    <col min="13" max="13" width="114.77734375" bestFit="1" customWidth="1"/>
    <col min="15" max="15" width="9.6640625" bestFit="1" customWidth="1"/>
    <col min="16" max="16" width="10.21875" customWidth="1"/>
    <col min="17" max="19" width="0" hidden="1" customWidth="1"/>
  </cols>
  <sheetData>
    <row r="1" spans="1:20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0" s="1" customFormat="1" ht="15" customHeight="1" x14ac:dyDescent="0.25">
      <c r="A2" s="273">
        <v>0</v>
      </c>
      <c r="B2" s="215">
        <v>1</v>
      </c>
      <c r="C2" s="273">
        <v>0</v>
      </c>
      <c r="D2" s="151">
        <v>0</v>
      </c>
      <c r="E2" s="215">
        <v>0</v>
      </c>
      <c r="F2" s="273">
        <v>0</v>
      </c>
      <c r="G2" s="151">
        <v>0</v>
      </c>
      <c r="H2" s="215">
        <v>0</v>
      </c>
      <c r="I2" s="273">
        <v>1</v>
      </c>
      <c r="J2" s="148">
        <f>IF(AND(F2=0,G2=0,H2=0),1,0)</f>
        <v>1</v>
      </c>
      <c r="K2" s="175" t="s">
        <v>614</v>
      </c>
      <c r="L2" s="245" t="s">
        <v>614</v>
      </c>
      <c r="M2" s="333" t="s">
        <v>1270</v>
      </c>
      <c r="N2" s="277" t="s">
        <v>3016</v>
      </c>
      <c r="O2" s="333"/>
      <c r="P2" s="317"/>
      <c r="Q2" s="42" t="str">
        <f t="shared" ref="Q2:Q16" si="0">CONCATENATE("NACC_UDS$",K2,"=","labelled_spss(NACC_UDS$",K2,",c(",N2,"), label=",$Q$1,M2,$Q$1,")")</f>
        <v>NACC_UDS$B9CHG=labelled_spss(NACC_UDS$B9CHG,c(1=There have been no meaningful changes in the subject’s cognition, behavior, or motor function since the previous UDS visit
2= At the previous UDS visit, the clinician DID NOT report a decline in the subject’s memory, non-memory cognitive abilities, behavior, or motor function. However, there have been meaningful changes since then
3 = At the previous UDS visit, the clinician DID report a decline in the subject’s memory, non-memory cognitive abilities, behavior, or motor function. Since then, there have been additional meaningful changes
-4 = Not available), label=Indicate changes in information reported at previous visit)</v>
      </c>
      <c r="R2" s="33" t="str">
        <f t="shared" ref="R2:R16" si="1">IF(S2="","",CONCATENATE("missing values ",K2,"(",S2,")."))</f>
        <v>missing values B9CHG(-4).</v>
      </c>
      <c r="S2" s="61" t="s">
        <v>2888</v>
      </c>
      <c r="T2" s="8"/>
    </row>
    <row r="3" spans="1:20" s="1" customFormat="1" ht="15" customHeight="1" x14ac:dyDescent="0.25">
      <c r="A3" s="273">
        <v>1</v>
      </c>
      <c r="B3" s="215">
        <v>1</v>
      </c>
      <c r="C3" s="273">
        <v>1</v>
      </c>
      <c r="D3" s="151">
        <v>1</v>
      </c>
      <c r="E3" s="215">
        <v>1</v>
      </c>
      <c r="F3" s="273">
        <v>1</v>
      </c>
      <c r="G3" s="151">
        <v>1</v>
      </c>
      <c r="H3" s="215">
        <v>1</v>
      </c>
      <c r="I3" s="273">
        <v>1</v>
      </c>
      <c r="J3" s="148">
        <f t="shared" ref="J3:J64" si="2">IF(AND(F3=0,G3=0,H3=0),1,0)</f>
        <v>0</v>
      </c>
      <c r="K3" s="151" t="s">
        <v>612</v>
      </c>
      <c r="L3" s="152" t="s">
        <v>612</v>
      </c>
      <c r="M3" s="153" t="s">
        <v>1271</v>
      </c>
      <c r="N3" s="276" t="s">
        <v>3017</v>
      </c>
      <c r="O3" s="153"/>
      <c r="P3" s="214"/>
      <c r="Q3" s="42" t="str">
        <f t="shared" si="0"/>
        <v>NACC_UDS$DECSUB=labelled_spss(NACC_UDS$DECSUB,c(0=No
1=Yes
8=Could not be assessed/subject too impaired
9=Unknown), label=Does the subject report a decline in memory (relative to previously attained abilities)?)</v>
      </c>
      <c r="R3" s="33" t="str">
        <f t="shared" si="1"/>
        <v>missing values DECSUB(8,9).</v>
      </c>
      <c r="S3" s="61" t="s">
        <v>3812</v>
      </c>
      <c r="T3" s="8"/>
    </row>
    <row r="4" spans="1:20" s="1" customFormat="1" ht="15" customHeight="1" x14ac:dyDescent="0.25">
      <c r="A4" s="273">
        <v>1</v>
      </c>
      <c r="B4" s="215">
        <v>1</v>
      </c>
      <c r="C4" s="273">
        <v>1</v>
      </c>
      <c r="D4" s="151">
        <v>1</v>
      </c>
      <c r="E4" s="215">
        <v>1</v>
      </c>
      <c r="F4" s="273">
        <v>1</v>
      </c>
      <c r="G4" s="151">
        <v>1</v>
      </c>
      <c r="H4" s="215">
        <v>1</v>
      </c>
      <c r="I4" s="273">
        <v>1</v>
      </c>
      <c r="J4" s="148">
        <f t="shared" si="2"/>
        <v>0</v>
      </c>
      <c r="K4" s="151" t="s">
        <v>611</v>
      </c>
      <c r="L4" s="152" t="s">
        <v>611</v>
      </c>
      <c r="M4" s="153" t="s">
        <v>1272</v>
      </c>
      <c r="N4" s="276" t="s">
        <v>3018</v>
      </c>
      <c r="O4" s="153"/>
      <c r="P4" s="214"/>
      <c r="Q4" s="42" t="str">
        <f t="shared" si="0"/>
        <v>NACC_UDS$DECIN=labelled_spss(NACC_UDS$DECIN,c(0=No
1=Yes
8=There is no co-participant
9=Unknown), label=Does the co-participant report a decline in subject’s memory (relative to previously attained abilities)?)</v>
      </c>
      <c r="R4" s="33" t="str">
        <f t="shared" si="1"/>
        <v>missing values DECIN(8,9).</v>
      </c>
      <c r="S4" s="61" t="s">
        <v>3812</v>
      </c>
      <c r="T4" s="8"/>
    </row>
    <row r="5" spans="1:20" s="1" customFormat="1" ht="15" customHeight="1" x14ac:dyDescent="0.25">
      <c r="A5" s="273">
        <v>1</v>
      </c>
      <c r="B5" s="215">
        <v>1</v>
      </c>
      <c r="C5" s="273">
        <v>1</v>
      </c>
      <c r="D5" s="151">
        <v>1</v>
      </c>
      <c r="E5" s="215">
        <v>1</v>
      </c>
      <c r="F5" s="273">
        <v>0</v>
      </c>
      <c r="G5" s="151">
        <v>0</v>
      </c>
      <c r="H5" s="215">
        <v>0</v>
      </c>
      <c r="I5" s="273">
        <v>1</v>
      </c>
      <c r="J5" s="148">
        <f t="shared" si="2"/>
        <v>1</v>
      </c>
      <c r="K5" s="175" t="s">
        <v>610</v>
      </c>
      <c r="L5" s="245" t="s">
        <v>610</v>
      </c>
      <c r="M5" s="333" t="s">
        <v>1273</v>
      </c>
      <c r="N5" s="277" t="s">
        <v>3019</v>
      </c>
      <c r="O5" s="333" t="s">
        <v>609</v>
      </c>
      <c r="P5" s="317"/>
      <c r="Q5" s="42" t="str">
        <f t="shared" si="0"/>
        <v>NACC_UDS$DECCLIN=labelled_spss(NACC_UDS$DECCLIN,c(0=No
1=Yes
-4= Not available), label=Clinician believes there is a meaningful decline in memory, non-memory cognitive abilities, behavior, ability to manage his/her affairs, or there are motor/movement changes)</v>
      </c>
      <c r="R5" s="33" t="str">
        <f t="shared" si="1"/>
        <v>missing values DECCLIN(-4).</v>
      </c>
      <c r="S5" s="61" t="s">
        <v>2888</v>
      </c>
      <c r="T5" s="8"/>
    </row>
    <row r="6" spans="1:20" s="1" customFormat="1" ht="15" customHeight="1" x14ac:dyDescent="0.25">
      <c r="A6" s="273">
        <v>0</v>
      </c>
      <c r="B6" s="215">
        <v>0</v>
      </c>
      <c r="C6" s="273">
        <v>0</v>
      </c>
      <c r="D6" s="151">
        <v>0</v>
      </c>
      <c r="E6" s="215">
        <v>0</v>
      </c>
      <c r="F6" s="273">
        <v>1</v>
      </c>
      <c r="G6" s="151">
        <v>1</v>
      </c>
      <c r="H6" s="215">
        <v>1</v>
      </c>
      <c r="I6" s="273">
        <v>1</v>
      </c>
      <c r="J6" s="148">
        <f t="shared" si="2"/>
        <v>0</v>
      </c>
      <c r="K6" s="151" t="s">
        <v>609</v>
      </c>
      <c r="L6" s="152" t="s">
        <v>609</v>
      </c>
      <c r="M6" s="153" t="s">
        <v>1274</v>
      </c>
      <c r="N6" s="276" t="s">
        <v>3019</v>
      </c>
      <c r="O6" s="153"/>
      <c r="P6" s="214"/>
      <c r="Q6" s="42" t="str">
        <f t="shared" si="0"/>
        <v>NACC_UDS$DECCLCOG=labelled_spss(NACC_UDS$DECCLCOG,c(0=No
1=Yes
-4= Not available), label=Based on the clinician’s judgment, is the subject currently experiencing meaningful impairment in cognition?)</v>
      </c>
      <c r="R6" s="33" t="str">
        <f t="shared" si="1"/>
        <v>missing values DECCLCOG(-4).</v>
      </c>
      <c r="S6" s="61" t="s">
        <v>2888</v>
      </c>
      <c r="T6" s="8"/>
    </row>
    <row r="7" spans="1:20" s="1" customFormat="1" ht="15" customHeight="1" x14ac:dyDescent="0.25">
      <c r="A7" s="273">
        <v>1</v>
      </c>
      <c r="B7" s="215">
        <v>1</v>
      </c>
      <c r="C7" s="273">
        <v>1</v>
      </c>
      <c r="D7" s="151">
        <v>1</v>
      </c>
      <c r="E7" s="215">
        <v>1</v>
      </c>
      <c r="F7" s="273">
        <v>1</v>
      </c>
      <c r="G7" s="151">
        <v>1</v>
      </c>
      <c r="H7" s="215">
        <v>1</v>
      </c>
      <c r="I7" s="273">
        <v>1</v>
      </c>
      <c r="J7" s="148">
        <f t="shared" si="2"/>
        <v>0</v>
      </c>
      <c r="K7" s="151" t="s">
        <v>608</v>
      </c>
      <c r="L7" s="152" t="s">
        <v>608</v>
      </c>
      <c r="M7" s="153" t="s">
        <v>1275</v>
      </c>
      <c r="N7" s="276" t="s">
        <v>2914</v>
      </c>
      <c r="O7" s="153"/>
      <c r="P7" s="214"/>
      <c r="Q7" s="42" t="str">
        <f t="shared" si="0"/>
        <v>NACC_UDS$COGMEM=labelled_spss(NACC_UDS$COGMEM,c(0=No
1=Yes
9=Unknown), label=Indicate whether the subject currently is meaningfully impaired, relative to previously attained abilities, in memory)</v>
      </c>
      <c r="R7" s="33" t="str">
        <f t="shared" si="1"/>
        <v>missing values COGMEM(9
).</v>
      </c>
      <c r="S7" s="61" t="s">
        <v>3836</v>
      </c>
      <c r="T7" s="8"/>
    </row>
    <row r="8" spans="1:20" s="1" customFormat="1" ht="15" customHeight="1" x14ac:dyDescent="0.25">
      <c r="A8" s="273">
        <v>0</v>
      </c>
      <c r="B8" s="215">
        <v>0</v>
      </c>
      <c r="C8" s="273">
        <v>0</v>
      </c>
      <c r="D8" s="151">
        <v>0</v>
      </c>
      <c r="E8" s="215">
        <v>0</v>
      </c>
      <c r="F8" s="273">
        <v>1</v>
      </c>
      <c r="G8" s="151">
        <v>1</v>
      </c>
      <c r="H8" s="215">
        <v>1</v>
      </c>
      <c r="I8" s="273">
        <v>1</v>
      </c>
      <c r="J8" s="148">
        <f t="shared" si="2"/>
        <v>0</v>
      </c>
      <c r="K8" s="151" t="s">
        <v>607</v>
      </c>
      <c r="L8" s="152" t="s">
        <v>607</v>
      </c>
      <c r="M8" s="153" t="s">
        <v>1276</v>
      </c>
      <c r="N8" s="276" t="s">
        <v>2950</v>
      </c>
      <c r="O8" s="153"/>
      <c r="P8" s="214"/>
      <c r="Q8" s="42" t="str">
        <f t="shared" si="0"/>
        <v>NACC_UDS$COGORI=labelled_spss(NACC_UDS$COGORI,c(0=No
1=Yes
9=Unknown
-4= Not available), label=Indicate whether the subject is meaningfully impaired, relative to previously attained abilities, in orientation)</v>
      </c>
      <c r="R8" s="33" t="str">
        <f t="shared" si="1"/>
        <v>missing values COGORI(9,-4).</v>
      </c>
      <c r="S8" s="61" t="s">
        <v>3826</v>
      </c>
      <c r="T8" s="8"/>
    </row>
    <row r="9" spans="1:20" s="1" customFormat="1" ht="15" customHeight="1" x14ac:dyDescent="0.25">
      <c r="A9" s="273">
        <v>1</v>
      </c>
      <c r="B9" s="215">
        <v>1</v>
      </c>
      <c r="C9" s="273">
        <v>1</v>
      </c>
      <c r="D9" s="151">
        <v>1</v>
      </c>
      <c r="E9" s="215">
        <v>1</v>
      </c>
      <c r="F9" s="273">
        <v>1</v>
      </c>
      <c r="G9" s="151">
        <v>1</v>
      </c>
      <c r="H9" s="215">
        <v>1</v>
      </c>
      <c r="I9" s="273">
        <v>1</v>
      </c>
      <c r="J9" s="148">
        <f t="shared" si="2"/>
        <v>0</v>
      </c>
      <c r="K9" s="151" t="s">
        <v>606</v>
      </c>
      <c r="L9" s="152" t="s">
        <v>606</v>
      </c>
      <c r="M9" s="153" t="s">
        <v>1277</v>
      </c>
      <c r="N9" s="276" t="s">
        <v>3020</v>
      </c>
      <c r="O9" s="153"/>
      <c r="P9" s="214"/>
      <c r="Q9" s="42" t="str">
        <f t="shared" si="0"/>
        <v>NACC_UDS$COGJUDG=labelled_spss(NACC_UDS$COGJUDG,c(0=No
1=Yes
9=Unknown ), label=Indicate whether the subject currently is meaningfully impaired, relative to previously attained abilities, in executive function — judgment, planning, or problem-solving)</v>
      </c>
      <c r="R9" s="33" t="str">
        <f t="shared" si="1"/>
        <v>missing values COGJUDG(9
).</v>
      </c>
      <c r="S9" s="61" t="s">
        <v>3836</v>
      </c>
      <c r="T9" s="8"/>
    </row>
    <row r="10" spans="1:20" s="1" customFormat="1" ht="15" customHeight="1" x14ac:dyDescent="0.25">
      <c r="A10" s="273">
        <v>1</v>
      </c>
      <c r="B10" s="215">
        <v>1</v>
      </c>
      <c r="C10" s="273">
        <v>1</v>
      </c>
      <c r="D10" s="151">
        <v>1</v>
      </c>
      <c r="E10" s="215">
        <v>1</v>
      </c>
      <c r="F10" s="273">
        <v>1</v>
      </c>
      <c r="G10" s="151">
        <v>1</v>
      </c>
      <c r="H10" s="215">
        <v>1</v>
      </c>
      <c r="I10" s="273">
        <v>1</v>
      </c>
      <c r="J10" s="148">
        <f t="shared" si="2"/>
        <v>0</v>
      </c>
      <c r="K10" s="151" t="s">
        <v>605</v>
      </c>
      <c r="L10" s="152" t="s">
        <v>605</v>
      </c>
      <c r="M10" s="153" t="s">
        <v>1278</v>
      </c>
      <c r="N10" s="276" t="s">
        <v>3020</v>
      </c>
      <c r="O10" s="153"/>
      <c r="P10" s="214"/>
      <c r="Q10" s="42" t="str">
        <f t="shared" si="0"/>
        <v>NACC_UDS$COGLANG=labelled_spss(NACC_UDS$COGLANG,c(0=No
1=Yes
9=Unknown ), label=Indicate whether the subject currently is meaningfully impaired, relative to previously attained abilities, in language)</v>
      </c>
      <c r="R10" s="33" t="str">
        <f t="shared" si="1"/>
        <v>missing values COGLANG(9
).</v>
      </c>
      <c r="S10" s="61" t="s">
        <v>3836</v>
      </c>
      <c r="T10" s="8"/>
    </row>
    <row r="11" spans="1:20" s="1" customFormat="1" ht="15" customHeight="1" x14ac:dyDescent="0.25">
      <c r="A11" s="273">
        <v>1</v>
      </c>
      <c r="B11" s="215">
        <v>1</v>
      </c>
      <c r="C11" s="273">
        <v>1</v>
      </c>
      <c r="D11" s="151">
        <v>1</v>
      </c>
      <c r="E11" s="215">
        <v>1</v>
      </c>
      <c r="F11" s="273">
        <v>1</v>
      </c>
      <c r="G11" s="151">
        <v>1</v>
      </c>
      <c r="H11" s="215">
        <v>1</v>
      </c>
      <c r="I11" s="273">
        <v>1</v>
      </c>
      <c r="J11" s="148">
        <f t="shared" si="2"/>
        <v>0</v>
      </c>
      <c r="K11" s="151" t="s">
        <v>604</v>
      </c>
      <c r="L11" s="152" t="s">
        <v>604</v>
      </c>
      <c r="M11" s="153" t="s">
        <v>1279</v>
      </c>
      <c r="N11" s="276" t="s">
        <v>3020</v>
      </c>
      <c r="O11" s="153"/>
      <c r="P11" s="214"/>
      <c r="Q11" s="42" t="str">
        <f t="shared" si="0"/>
        <v>NACC_UDS$COGVIS=labelled_spss(NACC_UDS$COGVIS,c(0=No
1=Yes
9=Unknown ), label=Indicate whether the subject currently is meaningfully impaired, relative to previously attained abilities, in visuospatial function)</v>
      </c>
      <c r="R11" s="33" t="str">
        <f t="shared" si="1"/>
        <v>missing values COGVIS(9
).</v>
      </c>
      <c r="S11" s="61" t="s">
        <v>3836</v>
      </c>
      <c r="T11" s="8"/>
    </row>
    <row r="12" spans="1:20" s="1" customFormat="1" ht="15" customHeight="1" x14ac:dyDescent="0.25">
      <c r="A12" s="273">
        <v>1</v>
      </c>
      <c r="B12" s="215">
        <v>1</v>
      </c>
      <c r="C12" s="273">
        <v>1</v>
      </c>
      <c r="D12" s="151">
        <v>1</v>
      </c>
      <c r="E12" s="215">
        <v>1</v>
      </c>
      <c r="F12" s="273">
        <v>1</v>
      </c>
      <c r="G12" s="151">
        <v>1</v>
      </c>
      <c r="H12" s="215">
        <v>1</v>
      </c>
      <c r="I12" s="273">
        <v>1</v>
      </c>
      <c r="J12" s="148">
        <f t="shared" si="2"/>
        <v>0</v>
      </c>
      <c r="K12" s="151" t="s">
        <v>603</v>
      </c>
      <c r="L12" s="152" t="s">
        <v>603</v>
      </c>
      <c r="M12" s="153" t="s">
        <v>1280</v>
      </c>
      <c r="N12" s="276" t="s">
        <v>3020</v>
      </c>
      <c r="O12" s="153"/>
      <c r="P12" s="214"/>
      <c r="Q12" s="42" t="str">
        <f t="shared" si="0"/>
        <v>NACC_UDS$COGATTN=labelled_spss(NACC_UDS$COGATTN,c(0=No
1=Yes
9=Unknown ), label=Indicate whether the subject currently is meaningfully impaired, relative to previously attained abilities, in attention or concentration)</v>
      </c>
      <c r="R12" s="33" t="str">
        <f t="shared" si="1"/>
        <v>missing values COGATTN(9
).</v>
      </c>
      <c r="S12" s="61" t="s">
        <v>3836</v>
      </c>
      <c r="T12" s="8"/>
    </row>
    <row r="13" spans="1:20" s="1" customFormat="1" ht="15" customHeight="1" x14ac:dyDescent="0.25">
      <c r="A13" s="273">
        <v>0</v>
      </c>
      <c r="B13" s="215">
        <v>0</v>
      </c>
      <c r="C13" s="273">
        <v>1</v>
      </c>
      <c r="D13" s="151">
        <v>1</v>
      </c>
      <c r="E13" s="215">
        <v>1</v>
      </c>
      <c r="F13" s="273">
        <v>1</v>
      </c>
      <c r="G13" s="151">
        <v>1</v>
      </c>
      <c r="H13" s="215">
        <v>1</v>
      </c>
      <c r="I13" s="273">
        <v>1</v>
      </c>
      <c r="J13" s="148">
        <f t="shared" si="2"/>
        <v>0</v>
      </c>
      <c r="K13" s="151" t="s">
        <v>602</v>
      </c>
      <c r="L13" s="152" t="s">
        <v>602</v>
      </c>
      <c r="M13" s="153" t="s">
        <v>1281</v>
      </c>
      <c r="N13" s="276" t="s">
        <v>2950</v>
      </c>
      <c r="O13" s="153"/>
      <c r="P13" s="214"/>
      <c r="Q13" s="42" t="str">
        <f t="shared" si="0"/>
        <v>NACC_UDS$COGFLUC=labelled_spss(NACC_UDS$COGFLUC,c(0=No
1=Yes
9=Unknown
-4= Not available), label=Indicate whether the subject currently has ﬂuctuating cognition)</v>
      </c>
      <c r="R13" s="33" t="str">
        <f t="shared" si="1"/>
        <v>missing values COGFLUC(9,-4).</v>
      </c>
      <c r="S13" s="61" t="s">
        <v>3826</v>
      </c>
      <c r="T13" s="8"/>
    </row>
    <row r="14" spans="1:20" s="1" customFormat="1" ht="15" customHeight="1" x14ac:dyDescent="0.25">
      <c r="A14" s="273">
        <v>0</v>
      </c>
      <c r="B14" s="215">
        <v>0</v>
      </c>
      <c r="C14" s="273">
        <v>0</v>
      </c>
      <c r="D14" s="151">
        <v>0</v>
      </c>
      <c r="E14" s="215">
        <v>0</v>
      </c>
      <c r="F14" s="273">
        <v>1</v>
      </c>
      <c r="G14" s="151">
        <v>1</v>
      </c>
      <c r="H14" s="215">
        <v>1</v>
      </c>
      <c r="I14" s="273">
        <v>1</v>
      </c>
      <c r="J14" s="148">
        <f t="shared" si="2"/>
        <v>0</v>
      </c>
      <c r="K14" s="151" t="s">
        <v>601</v>
      </c>
      <c r="L14" s="152" t="s">
        <v>601</v>
      </c>
      <c r="M14" s="153" t="s">
        <v>1282</v>
      </c>
      <c r="N14" s="276" t="s">
        <v>3021</v>
      </c>
      <c r="O14" s="153"/>
      <c r="P14" s="214"/>
      <c r="Q14" s="42" t="str">
        <f t="shared" si="0"/>
        <v>NACC_UDS$COGFLAGO=labelled_spss(NACC_UDS$COGFLAGO,c(888=Not applicable, no or unknown fluctuating cognition
999=Age unknown
-4= Not available), label=At what age did the ﬂuctuating cognition begin?)</v>
      </c>
      <c r="R14" s="33" t="str">
        <f t="shared" si="1"/>
        <v>missing values COGFLAGO(888,999,-4).</v>
      </c>
      <c r="S14" s="61" t="s">
        <v>3830</v>
      </c>
      <c r="T14" s="8"/>
    </row>
    <row r="15" spans="1:20" s="1" customFormat="1" ht="15" customHeight="1" x14ac:dyDescent="0.25">
      <c r="A15" s="273">
        <v>1</v>
      </c>
      <c r="B15" s="215">
        <v>1</v>
      </c>
      <c r="C15" s="273">
        <v>1</v>
      </c>
      <c r="D15" s="151">
        <v>1</v>
      </c>
      <c r="E15" s="215">
        <v>1</v>
      </c>
      <c r="F15" s="273">
        <v>1</v>
      </c>
      <c r="G15" s="151">
        <v>1</v>
      </c>
      <c r="H15" s="215">
        <v>1</v>
      </c>
      <c r="I15" s="273">
        <v>1</v>
      </c>
      <c r="J15" s="148">
        <f t="shared" si="2"/>
        <v>0</v>
      </c>
      <c r="K15" s="151" t="s">
        <v>600</v>
      </c>
      <c r="L15" s="152" t="s">
        <v>600</v>
      </c>
      <c r="M15" s="153" t="s">
        <v>1283</v>
      </c>
      <c r="N15" s="276" t="s">
        <v>2914</v>
      </c>
      <c r="O15" s="153"/>
      <c r="P15" s="214"/>
      <c r="Q15" s="42" t="str">
        <f t="shared" si="0"/>
        <v>NACC_UDS$COGOTHR=labelled_spss(NACC_UDS$COGOTHR,c(0=No
1=Yes
9=Unknown), label=Indicate whether the subject currently is meaningfully impaired, relative to previously attained abilities, in other cognitive domains)</v>
      </c>
      <c r="R15" s="33" t="str">
        <f t="shared" si="1"/>
        <v>missing values COGOTHR(9
).</v>
      </c>
      <c r="S15" s="61" t="s">
        <v>3836</v>
      </c>
      <c r="T15" s="8"/>
    </row>
    <row r="16" spans="1:20" s="1" customFormat="1" ht="15" customHeight="1" x14ac:dyDescent="0.25">
      <c r="A16" s="273">
        <v>1</v>
      </c>
      <c r="B16" s="215">
        <v>1</v>
      </c>
      <c r="C16" s="273">
        <v>1</v>
      </c>
      <c r="D16" s="151">
        <v>1</v>
      </c>
      <c r="E16" s="215">
        <v>1</v>
      </c>
      <c r="F16" s="273">
        <v>1</v>
      </c>
      <c r="G16" s="151">
        <v>1</v>
      </c>
      <c r="H16" s="215">
        <v>1</v>
      </c>
      <c r="I16" s="273">
        <v>1</v>
      </c>
      <c r="J16" s="148">
        <f t="shared" si="2"/>
        <v>0</v>
      </c>
      <c r="K16" s="151" t="s">
        <v>599</v>
      </c>
      <c r="L16" s="152" t="s">
        <v>599</v>
      </c>
      <c r="M16" s="153" t="s">
        <v>1284</v>
      </c>
      <c r="N16" s="278"/>
      <c r="O16" s="156"/>
      <c r="P16" s="279"/>
      <c r="Q16" s="42" t="str">
        <f t="shared" si="0"/>
        <v>NACC_UDS$COGOTHRX=labelled_spss(NACC_UDS$COGOTHRX,c(), label=Speciﬁcation of other cognitive impairment)</v>
      </c>
      <c r="R16" s="33" t="str">
        <f t="shared" si="1"/>
        <v/>
      </c>
      <c r="S16" s="61"/>
      <c r="T16" s="8"/>
    </row>
    <row r="17" spans="1:20" ht="15" customHeight="1" x14ac:dyDescent="0.3">
      <c r="A17" s="273">
        <v>1</v>
      </c>
      <c r="B17" s="215">
        <v>1</v>
      </c>
      <c r="C17" s="273">
        <v>1</v>
      </c>
      <c r="D17" s="151">
        <v>1</v>
      </c>
      <c r="E17" s="215">
        <v>1</v>
      </c>
      <c r="F17" s="273">
        <v>0</v>
      </c>
      <c r="G17" s="151">
        <v>0</v>
      </c>
      <c r="H17" s="215">
        <v>0</v>
      </c>
      <c r="I17" s="273">
        <v>0</v>
      </c>
      <c r="J17" s="148">
        <f t="shared" si="2"/>
        <v>1</v>
      </c>
      <c r="K17" s="205" t="s">
        <v>2415</v>
      </c>
      <c r="L17" s="205" t="s">
        <v>2415</v>
      </c>
      <c r="M17" s="333" t="s">
        <v>5725</v>
      </c>
      <c r="N17" s="277" t="s">
        <v>5726</v>
      </c>
      <c r="O17" s="206" t="s">
        <v>2416</v>
      </c>
      <c r="P17" s="299" t="s">
        <v>637</v>
      </c>
    </row>
    <row r="18" spans="1:20" ht="15" customHeight="1" x14ac:dyDescent="0.3">
      <c r="A18" s="273">
        <v>1</v>
      </c>
      <c r="B18" s="215">
        <v>1</v>
      </c>
      <c r="C18" s="273">
        <v>1</v>
      </c>
      <c r="D18" s="151">
        <v>1</v>
      </c>
      <c r="E18" s="215">
        <v>1</v>
      </c>
      <c r="F18" s="273">
        <v>0</v>
      </c>
      <c r="G18" s="151">
        <v>0</v>
      </c>
      <c r="H18" s="215">
        <v>0</v>
      </c>
      <c r="I18" s="273">
        <v>0</v>
      </c>
      <c r="J18" s="148">
        <f t="shared" si="2"/>
        <v>1</v>
      </c>
      <c r="K18" s="205" t="s">
        <v>2417</v>
      </c>
      <c r="L18" s="205" t="s">
        <v>2417</v>
      </c>
      <c r="M18" s="333" t="s">
        <v>5727</v>
      </c>
      <c r="N18" s="280"/>
      <c r="O18" s="206" t="s">
        <v>2418</v>
      </c>
      <c r="P18" s="299" t="s">
        <v>636</v>
      </c>
    </row>
    <row r="19" spans="1:20" ht="15" customHeight="1" x14ac:dyDescent="0.3">
      <c r="A19" s="273">
        <v>0</v>
      </c>
      <c r="B19" s="215">
        <v>0</v>
      </c>
      <c r="C19" s="273">
        <v>0</v>
      </c>
      <c r="D19" s="151">
        <v>0</v>
      </c>
      <c r="E19" s="215">
        <v>0</v>
      </c>
      <c r="F19" s="273">
        <v>1</v>
      </c>
      <c r="G19" s="151">
        <v>1</v>
      </c>
      <c r="H19" s="215">
        <v>1</v>
      </c>
      <c r="I19" s="273">
        <v>0</v>
      </c>
      <c r="J19" s="148">
        <f t="shared" si="2"/>
        <v>0</v>
      </c>
      <c r="K19" s="202" t="s">
        <v>2416</v>
      </c>
      <c r="L19" s="202" t="s">
        <v>2416</v>
      </c>
      <c r="M19" s="153" t="s">
        <v>5717</v>
      </c>
      <c r="N19" s="276" t="s">
        <v>5718</v>
      </c>
      <c r="O19" s="195"/>
      <c r="P19" s="346" t="s">
        <v>637</v>
      </c>
      <c r="Q19" s="42" t="str">
        <f>CONCATENATE("NACC_UDS$",K19,"=","labelled_spss(NACC_UDS$",K19,",c(",N19,"), label=",$Q$1,M19,$Q$1,")")</f>
        <v>NACC_UDS$COGFPRED=labelled_spss(NACC_UDS$COGFPRED,c(1 = Memory
2 = Orientation
3 = Executive function — judgment, planning, problem-solving
4 = Language
5 = Visuospatial function
6 = Attention/concentration
7 = Fluctuating cognition
8 = Other (specify)
99 = Unknown), label=Predominant symptom that was first recognized as a decline in the subject’s cognition)</v>
      </c>
    </row>
    <row r="20" spans="1:20" ht="15" customHeight="1" x14ac:dyDescent="0.3">
      <c r="A20" s="273">
        <v>0</v>
      </c>
      <c r="B20" s="215">
        <v>0</v>
      </c>
      <c r="C20" s="273">
        <v>0</v>
      </c>
      <c r="D20" s="151">
        <v>0</v>
      </c>
      <c r="E20" s="215">
        <v>0</v>
      </c>
      <c r="F20" s="273">
        <v>1</v>
      </c>
      <c r="G20" s="151">
        <v>1</v>
      </c>
      <c r="H20" s="215">
        <v>1</v>
      </c>
      <c r="I20" s="273">
        <v>0</v>
      </c>
      <c r="J20" s="148">
        <f t="shared" si="2"/>
        <v>0</v>
      </c>
      <c r="K20" s="202" t="s">
        <v>2418</v>
      </c>
      <c r="L20" s="202" t="s">
        <v>2418</v>
      </c>
      <c r="M20" s="153" t="s">
        <v>5719</v>
      </c>
      <c r="N20" s="278"/>
      <c r="O20" s="195"/>
      <c r="P20" s="346" t="s">
        <v>636</v>
      </c>
    </row>
    <row r="21" spans="1:20" s="1" customFormat="1" ht="15" customHeight="1" x14ac:dyDescent="0.25">
      <c r="A21" s="273">
        <v>1</v>
      </c>
      <c r="B21" s="215">
        <v>1</v>
      </c>
      <c r="C21" s="273">
        <v>1</v>
      </c>
      <c r="D21" s="151">
        <v>1</v>
      </c>
      <c r="E21" s="215">
        <v>1</v>
      </c>
      <c r="F21" s="273">
        <v>1</v>
      </c>
      <c r="G21" s="151">
        <v>1</v>
      </c>
      <c r="H21" s="215">
        <v>1</v>
      </c>
      <c r="I21" s="273">
        <v>1</v>
      </c>
      <c r="J21" s="148">
        <f t="shared" si="2"/>
        <v>0</v>
      </c>
      <c r="K21" s="151" t="s">
        <v>635</v>
      </c>
      <c r="L21" s="152" t="s">
        <v>635</v>
      </c>
      <c r="M21" s="153" t="s">
        <v>634</v>
      </c>
      <c r="N21" s="276" t="s">
        <v>3023</v>
      </c>
      <c r="O21" s="153"/>
      <c r="P21" s="214"/>
      <c r="Q21" s="42" t="str">
        <f t="shared" ref="Q21:Q41" si="3">CONCATENATE("NACC_UDS$",K21,"=","labelled_spss(NACC_UDS$",K21,",c(",N21,"), label=",$Q$1,M21,$Q$1,")")</f>
        <v>NACC_UDS$COGMODE=labelled_spss(NACC_UDS$COGMODE,c(0=No impairment in cognition
1=Gradual
2=Subacute
3=Abrupt
4=Other (specify)
99=Unknown), label=Mode of onset of cognitive symptoms)</v>
      </c>
      <c r="R21" s="33" t="str">
        <f t="shared" ref="R21:R40" si="4">IF(S21="","",CONCATENATE("missing values ",K21,"(",S21,")."))</f>
        <v>missing values COGMODE(99).</v>
      </c>
      <c r="S21" s="61" t="s">
        <v>3808</v>
      </c>
      <c r="T21" s="8"/>
    </row>
    <row r="22" spans="1:20" s="1" customFormat="1" ht="15" customHeight="1" x14ac:dyDescent="0.25">
      <c r="A22" s="273">
        <v>1</v>
      </c>
      <c r="B22" s="215">
        <v>1</v>
      </c>
      <c r="C22" s="273">
        <v>1</v>
      </c>
      <c r="D22" s="151">
        <v>1</v>
      </c>
      <c r="E22" s="215">
        <v>1</v>
      </c>
      <c r="F22" s="273">
        <v>1</v>
      </c>
      <c r="G22" s="151">
        <v>1</v>
      </c>
      <c r="H22" s="215">
        <v>1</v>
      </c>
      <c r="I22" s="273">
        <v>1</v>
      </c>
      <c r="J22" s="148">
        <f t="shared" si="2"/>
        <v>0</v>
      </c>
      <c r="K22" s="151" t="s">
        <v>633</v>
      </c>
      <c r="L22" s="152" t="s">
        <v>633</v>
      </c>
      <c r="M22" s="153" t="s">
        <v>1287</v>
      </c>
      <c r="N22" s="278"/>
      <c r="O22" s="156"/>
      <c r="P22" s="279"/>
      <c r="Q22" s="42" t="str">
        <f t="shared" si="3"/>
        <v>NACC_UDS$COGMODEX=labelled_spss(NACC_UDS$COGMODEX,c(), label=Speciﬁcation for other mode of onset of cognitive symptoms)</v>
      </c>
      <c r="R22" s="33" t="str">
        <f t="shared" si="4"/>
        <v/>
      </c>
      <c r="S22" s="61"/>
      <c r="T22" s="8"/>
    </row>
    <row r="23" spans="1:20" s="1" customFormat="1" ht="15" customHeight="1" x14ac:dyDescent="0.25">
      <c r="A23" s="273">
        <v>1</v>
      </c>
      <c r="B23" s="215">
        <v>1</v>
      </c>
      <c r="C23" s="273">
        <v>1</v>
      </c>
      <c r="D23" s="151">
        <v>1</v>
      </c>
      <c r="E23" s="215">
        <v>1</v>
      </c>
      <c r="F23" s="273">
        <v>1</v>
      </c>
      <c r="G23" s="151">
        <v>1</v>
      </c>
      <c r="H23" s="215">
        <v>1</v>
      </c>
      <c r="I23" s="273">
        <v>1</v>
      </c>
      <c r="J23" s="148">
        <f t="shared" si="2"/>
        <v>0</v>
      </c>
      <c r="K23" s="151" t="s">
        <v>632</v>
      </c>
      <c r="L23" s="152" t="s">
        <v>632</v>
      </c>
      <c r="M23" s="153" t="s">
        <v>1288</v>
      </c>
      <c r="N23" s="276" t="s">
        <v>3024</v>
      </c>
      <c r="O23" s="153"/>
      <c r="P23" s="214"/>
      <c r="Q23" s="42" t="str">
        <f t="shared" si="3"/>
        <v>NACC_UDS$DECAGE=labelled_spss(NACC_UDS$DECAGE,c(888=No impairment in cognition
999=Age unknown ), label=Based on clinician’s assessment, at what age did the cognitive decline begin?)</v>
      </c>
      <c r="R23" s="33" t="str">
        <f t="shared" si="4"/>
        <v>missing values DECAGE(888,999).</v>
      </c>
      <c r="S23" s="61" t="s">
        <v>3811</v>
      </c>
      <c r="T23" s="8"/>
    </row>
    <row r="24" spans="1:20" s="1" customFormat="1" ht="15" customHeight="1" x14ac:dyDescent="0.25">
      <c r="A24" s="273">
        <v>0</v>
      </c>
      <c r="B24" s="215">
        <v>0</v>
      </c>
      <c r="C24" s="273">
        <v>0</v>
      </c>
      <c r="D24" s="151">
        <v>0</v>
      </c>
      <c r="E24" s="215">
        <v>0</v>
      </c>
      <c r="F24" s="273">
        <v>1</v>
      </c>
      <c r="G24" s="151">
        <v>1</v>
      </c>
      <c r="H24" s="215">
        <v>1</v>
      </c>
      <c r="I24" s="273">
        <v>1</v>
      </c>
      <c r="J24" s="148">
        <f t="shared" si="2"/>
        <v>0</v>
      </c>
      <c r="K24" s="151" t="s">
        <v>631</v>
      </c>
      <c r="L24" s="152" t="s">
        <v>631</v>
      </c>
      <c r="M24" s="153" t="s">
        <v>1289</v>
      </c>
      <c r="N24" s="276" t="s">
        <v>3019</v>
      </c>
      <c r="O24" s="153"/>
      <c r="P24" s="214"/>
      <c r="Q24" s="42" t="str">
        <f t="shared" si="3"/>
        <v>NACC_UDS$DECCLBE=labelled_spss(NACC_UDS$DECCLBE,c(0=No
1=Yes
-4= Not available), label=Based on clinician’s judgment, is the subject currently experiencing any kind of behavioral symptoms?)</v>
      </c>
      <c r="R24" s="33" t="str">
        <f t="shared" si="4"/>
        <v>missing values DECCLBE(-4).</v>
      </c>
      <c r="S24" s="61" t="s">
        <v>2888</v>
      </c>
      <c r="T24" s="8"/>
    </row>
    <row r="25" spans="1:20" s="1" customFormat="1" ht="15" customHeight="1" x14ac:dyDescent="0.25">
      <c r="A25" s="273">
        <v>1</v>
      </c>
      <c r="B25" s="215">
        <v>1</v>
      </c>
      <c r="C25" s="273">
        <v>1</v>
      </c>
      <c r="D25" s="151">
        <v>1</v>
      </c>
      <c r="E25" s="215">
        <v>1</v>
      </c>
      <c r="F25" s="273">
        <v>1</v>
      </c>
      <c r="G25" s="151">
        <v>1</v>
      </c>
      <c r="H25" s="215">
        <v>1</v>
      </c>
      <c r="I25" s="273">
        <v>1</v>
      </c>
      <c r="J25" s="148">
        <f t="shared" si="2"/>
        <v>0</v>
      </c>
      <c r="K25" s="151" t="s">
        <v>630</v>
      </c>
      <c r="L25" s="152" t="s">
        <v>630</v>
      </c>
      <c r="M25" s="153" t="s">
        <v>1290</v>
      </c>
      <c r="N25" s="276" t="s">
        <v>2914</v>
      </c>
      <c r="O25" s="153"/>
      <c r="P25" s="214"/>
      <c r="Q25" s="42" t="str">
        <f t="shared" si="3"/>
        <v>NACC_UDS$BEAPATHY=labelled_spss(NACC_UDS$BEAPATHY,c(0=No
1=Yes
9=Unknown), label=Subject currently manifests meaningful change in behavior — Apathy, withdrawal)</v>
      </c>
      <c r="R25" s="33" t="str">
        <f t="shared" si="4"/>
        <v>missing values BEAPATHY(9
).</v>
      </c>
      <c r="S25" s="61" t="s">
        <v>3836</v>
      </c>
      <c r="T25" s="8"/>
    </row>
    <row r="26" spans="1:20" s="1" customFormat="1" ht="15" customHeight="1" x14ac:dyDescent="0.25">
      <c r="A26" s="273">
        <v>1</v>
      </c>
      <c r="B26" s="215">
        <v>1</v>
      </c>
      <c r="C26" s="273">
        <v>1</v>
      </c>
      <c r="D26" s="151">
        <v>1</v>
      </c>
      <c r="E26" s="215">
        <v>1</v>
      </c>
      <c r="F26" s="273">
        <v>1</v>
      </c>
      <c r="G26" s="151">
        <v>1</v>
      </c>
      <c r="H26" s="215">
        <v>1</v>
      </c>
      <c r="I26" s="273">
        <v>1</v>
      </c>
      <c r="J26" s="148">
        <f t="shared" si="2"/>
        <v>0</v>
      </c>
      <c r="K26" s="151" t="s">
        <v>629</v>
      </c>
      <c r="L26" s="152" t="s">
        <v>629</v>
      </c>
      <c r="M26" s="153" t="s">
        <v>1291</v>
      </c>
      <c r="N26" s="276" t="s">
        <v>2914</v>
      </c>
      <c r="O26" s="153"/>
      <c r="P26" s="214"/>
      <c r="Q26" s="42" t="str">
        <f t="shared" si="3"/>
        <v>NACC_UDS$BEDEP=labelled_spss(NACC_UDS$BEDEP,c(0=No
1=Yes
9=Unknown), label=Subject currently manifests meaningful change in behavior — Depressed mood)</v>
      </c>
      <c r="R26" s="33" t="str">
        <f t="shared" si="4"/>
        <v>missing values BEDEP(9
).</v>
      </c>
      <c r="S26" s="61" t="s">
        <v>3836</v>
      </c>
      <c r="T26" s="8"/>
    </row>
    <row r="27" spans="1:20" s="1" customFormat="1" ht="15" customHeight="1" x14ac:dyDescent="0.25">
      <c r="A27" s="273">
        <v>1</v>
      </c>
      <c r="B27" s="215">
        <v>1</v>
      </c>
      <c r="C27" s="273">
        <v>1</v>
      </c>
      <c r="D27" s="151">
        <v>1</v>
      </c>
      <c r="E27" s="215">
        <v>1</v>
      </c>
      <c r="F27" s="273">
        <v>1</v>
      </c>
      <c r="G27" s="151">
        <v>1</v>
      </c>
      <c r="H27" s="215">
        <v>1</v>
      </c>
      <c r="I27" s="273">
        <v>1</v>
      </c>
      <c r="J27" s="148">
        <f t="shared" si="2"/>
        <v>0</v>
      </c>
      <c r="K27" s="151" t="s">
        <v>628</v>
      </c>
      <c r="L27" s="152" t="s">
        <v>628</v>
      </c>
      <c r="M27" s="153" t="s">
        <v>1292</v>
      </c>
      <c r="N27" s="276" t="s">
        <v>2914</v>
      </c>
      <c r="O27" s="153"/>
      <c r="P27" s="214"/>
      <c r="Q27" s="42" t="str">
        <f t="shared" si="3"/>
        <v>NACC_UDS$BEVHALL=labelled_spss(NACC_UDS$BEVHALL,c(0=No
1=Yes
9=Unknown), label=Subject currently manifests meaningful change in behavior — Psychosis — Visual hallucinations)</v>
      </c>
      <c r="R27" s="33" t="str">
        <f t="shared" si="4"/>
        <v>missing values BEVHALL(9
).</v>
      </c>
      <c r="S27" s="61" t="s">
        <v>3836</v>
      </c>
      <c r="T27" s="8"/>
    </row>
    <row r="28" spans="1:20" s="1" customFormat="1" ht="15" customHeight="1" x14ac:dyDescent="0.25">
      <c r="A28" s="273">
        <v>0</v>
      </c>
      <c r="B28" s="215">
        <v>0</v>
      </c>
      <c r="C28" s="273">
        <v>1</v>
      </c>
      <c r="D28" s="151">
        <v>1</v>
      </c>
      <c r="E28" s="215">
        <v>1</v>
      </c>
      <c r="F28" s="273">
        <v>1</v>
      </c>
      <c r="G28" s="151">
        <v>1</v>
      </c>
      <c r="H28" s="215">
        <v>1</v>
      </c>
      <c r="I28" s="273">
        <v>1</v>
      </c>
      <c r="J28" s="148">
        <f t="shared" si="2"/>
        <v>0</v>
      </c>
      <c r="K28" s="151" t="s">
        <v>627</v>
      </c>
      <c r="L28" s="152" t="s">
        <v>627</v>
      </c>
      <c r="M28" s="153" t="s">
        <v>1293</v>
      </c>
      <c r="N28" s="276" t="s">
        <v>3025</v>
      </c>
      <c r="O28" s="153"/>
      <c r="P28" s="214"/>
      <c r="Q28" s="42" t="str">
        <f t="shared" si="3"/>
        <v>NACC_UDS$BEVWELL=labelled_spss(NACC_UDS$BEVWELL,c(0=No
1=Yes
8=Not applicable, no visual hallucinations
9=Unknown
-4= Not available), label=If yes, are the hallucinations well-formed and detailed?)</v>
      </c>
      <c r="R28" s="33" t="str">
        <f t="shared" si="4"/>
        <v>missing values BEVWELL(8,9,-4).</v>
      </c>
      <c r="S28" s="61" t="s">
        <v>3829</v>
      </c>
      <c r="T28" s="8"/>
    </row>
    <row r="29" spans="1:20" s="1" customFormat="1" ht="15" customHeight="1" x14ac:dyDescent="0.25">
      <c r="A29" s="273">
        <v>0</v>
      </c>
      <c r="B29" s="215">
        <v>0</v>
      </c>
      <c r="C29" s="273">
        <v>0</v>
      </c>
      <c r="D29" s="151">
        <v>0</v>
      </c>
      <c r="E29" s="215">
        <v>0</v>
      </c>
      <c r="F29" s="273">
        <v>1</v>
      </c>
      <c r="G29" s="151">
        <v>1</v>
      </c>
      <c r="H29" s="215">
        <v>1</v>
      </c>
      <c r="I29" s="273">
        <v>1</v>
      </c>
      <c r="J29" s="148">
        <f t="shared" si="2"/>
        <v>0</v>
      </c>
      <c r="K29" s="151" t="s">
        <v>626</v>
      </c>
      <c r="L29" s="152" t="s">
        <v>626</v>
      </c>
      <c r="M29" s="153" t="s">
        <v>1294</v>
      </c>
      <c r="N29" s="276" t="s">
        <v>3026</v>
      </c>
      <c r="O29" s="153"/>
      <c r="P29" s="214"/>
      <c r="Q29" s="42" t="str">
        <f t="shared" si="3"/>
        <v>NACC_UDS$BEVHAGO=labelled_spss(NACC_UDS$BEVHAGO,c(888=Not applicable, no well-formed visual hallucinations
-4= Not available), label=If well-formed, clear-cut visual hallucinations, at what age did these hallucinations begin?)</v>
      </c>
      <c r="R29" s="33" t="str">
        <f t="shared" si="4"/>
        <v>missing values BEVHAGO(888,-4).</v>
      </c>
      <c r="S29" s="61" t="s">
        <v>3833</v>
      </c>
      <c r="T29" s="8"/>
    </row>
    <row r="30" spans="1:20" s="1" customFormat="1" ht="15" customHeight="1" x14ac:dyDescent="0.25">
      <c r="A30" s="273">
        <v>1</v>
      </c>
      <c r="B30" s="215">
        <v>1</v>
      </c>
      <c r="C30" s="273">
        <v>1</v>
      </c>
      <c r="D30" s="151">
        <v>1</v>
      </c>
      <c r="E30" s="215">
        <v>1</v>
      </c>
      <c r="F30" s="273">
        <v>1</v>
      </c>
      <c r="G30" s="151">
        <v>1</v>
      </c>
      <c r="H30" s="215">
        <v>1</v>
      </c>
      <c r="I30" s="273">
        <v>1</v>
      </c>
      <c r="J30" s="148">
        <f t="shared" si="2"/>
        <v>0</v>
      </c>
      <c r="K30" s="151" t="s">
        <v>625</v>
      </c>
      <c r="L30" s="152" t="s">
        <v>625</v>
      </c>
      <c r="M30" s="153" t="s">
        <v>1295</v>
      </c>
      <c r="N30" s="276" t="s">
        <v>2914</v>
      </c>
      <c r="O30" s="153"/>
      <c r="P30" s="214"/>
      <c r="Q30" s="42" t="str">
        <f t="shared" si="3"/>
        <v>NACC_UDS$BEAHALL=labelled_spss(NACC_UDS$BEAHALL,c(0=No
1=Yes
9=Unknown), label=Subject currently manifests meaningful change in behavior — Psychosis — Auditory hallucinations)</v>
      </c>
      <c r="R30" s="33" t="str">
        <f t="shared" si="4"/>
        <v>missing values BEAHALL(9
).</v>
      </c>
      <c r="S30" s="61" t="s">
        <v>3836</v>
      </c>
      <c r="T30" s="8"/>
    </row>
    <row r="31" spans="1:20" s="1" customFormat="1" ht="15" customHeight="1" x14ac:dyDescent="0.25">
      <c r="A31" s="273">
        <v>1</v>
      </c>
      <c r="B31" s="215">
        <v>1</v>
      </c>
      <c r="C31" s="273">
        <v>1</v>
      </c>
      <c r="D31" s="151">
        <v>1</v>
      </c>
      <c r="E31" s="215">
        <v>1</v>
      </c>
      <c r="F31" s="273">
        <v>1</v>
      </c>
      <c r="G31" s="151">
        <v>1</v>
      </c>
      <c r="H31" s="215">
        <v>1</v>
      </c>
      <c r="I31" s="273">
        <v>1</v>
      </c>
      <c r="J31" s="148">
        <f t="shared" si="2"/>
        <v>0</v>
      </c>
      <c r="K31" s="151" t="s">
        <v>624</v>
      </c>
      <c r="L31" s="152" t="s">
        <v>624</v>
      </c>
      <c r="M31" s="153" t="s">
        <v>1296</v>
      </c>
      <c r="N31" s="276" t="s">
        <v>2914</v>
      </c>
      <c r="O31" s="153"/>
      <c r="P31" s="214"/>
      <c r="Q31" s="42" t="str">
        <f t="shared" si="3"/>
        <v>NACC_UDS$BEDEL=labelled_spss(NACC_UDS$BEDEL,c(0=No
1=Yes
9=Unknown), label=Subject currently manifests meaningful change in behavior — Psychosis — Abnormal, false, or delusional beliefs)</v>
      </c>
      <c r="R31" s="33" t="str">
        <f t="shared" si="4"/>
        <v>missing values BEDEL(9
).</v>
      </c>
      <c r="S31" s="61" t="s">
        <v>3836</v>
      </c>
      <c r="T31" s="8"/>
    </row>
    <row r="32" spans="1:20" s="1" customFormat="1" ht="15" customHeight="1" x14ac:dyDescent="0.25">
      <c r="A32" s="273">
        <v>1</v>
      </c>
      <c r="B32" s="215">
        <v>1</v>
      </c>
      <c r="C32" s="273">
        <v>1</v>
      </c>
      <c r="D32" s="151">
        <v>1</v>
      </c>
      <c r="E32" s="215">
        <v>1</v>
      </c>
      <c r="F32" s="273">
        <v>1</v>
      </c>
      <c r="G32" s="151">
        <v>1</v>
      </c>
      <c r="H32" s="215">
        <v>1</v>
      </c>
      <c r="I32" s="273">
        <v>1</v>
      </c>
      <c r="J32" s="148">
        <f t="shared" si="2"/>
        <v>0</v>
      </c>
      <c r="K32" s="151" t="s">
        <v>623</v>
      </c>
      <c r="L32" s="152" t="s">
        <v>623</v>
      </c>
      <c r="M32" s="153" t="s">
        <v>1297</v>
      </c>
      <c r="N32" s="276" t="s">
        <v>2914</v>
      </c>
      <c r="O32" s="153"/>
      <c r="P32" s="214"/>
      <c r="Q32" s="42" t="str">
        <f t="shared" si="3"/>
        <v>NACC_UDS$BEDISIN=labelled_spss(NACC_UDS$BEDISIN,c(0=No
1=Yes
9=Unknown), label=Subject currently manifests meaningful change in behavior — Disinhibition)</v>
      </c>
      <c r="R32" s="33" t="str">
        <f t="shared" si="4"/>
        <v>missing values BEDISIN(9
).</v>
      </c>
      <c r="S32" s="61" t="s">
        <v>3836</v>
      </c>
      <c r="T32" s="8"/>
    </row>
    <row r="33" spans="1:20" s="1" customFormat="1" ht="15" customHeight="1" x14ac:dyDescent="0.25">
      <c r="A33" s="273">
        <v>1</v>
      </c>
      <c r="B33" s="215">
        <v>1</v>
      </c>
      <c r="C33" s="273">
        <v>1</v>
      </c>
      <c r="D33" s="151">
        <v>1</v>
      </c>
      <c r="E33" s="215">
        <v>1</v>
      </c>
      <c r="F33" s="273">
        <v>1</v>
      </c>
      <c r="G33" s="151">
        <v>1</v>
      </c>
      <c r="H33" s="215">
        <v>1</v>
      </c>
      <c r="I33" s="273">
        <v>1</v>
      </c>
      <c r="J33" s="148">
        <f t="shared" si="2"/>
        <v>0</v>
      </c>
      <c r="K33" s="151" t="s">
        <v>622</v>
      </c>
      <c r="L33" s="152" t="s">
        <v>622</v>
      </c>
      <c r="M33" s="153" t="s">
        <v>1298</v>
      </c>
      <c r="N33" s="276" t="s">
        <v>2914</v>
      </c>
      <c r="O33" s="153"/>
      <c r="P33" s="214"/>
      <c r="Q33" s="42" t="str">
        <f t="shared" si="3"/>
        <v>NACC_UDS$BEIRRIT=labelled_spss(NACC_UDS$BEIRRIT,c(0=No
1=Yes
9=Unknown), label=Subject currently manifests meaningful change in behavior — Irritability)</v>
      </c>
      <c r="R33" s="33" t="str">
        <f t="shared" si="4"/>
        <v>missing values BEIRRIT(9
).</v>
      </c>
      <c r="S33" s="61" t="s">
        <v>3836</v>
      </c>
      <c r="T33" s="8"/>
    </row>
    <row r="34" spans="1:20" s="1" customFormat="1" ht="15" customHeight="1" x14ac:dyDescent="0.25">
      <c r="A34" s="273">
        <v>1</v>
      </c>
      <c r="B34" s="215">
        <v>1</v>
      </c>
      <c r="C34" s="273">
        <v>1</v>
      </c>
      <c r="D34" s="151">
        <v>1</v>
      </c>
      <c r="E34" s="215">
        <v>1</v>
      </c>
      <c r="F34" s="273">
        <v>1</v>
      </c>
      <c r="G34" s="151">
        <v>1</v>
      </c>
      <c r="H34" s="215">
        <v>1</v>
      </c>
      <c r="I34" s="273">
        <v>1</v>
      </c>
      <c r="J34" s="148">
        <f t="shared" si="2"/>
        <v>0</v>
      </c>
      <c r="K34" s="151" t="s">
        <v>621</v>
      </c>
      <c r="L34" s="152" t="s">
        <v>621</v>
      </c>
      <c r="M34" s="153" t="s">
        <v>1299</v>
      </c>
      <c r="N34" s="276" t="s">
        <v>2914</v>
      </c>
      <c r="O34" s="153"/>
      <c r="P34" s="214"/>
      <c r="Q34" s="42" t="str">
        <f t="shared" si="3"/>
        <v>NACC_UDS$BEAGIT=labelled_spss(NACC_UDS$BEAGIT,c(0=No
1=Yes
9=Unknown), label=Subject currently manifests meaningful change in behavior — Agitation)</v>
      </c>
      <c r="R34" s="33" t="str">
        <f t="shared" si="4"/>
        <v>missing values BEAGIT(9
).</v>
      </c>
      <c r="S34" s="61" t="s">
        <v>3836</v>
      </c>
      <c r="T34" s="8"/>
    </row>
    <row r="35" spans="1:20" s="1" customFormat="1" ht="15" customHeight="1" x14ac:dyDescent="0.25">
      <c r="A35" s="273">
        <v>1</v>
      </c>
      <c r="B35" s="215">
        <v>1</v>
      </c>
      <c r="C35" s="273">
        <v>1</v>
      </c>
      <c r="D35" s="151">
        <v>1</v>
      </c>
      <c r="E35" s="215">
        <v>1</v>
      </c>
      <c r="F35" s="273">
        <v>1</v>
      </c>
      <c r="G35" s="151">
        <v>1</v>
      </c>
      <c r="H35" s="215">
        <v>1</v>
      </c>
      <c r="I35" s="273">
        <v>1</v>
      </c>
      <c r="J35" s="148">
        <f t="shared" si="2"/>
        <v>0</v>
      </c>
      <c r="K35" s="151" t="s">
        <v>620</v>
      </c>
      <c r="L35" s="152" t="s">
        <v>620</v>
      </c>
      <c r="M35" s="153" t="s">
        <v>1300</v>
      </c>
      <c r="N35" s="276" t="s">
        <v>2914</v>
      </c>
      <c r="O35" s="153"/>
      <c r="P35" s="214"/>
      <c r="Q35" s="42" t="str">
        <f t="shared" si="3"/>
        <v>NACC_UDS$BEPERCH=labelled_spss(NACC_UDS$BEPERCH,c(0=No
1=Yes
9=Unknown), label=Subject currently manifests meaningful change in behavior — Personality change)</v>
      </c>
      <c r="R35" s="33" t="str">
        <f t="shared" si="4"/>
        <v>missing values BEPERCH(9
).</v>
      </c>
      <c r="S35" s="61" t="s">
        <v>3836</v>
      </c>
      <c r="T35" s="8"/>
    </row>
    <row r="36" spans="1:20" s="1" customFormat="1" ht="15" customHeight="1" x14ac:dyDescent="0.25">
      <c r="A36" s="273">
        <v>0</v>
      </c>
      <c r="B36" s="215">
        <v>0</v>
      </c>
      <c r="C36" s="273">
        <v>1</v>
      </c>
      <c r="D36" s="151">
        <v>1</v>
      </c>
      <c r="E36" s="215">
        <v>1</v>
      </c>
      <c r="F36" s="273">
        <v>1</v>
      </c>
      <c r="G36" s="151">
        <v>1</v>
      </c>
      <c r="H36" s="215">
        <v>1</v>
      </c>
      <c r="I36" s="273">
        <v>1</v>
      </c>
      <c r="J36" s="148">
        <f t="shared" si="2"/>
        <v>0</v>
      </c>
      <c r="K36" s="151" t="s">
        <v>619</v>
      </c>
      <c r="L36" s="152" t="s">
        <v>619</v>
      </c>
      <c r="M36" s="153" t="s">
        <v>1301</v>
      </c>
      <c r="N36" s="276" t="s">
        <v>2950</v>
      </c>
      <c r="O36" s="153"/>
      <c r="P36" s="214"/>
      <c r="Q36" s="42" t="str">
        <f t="shared" si="3"/>
        <v>NACC_UDS$BEREM=labelled_spss(NACC_UDS$BEREM,c(0=No
1=Yes
9=Unknown
-4= Not available), label=Subject currently manifests meaningful change in behavior — REM sleep behavior disorder)</v>
      </c>
      <c r="R36" s="33" t="str">
        <f t="shared" si="4"/>
        <v>missing values BEREM(9,-4).</v>
      </c>
      <c r="S36" s="61" t="s">
        <v>3826</v>
      </c>
      <c r="T36" s="8"/>
    </row>
    <row r="37" spans="1:20" s="1" customFormat="1" ht="15" customHeight="1" x14ac:dyDescent="0.25">
      <c r="A37" s="273">
        <v>0</v>
      </c>
      <c r="B37" s="215">
        <v>0</v>
      </c>
      <c r="C37" s="273">
        <v>0</v>
      </c>
      <c r="D37" s="151">
        <v>0</v>
      </c>
      <c r="E37" s="215">
        <v>0</v>
      </c>
      <c r="F37" s="273">
        <v>1</v>
      </c>
      <c r="G37" s="151">
        <v>1</v>
      </c>
      <c r="H37" s="215">
        <v>1</v>
      </c>
      <c r="I37" s="273">
        <v>1</v>
      </c>
      <c r="J37" s="148">
        <f t="shared" si="2"/>
        <v>0</v>
      </c>
      <c r="K37" s="151" t="s">
        <v>618</v>
      </c>
      <c r="L37" s="152" t="s">
        <v>618</v>
      </c>
      <c r="M37" s="153" t="s">
        <v>1302</v>
      </c>
      <c r="N37" s="276" t="s">
        <v>3027</v>
      </c>
      <c r="O37" s="153"/>
      <c r="P37" s="214"/>
      <c r="Q37" s="42" t="str">
        <f t="shared" si="3"/>
        <v>NACC_UDS$BEREMAGO=labelled_spss(NACC_UDS$BEREMAGO,c(888=Not applicable, no REM sleep behavior disorder
-4= Not available), label=If yes, at what age did the REM sleep behavior disorder begin?)</v>
      </c>
      <c r="R37" s="33" t="str">
        <f t="shared" si="4"/>
        <v>missing values BEREMAGO(888,-4).</v>
      </c>
      <c r="S37" s="61" t="s">
        <v>3833</v>
      </c>
      <c r="T37" s="8"/>
    </row>
    <row r="38" spans="1:20" s="1" customFormat="1" ht="15" customHeight="1" x14ac:dyDescent="0.25">
      <c r="A38" s="273">
        <v>0</v>
      </c>
      <c r="B38" s="215">
        <v>0</v>
      </c>
      <c r="C38" s="273">
        <v>0</v>
      </c>
      <c r="D38" s="151">
        <v>0</v>
      </c>
      <c r="E38" s="215">
        <v>0</v>
      </c>
      <c r="F38" s="273">
        <v>1</v>
      </c>
      <c r="G38" s="151">
        <v>1</v>
      </c>
      <c r="H38" s="215">
        <v>1</v>
      </c>
      <c r="I38" s="273">
        <v>1</v>
      </c>
      <c r="J38" s="148">
        <f t="shared" si="2"/>
        <v>0</v>
      </c>
      <c r="K38" s="151" t="s">
        <v>617</v>
      </c>
      <c r="L38" s="152" t="s">
        <v>617</v>
      </c>
      <c r="M38" s="153" t="s">
        <v>1303</v>
      </c>
      <c r="N38" s="276" t="s">
        <v>2950</v>
      </c>
      <c r="O38" s="153"/>
      <c r="P38" s="214"/>
      <c r="Q38" s="42" t="str">
        <f t="shared" si="3"/>
        <v>NACC_UDS$BEANX=labelled_spss(NACC_UDS$BEANX,c(0=No
1=Yes
9=Unknown
-4= Not available), label=Subject currently manifests meaningful change in behavior — Anxiety)</v>
      </c>
      <c r="R38" s="33" t="str">
        <f t="shared" si="4"/>
        <v>missing values BEANX(9,-4).</v>
      </c>
      <c r="S38" s="61" t="s">
        <v>3826</v>
      </c>
      <c r="T38" s="8"/>
    </row>
    <row r="39" spans="1:20" s="1" customFormat="1" ht="15" customHeight="1" x14ac:dyDescent="0.25">
      <c r="A39" s="273">
        <v>1</v>
      </c>
      <c r="B39" s="215">
        <v>1</v>
      </c>
      <c r="C39" s="273">
        <v>1</v>
      </c>
      <c r="D39" s="151">
        <v>1</v>
      </c>
      <c r="E39" s="215">
        <v>1</v>
      </c>
      <c r="F39" s="273">
        <v>1</v>
      </c>
      <c r="G39" s="151">
        <v>1</v>
      </c>
      <c r="H39" s="215">
        <v>1</v>
      </c>
      <c r="I39" s="273">
        <v>1</v>
      </c>
      <c r="J39" s="148">
        <f t="shared" si="2"/>
        <v>0</v>
      </c>
      <c r="K39" s="151" t="s">
        <v>616</v>
      </c>
      <c r="L39" s="152" t="s">
        <v>616</v>
      </c>
      <c r="M39" s="153" t="s">
        <v>1304</v>
      </c>
      <c r="N39" s="276" t="s">
        <v>3028</v>
      </c>
      <c r="O39" s="153"/>
      <c r="P39" s="214"/>
      <c r="Q39" s="42" t="str">
        <f t="shared" si="3"/>
        <v>NACC_UDS$BEOTHR=labelled_spss(NACC_UDS$BEOTHR,c(0=No/unknown
1=Yes), label=Subject currently manifests meaningful change in behavior — Other)</v>
      </c>
      <c r="R39" s="33" t="str">
        <f t="shared" si="4"/>
        <v/>
      </c>
      <c r="S39" s="61"/>
      <c r="T39" s="8"/>
    </row>
    <row r="40" spans="1:20" s="1" customFormat="1" ht="15" customHeight="1" x14ac:dyDescent="0.25">
      <c r="A40" s="273">
        <v>1</v>
      </c>
      <c r="B40" s="215">
        <v>1</v>
      </c>
      <c r="C40" s="273">
        <v>1</v>
      </c>
      <c r="D40" s="151">
        <v>1</v>
      </c>
      <c r="E40" s="215">
        <v>1</v>
      </c>
      <c r="F40" s="273">
        <v>1</v>
      </c>
      <c r="G40" s="151">
        <v>1</v>
      </c>
      <c r="H40" s="215">
        <v>1</v>
      </c>
      <c r="I40" s="273">
        <v>1</v>
      </c>
      <c r="J40" s="148">
        <f t="shared" si="2"/>
        <v>0</v>
      </c>
      <c r="K40" s="151" t="s">
        <v>659</v>
      </c>
      <c r="L40" s="152" t="s">
        <v>659</v>
      </c>
      <c r="M40" s="153" t="s">
        <v>1305</v>
      </c>
      <c r="N40" s="278"/>
      <c r="O40" s="156"/>
      <c r="P40" s="279"/>
      <c r="Q40" s="42" t="str">
        <f t="shared" si="3"/>
        <v>NACC_UDS$BEOTHRX=labelled_spss(NACC_UDS$BEOTHRX,c(), label=Subject currently manifests meaningful change in behavior — Other, specify)</v>
      </c>
      <c r="R40" s="33" t="str">
        <f t="shared" si="4"/>
        <v/>
      </c>
      <c r="S40" s="61"/>
      <c r="T40" s="8"/>
    </row>
    <row r="41" spans="1:20" ht="15" customHeight="1" x14ac:dyDescent="0.3">
      <c r="A41" s="273">
        <v>1</v>
      </c>
      <c r="B41" s="215">
        <v>1</v>
      </c>
      <c r="C41" s="273">
        <v>1</v>
      </c>
      <c r="D41" s="151">
        <v>1</v>
      </c>
      <c r="E41" s="215">
        <v>1</v>
      </c>
      <c r="F41" s="273">
        <v>0</v>
      </c>
      <c r="G41" s="151">
        <v>0</v>
      </c>
      <c r="H41" s="215">
        <v>0</v>
      </c>
      <c r="I41" s="273">
        <v>0</v>
      </c>
      <c r="J41" s="148">
        <f t="shared" si="2"/>
        <v>1</v>
      </c>
      <c r="K41" s="205" t="s">
        <v>2419</v>
      </c>
      <c r="L41" s="205" t="s">
        <v>2419</v>
      </c>
      <c r="M41" s="333" t="s">
        <v>5728</v>
      </c>
      <c r="N41" s="277" t="s">
        <v>5729</v>
      </c>
      <c r="O41" s="206" t="s">
        <v>2420</v>
      </c>
      <c r="P41" s="299" t="s">
        <v>658</v>
      </c>
      <c r="Q41" s="42" t="str">
        <f t="shared" si="3"/>
        <v>NACC_UDS$BEFRST=labelled_spss(NACC_UDS$BEFRST,c(1 = Apathy/withdrawal
2 = Depression
3 = Psychosis
4 = Disinhibition
5 = Irritability
6 = Agitation
7 = Personality change
8 = Other
9 = REM sleep behavior disorder
88 = NA
99 = Unknown), label=First predominant behavior symptom)</v>
      </c>
    </row>
    <row r="42" spans="1:20" ht="15" customHeight="1" x14ac:dyDescent="0.3">
      <c r="A42" s="273">
        <v>1</v>
      </c>
      <c r="B42" s="215">
        <v>1</v>
      </c>
      <c r="C42" s="273">
        <v>1</v>
      </c>
      <c r="D42" s="151">
        <v>1</v>
      </c>
      <c r="E42" s="215">
        <v>1</v>
      </c>
      <c r="F42" s="273">
        <v>0</v>
      </c>
      <c r="G42" s="151">
        <v>0</v>
      </c>
      <c r="H42" s="215">
        <v>0</v>
      </c>
      <c r="I42" s="273">
        <v>0</v>
      </c>
      <c r="J42" s="148">
        <f t="shared" si="2"/>
        <v>1</v>
      </c>
      <c r="K42" s="205" t="s">
        <v>2421</v>
      </c>
      <c r="L42" s="205" t="s">
        <v>2421</v>
      </c>
      <c r="M42" s="333" t="s">
        <v>5730</v>
      </c>
      <c r="N42" s="280"/>
      <c r="O42" s="206" t="s">
        <v>2422</v>
      </c>
      <c r="P42" s="299" t="s">
        <v>657</v>
      </c>
    </row>
    <row r="43" spans="1:20" ht="15" customHeight="1" x14ac:dyDescent="0.3">
      <c r="A43" s="273">
        <v>0</v>
      </c>
      <c r="B43" s="215">
        <v>0</v>
      </c>
      <c r="C43" s="273">
        <v>0</v>
      </c>
      <c r="D43" s="151">
        <v>0</v>
      </c>
      <c r="E43" s="215">
        <v>0</v>
      </c>
      <c r="F43" s="273">
        <v>1</v>
      </c>
      <c r="G43" s="151">
        <v>1</v>
      </c>
      <c r="H43" s="215">
        <v>1</v>
      </c>
      <c r="I43" s="273">
        <v>0</v>
      </c>
      <c r="J43" s="148">
        <f t="shared" si="2"/>
        <v>0</v>
      </c>
      <c r="K43" s="202" t="s">
        <v>2420</v>
      </c>
      <c r="L43" s="202" t="s">
        <v>2420</v>
      </c>
      <c r="M43" s="153" t="s">
        <v>5720</v>
      </c>
      <c r="N43" s="278"/>
      <c r="O43" s="195"/>
      <c r="P43" s="346" t="s">
        <v>658</v>
      </c>
    </row>
    <row r="44" spans="1:20" ht="15" customHeight="1" x14ac:dyDescent="0.3">
      <c r="A44" s="273">
        <v>0</v>
      </c>
      <c r="B44" s="215">
        <v>0</v>
      </c>
      <c r="C44" s="273">
        <v>0</v>
      </c>
      <c r="D44" s="151">
        <v>0</v>
      </c>
      <c r="E44" s="215">
        <v>0</v>
      </c>
      <c r="F44" s="273">
        <v>1</v>
      </c>
      <c r="G44" s="151">
        <v>1</v>
      </c>
      <c r="H44" s="215">
        <v>1</v>
      </c>
      <c r="I44" s="273">
        <v>0</v>
      </c>
      <c r="J44" s="148">
        <f t="shared" si="2"/>
        <v>0</v>
      </c>
      <c r="K44" s="202" t="s">
        <v>2422</v>
      </c>
      <c r="L44" s="202" t="s">
        <v>2422</v>
      </c>
      <c r="M44" s="153" t="s">
        <v>5721</v>
      </c>
      <c r="N44" s="276" t="s">
        <v>5722</v>
      </c>
      <c r="O44" s="195"/>
      <c r="P44" s="346" t="s">
        <v>657</v>
      </c>
    </row>
    <row r="45" spans="1:20" s="1" customFormat="1" ht="15" customHeight="1" x14ac:dyDescent="0.25">
      <c r="A45" s="273">
        <v>1</v>
      </c>
      <c r="B45" s="215">
        <v>1</v>
      </c>
      <c r="C45" s="273">
        <v>1</v>
      </c>
      <c r="D45" s="151">
        <v>1</v>
      </c>
      <c r="E45" s="215">
        <v>1</v>
      </c>
      <c r="F45" s="273">
        <v>1</v>
      </c>
      <c r="G45" s="151">
        <v>1</v>
      </c>
      <c r="H45" s="215">
        <v>1</v>
      </c>
      <c r="I45" s="273">
        <v>1</v>
      </c>
      <c r="J45" s="148">
        <f t="shared" si="2"/>
        <v>0</v>
      </c>
      <c r="K45" s="151" t="s">
        <v>656</v>
      </c>
      <c r="L45" s="152" t="s">
        <v>656</v>
      </c>
      <c r="M45" s="153" t="s">
        <v>655</v>
      </c>
      <c r="N45" s="276" t="s">
        <v>3030</v>
      </c>
      <c r="O45" s="153"/>
      <c r="P45" s="214"/>
      <c r="Q45" s="42" t="str">
        <f t="shared" ref="Q45:Q69" si="5">CONCATENATE("NACC_UDS$",K45,"=","labelled_spss(NACC_UDS$",K45,",c(",N45,"), label=",$Q$1,M45,$Q$1,")")</f>
        <v>NACC_UDS$BEMODE=labelled_spss(NACC_UDS$BEMODE,c(0=No behavioral symptoms
1=Gradual
2=Subacute
3=Abrupt
4=Other (specify)
99=Unknown), label=Mode of onset of behavioral symptoms)</v>
      </c>
      <c r="R45" s="33" t="str">
        <f t="shared" ref="R45:R52" si="6">IF(S45="","",CONCATENATE("missing values ",K45,"(",S45,")."))</f>
        <v>missing values BEMODE(99).</v>
      </c>
      <c r="S45" s="61" t="s">
        <v>3808</v>
      </c>
      <c r="T45" s="8"/>
    </row>
    <row r="46" spans="1:20" s="1" customFormat="1" ht="15" customHeight="1" x14ac:dyDescent="0.25">
      <c r="A46" s="273">
        <v>1</v>
      </c>
      <c r="B46" s="215">
        <v>1</v>
      </c>
      <c r="C46" s="273">
        <v>1</v>
      </c>
      <c r="D46" s="151">
        <v>1</v>
      </c>
      <c r="E46" s="215">
        <v>1</v>
      </c>
      <c r="F46" s="273">
        <v>1</v>
      </c>
      <c r="G46" s="151">
        <v>1</v>
      </c>
      <c r="H46" s="215">
        <v>1</v>
      </c>
      <c r="I46" s="273">
        <v>1</v>
      </c>
      <c r="J46" s="148">
        <f t="shared" si="2"/>
        <v>0</v>
      </c>
      <c r="K46" s="151" t="s">
        <v>654</v>
      </c>
      <c r="L46" s="152" t="s">
        <v>654</v>
      </c>
      <c r="M46" s="153" t="s">
        <v>1308</v>
      </c>
      <c r="N46" s="278"/>
      <c r="O46" s="156"/>
      <c r="P46" s="279"/>
      <c r="Q46" s="42" t="str">
        <f t="shared" si="5"/>
        <v>NACC_UDS$BEMODEX=labelled_spss(NACC_UDS$BEMODEX,c(), label=Speciﬁcation of other mode of onset of behavioral symptoms)</v>
      </c>
      <c r="R46" s="33" t="str">
        <f t="shared" si="6"/>
        <v/>
      </c>
      <c r="S46" s="61"/>
      <c r="T46" s="8"/>
    </row>
    <row r="47" spans="1:20" s="1" customFormat="1" ht="15" customHeight="1" x14ac:dyDescent="0.25">
      <c r="A47" s="273">
        <v>0</v>
      </c>
      <c r="B47" s="215">
        <v>0</v>
      </c>
      <c r="C47" s="273">
        <v>0</v>
      </c>
      <c r="D47" s="151">
        <v>0</v>
      </c>
      <c r="E47" s="215">
        <v>0</v>
      </c>
      <c r="F47" s="273">
        <v>1</v>
      </c>
      <c r="G47" s="151">
        <v>1</v>
      </c>
      <c r="H47" s="215">
        <v>1</v>
      </c>
      <c r="I47" s="273">
        <v>1</v>
      </c>
      <c r="J47" s="148">
        <f t="shared" si="2"/>
        <v>0</v>
      </c>
      <c r="K47" s="151" t="s">
        <v>653</v>
      </c>
      <c r="L47" s="152" t="s">
        <v>653</v>
      </c>
      <c r="M47" s="153" t="s">
        <v>1309</v>
      </c>
      <c r="N47" s="276" t="s">
        <v>3031</v>
      </c>
      <c r="O47" s="153"/>
      <c r="P47" s="214"/>
      <c r="Q47" s="42" t="str">
        <f t="shared" si="5"/>
        <v>NACC_UDS$BEAGE=labelled_spss(NACC_UDS$BEAGE,c(888=Not applicable, no behavioral symptoms
999=Age unknown
-4= Not available), label=Based on the clinician’s assessment, at what age did the behavioral symptoms begin?)</v>
      </c>
      <c r="R47" s="33" t="str">
        <f t="shared" si="6"/>
        <v>missing values BEAGE(888,999,-4).</v>
      </c>
      <c r="S47" s="61" t="s">
        <v>3830</v>
      </c>
      <c r="T47" s="8"/>
    </row>
    <row r="48" spans="1:20" s="1" customFormat="1" ht="15" customHeight="1" x14ac:dyDescent="0.25">
      <c r="A48" s="273">
        <v>0</v>
      </c>
      <c r="B48" s="215">
        <v>0</v>
      </c>
      <c r="C48" s="273">
        <v>0</v>
      </c>
      <c r="D48" s="151">
        <v>0</v>
      </c>
      <c r="E48" s="215">
        <v>0</v>
      </c>
      <c r="F48" s="273">
        <v>1</v>
      </c>
      <c r="G48" s="151">
        <v>1</v>
      </c>
      <c r="H48" s="215">
        <v>1</v>
      </c>
      <c r="I48" s="273">
        <v>1</v>
      </c>
      <c r="J48" s="148">
        <f t="shared" si="2"/>
        <v>0</v>
      </c>
      <c r="K48" s="151" t="s">
        <v>652</v>
      </c>
      <c r="L48" s="152" t="s">
        <v>652</v>
      </c>
      <c r="M48" s="153" t="s">
        <v>1310</v>
      </c>
      <c r="N48" s="276" t="s">
        <v>3019</v>
      </c>
      <c r="O48" s="153"/>
      <c r="P48" s="214"/>
      <c r="Q48" s="42" t="str">
        <f t="shared" si="5"/>
        <v>NACC_UDS$DECCLMOT=labelled_spss(NACC_UDS$DECCLMOT,c(0=No
1=Yes
-4= Not available), label=Based on the clinician’s judgment, is the subject currently experiencing any motor symptoms?)</v>
      </c>
      <c r="R48" s="33" t="str">
        <f t="shared" si="6"/>
        <v>missing values DECCLMOT(-4).</v>
      </c>
      <c r="S48" s="61" t="s">
        <v>2888</v>
      </c>
      <c r="T48" s="8"/>
    </row>
    <row r="49" spans="1:20" s="1" customFormat="1" ht="15" customHeight="1" x14ac:dyDescent="0.25">
      <c r="A49" s="273">
        <v>1</v>
      </c>
      <c r="B49" s="215">
        <v>1</v>
      </c>
      <c r="C49" s="273">
        <v>1</v>
      </c>
      <c r="D49" s="151">
        <v>1</v>
      </c>
      <c r="E49" s="215">
        <v>1</v>
      </c>
      <c r="F49" s="273">
        <v>1</v>
      </c>
      <c r="G49" s="151">
        <v>1</v>
      </c>
      <c r="H49" s="215">
        <v>1</v>
      </c>
      <c r="I49" s="273">
        <v>1</v>
      </c>
      <c r="J49" s="148">
        <f t="shared" si="2"/>
        <v>0</v>
      </c>
      <c r="K49" s="151" t="s">
        <v>651</v>
      </c>
      <c r="L49" s="152" t="s">
        <v>651</v>
      </c>
      <c r="M49" s="153" t="s">
        <v>1311</v>
      </c>
      <c r="N49" s="276" t="s">
        <v>2914</v>
      </c>
      <c r="O49" s="153"/>
      <c r="P49" s="214"/>
      <c r="Q49" s="42" t="str">
        <f t="shared" si="5"/>
        <v>NACC_UDS$MOGAIT=labelled_spss(NACC_UDS$MOGAIT,c(0=No
1=Yes
9=Unknown), label=Indicate whether the subject currently has meaningful changes in motor function — Gait disorder)</v>
      </c>
      <c r="R49" s="33" t="str">
        <f t="shared" si="6"/>
        <v>missing values MOGAIT(9
).</v>
      </c>
      <c r="S49" s="61" t="s">
        <v>3836</v>
      </c>
      <c r="T49" s="8"/>
    </row>
    <row r="50" spans="1:20" s="1" customFormat="1" ht="15" customHeight="1" x14ac:dyDescent="0.25">
      <c r="A50" s="273">
        <v>1</v>
      </c>
      <c r="B50" s="215">
        <v>1</v>
      </c>
      <c r="C50" s="273">
        <v>1</v>
      </c>
      <c r="D50" s="151">
        <v>1</v>
      </c>
      <c r="E50" s="215">
        <v>1</v>
      </c>
      <c r="F50" s="273">
        <v>1</v>
      </c>
      <c r="G50" s="151">
        <v>1</v>
      </c>
      <c r="H50" s="215">
        <v>1</v>
      </c>
      <c r="I50" s="273">
        <v>1</v>
      </c>
      <c r="J50" s="148">
        <f t="shared" si="2"/>
        <v>0</v>
      </c>
      <c r="K50" s="151" t="s">
        <v>650</v>
      </c>
      <c r="L50" s="152" t="s">
        <v>650</v>
      </c>
      <c r="M50" s="153" t="s">
        <v>1312</v>
      </c>
      <c r="N50" s="276" t="s">
        <v>2914</v>
      </c>
      <c r="O50" s="153"/>
      <c r="P50" s="214"/>
      <c r="Q50" s="42" t="str">
        <f t="shared" si="5"/>
        <v>NACC_UDS$MOFALLS=labelled_spss(NACC_UDS$MOFALLS,c(0=No
1=Yes
9=Unknown), label=Indicate whether the subject currently has meaningful changes in motor function — Falls)</v>
      </c>
      <c r="R50" s="33" t="str">
        <f t="shared" si="6"/>
        <v>missing values MOFALLS(9
).</v>
      </c>
      <c r="S50" s="61" t="s">
        <v>3836</v>
      </c>
      <c r="T50" s="8"/>
    </row>
    <row r="51" spans="1:20" s="1" customFormat="1" ht="15" customHeight="1" x14ac:dyDescent="0.25">
      <c r="A51" s="273">
        <v>1</v>
      </c>
      <c r="B51" s="215">
        <v>1</v>
      </c>
      <c r="C51" s="273">
        <v>1</v>
      </c>
      <c r="D51" s="151">
        <v>1</v>
      </c>
      <c r="E51" s="215">
        <v>1</v>
      </c>
      <c r="F51" s="273">
        <v>1</v>
      </c>
      <c r="G51" s="151">
        <v>1</v>
      </c>
      <c r="H51" s="215">
        <v>1</v>
      </c>
      <c r="I51" s="273">
        <v>1</v>
      </c>
      <c r="J51" s="148">
        <f t="shared" si="2"/>
        <v>0</v>
      </c>
      <c r="K51" s="151" t="s">
        <v>649</v>
      </c>
      <c r="L51" s="152" t="s">
        <v>649</v>
      </c>
      <c r="M51" s="153" t="s">
        <v>1313</v>
      </c>
      <c r="N51" s="276" t="s">
        <v>2914</v>
      </c>
      <c r="O51" s="153"/>
      <c r="P51" s="214"/>
      <c r="Q51" s="42" t="str">
        <f t="shared" si="5"/>
        <v>NACC_UDS$MOTREM=labelled_spss(NACC_UDS$MOTREM,c(0=No
1=Yes
9=Unknown), label=Indicate whether the subject currently has meaningful changes in motor function — Tremor)</v>
      </c>
      <c r="R51" s="33" t="str">
        <f t="shared" si="6"/>
        <v>missing values MOTREM(9
).</v>
      </c>
      <c r="S51" s="61" t="s">
        <v>3836</v>
      </c>
      <c r="T51" s="8"/>
    </row>
    <row r="52" spans="1:20" s="1" customFormat="1" ht="15" customHeight="1" x14ac:dyDescent="0.25">
      <c r="A52" s="273">
        <v>1</v>
      </c>
      <c r="B52" s="215">
        <v>1</v>
      </c>
      <c r="C52" s="273">
        <v>1</v>
      </c>
      <c r="D52" s="151">
        <v>1</v>
      </c>
      <c r="E52" s="215">
        <v>1</v>
      </c>
      <c r="F52" s="273">
        <v>1</v>
      </c>
      <c r="G52" s="151">
        <v>1</v>
      </c>
      <c r="H52" s="215">
        <v>1</v>
      </c>
      <c r="I52" s="273">
        <v>1</v>
      </c>
      <c r="J52" s="148">
        <f t="shared" si="2"/>
        <v>0</v>
      </c>
      <c r="K52" s="151" t="s">
        <v>648</v>
      </c>
      <c r="L52" s="152" t="s">
        <v>648</v>
      </c>
      <c r="M52" s="153" t="s">
        <v>1314</v>
      </c>
      <c r="N52" s="276" t="s">
        <v>2914</v>
      </c>
      <c r="O52" s="153"/>
      <c r="P52" s="214"/>
      <c r="Q52" s="42" t="str">
        <f t="shared" si="5"/>
        <v>NACC_UDS$MOSLOW=labelled_spss(NACC_UDS$MOSLOW,c(0=No
1=Yes
9=Unknown), label=Indicate whether the subject currently has meaningful changes in motor function — Slowness)</v>
      </c>
      <c r="R52" s="33" t="str">
        <f t="shared" si="6"/>
        <v>missing values MOSLOW(9
).</v>
      </c>
      <c r="S52" s="61" t="s">
        <v>3836</v>
      </c>
      <c r="T52" s="8"/>
    </row>
    <row r="53" spans="1:20" ht="15" customHeight="1" x14ac:dyDescent="0.3">
      <c r="A53" s="273">
        <v>1</v>
      </c>
      <c r="B53" s="215">
        <v>1</v>
      </c>
      <c r="C53" s="273">
        <v>1</v>
      </c>
      <c r="D53" s="151">
        <v>1</v>
      </c>
      <c r="E53" s="215">
        <v>1</v>
      </c>
      <c r="F53" s="273">
        <v>1</v>
      </c>
      <c r="G53" s="151">
        <v>1</v>
      </c>
      <c r="H53" s="215">
        <v>1</v>
      </c>
      <c r="I53" s="273">
        <v>0</v>
      </c>
      <c r="J53" s="148">
        <f t="shared" si="2"/>
        <v>0</v>
      </c>
      <c r="K53" s="202" t="s">
        <v>2423</v>
      </c>
      <c r="L53" s="202" t="s">
        <v>2423</v>
      </c>
      <c r="M53" s="153" t="s">
        <v>5723</v>
      </c>
      <c r="N53" s="276" t="s">
        <v>5724</v>
      </c>
      <c r="O53" s="195"/>
      <c r="P53" s="346" t="s">
        <v>647</v>
      </c>
      <c r="Q53" s="42" t="str">
        <f t="shared" si="5"/>
        <v>NACC_UDS$MOFRST=labelled_spss(NACC_UDS$MOFRST,c(1 = Gait disorder
2 = Falls
3 = Tremor
4 = Slowness
99 = Unknown), label=Predominant symptom that was first recognized as a decline in the subject’s motor function)</v>
      </c>
    </row>
    <row r="54" spans="1:20" s="1" customFormat="1" ht="15" customHeight="1" x14ac:dyDescent="0.25">
      <c r="A54" s="273">
        <v>1</v>
      </c>
      <c r="B54" s="215">
        <v>1</v>
      </c>
      <c r="C54" s="273">
        <v>1</v>
      </c>
      <c r="D54" s="151">
        <v>1</v>
      </c>
      <c r="E54" s="215">
        <v>1</v>
      </c>
      <c r="F54" s="273">
        <v>1</v>
      </c>
      <c r="G54" s="151">
        <v>1</v>
      </c>
      <c r="H54" s="215">
        <v>1</v>
      </c>
      <c r="I54" s="273">
        <v>1</v>
      </c>
      <c r="J54" s="148">
        <f t="shared" si="2"/>
        <v>0</v>
      </c>
      <c r="K54" s="151" t="s">
        <v>646</v>
      </c>
      <c r="L54" s="152" t="s">
        <v>646</v>
      </c>
      <c r="M54" s="153" t="s">
        <v>645</v>
      </c>
      <c r="N54" s="276" t="s">
        <v>3033</v>
      </c>
      <c r="O54" s="153"/>
      <c r="P54" s="214"/>
      <c r="Q54" s="42" t="str">
        <f t="shared" si="5"/>
        <v>NACC_UDS$MOMODE=labelled_spss(NACC_UDS$MOMODE,c(0=No motor symptoms
1=Gradual
2=Subacute
3=Abrupt
4=Other
99=Unknown ), label=Mode of onset of motor symptoms)</v>
      </c>
      <c r="R54" s="33" t="str">
        <f t="shared" ref="R54:R69" si="7">IF(S54="","",CONCATENATE("missing values ",K54,"(",S54,")."))</f>
        <v>missing values MOMODE(99).</v>
      </c>
      <c r="S54" s="61" t="s">
        <v>3808</v>
      </c>
      <c r="T54" s="8"/>
    </row>
    <row r="55" spans="1:20" s="1" customFormat="1" ht="15" customHeight="1" x14ac:dyDescent="0.25">
      <c r="A55" s="273">
        <v>1</v>
      </c>
      <c r="B55" s="215">
        <v>1</v>
      </c>
      <c r="C55" s="273">
        <v>1</v>
      </c>
      <c r="D55" s="151">
        <v>1</v>
      </c>
      <c r="E55" s="215">
        <v>1</v>
      </c>
      <c r="F55" s="273">
        <v>1</v>
      </c>
      <c r="G55" s="151">
        <v>1</v>
      </c>
      <c r="H55" s="215">
        <v>1</v>
      </c>
      <c r="I55" s="273">
        <v>1</v>
      </c>
      <c r="J55" s="148">
        <f t="shared" si="2"/>
        <v>0</v>
      </c>
      <c r="K55" s="151" t="s">
        <v>644</v>
      </c>
      <c r="L55" s="152" t="s">
        <v>644</v>
      </c>
      <c r="M55" s="153" t="s">
        <v>1316</v>
      </c>
      <c r="N55" s="278"/>
      <c r="O55" s="156"/>
      <c r="P55" s="279"/>
      <c r="Q55" s="42" t="str">
        <f t="shared" si="5"/>
        <v>NACC_UDS$MOMODEX=labelled_spss(NACC_UDS$MOMODEX,c(), label=Speciﬁcation for other mode of onset of motor symptoms)</v>
      </c>
      <c r="R55" s="33" t="str">
        <f t="shared" si="7"/>
        <v/>
      </c>
      <c r="S55" s="61"/>
      <c r="T55" s="8"/>
    </row>
    <row r="56" spans="1:20" s="1" customFormat="1" ht="15" customHeight="1" x14ac:dyDescent="0.25">
      <c r="A56" s="273">
        <v>0</v>
      </c>
      <c r="B56" s="215">
        <v>0</v>
      </c>
      <c r="C56" s="273">
        <v>1</v>
      </c>
      <c r="D56" s="151">
        <v>1</v>
      </c>
      <c r="E56" s="215">
        <v>1</v>
      </c>
      <c r="F56" s="273">
        <v>1</v>
      </c>
      <c r="G56" s="151">
        <v>1</v>
      </c>
      <c r="H56" s="215">
        <v>1</v>
      </c>
      <c r="I56" s="273">
        <v>1</v>
      </c>
      <c r="J56" s="148">
        <f t="shared" si="2"/>
        <v>0</v>
      </c>
      <c r="K56" s="151" t="s">
        <v>643</v>
      </c>
      <c r="L56" s="152" t="s">
        <v>643</v>
      </c>
      <c r="M56" s="153" t="s">
        <v>1317</v>
      </c>
      <c r="N56" s="276" t="s">
        <v>3034</v>
      </c>
      <c r="O56" s="153"/>
      <c r="P56" s="214"/>
      <c r="Q56" s="42" t="str">
        <f t="shared" si="5"/>
        <v>NACC_UDS$MOMOPARK=labelled_spss(NACC_UDS$MOMOPARK,c(0=No
1=Yes
8=Not applicable, no motor changes
9=Unknown
-4= Not available), label=Were changes in motor function suggestive of Parkinsonism?)</v>
      </c>
      <c r="R56" s="33" t="str">
        <f t="shared" si="7"/>
        <v>missing values MOMOPARK(8,9,-4).</v>
      </c>
      <c r="S56" s="61" t="s">
        <v>3829</v>
      </c>
      <c r="T56" s="8"/>
    </row>
    <row r="57" spans="1:20" s="1" customFormat="1" ht="15" customHeight="1" x14ac:dyDescent="0.25">
      <c r="A57" s="273">
        <v>0</v>
      </c>
      <c r="B57" s="215">
        <v>0</v>
      </c>
      <c r="C57" s="273">
        <v>0</v>
      </c>
      <c r="D57" s="151">
        <v>0</v>
      </c>
      <c r="E57" s="215">
        <v>0</v>
      </c>
      <c r="F57" s="273">
        <v>1</v>
      </c>
      <c r="G57" s="151">
        <v>1</v>
      </c>
      <c r="H57" s="215">
        <v>1</v>
      </c>
      <c r="I57" s="273">
        <v>1</v>
      </c>
      <c r="J57" s="148">
        <f t="shared" si="2"/>
        <v>0</v>
      </c>
      <c r="K57" s="151" t="s">
        <v>642</v>
      </c>
      <c r="L57" s="152" t="s">
        <v>642</v>
      </c>
      <c r="M57" s="153" t="s">
        <v>1318</v>
      </c>
      <c r="N57" s="276" t="s">
        <v>3035</v>
      </c>
      <c r="O57" s="153"/>
      <c r="P57" s="214"/>
      <c r="Q57" s="42" t="str">
        <f t="shared" si="5"/>
        <v>NACC_UDS$PARKAGE=labelled_spss(NACC_UDS$PARKAGE,c(888=Not applicable, no Parkinsonism
999 =Age unknown
-4= Not available), label=If yes, at what age did the motor symptoms suggestive of Parkinsonism begin?)</v>
      </c>
      <c r="R57" s="33" t="str">
        <f t="shared" si="7"/>
        <v>missing values PARKAGE(888,999,-4).</v>
      </c>
      <c r="S57" s="61" t="s">
        <v>3830</v>
      </c>
      <c r="T57" s="8"/>
    </row>
    <row r="58" spans="1:20" s="1" customFormat="1" ht="15" customHeight="1" x14ac:dyDescent="0.25">
      <c r="A58" s="273">
        <v>0</v>
      </c>
      <c r="B58" s="215">
        <v>0</v>
      </c>
      <c r="C58" s="273">
        <v>0</v>
      </c>
      <c r="D58" s="151">
        <v>0</v>
      </c>
      <c r="E58" s="215">
        <v>0</v>
      </c>
      <c r="F58" s="273">
        <v>1</v>
      </c>
      <c r="G58" s="151">
        <v>1</v>
      </c>
      <c r="H58" s="215">
        <v>1</v>
      </c>
      <c r="I58" s="273">
        <v>1</v>
      </c>
      <c r="J58" s="148">
        <f t="shared" si="2"/>
        <v>0</v>
      </c>
      <c r="K58" s="151" t="s">
        <v>641</v>
      </c>
      <c r="L58" s="152" t="s">
        <v>641</v>
      </c>
      <c r="M58" s="153" t="s">
        <v>1319</v>
      </c>
      <c r="N58" s="276" t="s">
        <v>3036</v>
      </c>
      <c r="O58" s="153"/>
      <c r="P58" s="214"/>
      <c r="Q58" s="42" t="str">
        <f t="shared" si="5"/>
        <v>NACC_UDS$MOMOALS=labelled_spss(NACC_UDS$MOMOALS,c(0=No
1=Yes
8=Not applicable, no motor function changes
9=Unknown
-4= Not available), label=Were changes in motor function suggestive of amyotrophic lateral sclerosis?)</v>
      </c>
      <c r="R58" s="33" t="str">
        <f t="shared" si="7"/>
        <v>missing values MOMOALS(8,9,-4).</v>
      </c>
      <c r="S58" s="61" t="s">
        <v>3829</v>
      </c>
      <c r="T58" s="8"/>
    </row>
    <row r="59" spans="1:20" s="1" customFormat="1" ht="15" customHeight="1" x14ac:dyDescent="0.25">
      <c r="A59" s="273">
        <v>0</v>
      </c>
      <c r="B59" s="215">
        <v>0</v>
      </c>
      <c r="C59" s="273">
        <v>0</v>
      </c>
      <c r="D59" s="151">
        <v>0</v>
      </c>
      <c r="E59" s="215">
        <v>0</v>
      </c>
      <c r="F59" s="273">
        <v>1</v>
      </c>
      <c r="G59" s="151">
        <v>1</v>
      </c>
      <c r="H59" s="215">
        <v>1</v>
      </c>
      <c r="I59" s="273">
        <v>1</v>
      </c>
      <c r="J59" s="148">
        <f t="shared" si="2"/>
        <v>0</v>
      </c>
      <c r="K59" s="151" t="s">
        <v>640</v>
      </c>
      <c r="L59" s="152" t="s">
        <v>640</v>
      </c>
      <c r="M59" s="153" t="s">
        <v>1320</v>
      </c>
      <c r="N59" s="276" t="s">
        <v>3037</v>
      </c>
      <c r="O59" s="153"/>
      <c r="P59" s="214"/>
      <c r="Q59" s="42" t="str">
        <f t="shared" si="5"/>
        <v>NACC_UDS$ALSAGE=labelled_spss(NACC_UDS$ALSAGE,c(888=Not applicable, No ALS
-4= Not available), label=If yes, at what age did the motor symptoms suggestive of ALS begin?)</v>
      </c>
      <c r="R59" s="33" t="str">
        <f t="shared" si="7"/>
        <v>missing values ALSAGE(888,-4).</v>
      </c>
      <c r="S59" s="61" t="s">
        <v>3833</v>
      </c>
      <c r="T59" s="8"/>
    </row>
    <row r="60" spans="1:20" s="1" customFormat="1" ht="15" customHeight="1" x14ac:dyDescent="0.25">
      <c r="A60" s="273">
        <v>0</v>
      </c>
      <c r="B60" s="215">
        <v>0</v>
      </c>
      <c r="C60" s="273">
        <v>0</v>
      </c>
      <c r="D60" s="151">
        <v>0</v>
      </c>
      <c r="E60" s="215">
        <v>0</v>
      </c>
      <c r="F60" s="273">
        <v>1</v>
      </c>
      <c r="G60" s="151">
        <v>1</v>
      </c>
      <c r="H60" s="215">
        <v>1</v>
      </c>
      <c r="I60" s="273">
        <v>1</v>
      </c>
      <c r="J60" s="148">
        <f t="shared" si="2"/>
        <v>0</v>
      </c>
      <c r="K60" s="151" t="s">
        <v>639</v>
      </c>
      <c r="L60" s="152" t="s">
        <v>639</v>
      </c>
      <c r="M60" s="153" t="s">
        <v>1321</v>
      </c>
      <c r="N60" s="276" t="s">
        <v>3038</v>
      </c>
      <c r="O60" s="153"/>
      <c r="P60" s="214"/>
      <c r="Q60" s="42" t="str">
        <f t="shared" si="5"/>
        <v>NACC_UDS$MOAGE=labelled_spss(NACC_UDS$MOAGE,c(888= No motor symptoms
-4= Not available), label=Based on the clinician’s assessment, at what age did the motor changes begin?)</v>
      </c>
      <c r="R60" s="33" t="str">
        <f t="shared" si="7"/>
        <v>missing values MOAGE(888,-4).</v>
      </c>
      <c r="S60" s="61" t="s">
        <v>3833</v>
      </c>
      <c r="T60" s="8"/>
    </row>
    <row r="61" spans="1:20" s="1" customFormat="1" ht="15" customHeight="1" x14ac:dyDescent="0.25">
      <c r="A61" s="273">
        <v>1</v>
      </c>
      <c r="B61" s="215">
        <v>1</v>
      </c>
      <c r="C61" s="273">
        <v>1</v>
      </c>
      <c r="D61" s="151">
        <v>1</v>
      </c>
      <c r="E61" s="215">
        <v>1</v>
      </c>
      <c r="F61" s="273">
        <v>1</v>
      </c>
      <c r="G61" s="151">
        <v>1</v>
      </c>
      <c r="H61" s="215">
        <v>1</v>
      </c>
      <c r="I61" s="273">
        <v>1</v>
      </c>
      <c r="J61" s="148">
        <f t="shared" si="2"/>
        <v>0</v>
      </c>
      <c r="K61" s="151" t="s">
        <v>638</v>
      </c>
      <c r="L61" s="152" t="s">
        <v>638</v>
      </c>
      <c r="M61" s="153" t="s">
        <v>1322</v>
      </c>
      <c r="N61" s="276" t="s">
        <v>3039</v>
      </c>
      <c r="O61" s="153"/>
      <c r="P61" s="214"/>
      <c r="Q61" s="42" t="str">
        <f t="shared" si="5"/>
        <v>NACC_UDS$COURSE=labelled_spss(NACC_UDS$COURSE,c(1=Gradually progressive
2=Stepwise
3=Static
4=Fluctuating
5=Improved
8=Not applicable
9=Unknown), label=Overall course of decline of cognitive/ behavioral/motor syndrome)</v>
      </c>
      <c r="R61" s="33" t="str">
        <f t="shared" si="7"/>
        <v>missing values COURSE(8,9).</v>
      </c>
      <c r="S61" s="61" t="s">
        <v>3812</v>
      </c>
      <c r="T61" s="8"/>
    </row>
    <row r="62" spans="1:20" s="1" customFormat="1" ht="15" customHeight="1" x14ac:dyDescent="0.25">
      <c r="A62" s="273">
        <v>1</v>
      </c>
      <c r="B62" s="215">
        <v>1</v>
      </c>
      <c r="C62" s="273">
        <v>1</v>
      </c>
      <c r="D62" s="151">
        <v>1</v>
      </c>
      <c r="E62" s="215">
        <v>1</v>
      </c>
      <c r="F62" s="273">
        <v>1</v>
      </c>
      <c r="G62" s="151">
        <v>1</v>
      </c>
      <c r="H62" s="215">
        <v>1</v>
      </c>
      <c r="I62" s="273">
        <v>1</v>
      </c>
      <c r="J62" s="148">
        <f t="shared" si="2"/>
        <v>0</v>
      </c>
      <c r="K62" s="151" t="s">
        <v>687</v>
      </c>
      <c r="L62" s="152" t="s">
        <v>687</v>
      </c>
      <c r="M62" s="153" t="s">
        <v>1323</v>
      </c>
      <c r="N62" s="276" t="s">
        <v>3040</v>
      </c>
      <c r="O62" s="153"/>
      <c r="P62" s="214"/>
      <c r="Q62" s="42" t="str">
        <f t="shared" si="5"/>
        <v>NACC_UDS$FRSTCHG=labelled_spss(NACC_UDS$FRSTCHG,c(1=Cognition
2=Behavior
3=Motor function
8=Not applicable
9=Unknown), label=Indicate the predominant domain that was ﬁrst recognized as changed in the subject)</v>
      </c>
      <c r="R62" s="33" t="str">
        <f t="shared" si="7"/>
        <v>missing values FRSTCHG(8,9).</v>
      </c>
      <c r="S62" s="61" t="s">
        <v>3812</v>
      </c>
      <c r="T62" s="8"/>
    </row>
    <row r="63" spans="1:20" s="1" customFormat="1" ht="15" customHeight="1" x14ac:dyDescent="0.25">
      <c r="A63" s="273">
        <v>0</v>
      </c>
      <c r="B63" s="215">
        <v>0</v>
      </c>
      <c r="C63" s="273">
        <v>0</v>
      </c>
      <c r="D63" s="151">
        <v>0</v>
      </c>
      <c r="E63" s="215">
        <v>0</v>
      </c>
      <c r="F63" s="273">
        <v>1</v>
      </c>
      <c r="G63" s="151">
        <v>1</v>
      </c>
      <c r="H63" s="215">
        <v>1</v>
      </c>
      <c r="I63" s="273">
        <v>1</v>
      </c>
      <c r="J63" s="148">
        <f t="shared" si="2"/>
        <v>0</v>
      </c>
      <c r="K63" s="151" t="s">
        <v>686</v>
      </c>
      <c r="L63" s="152" t="s">
        <v>686</v>
      </c>
      <c r="M63" s="153" t="s">
        <v>1324</v>
      </c>
      <c r="N63" s="276" t="s">
        <v>3019</v>
      </c>
      <c r="O63" s="153"/>
      <c r="P63" s="214"/>
      <c r="Q63" s="42" t="str">
        <f t="shared" si="5"/>
        <v>NACC_UDS$LBDEVAL=labelled_spss(NACC_UDS$LBDEVAL,c(0=No
1=Yes
-4= Not available), label=Is the subject a potential candidate for further evaluation for Lewy body disease?)</v>
      </c>
      <c r="R63" s="33" t="str">
        <f t="shared" si="7"/>
        <v>missing values LBDEVAL(-4).</v>
      </c>
      <c r="S63" s="61" t="s">
        <v>2888</v>
      </c>
      <c r="T63" s="8"/>
    </row>
    <row r="64" spans="1:20" s="1" customFormat="1" ht="15" customHeight="1" thickBot="1" x14ac:dyDescent="0.3">
      <c r="A64" s="274">
        <v>0</v>
      </c>
      <c r="B64" s="275">
        <v>0</v>
      </c>
      <c r="C64" s="274">
        <v>0</v>
      </c>
      <c r="D64" s="168">
        <v>0</v>
      </c>
      <c r="E64" s="275">
        <v>0</v>
      </c>
      <c r="F64" s="274">
        <v>1</v>
      </c>
      <c r="G64" s="168">
        <v>1</v>
      </c>
      <c r="H64" s="275">
        <v>1</v>
      </c>
      <c r="I64" s="274">
        <v>1</v>
      </c>
      <c r="J64" s="192">
        <f t="shared" si="2"/>
        <v>0</v>
      </c>
      <c r="K64" s="168" t="s">
        <v>685</v>
      </c>
      <c r="L64" s="169" t="s">
        <v>685</v>
      </c>
      <c r="M64" s="172" t="s">
        <v>1325</v>
      </c>
      <c r="N64" s="281" t="s">
        <v>3019</v>
      </c>
      <c r="O64" s="172"/>
      <c r="P64" s="343"/>
      <c r="Q64" s="42" t="str">
        <f t="shared" si="5"/>
        <v>NACC_UDS$FTLDEVAL=labelled_spss(NACC_UDS$FTLDEVAL,c(0=No
1=Yes
-4= Not available), label=Is the subject a potential candidate for further evaluation for frontotemporal lobar degeneration?)</v>
      </c>
      <c r="R64" s="33" t="str">
        <f t="shared" si="7"/>
        <v>missing values FTLDEVAL(-4).</v>
      </c>
      <c r="S64" s="61" t="s">
        <v>2888</v>
      </c>
      <c r="T64" s="8"/>
    </row>
    <row r="65" spans="1:20" s="1" customFormat="1" ht="15" customHeight="1" x14ac:dyDescent="0.25">
      <c r="A65" s="285"/>
      <c r="B65" s="218"/>
      <c r="C65" s="218"/>
      <c r="D65" s="218"/>
      <c r="E65" s="218"/>
      <c r="F65" s="218"/>
      <c r="G65" s="218"/>
      <c r="H65" s="218"/>
      <c r="I65" s="273">
        <v>1</v>
      </c>
      <c r="J65" s="148">
        <v>0</v>
      </c>
      <c r="K65" s="151" t="s">
        <v>637</v>
      </c>
      <c r="L65" s="152" t="s">
        <v>637</v>
      </c>
      <c r="M65" s="153" t="s">
        <v>1285</v>
      </c>
      <c r="N65" s="276" t="s">
        <v>3022</v>
      </c>
      <c r="O65" s="292"/>
      <c r="P65" s="284"/>
      <c r="Q65" s="42" t="str">
        <f t="shared" si="5"/>
        <v>NACC_UDS$NACCCOGF=labelled_spss(NACC_UDS$NACCCOGF,c(0=No impairment in cognition
1=Memory
2=Orientation
3=Executive function — judgment, planning, problem-solving
4=Language
5=Visuospatial function
6=Attention/concentration
7=Fluctuating cognition
8=Other (specify)
99=Unknown), label=Indicate the predominant symptom that was ﬁrst recognized as a decline in the subject’s cognition)</v>
      </c>
      <c r="R65" s="33" t="str">
        <f t="shared" si="7"/>
        <v>missing values NACCCOGF(99).</v>
      </c>
      <c r="S65" s="61" t="s">
        <v>3808</v>
      </c>
      <c r="T65" s="8"/>
    </row>
    <row r="66" spans="1:20" s="1" customFormat="1" ht="15" customHeight="1" x14ac:dyDescent="0.25">
      <c r="A66" s="285"/>
      <c r="B66" s="218"/>
      <c r="C66" s="218"/>
      <c r="D66" s="218"/>
      <c r="E66" s="218"/>
      <c r="F66" s="218"/>
      <c r="G66" s="218"/>
      <c r="H66" s="218"/>
      <c r="I66" s="273">
        <v>1</v>
      </c>
      <c r="J66" s="148">
        <v>0</v>
      </c>
      <c r="K66" s="151" t="s">
        <v>636</v>
      </c>
      <c r="L66" s="152" t="s">
        <v>636</v>
      </c>
      <c r="M66" s="153" t="s">
        <v>1286</v>
      </c>
      <c r="N66" s="278"/>
      <c r="O66" s="301"/>
      <c r="P66" s="349"/>
      <c r="Q66" s="42" t="str">
        <f t="shared" si="5"/>
        <v>NACC_UDS$NACCCGFX=labelled_spss(NACC_UDS$NACCCGFX,c(), label=Speciﬁcation for other predominant symptom ﬁrst recognized as a decline in the subject’s cognition)</v>
      </c>
      <c r="R66" s="33" t="str">
        <f t="shared" si="7"/>
        <v/>
      </c>
      <c r="S66" s="61"/>
      <c r="T66" s="8"/>
    </row>
    <row r="67" spans="1:20" s="1" customFormat="1" ht="15" customHeight="1" x14ac:dyDescent="0.25">
      <c r="A67" s="285"/>
      <c r="B67" s="218"/>
      <c r="C67" s="218"/>
      <c r="D67" s="218"/>
      <c r="E67" s="218"/>
      <c r="F67" s="218"/>
      <c r="G67" s="218"/>
      <c r="H67" s="218"/>
      <c r="I67" s="273">
        <v>1</v>
      </c>
      <c r="J67" s="148">
        <v>0</v>
      </c>
      <c r="K67" s="151" t="s">
        <v>658</v>
      </c>
      <c r="L67" s="152" t="s">
        <v>658</v>
      </c>
      <c r="M67" s="153" t="s">
        <v>1306</v>
      </c>
      <c r="N67" s="276" t="s">
        <v>3029</v>
      </c>
      <c r="O67" s="292"/>
      <c r="P67" s="284"/>
      <c r="Q67" s="42" t="str">
        <f t="shared" si="5"/>
        <v>NACC_UDS$NACCBEHF=labelled_spss(NACC_UDS$NACCBEHF,c(0=No behavioral symptoms
1=Apathy/withdrawal
2=Depressed mood
3=Psychosis
4=Disinhibition
5=Irritability
6=Agitation
7=Personality change
8=REM sleep behavior disorder
9=Anxiety
10=Other (specify)
99=Unknown), label=Indicate the predominant symptom that was ﬁrst recognized as a decline in the subject’s behavior)</v>
      </c>
      <c r="R67" s="33" t="str">
        <f t="shared" si="7"/>
        <v>missing values NACCBEHF(99).</v>
      </c>
      <c r="S67" s="61" t="s">
        <v>3808</v>
      </c>
      <c r="T67" s="8"/>
    </row>
    <row r="68" spans="1:20" s="1" customFormat="1" ht="15" customHeight="1" x14ac:dyDescent="0.25">
      <c r="A68" s="285"/>
      <c r="B68" s="218"/>
      <c r="C68" s="218"/>
      <c r="D68" s="218"/>
      <c r="E68" s="218"/>
      <c r="F68" s="218"/>
      <c r="G68" s="218"/>
      <c r="H68" s="218"/>
      <c r="I68" s="273">
        <v>1</v>
      </c>
      <c r="J68" s="148">
        <v>0</v>
      </c>
      <c r="K68" s="151" t="s">
        <v>657</v>
      </c>
      <c r="L68" s="152" t="s">
        <v>657</v>
      </c>
      <c r="M68" s="153" t="s">
        <v>1307</v>
      </c>
      <c r="N68" s="278"/>
      <c r="O68" s="301"/>
      <c r="P68" s="349"/>
      <c r="Q68" s="42" t="str">
        <f t="shared" si="5"/>
        <v>NACC_UDS$NACCBEFX=labelled_spss(NACC_UDS$NACCBEFX,c(), label=Speciﬁcation of other predominant symptom that was ﬁrst recognized as a decline in the subject’s behavior)</v>
      </c>
      <c r="R68" s="33" t="str">
        <f t="shared" si="7"/>
        <v/>
      </c>
      <c r="S68" s="61"/>
      <c r="T68" s="8"/>
    </row>
    <row r="69" spans="1:20" s="1" customFormat="1" ht="15" customHeight="1" thickBot="1" x14ac:dyDescent="0.3">
      <c r="A69" s="286"/>
      <c r="B69" s="221"/>
      <c r="C69" s="221"/>
      <c r="D69" s="221"/>
      <c r="E69" s="221"/>
      <c r="F69" s="221"/>
      <c r="G69" s="221"/>
      <c r="H69" s="221"/>
      <c r="I69" s="274">
        <v>1</v>
      </c>
      <c r="J69" s="192">
        <v>0</v>
      </c>
      <c r="K69" s="168" t="s">
        <v>647</v>
      </c>
      <c r="L69" s="169" t="s">
        <v>647</v>
      </c>
      <c r="M69" s="172" t="s">
        <v>1315</v>
      </c>
      <c r="N69" s="281" t="s">
        <v>3032</v>
      </c>
      <c r="O69" s="293"/>
      <c r="P69" s="231"/>
      <c r="Q69" s="42" t="str">
        <f t="shared" si="5"/>
        <v>NACC_UDS$NACCMOTF=labelled_spss(NACC_UDS$NACCMOTF,c(0=No motor symptoms
1=Gait disorder
2=Falls
3=Tremor
4=Slowness
99=Unknown), label=Indicate the predominant symptom that was ﬁrst recognized as a decline in the subject’s motor function)</v>
      </c>
      <c r="R69" s="33" t="str">
        <f t="shared" si="7"/>
        <v>missing values NACCMOTF(99).</v>
      </c>
      <c r="S69" s="61" t="s">
        <v>3808</v>
      </c>
      <c r="T69" s="8"/>
    </row>
  </sheetData>
  <autoFilter ref="A1:J1" xr:uid="{E7E04268-B4A6-4B73-A974-3B32033A07A8}"/>
  <conditionalFormatting sqref="J2:J69">
    <cfRule type="cellIs" dxfId="34" priority="4" operator="equal">
      <formula>1</formula>
    </cfRule>
    <cfRule type="cellIs" dxfId="33" priority="5" operator="equal">
      <formula>0</formula>
    </cfRule>
  </conditionalFormatting>
  <conditionalFormatting sqref="I2:I20">
    <cfRule type="cellIs" dxfId="32" priority="3" operator="equal">
      <formula>0</formula>
    </cfRule>
  </conditionalFormatting>
  <conditionalFormatting sqref="I21:I44">
    <cfRule type="cellIs" dxfId="31" priority="2" operator="equal">
      <formula>0</formula>
    </cfRule>
  </conditionalFormatting>
  <conditionalFormatting sqref="I45:I69">
    <cfRule type="cellIs" dxfId="3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3E2B-9694-45F7-B090-F634B3C4E1F5}">
  <dimension ref="A1:T51"/>
  <sheetViews>
    <sheetView topLeftCell="A35" workbookViewId="0">
      <selection activeCell="M6" sqref="M6"/>
    </sheetView>
  </sheetViews>
  <sheetFormatPr defaultRowHeight="12.6" customHeight="1" x14ac:dyDescent="0.25"/>
  <cols>
    <col min="1" max="8" width="5.77734375" style="1" customWidth="1"/>
    <col min="9" max="10" width="4.88671875" style="1" customWidth="1"/>
    <col min="11" max="12" width="10.33203125" style="1" bestFit="1" customWidth="1"/>
    <col min="13" max="13" width="81.77734375" style="1" bestFit="1" customWidth="1"/>
    <col min="14" max="14" width="8.88671875" style="1"/>
    <col min="15" max="15" width="10.5546875" style="1" customWidth="1"/>
    <col min="16" max="16" width="10.21875" style="1" bestFit="1" customWidth="1"/>
    <col min="17" max="17" width="10.5546875" style="1" hidden="1" customWidth="1"/>
    <col min="18" max="19" width="8.88671875" style="1" hidden="1" customWidth="1"/>
    <col min="20" max="16384" width="8.88671875" style="1"/>
  </cols>
  <sheetData>
    <row r="1" spans="1:20" ht="36.6" thickBot="1" x14ac:dyDescent="0.3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79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1" t="s">
        <v>2880</v>
      </c>
    </row>
    <row r="2" spans="1:20" ht="10.199999999999999" customHeight="1" x14ac:dyDescent="0.25">
      <c r="A2" s="268">
        <v>0</v>
      </c>
      <c r="B2" s="269">
        <v>0</v>
      </c>
      <c r="C2" s="268">
        <v>0</v>
      </c>
      <c r="D2" s="202">
        <v>0</v>
      </c>
      <c r="E2" s="269">
        <v>0</v>
      </c>
      <c r="F2" s="268">
        <v>0</v>
      </c>
      <c r="G2" s="202">
        <v>1</v>
      </c>
      <c r="H2" s="269">
        <v>0</v>
      </c>
      <c r="I2" s="273">
        <v>1</v>
      </c>
      <c r="J2" s="148">
        <v>1</v>
      </c>
      <c r="K2" s="175" t="s">
        <v>684</v>
      </c>
      <c r="L2" s="245" t="s">
        <v>684</v>
      </c>
      <c r="M2" s="333" t="s">
        <v>1326</v>
      </c>
      <c r="N2" s="277" t="s">
        <v>3014</v>
      </c>
      <c r="O2" s="175" t="s">
        <v>763</v>
      </c>
      <c r="P2" s="317"/>
      <c r="Q2" s="42" t="str">
        <f>CONCATENATE("NACC_UDS$",K2,"=","labelled_spss(NACC_UDS$",K2,",c(",N2,"), label=",$Q$1,M2,$Q$1,")")</f>
        <v>NACC_UDS$MMSECOMP=labelled_spss(NACC_UDS$MMSECOMP,c(0 = No
1 = Yes
-4 = Not available), label="Was any part of the MMSE completed? ")</v>
      </c>
      <c r="R2" s="33" t="str">
        <f>IF(S2="","",CONCATENATE("missing values ",K2,"(",S2,")."))</f>
        <v>missing values MMSECOMP(-4).</v>
      </c>
      <c r="S2" s="61" t="s">
        <v>2888</v>
      </c>
      <c r="T2" s="8"/>
    </row>
    <row r="3" spans="1:20" ht="10.199999999999999" customHeight="1" x14ac:dyDescent="0.25">
      <c r="A3" s="268">
        <v>0</v>
      </c>
      <c r="B3" s="269">
        <v>0</v>
      </c>
      <c r="C3" s="268">
        <v>0</v>
      </c>
      <c r="D3" s="202">
        <v>0</v>
      </c>
      <c r="E3" s="269">
        <v>0</v>
      </c>
      <c r="F3" s="268">
        <v>0</v>
      </c>
      <c r="G3" s="202">
        <v>1</v>
      </c>
      <c r="H3" s="269">
        <v>0</v>
      </c>
      <c r="I3" s="273">
        <v>0</v>
      </c>
      <c r="J3" s="148">
        <v>1</v>
      </c>
      <c r="K3" s="205" t="s">
        <v>2367</v>
      </c>
      <c r="L3" s="205" t="s">
        <v>2367</v>
      </c>
      <c r="M3" s="206" t="s">
        <v>3273</v>
      </c>
      <c r="N3" s="277" t="s">
        <v>5731</v>
      </c>
      <c r="O3" s="175" t="s">
        <v>761</v>
      </c>
      <c r="P3" s="299"/>
      <c r="Q3" s="42" t="str">
        <f t="shared" ref="Q3:Q51" si="0">CONCATENATE("NACC_UDS$",K3,"=","labelled_spss(NACC_UDS$",K3,",c(",N3,"), label=",$Q$1,M3,$Q$1,")")</f>
        <v>NACC_UDS$MMSEREAS=labelled_spss(NACC_UDS$MMSEREAS,c(95 = Physical problem
96 = Cognitive/behavior problem
97 = Other problem
98 = Verbal refusal), label="Reason code for not completing MMSE")</v>
      </c>
    </row>
    <row r="4" spans="1:20" ht="12.6" customHeight="1" x14ac:dyDescent="0.25">
      <c r="A4" s="268">
        <v>1</v>
      </c>
      <c r="B4" s="269">
        <v>1</v>
      </c>
      <c r="C4" s="268">
        <v>1</v>
      </c>
      <c r="D4" s="202">
        <v>1</v>
      </c>
      <c r="E4" s="269">
        <v>0</v>
      </c>
      <c r="F4" s="268">
        <v>0</v>
      </c>
      <c r="G4" s="202">
        <v>1</v>
      </c>
      <c r="H4" s="269">
        <v>0</v>
      </c>
      <c r="I4" s="273">
        <v>1</v>
      </c>
      <c r="J4" s="148">
        <v>1</v>
      </c>
      <c r="K4" s="175" t="s">
        <v>683</v>
      </c>
      <c r="L4" s="245" t="s">
        <v>683</v>
      </c>
      <c r="M4" s="333" t="s">
        <v>682</v>
      </c>
      <c r="N4" s="277" t="s">
        <v>3041</v>
      </c>
      <c r="O4" s="175" t="s">
        <v>760</v>
      </c>
      <c r="P4" s="317"/>
      <c r="Q4" s="42" t="str">
        <f t="shared" si="0"/>
        <v>NACC_UDS$MMSELOC=labelled_spss(NACC_UDS$MMSELOC,c(1 = In ADC/clinic
2 = In home
3 = In person — other
-4 = Not available), label="Administration of the MMSE was:")</v>
      </c>
      <c r="R4" s="33" t="str">
        <f t="shared" ref="R4:R11" si="1">IF(S4="","",CONCATENATE("missing values ",K4,"(",S4,")."))</f>
        <v>missing values MMSELOC(-4).</v>
      </c>
      <c r="S4" s="61" t="s">
        <v>2888</v>
      </c>
      <c r="T4" s="8"/>
    </row>
    <row r="5" spans="1:20" ht="12.6" customHeight="1" x14ac:dyDescent="0.25">
      <c r="A5" s="268">
        <v>1</v>
      </c>
      <c r="B5" s="269">
        <v>1</v>
      </c>
      <c r="C5" s="268">
        <v>1</v>
      </c>
      <c r="D5" s="202">
        <v>1</v>
      </c>
      <c r="E5" s="269">
        <v>0</v>
      </c>
      <c r="F5" s="268">
        <v>0</v>
      </c>
      <c r="G5" s="202">
        <v>1</v>
      </c>
      <c r="H5" s="269">
        <v>0</v>
      </c>
      <c r="I5" s="273">
        <v>1</v>
      </c>
      <c r="J5" s="148">
        <v>1</v>
      </c>
      <c r="K5" s="175" t="s">
        <v>681</v>
      </c>
      <c r="L5" s="245" t="s">
        <v>681</v>
      </c>
      <c r="M5" s="333" t="s">
        <v>680</v>
      </c>
      <c r="N5" s="277" t="s">
        <v>3042</v>
      </c>
      <c r="O5" s="175" t="s">
        <v>758</v>
      </c>
      <c r="P5" s="317"/>
      <c r="Q5" s="42" t="str">
        <f t="shared" si="0"/>
        <v>NACC_UDS$MMSELAN=labelled_spss(NACC_UDS$MMSELAN,c(1 = English
2 = Spanish
3 = Other
-4 = Not available), label="Language of MMSE administration")</v>
      </c>
      <c r="R5" s="33" t="str">
        <f t="shared" si="1"/>
        <v>missing values MMSELAN(-4).</v>
      </c>
      <c r="S5" s="61" t="s">
        <v>2888</v>
      </c>
      <c r="T5" s="8"/>
    </row>
    <row r="6" spans="1:20" ht="12.6" customHeight="1" x14ac:dyDescent="0.25">
      <c r="A6" s="268">
        <v>1</v>
      </c>
      <c r="B6" s="269">
        <v>1</v>
      </c>
      <c r="C6" s="268">
        <v>1</v>
      </c>
      <c r="D6" s="202">
        <v>1</v>
      </c>
      <c r="E6" s="269">
        <v>0</v>
      </c>
      <c r="F6" s="268">
        <v>0</v>
      </c>
      <c r="G6" s="202">
        <v>1</v>
      </c>
      <c r="H6" s="269">
        <v>0</v>
      </c>
      <c r="I6" s="273">
        <v>1</v>
      </c>
      <c r="J6" s="148">
        <v>1</v>
      </c>
      <c r="K6" s="175" t="s">
        <v>679</v>
      </c>
      <c r="L6" s="245" t="s">
        <v>679</v>
      </c>
      <c r="M6" s="333" t="s">
        <v>1327</v>
      </c>
      <c r="N6" s="280"/>
      <c r="O6" s="175" t="s">
        <v>756</v>
      </c>
      <c r="P6" s="300"/>
      <c r="Q6" s="42" t="str">
        <f t="shared" si="0"/>
        <v>NACC_UDS$MMSELANX=labelled_spss(NACC_UDS$MMSELANX,c(), label="Language of MMSE administration — Other (specify)")</v>
      </c>
      <c r="R6" s="33" t="str">
        <f t="shared" si="1"/>
        <v/>
      </c>
      <c r="S6" s="61"/>
      <c r="T6" s="8"/>
    </row>
    <row r="7" spans="1:20" ht="12.6" customHeight="1" x14ac:dyDescent="0.25">
      <c r="A7" s="268">
        <v>0</v>
      </c>
      <c r="B7" s="269">
        <v>0</v>
      </c>
      <c r="C7" s="268">
        <v>0</v>
      </c>
      <c r="D7" s="202">
        <v>0</v>
      </c>
      <c r="E7" s="269">
        <v>0</v>
      </c>
      <c r="F7" s="268">
        <v>0</v>
      </c>
      <c r="G7" s="202">
        <v>1</v>
      </c>
      <c r="H7" s="269">
        <v>0</v>
      </c>
      <c r="I7" s="273">
        <v>1</v>
      </c>
      <c r="J7" s="148">
        <v>1</v>
      </c>
      <c r="K7" s="175" t="s">
        <v>678</v>
      </c>
      <c r="L7" s="245" t="s">
        <v>678</v>
      </c>
      <c r="M7" s="333" t="s">
        <v>1328</v>
      </c>
      <c r="N7" s="277" t="s">
        <v>3014</v>
      </c>
      <c r="O7" s="175" t="s">
        <v>755</v>
      </c>
      <c r="P7" s="317"/>
      <c r="Q7" s="42" t="str">
        <f t="shared" si="0"/>
        <v>NACC_UDS$MMSEVIS=labelled_spss(NACC_UDS$MMSEVIS,c(0 = No
1 = Yes
-4 = Not available), label="Subject was unable to complete one or more sections due to visual impairment")</v>
      </c>
      <c r="R7" s="33" t="str">
        <f t="shared" si="1"/>
        <v>missing values MMSEVIS(-4).</v>
      </c>
      <c r="S7" s="61" t="s">
        <v>2888</v>
      </c>
      <c r="T7" s="8"/>
    </row>
    <row r="8" spans="1:20" ht="12.6" customHeight="1" x14ac:dyDescent="0.25">
      <c r="A8" s="268">
        <v>0</v>
      </c>
      <c r="B8" s="269">
        <v>0</v>
      </c>
      <c r="C8" s="268">
        <v>0</v>
      </c>
      <c r="D8" s="202">
        <v>0</v>
      </c>
      <c r="E8" s="269">
        <v>0</v>
      </c>
      <c r="F8" s="268">
        <v>0</v>
      </c>
      <c r="G8" s="202">
        <v>1</v>
      </c>
      <c r="H8" s="269">
        <v>0</v>
      </c>
      <c r="I8" s="273">
        <v>1</v>
      </c>
      <c r="J8" s="148">
        <v>1</v>
      </c>
      <c r="K8" s="175" t="s">
        <v>677</v>
      </c>
      <c r="L8" s="245" t="s">
        <v>677</v>
      </c>
      <c r="M8" s="333" t="s">
        <v>1329</v>
      </c>
      <c r="N8" s="277" t="s">
        <v>3014</v>
      </c>
      <c r="O8" s="175" t="s">
        <v>754</v>
      </c>
      <c r="P8" s="317"/>
      <c r="Q8" s="42" t="str">
        <f t="shared" si="0"/>
        <v>NACC_UDS$MMSEHEAR=labelled_spss(NACC_UDS$MMSEHEAR,c(0 = No
1 = Yes
-4 = Not available), label="Subject was unable to complete one or more sections due to hearing impairment")</v>
      </c>
      <c r="R8" s="33" t="str">
        <f t="shared" si="1"/>
        <v>missing values MMSEHEAR(-4).</v>
      </c>
      <c r="S8" s="61" t="s">
        <v>2888</v>
      </c>
      <c r="T8" s="8"/>
    </row>
    <row r="9" spans="1:20" ht="12.6" customHeight="1" x14ac:dyDescent="0.25">
      <c r="A9" s="268">
        <v>1</v>
      </c>
      <c r="B9" s="269">
        <v>1</v>
      </c>
      <c r="C9" s="268">
        <v>1</v>
      </c>
      <c r="D9" s="202">
        <v>1</v>
      </c>
      <c r="E9" s="269">
        <v>0</v>
      </c>
      <c r="F9" s="268">
        <v>0</v>
      </c>
      <c r="G9" s="202">
        <v>1</v>
      </c>
      <c r="H9" s="269">
        <v>0</v>
      </c>
      <c r="I9" s="273">
        <v>1</v>
      </c>
      <c r="J9" s="148">
        <v>1</v>
      </c>
      <c r="K9" s="175" t="s">
        <v>676</v>
      </c>
      <c r="L9" s="245" t="s">
        <v>676</v>
      </c>
      <c r="M9" s="333" t="s">
        <v>675</v>
      </c>
      <c r="N9" s="277" t="s">
        <v>3043</v>
      </c>
      <c r="O9" s="245" t="s">
        <v>5809</v>
      </c>
      <c r="P9" s="317"/>
      <c r="Q9" s="42" t="str">
        <f t="shared" si="0"/>
        <v>NACC_UDS$MMSEORDA=labelled_spss(NACC_UDS$MMSEORDA,c(95 = Physical problem
96 = Cognitive/behavior problem
97 = Other problem
98 = Verbal refusal
-4 = Not available), label="Orientation subscale score — Time")</v>
      </c>
      <c r="R9" s="33" t="str">
        <f t="shared" si="1"/>
        <v>missing values MMSEORDA(95 thru 98,-4).</v>
      </c>
      <c r="S9" s="66" t="s">
        <v>4361</v>
      </c>
      <c r="T9" s="8"/>
    </row>
    <row r="10" spans="1:20" ht="12.6" customHeight="1" x14ac:dyDescent="0.25">
      <c r="A10" s="268">
        <v>1</v>
      </c>
      <c r="B10" s="269">
        <v>1</v>
      </c>
      <c r="C10" s="268">
        <v>1</v>
      </c>
      <c r="D10" s="202">
        <v>1</v>
      </c>
      <c r="E10" s="269">
        <v>0</v>
      </c>
      <c r="F10" s="268">
        <v>0</v>
      </c>
      <c r="G10" s="202">
        <v>1</v>
      </c>
      <c r="H10" s="269">
        <v>0</v>
      </c>
      <c r="I10" s="273">
        <v>1</v>
      </c>
      <c r="J10" s="148">
        <v>1</v>
      </c>
      <c r="K10" s="175" t="s">
        <v>674</v>
      </c>
      <c r="L10" s="245" t="s">
        <v>674</v>
      </c>
      <c r="M10" s="333" t="s">
        <v>673</v>
      </c>
      <c r="N10" s="277" t="s">
        <v>3043</v>
      </c>
      <c r="O10" s="245" t="s">
        <v>783</v>
      </c>
      <c r="P10" s="317"/>
      <c r="Q10" s="42" t="str">
        <f t="shared" si="0"/>
        <v>NACC_UDS$MMSEORLO=labelled_spss(NACC_UDS$MMSEORLO,c(95 = Physical problem
96 = Cognitive/behavior problem
97 = Other problem
98 = Verbal refusal
-4 = Not available), label="Orientation subscale score — Place")</v>
      </c>
      <c r="R10" s="33" t="str">
        <f t="shared" si="1"/>
        <v>missing values MMSEORLO(95 thru 98,-4).</v>
      </c>
      <c r="S10" s="66" t="s">
        <v>4361</v>
      </c>
      <c r="T10" s="8"/>
    </row>
    <row r="11" spans="1:20" ht="12.6" customHeight="1" x14ac:dyDescent="0.25">
      <c r="A11" s="268">
        <v>0</v>
      </c>
      <c r="B11" s="269">
        <v>0</v>
      </c>
      <c r="C11" s="268">
        <v>1</v>
      </c>
      <c r="D11" s="202">
        <v>1</v>
      </c>
      <c r="E11" s="269">
        <v>0</v>
      </c>
      <c r="F11" s="268">
        <v>0</v>
      </c>
      <c r="G11" s="202">
        <v>1</v>
      </c>
      <c r="H11" s="269">
        <v>0</v>
      </c>
      <c r="I11" s="273">
        <v>1</v>
      </c>
      <c r="J11" s="148">
        <v>1</v>
      </c>
      <c r="K11" s="175" t="s">
        <v>672</v>
      </c>
      <c r="L11" s="245" t="s">
        <v>672</v>
      </c>
      <c r="M11" s="333" t="s">
        <v>671</v>
      </c>
      <c r="N11" s="277" t="s">
        <v>3043</v>
      </c>
      <c r="O11" s="245" t="s">
        <v>748</v>
      </c>
      <c r="P11" s="317"/>
      <c r="Q11" s="42" t="str">
        <f t="shared" si="0"/>
        <v>NACC_UDS$PENTAGON=labelled_spss(NACC_UDS$PENTAGON,c(95 = Physical problem
96 = Cognitive/behavior problem
97 = Other problem
98 = Verbal refusal
-4 = Not available), label="Intersecting pentagon subscale score")</v>
      </c>
      <c r="R11" s="33" t="str">
        <f t="shared" si="1"/>
        <v>missing values PENTAGON(95 thru 98,-4).</v>
      </c>
      <c r="S11" s="66" t="s">
        <v>4361</v>
      </c>
      <c r="T11" s="8"/>
    </row>
    <row r="12" spans="1:20" ht="12.6" customHeight="1" x14ac:dyDescent="0.25">
      <c r="A12" s="268">
        <v>1</v>
      </c>
      <c r="B12" s="269">
        <v>1</v>
      </c>
      <c r="C12" s="268">
        <v>1</v>
      </c>
      <c r="D12" s="202">
        <v>1</v>
      </c>
      <c r="E12" s="269">
        <v>0</v>
      </c>
      <c r="F12" s="268">
        <v>0</v>
      </c>
      <c r="G12" s="202">
        <v>1</v>
      </c>
      <c r="H12" s="269">
        <v>0</v>
      </c>
      <c r="I12" s="273">
        <v>0</v>
      </c>
      <c r="J12" s="148">
        <v>1</v>
      </c>
      <c r="K12" s="205" t="s">
        <v>2457</v>
      </c>
      <c r="L12" s="205" t="s">
        <v>2457</v>
      </c>
      <c r="M12" s="206" t="s">
        <v>669</v>
      </c>
      <c r="N12" s="280" t="s">
        <v>5732</v>
      </c>
      <c r="O12" s="258" t="s">
        <v>5808</v>
      </c>
      <c r="P12" s="362" t="s">
        <v>5811</v>
      </c>
      <c r="Q12" s="42" t="str">
        <f t="shared" si="0"/>
        <v>NACC_UDS$MMSE=labelled_spss(NACC_UDS$MMSE,c(88 = Missing), label="Total MMSE score (using D-L-R-O-W)")</v>
      </c>
    </row>
    <row r="13" spans="1:20" ht="12.6" customHeight="1" x14ac:dyDescent="0.25">
      <c r="A13" s="268">
        <v>1</v>
      </c>
      <c r="B13" s="269">
        <v>1</v>
      </c>
      <c r="C13" s="268">
        <v>1</v>
      </c>
      <c r="D13" s="202">
        <v>1</v>
      </c>
      <c r="E13" s="269">
        <v>0</v>
      </c>
      <c r="F13" s="268">
        <v>0</v>
      </c>
      <c r="G13" s="202">
        <v>1</v>
      </c>
      <c r="H13" s="269">
        <v>0</v>
      </c>
      <c r="I13" s="273">
        <v>1</v>
      </c>
      <c r="J13" s="148">
        <v>0</v>
      </c>
      <c r="K13" s="151" t="s">
        <v>668</v>
      </c>
      <c r="L13" s="152" t="s">
        <v>668</v>
      </c>
      <c r="M13" s="153" t="s">
        <v>1330</v>
      </c>
      <c r="N13" s="276" t="s">
        <v>3041</v>
      </c>
      <c r="O13" s="257"/>
      <c r="P13" s="214"/>
      <c r="Q13" s="42" t="str">
        <f t="shared" si="0"/>
        <v>NACC_UDS$NPSYCLOC=labelled_spss(NACC_UDS$NPSYCLOC,c(1 = In ADC/clinic
2 = In home
3 = In person — other
-4 = Not available), label="The remainder of the battery was administered:")</v>
      </c>
      <c r="R13" s="33" t="str">
        <f t="shared" ref="R13:R51" si="2">IF(S13="","",CONCATENATE("missing values ",K13,"(",S13,")."))</f>
        <v>missing values NPSYCLOC(-4).</v>
      </c>
      <c r="S13" s="61" t="s">
        <v>2888</v>
      </c>
      <c r="T13" s="8"/>
    </row>
    <row r="14" spans="1:20" ht="12.6" customHeight="1" x14ac:dyDescent="0.25">
      <c r="A14" s="268">
        <v>1</v>
      </c>
      <c r="B14" s="269">
        <v>1</v>
      </c>
      <c r="C14" s="268">
        <v>1</v>
      </c>
      <c r="D14" s="202">
        <v>1</v>
      </c>
      <c r="E14" s="269">
        <v>0</v>
      </c>
      <c r="F14" s="268">
        <v>0</v>
      </c>
      <c r="G14" s="202">
        <v>1</v>
      </c>
      <c r="H14" s="269">
        <v>0</v>
      </c>
      <c r="I14" s="273">
        <v>1</v>
      </c>
      <c r="J14" s="148">
        <f t="shared" ref="J14:J49" si="3">IF(AND(F14=0,G14=0,H14=0),1,0)</f>
        <v>0</v>
      </c>
      <c r="K14" s="151" t="s">
        <v>667</v>
      </c>
      <c r="L14" s="152" t="s">
        <v>667</v>
      </c>
      <c r="M14" s="153" t="s">
        <v>666</v>
      </c>
      <c r="N14" s="276" t="s">
        <v>3042</v>
      </c>
      <c r="O14" s="174"/>
      <c r="P14" s="214"/>
      <c r="Q14" s="42" t="str">
        <f t="shared" si="0"/>
        <v>NACC_UDS$NPSYLAN=labelled_spss(NACC_UDS$NPSYLAN,c(1 = English
2 = Spanish
3 = Other
-4 = Not available), label="Language of test administration")</v>
      </c>
      <c r="R14" s="33" t="str">
        <f t="shared" si="2"/>
        <v>missing values NPSYLAN(-4).</v>
      </c>
      <c r="S14" s="61" t="s">
        <v>2888</v>
      </c>
      <c r="T14" s="8"/>
    </row>
    <row r="15" spans="1:20" ht="12.6" customHeight="1" x14ac:dyDescent="0.25">
      <c r="A15" s="268">
        <v>1</v>
      </c>
      <c r="B15" s="269">
        <v>1</v>
      </c>
      <c r="C15" s="268">
        <v>1</v>
      </c>
      <c r="D15" s="202">
        <v>1</v>
      </c>
      <c r="E15" s="269">
        <v>0</v>
      </c>
      <c r="F15" s="268">
        <v>0</v>
      </c>
      <c r="G15" s="202">
        <v>1</v>
      </c>
      <c r="H15" s="269">
        <v>0</v>
      </c>
      <c r="I15" s="273">
        <v>1</v>
      </c>
      <c r="J15" s="148">
        <f t="shared" si="3"/>
        <v>0</v>
      </c>
      <c r="K15" s="151" t="s">
        <v>665</v>
      </c>
      <c r="L15" s="152" t="s">
        <v>665</v>
      </c>
      <c r="M15" s="153" t="s">
        <v>1331</v>
      </c>
      <c r="N15" s="278"/>
      <c r="O15" s="173"/>
      <c r="P15" s="279"/>
      <c r="Q15" s="42" t="str">
        <f t="shared" si="0"/>
        <v>NACC_UDS$NPSYLANX=labelled_spss(NACC_UDS$NPSYLANX,c(), label="Language of test administration — Other (specify)")</v>
      </c>
      <c r="R15" s="33" t="str">
        <f t="shared" si="2"/>
        <v/>
      </c>
      <c r="S15" s="61"/>
      <c r="T15" s="8"/>
    </row>
    <row r="16" spans="1:20" ht="12.6" customHeight="1" x14ac:dyDescent="0.25">
      <c r="A16" s="268">
        <v>1</v>
      </c>
      <c r="B16" s="269">
        <v>1</v>
      </c>
      <c r="C16" s="268">
        <v>1</v>
      </c>
      <c r="D16" s="202">
        <v>1</v>
      </c>
      <c r="E16" s="269">
        <v>0</v>
      </c>
      <c r="F16" s="268">
        <v>0</v>
      </c>
      <c r="G16" s="202">
        <v>1</v>
      </c>
      <c r="H16" s="269">
        <v>0</v>
      </c>
      <c r="I16" s="273">
        <v>1</v>
      </c>
      <c r="J16" s="148">
        <v>1</v>
      </c>
      <c r="K16" s="175" t="s">
        <v>664</v>
      </c>
      <c r="L16" s="245" t="s">
        <v>664</v>
      </c>
      <c r="M16" s="333" t="s">
        <v>1332</v>
      </c>
      <c r="N16" s="277" t="s">
        <v>3045</v>
      </c>
      <c r="O16" s="177"/>
      <c r="P16" s="317"/>
      <c r="Q16" s="42" t="str">
        <f t="shared" si="0"/>
        <v>NACC_UDS$LOGIMO=labelled_spss(NACC_UDS$LOGIMO,c(88 = Unknown
-4 = Not available), label="If this test has been administered to the subject within the past 3 months, specify the date previously administered (month)")</v>
      </c>
      <c r="R16" s="33" t="str">
        <f t="shared" si="2"/>
        <v>missing values LOGIMO(88,-4).</v>
      </c>
      <c r="S16" s="61" t="s">
        <v>3835</v>
      </c>
      <c r="T16" s="8"/>
    </row>
    <row r="17" spans="1:20" ht="12.6" customHeight="1" x14ac:dyDescent="0.25">
      <c r="A17" s="268">
        <v>1</v>
      </c>
      <c r="B17" s="269">
        <v>1</v>
      </c>
      <c r="C17" s="268">
        <v>1</v>
      </c>
      <c r="D17" s="202">
        <v>1</v>
      </c>
      <c r="E17" s="269">
        <v>0</v>
      </c>
      <c r="F17" s="268">
        <v>0</v>
      </c>
      <c r="G17" s="202">
        <v>1</v>
      </c>
      <c r="H17" s="269">
        <v>0</v>
      </c>
      <c r="I17" s="273">
        <v>1</v>
      </c>
      <c r="J17" s="148">
        <v>1</v>
      </c>
      <c r="K17" s="175" t="s">
        <v>663</v>
      </c>
      <c r="L17" s="245" t="s">
        <v>663</v>
      </c>
      <c r="M17" s="333" t="s">
        <v>1333</v>
      </c>
      <c r="N17" s="277" t="s">
        <v>3045</v>
      </c>
      <c r="O17" s="177"/>
      <c r="P17" s="317"/>
      <c r="Q17" s="42" t="str">
        <f t="shared" si="0"/>
        <v>NACC_UDS$LOGIDAY=labelled_spss(NACC_UDS$LOGIDAY,c(88 = Unknown
-4 = Not available), label="If this test has been administered to the subject within the past 3 months, specify the date previously administered (day)")</v>
      </c>
      <c r="R17" s="33" t="str">
        <f t="shared" si="2"/>
        <v>missing values LOGIDAY(88,-4).</v>
      </c>
      <c r="S17" s="61" t="s">
        <v>3835</v>
      </c>
      <c r="T17" s="8"/>
    </row>
    <row r="18" spans="1:20" ht="12.6" customHeight="1" x14ac:dyDescent="0.25">
      <c r="A18" s="268">
        <v>1</v>
      </c>
      <c r="B18" s="269">
        <v>1</v>
      </c>
      <c r="C18" s="268">
        <v>1</v>
      </c>
      <c r="D18" s="202">
        <v>1</v>
      </c>
      <c r="E18" s="269">
        <v>0</v>
      </c>
      <c r="F18" s="268">
        <v>0</v>
      </c>
      <c r="G18" s="202">
        <v>1</v>
      </c>
      <c r="H18" s="269">
        <v>0</v>
      </c>
      <c r="I18" s="273">
        <v>1</v>
      </c>
      <c r="J18" s="148">
        <v>1</v>
      </c>
      <c r="K18" s="175" t="s">
        <v>662</v>
      </c>
      <c r="L18" s="245" t="s">
        <v>662</v>
      </c>
      <c r="M18" s="333" t="s">
        <v>1334</v>
      </c>
      <c r="N18" s="277" t="s">
        <v>3046</v>
      </c>
      <c r="O18" s="177"/>
      <c r="P18" s="317"/>
      <c r="Q18" s="42" t="str">
        <f t="shared" si="0"/>
        <v>NACC_UDS$LOGIYR=labelled_spss(NACC_UDS$LOGIYR,c(8888 = Unknown
-4 = Not available), label="If this test has been administered to the subject within the past 3 months, specify the date previously administered (year)")</v>
      </c>
      <c r="R18" s="33" t="str">
        <f t="shared" si="2"/>
        <v>missing values LOGIYR(8888,-4).</v>
      </c>
      <c r="S18" s="61" t="s">
        <v>3837</v>
      </c>
      <c r="T18" s="8"/>
    </row>
    <row r="19" spans="1:20" ht="12.6" customHeight="1" x14ac:dyDescent="0.25">
      <c r="A19" s="268">
        <v>1</v>
      </c>
      <c r="B19" s="269">
        <v>1</v>
      </c>
      <c r="C19" s="268">
        <v>1</v>
      </c>
      <c r="D19" s="202">
        <v>1</v>
      </c>
      <c r="E19" s="269">
        <v>0</v>
      </c>
      <c r="F19" s="268">
        <v>0</v>
      </c>
      <c r="G19" s="202">
        <v>1</v>
      </c>
      <c r="H19" s="269">
        <v>0</v>
      </c>
      <c r="I19" s="273">
        <v>1</v>
      </c>
      <c r="J19" s="148">
        <v>1</v>
      </c>
      <c r="K19" s="175" t="s">
        <v>661</v>
      </c>
      <c r="L19" s="245" t="s">
        <v>661</v>
      </c>
      <c r="M19" s="333" t="s">
        <v>1335</v>
      </c>
      <c r="N19" s="334" t="s">
        <v>3047</v>
      </c>
      <c r="O19" s="361"/>
      <c r="P19" s="336"/>
      <c r="Q19" s="42" t="str">
        <f t="shared" si="0"/>
        <v>NACC_UDS$LOGIPREV=labelled_spss(NACC_UDS$LOGIPREV,c(-4 = Not available:), label="Total score from the previous test administration")</v>
      </c>
      <c r="R19" s="33" t="str">
        <f t="shared" si="2"/>
        <v>missing values LOGIPREV(-4).</v>
      </c>
      <c r="S19" s="61" t="s">
        <v>2888</v>
      </c>
      <c r="T19" s="8"/>
    </row>
    <row r="20" spans="1:20" ht="12.6" customHeight="1" x14ac:dyDescent="0.25">
      <c r="A20" s="268">
        <v>1</v>
      </c>
      <c r="B20" s="269">
        <v>1</v>
      </c>
      <c r="C20" s="268">
        <v>1</v>
      </c>
      <c r="D20" s="202">
        <v>1</v>
      </c>
      <c r="E20" s="269">
        <v>0</v>
      </c>
      <c r="F20" s="268">
        <v>0</v>
      </c>
      <c r="G20" s="202">
        <v>1</v>
      </c>
      <c r="H20" s="269">
        <v>0</v>
      </c>
      <c r="I20" s="273">
        <v>1</v>
      </c>
      <c r="J20" s="148">
        <v>1</v>
      </c>
      <c r="K20" s="175" t="s">
        <v>660</v>
      </c>
      <c r="L20" s="245" t="s">
        <v>660</v>
      </c>
      <c r="M20" s="333" t="s">
        <v>1336</v>
      </c>
      <c r="N20" s="277" t="s">
        <v>3043</v>
      </c>
      <c r="O20" s="245" t="s">
        <v>5810</v>
      </c>
      <c r="P20" s="317"/>
      <c r="Q20" s="42" t="str">
        <f t="shared" si="0"/>
        <v>NACC_UDS$LOGIMEM=labelled_spss(NACC_UDS$LOGIMEM,c(95 = Physical problem
96 = Cognitive/behavior problem
97 = Other problem
98 = Verbal refusal
-4 = Not available), label="Total number of story units recalled from this current test administration")</v>
      </c>
      <c r="R20" s="33" t="str">
        <f t="shared" si="2"/>
        <v>missing values LOGIMEM(95 thru 98,-4).</v>
      </c>
      <c r="S20" s="66" t="s">
        <v>4361</v>
      </c>
      <c r="T20" s="8"/>
    </row>
    <row r="21" spans="1:20" ht="12.6" customHeight="1" x14ac:dyDescent="0.25">
      <c r="A21" s="268">
        <v>0</v>
      </c>
      <c r="B21" s="269">
        <v>0</v>
      </c>
      <c r="C21" s="268">
        <v>0</v>
      </c>
      <c r="D21" s="202">
        <v>0</v>
      </c>
      <c r="E21" s="269">
        <v>0</v>
      </c>
      <c r="F21" s="268">
        <v>0</v>
      </c>
      <c r="G21" s="202">
        <v>1</v>
      </c>
      <c r="H21" s="269">
        <v>0</v>
      </c>
      <c r="I21" s="273">
        <v>1</v>
      </c>
      <c r="J21" s="148">
        <f t="shared" si="3"/>
        <v>0</v>
      </c>
      <c r="K21" s="151" t="s">
        <v>722</v>
      </c>
      <c r="L21" s="152" t="s">
        <v>722</v>
      </c>
      <c r="M21" s="153" t="s">
        <v>721</v>
      </c>
      <c r="N21" s="276" t="s">
        <v>3043</v>
      </c>
      <c r="O21" s="152"/>
      <c r="P21" s="214"/>
      <c r="Q21" s="42" t="str">
        <f t="shared" si="0"/>
        <v>NACC_UDS$UDSBENTC=labelled_spss(NACC_UDS$UDSBENTC,c(95 = Physical problem
96 = Cognitive/behavior problem
97 = Other problem
98 = Verbal refusal
-4 = Not available), label="Total score for copy of Benson ﬁgure")</v>
      </c>
      <c r="R21" s="33" t="str">
        <f t="shared" si="2"/>
        <v>missing values UDSBENTC(95 thru 98,-4).</v>
      </c>
      <c r="S21" s="66" t="s">
        <v>4361</v>
      </c>
      <c r="T21" s="8"/>
    </row>
    <row r="22" spans="1:20" ht="12.6" customHeight="1" x14ac:dyDescent="0.25">
      <c r="A22" s="268">
        <v>1</v>
      </c>
      <c r="B22" s="269">
        <v>1</v>
      </c>
      <c r="C22" s="268">
        <v>1</v>
      </c>
      <c r="D22" s="202">
        <v>1</v>
      </c>
      <c r="E22" s="269">
        <v>0</v>
      </c>
      <c r="F22" s="268">
        <v>0</v>
      </c>
      <c r="G22" s="202">
        <v>1</v>
      </c>
      <c r="H22" s="269">
        <v>0</v>
      </c>
      <c r="I22" s="273">
        <v>1</v>
      </c>
      <c r="J22" s="148">
        <v>1</v>
      </c>
      <c r="K22" s="175" t="s">
        <v>718</v>
      </c>
      <c r="L22" s="245" t="s">
        <v>718</v>
      </c>
      <c r="M22" s="333" t="s">
        <v>717</v>
      </c>
      <c r="N22" s="277" t="s">
        <v>3043</v>
      </c>
      <c r="O22" s="177" t="s">
        <v>776</v>
      </c>
      <c r="P22" s="317"/>
      <c r="Q22" s="42" t="str">
        <f t="shared" si="0"/>
        <v>NACC_UDS$DIGIF=labelled_spss(NACC_UDS$DIGIF,c(95 = Physical problem
96 = Cognitive/behavior problem
97 = Other problem
98 = Verbal refusal
-4 = Not available), label="Digit span forward trials correct")</v>
      </c>
      <c r="R22" s="33" t="str">
        <f t="shared" si="2"/>
        <v>missing values DIGIF(95 thru 98,-4).</v>
      </c>
      <c r="S22" s="66" t="s">
        <v>4361</v>
      </c>
      <c r="T22" s="8"/>
    </row>
    <row r="23" spans="1:20" ht="12.6" customHeight="1" x14ac:dyDescent="0.25">
      <c r="A23" s="268">
        <v>1</v>
      </c>
      <c r="B23" s="269">
        <v>1</v>
      </c>
      <c r="C23" s="268">
        <v>1</v>
      </c>
      <c r="D23" s="202">
        <v>1</v>
      </c>
      <c r="E23" s="269">
        <v>0</v>
      </c>
      <c r="F23" s="268">
        <v>0</v>
      </c>
      <c r="G23" s="202">
        <v>1</v>
      </c>
      <c r="H23" s="269">
        <v>0</v>
      </c>
      <c r="I23" s="273">
        <v>1</v>
      </c>
      <c r="J23" s="148">
        <v>1</v>
      </c>
      <c r="K23" s="175" t="s">
        <v>716</v>
      </c>
      <c r="L23" s="245" t="s">
        <v>716</v>
      </c>
      <c r="M23" s="333" t="s">
        <v>715</v>
      </c>
      <c r="N23" s="277" t="s">
        <v>3043</v>
      </c>
      <c r="O23" s="177" t="s">
        <v>775</v>
      </c>
      <c r="P23" s="317"/>
      <c r="Q23" s="42" t="str">
        <f t="shared" si="0"/>
        <v>NACC_UDS$DIGIFLEN=labelled_spss(NACC_UDS$DIGIFLEN,c(95 = Physical problem
96 = Cognitive/behavior problem
97 = Other problem
98 = Verbal refusal
-4 = Not available), label="Digit span forward length")</v>
      </c>
      <c r="R23" s="33" t="str">
        <f t="shared" si="2"/>
        <v>missing values DIGIFLEN(95 thru 98,-4).</v>
      </c>
      <c r="S23" s="66" t="s">
        <v>4361</v>
      </c>
      <c r="T23" s="8"/>
    </row>
    <row r="24" spans="1:20" ht="12.6" customHeight="1" x14ac:dyDescent="0.25">
      <c r="A24" s="268">
        <v>1</v>
      </c>
      <c r="B24" s="269">
        <v>1</v>
      </c>
      <c r="C24" s="268">
        <v>1</v>
      </c>
      <c r="D24" s="202">
        <v>1</v>
      </c>
      <c r="E24" s="269">
        <v>0</v>
      </c>
      <c r="F24" s="268">
        <v>0</v>
      </c>
      <c r="G24" s="202">
        <v>1</v>
      </c>
      <c r="H24" s="269">
        <v>0</v>
      </c>
      <c r="I24" s="273">
        <v>1</v>
      </c>
      <c r="J24" s="148">
        <v>1</v>
      </c>
      <c r="K24" s="175" t="s">
        <v>714</v>
      </c>
      <c r="L24" s="245" t="s">
        <v>714</v>
      </c>
      <c r="M24" s="333" t="s">
        <v>713</v>
      </c>
      <c r="N24" s="277" t="s">
        <v>3043</v>
      </c>
      <c r="O24" s="177" t="s">
        <v>774</v>
      </c>
      <c r="P24" s="317"/>
      <c r="Q24" s="42" t="str">
        <f t="shared" si="0"/>
        <v>NACC_UDS$DIGIB=labelled_spss(NACC_UDS$DIGIB,c(95 = Physical problem
96 = Cognitive/behavior problem
97 = Other problem
98 = Verbal refusal
-4 = Not available), label="Digit span backward trials correct")</v>
      </c>
      <c r="R24" s="33" t="str">
        <f t="shared" si="2"/>
        <v>missing values DIGIB(95 thru 98,-4).</v>
      </c>
      <c r="S24" s="66" t="s">
        <v>4361</v>
      </c>
      <c r="T24" s="8"/>
    </row>
    <row r="25" spans="1:20" ht="12.6" customHeight="1" x14ac:dyDescent="0.25">
      <c r="A25" s="268">
        <v>1</v>
      </c>
      <c r="B25" s="269">
        <v>1</v>
      </c>
      <c r="C25" s="268">
        <v>1</v>
      </c>
      <c r="D25" s="202">
        <v>1</v>
      </c>
      <c r="E25" s="269">
        <v>0</v>
      </c>
      <c r="F25" s="268">
        <v>0</v>
      </c>
      <c r="G25" s="202">
        <v>1</v>
      </c>
      <c r="H25" s="269">
        <v>0</v>
      </c>
      <c r="I25" s="273">
        <v>1</v>
      </c>
      <c r="J25" s="148">
        <v>1</v>
      </c>
      <c r="K25" s="175" t="s">
        <v>712</v>
      </c>
      <c r="L25" s="245" t="s">
        <v>712</v>
      </c>
      <c r="M25" s="333" t="s">
        <v>711</v>
      </c>
      <c r="N25" s="277" t="s">
        <v>3043</v>
      </c>
      <c r="O25" s="177" t="s">
        <v>773</v>
      </c>
      <c r="P25" s="317"/>
      <c r="Q25" s="42" t="str">
        <f t="shared" si="0"/>
        <v>NACC_UDS$DIGIBLEN=labelled_spss(NACC_UDS$DIGIBLEN,c(95 = Physical problem
96 = Cognitive/behavior problem
97 = Other problem
98 = Verbal refusal
-4 = Not available), label="Digit span backward length")</v>
      </c>
      <c r="R25" s="33" t="str">
        <f t="shared" si="2"/>
        <v>missing values DIGIBLEN(95 thru 98,-4).</v>
      </c>
      <c r="S25" s="66" t="s">
        <v>4361</v>
      </c>
      <c r="T25" s="8"/>
    </row>
    <row r="26" spans="1:20" ht="12.6" customHeight="1" x14ac:dyDescent="0.25">
      <c r="A26" s="268">
        <v>1</v>
      </c>
      <c r="B26" s="269">
        <v>1</v>
      </c>
      <c r="C26" s="268">
        <v>1</v>
      </c>
      <c r="D26" s="202">
        <v>1</v>
      </c>
      <c r="E26" s="269">
        <v>0</v>
      </c>
      <c r="F26" s="268">
        <v>0</v>
      </c>
      <c r="G26" s="202">
        <v>1</v>
      </c>
      <c r="H26" s="269">
        <v>0</v>
      </c>
      <c r="I26" s="273">
        <v>1</v>
      </c>
      <c r="J26" s="148">
        <f t="shared" si="3"/>
        <v>0</v>
      </c>
      <c r="K26" s="151" t="s">
        <v>710</v>
      </c>
      <c r="L26" s="152" t="s">
        <v>710</v>
      </c>
      <c r="M26" s="153" t="s">
        <v>1341</v>
      </c>
      <c r="N26" s="276" t="s">
        <v>3043</v>
      </c>
      <c r="O26" s="174"/>
      <c r="P26" s="214"/>
      <c r="Q26" s="42" t="str">
        <f t="shared" si="0"/>
        <v>NACC_UDS$ANIMALS=labelled_spss(NACC_UDS$ANIMALS,c(95 = Physical problem
96 = Cognitive/behavior problem
97 = Other problem
98 = Verbal refusal
-4 = Not available), label="Animals — Total number of animals named in 60 seconds")</v>
      </c>
      <c r="R26" s="33" t="str">
        <f t="shared" si="2"/>
        <v>missing values ANIMALS(95 thru 98,-4).</v>
      </c>
      <c r="S26" s="66" t="s">
        <v>4361</v>
      </c>
      <c r="T26" s="8"/>
    </row>
    <row r="27" spans="1:20" ht="12.6" customHeight="1" x14ac:dyDescent="0.25">
      <c r="A27" s="268">
        <v>1</v>
      </c>
      <c r="B27" s="269">
        <v>1</v>
      </c>
      <c r="C27" s="268">
        <v>1</v>
      </c>
      <c r="D27" s="202">
        <v>1</v>
      </c>
      <c r="E27" s="269">
        <v>0</v>
      </c>
      <c r="F27" s="268">
        <v>0</v>
      </c>
      <c r="G27" s="202">
        <v>1</v>
      </c>
      <c r="H27" s="269">
        <v>0</v>
      </c>
      <c r="I27" s="273">
        <v>1</v>
      </c>
      <c r="J27" s="148">
        <f t="shared" si="3"/>
        <v>0</v>
      </c>
      <c r="K27" s="151" t="s">
        <v>709</v>
      </c>
      <c r="L27" s="152" t="s">
        <v>709</v>
      </c>
      <c r="M27" s="153" t="s">
        <v>1342</v>
      </c>
      <c r="N27" s="276" t="s">
        <v>3043</v>
      </c>
      <c r="O27" s="174"/>
      <c r="P27" s="214"/>
      <c r="Q27" s="42" t="str">
        <f t="shared" si="0"/>
        <v>NACC_UDS$VEG=labelled_spss(NACC_UDS$VEG,c(95 = Physical problem
96 = Cognitive/behavior problem
97 = Other problem
98 = Verbal refusal
-4 = Not available), label="Vegetable — Total number of vegetables named in 60 seconds")</v>
      </c>
      <c r="R27" s="33" t="str">
        <f t="shared" si="2"/>
        <v>missing values VEG(95 thru 98,-4).</v>
      </c>
      <c r="S27" s="66" t="s">
        <v>4361</v>
      </c>
      <c r="T27" s="8"/>
    </row>
    <row r="28" spans="1:20" ht="12.6" customHeight="1" x14ac:dyDescent="0.25">
      <c r="A28" s="268">
        <v>1</v>
      </c>
      <c r="B28" s="269">
        <v>1</v>
      </c>
      <c r="C28" s="268">
        <v>1</v>
      </c>
      <c r="D28" s="202">
        <v>1</v>
      </c>
      <c r="E28" s="269">
        <v>0</v>
      </c>
      <c r="F28" s="268">
        <v>0</v>
      </c>
      <c r="G28" s="202">
        <v>1</v>
      </c>
      <c r="H28" s="269">
        <v>0</v>
      </c>
      <c r="I28" s="273">
        <v>1</v>
      </c>
      <c r="J28" s="148">
        <f t="shared" si="3"/>
        <v>0</v>
      </c>
      <c r="K28" s="151" t="s">
        <v>708</v>
      </c>
      <c r="L28" s="152" t="s">
        <v>708</v>
      </c>
      <c r="M28" s="153" t="s">
        <v>1343</v>
      </c>
      <c r="N28" s="276" t="s">
        <v>3049</v>
      </c>
      <c r="O28" s="174"/>
      <c r="P28" s="214"/>
      <c r="Q28" s="42" t="str">
        <f t="shared" si="0"/>
        <v>NACC_UDS$TRAILA=labelled_spss(NACC_UDS$TRAILA,c(995 = Physical problem
996 = Cognitive/behavior problem
997 = Other problem
998 = Verbal refusal
-4 = Not available), label="Trail Making Test Part A — Total number of seconds to complete")</v>
      </c>
      <c r="R28" s="33" t="str">
        <f t="shared" si="2"/>
        <v>missing values TRAILA(995 thru 998,-4).</v>
      </c>
      <c r="S28" s="66" t="s">
        <v>4362</v>
      </c>
      <c r="T28" s="8"/>
    </row>
    <row r="29" spans="1:20" ht="12.6" customHeight="1" x14ac:dyDescent="0.25">
      <c r="A29" s="268">
        <v>0</v>
      </c>
      <c r="B29" s="269">
        <v>0</v>
      </c>
      <c r="C29" s="268">
        <v>1</v>
      </c>
      <c r="D29" s="202">
        <v>1</v>
      </c>
      <c r="E29" s="269">
        <v>0</v>
      </c>
      <c r="F29" s="268">
        <v>0</v>
      </c>
      <c r="G29" s="202">
        <v>1</v>
      </c>
      <c r="H29" s="269">
        <v>0</v>
      </c>
      <c r="I29" s="273">
        <v>1</v>
      </c>
      <c r="J29" s="148">
        <f t="shared" si="3"/>
        <v>0</v>
      </c>
      <c r="K29" s="151" t="s">
        <v>707</v>
      </c>
      <c r="L29" s="152" t="s">
        <v>707</v>
      </c>
      <c r="M29" s="153" t="s">
        <v>706</v>
      </c>
      <c r="N29" s="276" t="s">
        <v>3043</v>
      </c>
      <c r="O29" s="174"/>
      <c r="P29" s="214"/>
      <c r="Q29" s="42" t="str">
        <f t="shared" si="0"/>
        <v>NACC_UDS$TRAILARR=labelled_spss(NACC_UDS$TRAILARR,c(95 = Physical problem
96 = Cognitive/behavior problem
97 = Other problem
98 = Verbal refusal
-4 = Not available), label="Part A — Number of commission errors")</v>
      </c>
      <c r="R29" s="33" t="str">
        <f t="shared" si="2"/>
        <v>missing values TRAILARR(95 thru 98,-4).</v>
      </c>
      <c r="S29" s="66" t="s">
        <v>4361</v>
      </c>
      <c r="T29" s="8"/>
    </row>
    <row r="30" spans="1:20" ht="12.6" customHeight="1" x14ac:dyDescent="0.25">
      <c r="A30" s="268">
        <v>0</v>
      </c>
      <c r="B30" s="269">
        <v>0</v>
      </c>
      <c r="C30" s="268">
        <v>1</v>
      </c>
      <c r="D30" s="202">
        <v>1</v>
      </c>
      <c r="E30" s="269">
        <v>0</v>
      </c>
      <c r="F30" s="268">
        <v>0</v>
      </c>
      <c r="G30" s="202">
        <v>1</v>
      </c>
      <c r="H30" s="269">
        <v>0</v>
      </c>
      <c r="I30" s="273">
        <v>1</v>
      </c>
      <c r="J30" s="148">
        <f t="shared" si="3"/>
        <v>0</v>
      </c>
      <c r="K30" s="151" t="s">
        <v>705</v>
      </c>
      <c r="L30" s="152" t="s">
        <v>705</v>
      </c>
      <c r="M30" s="153" t="s">
        <v>704</v>
      </c>
      <c r="N30" s="276" t="s">
        <v>3043</v>
      </c>
      <c r="O30" s="174"/>
      <c r="P30" s="214"/>
      <c r="Q30" s="42" t="str">
        <f t="shared" si="0"/>
        <v>NACC_UDS$TRAILALI=labelled_spss(NACC_UDS$TRAILALI,c(95 = Physical problem
96 = Cognitive/behavior problem
97 = Other problem
98 = Verbal refusal
-4 = Not available), label="Part A — Number of correct lines")</v>
      </c>
      <c r="R30" s="33" t="str">
        <f t="shared" si="2"/>
        <v>missing values TRAILALI(95 thru 98,-4).</v>
      </c>
      <c r="S30" s="66" t="s">
        <v>4361</v>
      </c>
      <c r="T30" s="8"/>
    </row>
    <row r="31" spans="1:20" ht="12.6" customHeight="1" x14ac:dyDescent="0.25">
      <c r="A31" s="268">
        <v>1</v>
      </c>
      <c r="B31" s="269">
        <v>1</v>
      </c>
      <c r="C31" s="268">
        <v>1</v>
      </c>
      <c r="D31" s="202">
        <v>1</v>
      </c>
      <c r="E31" s="269">
        <v>0</v>
      </c>
      <c r="F31" s="268">
        <v>0</v>
      </c>
      <c r="G31" s="202">
        <v>1</v>
      </c>
      <c r="H31" s="269">
        <v>0</v>
      </c>
      <c r="I31" s="273">
        <v>1</v>
      </c>
      <c r="J31" s="148">
        <f t="shared" si="3"/>
        <v>0</v>
      </c>
      <c r="K31" s="151" t="s">
        <v>703</v>
      </c>
      <c r="L31" s="152" t="s">
        <v>703</v>
      </c>
      <c r="M31" s="153" t="s">
        <v>1344</v>
      </c>
      <c r="N31" s="276" t="s">
        <v>3049</v>
      </c>
      <c r="O31" s="174"/>
      <c r="P31" s="214"/>
      <c r="Q31" s="42" t="str">
        <f t="shared" si="0"/>
        <v>NACC_UDS$TRAILB=labelled_spss(NACC_UDS$TRAILB,c(995 = Physical problem
996 = Cognitive/behavior problem
997 = Other problem
998 = Verbal refusal
-4 = Not available), label="Trail Making Test Part B — Total number of seconds to complete")</v>
      </c>
      <c r="R31" s="33" t="str">
        <f t="shared" si="2"/>
        <v>missing values TRAILB(995 thru 998,-4).</v>
      </c>
      <c r="S31" s="66" t="s">
        <v>4362</v>
      </c>
      <c r="T31" s="8"/>
    </row>
    <row r="32" spans="1:20" ht="12.6" customHeight="1" x14ac:dyDescent="0.25">
      <c r="A32" s="268">
        <v>0</v>
      </c>
      <c r="B32" s="269">
        <v>0</v>
      </c>
      <c r="C32" s="268">
        <v>1</v>
      </c>
      <c r="D32" s="202">
        <v>1</v>
      </c>
      <c r="E32" s="269">
        <v>0</v>
      </c>
      <c r="F32" s="268">
        <v>0</v>
      </c>
      <c r="G32" s="202">
        <v>1</v>
      </c>
      <c r="H32" s="269">
        <v>0</v>
      </c>
      <c r="I32" s="273">
        <v>1</v>
      </c>
      <c r="J32" s="148">
        <f t="shared" si="3"/>
        <v>0</v>
      </c>
      <c r="K32" s="151" t="s">
        <v>702</v>
      </c>
      <c r="L32" s="152" t="s">
        <v>702</v>
      </c>
      <c r="M32" s="153" t="s">
        <v>701</v>
      </c>
      <c r="N32" s="276" t="s">
        <v>3043</v>
      </c>
      <c r="O32" s="174"/>
      <c r="P32" s="214"/>
      <c r="Q32" s="42" t="str">
        <f t="shared" si="0"/>
        <v>NACC_UDS$TRAILBRR=labelled_spss(NACC_UDS$TRAILBRR,c(95 = Physical problem
96 = Cognitive/behavior problem
97 = Other problem
98 = Verbal refusal
-4 = Not available), label="Part B — Number of commission errors")</v>
      </c>
      <c r="R32" s="33" t="str">
        <f t="shared" si="2"/>
        <v>missing values TRAILBRR(95 thru 98,-4).</v>
      </c>
      <c r="S32" s="66" t="s">
        <v>4361</v>
      </c>
      <c r="T32" s="8"/>
    </row>
    <row r="33" spans="1:20" ht="12.6" customHeight="1" x14ac:dyDescent="0.25">
      <c r="A33" s="268">
        <v>0</v>
      </c>
      <c r="B33" s="269">
        <v>0</v>
      </c>
      <c r="C33" s="268">
        <v>1</v>
      </c>
      <c r="D33" s="202">
        <v>1</v>
      </c>
      <c r="E33" s="269">
        <v>0</v>
      </c>
      <c r="F33" s="268">
        <v>0</v>
      </c>
      <c r="G33" s="202">
        <v>1</v>
      </c>
      <c r="H33" s="269">
        <v>0</v>
      </c>
      <c r="I33" s="273">
        <v>1</v>
      </c>
      <c r="J33" s="148">
        <f t="shared" si="3"/>
        <v>0</v>
      </c>
      <c r="K33" s="151" t="s">
        <v>700</v>
      </c>
      <c r="L33" s="152" t="s">
        <v>700</v>
      </c>
      <c r="M33" s="153" t="s">
        <v>699</v>
      </c>
      <c r="N33" s="276" t="s">
        <v>3043</v>
      </c>
      <c r="O33" s="174"/>
      <c r="P33" s="214"/>
      <c r="Q33" s="42" t="str">
        <f t="shared" si="0"/>
        <v>NACC_UDS$TRAILBLI=labelled_spss(NACC_UDS$TRAILBLI,c(95 = Physical problem
96 = Cognitive/behavior problem
97 = Other problem
98 = Verbal refusal
-4 = Not available), label="Part B — Number of correct lines")</v>
      </c>
      <c r="R33" s="33" t="str">
        <f t="shared" si="2"/>
        <v>missing values TRAILBLI(95 thru 98,-4).</v>
      </c>
      <c r="S33" s="66" t="s">
        <v>4361</v>
      </c>
      <c r="T33" s="8"/>
    </row>
    <row r="34" spans="1:20" ht="12.6" customHeight="1" x14ac:dyDescent="0.25">
      <c r="A34" s="268">
        <v>1</v>
      </c>
      <c r="B34" s="269">
        <v>1</v>
      </c>
      <c r="C34" s="268">
        <v>1</v>
      </c>
      <c r="D34" s="202">
        <v>1</v>
      </c>
      <c r="E34" s="269">
        <v>0</v>
      </c>
      <c r="F34" s="268">
        <v>0</v>
      </c>
      <c r="G34" s="202">
        <v>1</v>
      </c>
      <c r="H34" s="269">
        <v>0</v>
      </c>
      <c r="I34" s="273">
        <v>1</v>
      </c>
      <c r="J34" s="148">
        <v>1</v>
      </c>
      <c r="K34" s="175" t="s">
        <v>724</v>
      </c>
      <c r="L34" s="245" t="s">
        <v>724</v>
      </c>
      <c r="M34" s="333" t="s">
        <v>1337</v>
      </c>
      <c r="N34" s="277" t="s">
        <v>3043</v>
      </c>
      <c r="O34" s="176" t="s">
        <v>5812</v>
      </c>
      <c r="P34" s="317"/>
      <c r="Q34" s="42" t="str">
        <f t="shared" si="0"/>
        <v>NACC_UDS$MEMUNITS=labelled_spss(NACC_UDS$MEMUNITS,c(95 = Physical problem
96 = Cognitive/behavior problem
97 = Other problem
98 = Verbal refusal
-4 = Not available), label="Logical Memory IIA — Delayed — Total number of story units recalled")</v>
      </c>
      <c r="R34" s="33" t="str">
        <f t="shared" si="2"/>
        <v>missing values MEMUNITS(95 thru 98,-4).</v>
      </c>
      <c r="S34" s="66" t="s">
        <v>4361</v>
      </c>
      <c r="T34" s="152"/>
    </row>
    <row r="35" spans="1:20" ht="12.6" customHeight="1" x14ac:dyDescent="0.25">
      <c r="A35" s="268">
        <v>1</v>
      </c>
      <c r="B35" s="269">
        <v>1</v>
      </c>
      <c r="C35" s="268">
        <v>1</v>
      </c>
      <c r="D35" s="202">
        <v>1</v>
      </c>
      <c r="E35" s="269">
        <v>0</v>
      </c>
      <c r="F35" s="268">
        <v>0</v>
      </c>
      <c r="G35" s="202">
        <v>1</v>
      </c>
      <c r="H35" s="269">
        <v>0</v>
      </c>
      <c r="I35" s="273">
        <v>1</v>
      </c>
      <c r="J35" s="148">
        <v>1</v>
      </c>
      <c r="K35" s="175" t="s">
        <v>723</v>
      </c>
      <c r="L35" s="245" t="s">
        <v>723</v>
      </c>
      <c r="M35" s="333" t="s">
        <v>1338</v>
      </c>
      <c r="N35" s="277" t="s">
        <v>3048</v>
      </c>
      <c r="O35" s="177" t="s">
        <v>770</v>
      </c>
      <c r="P35" s="317"/>
      <c r="Q35" s="42" t="str">
        <f t="shared" si="0"/>
        <v>NACC_UDS$MEMTIME=labelled_spss(NACC_UDS$MEMTIME,c(99 = Unknown
-4 = Not available), label="Logical Memory IIA — Delayed — Time elapsed since Logical Memory IA — Immediate")</v>
      </c>
      <c r="R35" s="33" t="str">
        <f t="shared" si="2"/>
        <v>missing values MEMTIME(99,-4).</v>
      </c>
      <c r="S35" s="61" t="s">
        <v>3824</v>
      </c>
      <c r="T35" s="152"/>
    </row>
    <row r="36" spans="1:20" ht="12.6" customHeight="1" x14ac:dyDescent="0.25">
      <c r="A36" s="268">
        <v>0</v>
      </c>
      <c r="B36" s="269">
        <v>0</v>
      </c>
      <c r="C36" s="268">
        <v>0</v>
      </c>
      <c r="D36" s="202">
        <v>0</v>
      </c>
      <c r="E36" s="269">
        <v>0</v>
      </c>
      <c r="F36" s="268">
        <v>0</v>
      </c>
      <c r="G36" s="202">
        <v>1</v>
      </c>
      <c r="H36" s="269">
        <v>0</v>
      </c>
      <c r="I36" s="273">
        <v>1</v>
      </c>
      <c r="J36" s="148">
        <f t="shared" si="3"/>
        <v>0</v>
      </c>
      <c r="K36" s="151" t="s">
        <v>720</v>
      </c>
      <c r="L36" s="152" t="s">
        <v>720</v>
      </c>
      <c r="M36" s="153" t="s">
        <v>1339</v>
      </c>
      <c r="N36" s="276" t="s">
        <v>3043</v>
      </c>
      <c r="O36" s="174"/>
      <c r="P36" s="214"/>
      <c r="Q36" s="42" t="str">
        <f t="shared" si="0"/>
        <v>NACC_UDS$UDSBENTD=labelled_spss(NACC_UDS$UDSBENTD,c(95 = Physical problem
96 = Cognitive/behavior problem
97 = Other problem
98 = Verbal refusal
-4 = Not available), label="Total score for 10- to 15-minute delayed drawing of Benson ﬁgure")</v>
      </c>
      <c r="R36" s="33" t="str">
        <f t="shared" si="2"/>
        <v>missing values UDSBENTD(95 thru 98,-4).</v>
      </c>
      <c r="S36" s="66" t="s">
        <v>4361</v>
      </c>
      <c r="T36" s="8"/>
    </row>
    <row r="37" spans="1:20" ht="12.6" customHeight="1" x14ac:dyDescent="0.25">
      <c r="A37" s="268">
        <v>0</v>
      </c>
      <c r="B37" s="269">
        <v>0</v>
      </c>
      <c r="C37" s="268">
        <v>0</v>
      </c>
      <c r="D37" s="202">
        <v>0</v>
      </c>
      <c r="E37" s="269">
        <v>0</v>
      </c>
      <c r="F37" s="268">
        <v>0</v>
      </c>
      <c r="G37" s="202">
        <v>1</v>
      </c>
      <c r="H37" s="269">
        <v>0</v>
      </c>
      <c r="I37" s="273">
        <v>1</v>
      </c>
      <c r="J37" s="148">
        <f t="shared" si="3"/>
        <v>0</v>
      </c>
      <c r="K37" s="151" t="s">
        <v>719</v>
      </c>
      <c r="L37" s="152" t="s">
        <v>719</v>
      </c>
      <c r="M37" s="153" t="s">
        <v>1340</v>
      </c>
      <c r="N37" s="276" t="s">
        <v>3014</v>
      </c>
      <c r="O37" s="174"/>
      <c r="P37" s="214"/>
      <c r="Q37" s="42" t="str">
        <f t="shared" si="0"/>
        <v>NACC_UDS$UDSBENRS=labelled_spss(NACC_UDS$UDSBENRS,c(0 = No
1 = Yes
-4 = Not available), label="Recognized original stimulus from among four options")</v>
      </c>
      <c r="R37" s="33" t="str">
        <f t="shared" si="2"/>
        <v>missing values UDSBENRS(-4).</v>
      </c>
      <c r="S37" s="61" t="s">
        <v>2888</v>
      </c>
      <c r="T37" s="8"/>
    </row>
    <row r="38" spans="1:20" ht="12.6" customHeight="1" x14ac:dyDescent="0.25">
      <c r="A38" s="268">
        <v>1</v>
      </c>
      <c r="B38" s="269">
        <v>1</v>
      </c>
      <c r="C38" s="268">
        <v>1</v>
      </c>
      <c r="D38" s="202">
        <v>1</v>
      </c>
      <c r="E38" s="269">
        <v>0</v>
      </c>
      <c r="F38" s="268">
        <v>0</v>
      </c>
      <c r="G38" s="202">
        <v>0</v>
      </c>
      <c r="H38" s="269">
        <v>0</v>
      </c>
      <c r="I38" s="273">
        <v>1</v>
      </c>
      <c r="J38" s="148">
        <f t="shared" si="3"/>
        <v>1</v>
      </c>
      <c r="K38" s="175" t="s">
        <v>698</v>
      </c>
      <c r="L38" s="245" t="s">
        <v>698</v>
      </c>
      <c r="M38" s="333" t="s">
        <v>697</v>
      </c>
      <c r="N38" s="277" t="s">
        <v>3043</v>
      </c>
      <c r="O38" s="177"/>
      <c r="P38" s="317"/>
      <c r="Q38" s="42" t="str">
        <f t="shared" si="0"/>
        <v>NACC_UDS$WAIS=labelled_spss(NACC_UDS$WAIS,c(95 = Physical problem
96 = Cognitive/behavior problem
97 = Other problem
98 = Verbal refusal
-4 = Not available), label="WAIS-R Digit Symbol")</v>
      </c>
      <c r="R38" s="33" t="str">
        <f t="shared" si="2"/>
        <v>missing values WAIS(95 thru 98,-4).</v>
      </c>
      <c r="S38" s="66" t="s">
        <v>4361</v>
      </c>
      <c r="T38" s="8"/>
    </row>
    <row r="39" spans="1:20" ht="12.6" customHeight="1" x14ac:dyDescent="0.25">
      <c r="A39" s="268">
        <v>1</v>
      </c>
      <c r="B39" s="269">
        <v>1</v>
      </c>
      <c r="C39" s="268">
        <v>1</v>
      </c>
      <c r="D39" s="202">
        <v>1</v>
      </c>
      <c r="E39" s="269">
        <v>0</v>
      </c>
      <c r="F39" s="268">
        <v>0</v>
      </c>
      <c r="G39" s="202">
        <v>1</v>
      </c>
      <c r="H39" s="269">
        <v>0</v>
      </c>
      <c r="I39" s="273">
        <v>1</v>
      </c>
      <c r="J39" s="148">
        <v>1</v>
      </c>
      <c r="K39" s="175" t="s">
        <v>696</v>
      </c>
      <c r="L39" s="245" t="s">
        <v>696</v>
      </c>
      <c r="M39" s="333" t="s">
        <v>695</v>
      </c>
      <c r="N39" s="277" t="s">
        <v>3043</v>
      </c>
      <c r="O39" s="176" t="s">
        <v>5813</v>
      </c>
      <c r="P39" s="317"/>
      <c r="Q39" s="42" t="str">
        <f t="shared" si="0"/>
        <v>NACC_UDS$BOSTON=labelled_spss(NACC_UDS$BOSTON,c(95 = Physical problem
96 = Cognitive/behavior problem
97 = Other problem
98 = Verbal refusal
-4 = Not available), label="Boston Naming Test (30) — Total score")</v>
      </c>
      <c r="R39" s="33" t="str">
        <f t="shared" si="2"/>
        <v>missing values BOSTON(95 thru 98,-4).</v>
      </c>
      <c r="S39" s="66" t="s">
        <v>4361</v>
      </c>
      <c r="T39" s="8"/>
    </row>
    <row r="40" spans="1:20" ht="12.6" customHeight="1" x14ac:dyDescent="0.25">
      <c r="A40" s="268">
        <v>0</v>
      </c>
      <c r="B40" s="269">
        <v>0</v>
      </c>
      <c r="C40" s="268">
        <v>0</v>
      </c>
      <c r="D40" s="202">
        <v>0</v>
      </c>
      <c r="E40" s="269">
        <v>0</v>
      </c>
      <c r="F40" s="268">
        <v>0</v>
      </c>
      <c r="G40" s="202">
        <v>1</v>
      </c>
      <c r="H40" s="269">
        <v>0</v>
      </c>
      <c r="I40" s="273">
        <v>1</v>
      </c>
      <c r="J40" s="148">
        <f t="shared" si="3"/>
        <v>0</v>
      </c>
      <c r="K40" s="151" t="s">
        <v>694</v>
      </c>
      <c r="L40" s="152" t="s">
        <v>694</v>
      </c>
      <c r="M40" s="153" t="s">
        <v>1345</v>
      </c>
      <c r="N40" s="276" t="s">
        <v>3043</v>
      </c>
      <c r="O40" s="174"/>
      <c r="P40" s="214"/>
      <c r="Q40" s="42" t="str">
        <f t="shared" si="0"/>
        <v>NACC_UDS$UDSVERFC=labelled_spss(NACC_UDS$UDSVERFC,c(95 = Physical problem
96 = Cognitive/behavior problem
97 = Other problem
98 = Verbal refusal
-4 = Not available), label="Number of correct F-words generated in 1 minute")</v>
      </c>
      <c r="R40" s="33" t="str">
        <f t="shared" si="2"/>
        <v>missing values UDSVERFC(95 thru 98,-4).</v>
      </c>
      <c r="S40" s="66" t="s">
        <v>4361</v>
      </c>
      <c r="T40" s="8"/>
    </row>
    <row r="41" spans="1:20" ht="12.6" customHeight="1" x14ac:dyDescent="0.25">
      <c r="A41" s="268">
        <v>0</v>
      </c>
      <c r="B41" s="269">
        <v>0</v>
      </c>
      <c r="C41" s="268">
        <v>0</v>
      </c>
      <c r="D41" s="202">
        <v>0</v>
      </c>
      <c r="E41" s="269">
        <v>0</v>
      </c>
      <c r="F41" s="268">
        <v>0</v>
      </c>
      <c r="G41" s="202">
        <v>1</v>
      </c>
      <c r="H41" s="269">
        <v>0</v>
      </c>
      <c r="I41" s="273">
        <v>1</v>
      </c>
      <c r="J41" s="148">
        <f t="shared" si="3"/>
        <v>0</v>
      </c>
      <c r="K41" s="151" t="s">
        <v>693</v>
      </c>
      <c r="L41" s="152" t="s">
        <v>693</v>
      </c>
      <c r="M41" s="153" t="s">
        <v>692</v>
      </c>
      <c r="N41" s="276" t="s">
        <v>3043</v>
      </c>
      <c r="O41" s="174"/>
      <c r="P41" s="214"/>
      <c r="Q41" s="42" t="str">
        <f t="shared" si="0"/>
        <v>NACC_UDS$UDSVERFN=labelled_spss(NACC_UDS$UDSVERFN,c(95 = Physical problem
96 = Cognitive/behavior problem
97 = Other problem
98 = Verbal refusal
-4 = Not available), label="Number of F-words repeated in 1 minute")</v>
      </c>
      <c r="R41" s="33" t="str">
        <f t="shared" si="2"/>
        <v>missing values UDSVERFN(95 thru 98,-4).</v>
      </c>
      <c r="S41" s="66" t="s">
        <v>4361</v>
      </c>
      <c r="T41" s="8"/>
    </row>
    <row r="42" spans="1:20" ht="12.6" customHeight="1" x14ac:dyDescent="0.25">
      <c r="A42" s="268">
        <v>0</v>
      </c>
      <c r="B42" s="269">
        <v>0</v>
      </c>
      <c r="C42" s="268">
        <v>0</v>
      </c>
      <c r="D42" s="202">
        <v>0</v>
      </c>
      <c r="E42" s="269">
        <v>0</v>
      </c>
      <c r="F42" s="268">
        <v>0</v>
      </c>
      <c r="G42" s="202">
        <v>1</v>
      </c>
      <c r="H42" s="269">
        <v>0</v>
      </c>
      <c r="I42" s="273">
        <v>1</v>
      </c>
      <c r="J42" s="148">
        <f t="shared" si="3"/>
        <v>0</v>
      </c>
      <c r="K42" s="151" t="s">
        <v>691</v>
      </c>
      <c r="L42" s="152" t="s">
        <v>691</v>
      </c>
      <c r="M42" s="153" t="s">
        <v>1346</v>
      </c>
      <c r="N42" s="276" t="s">
        <v>3043</v>
      </c>
      <c r="O42" s="174"/>
      <c r="P42" s="214"/>
      <c r="Q42" s="42" t="str">
        <f t="shared" si="0"/>
        <v>NACC_UDS$UDSVERNF=labelled_spss(NACC_UDS$UDSVERNF,c(95 = Physical problem
96 = Cognitive/behavior problem
97 = Other problem
98 = Verbal refusal
-4 = Not available), label="Number of non-F-words and rule violation errors in 1 minute")</v>
      </c>
      <c r="R42" s="33" t="str">
        <f t="shared" si="2"/>
        <v>missing values UDSVERNF(95 thru 98,-4).</v>
      </c>
      <c r="S42" s="66" t="s">
        <v>4361</v>
      </c>
      <c r="T42" s="8"/>
    </row>
    <row r="43" spans="1:20" ht="12.6" customHeight="1" x14ac:dyDescent="0.25">
      <c r="A43" s="268">
        <v>0</v>
      </c>
      <c r="B43" s="269">
        <v>0</v>
      </c>
      <c r="C43" s="268">
        <v>0</v>
      </c>
      <c r="D43" s="202">
        <v>0</v>
      </c>
      <c r="E43" s="269">
        <v>0</v>
      </c>
      <c r="F43" s="268">
        <v>0</v>
      </c>
      <c r="G43" s="202">
        <v>1</v>
      </c>
      <c r="H43" s="269">
        <v>0</v>
      </c>
      <c r="I43" s="273">
        <v>1</v>
      </c>
      <c r="J43" s="148">
        <f t="shared" si="3"/>
        <v>0</v>
      </c>
      <c r="K43" s="151" t="s">
        <v>690</v>
      </c>
      <c r="L43" s="152" t="s">
        <v>690</v>
      </c>
      <c r="M43" s="153" t="s">
        <v>1347</v>
      </c>
      <c r="N43" s="276" t="s">
        <v>3043</v>
      </c>
      <c r="O43" s="174"/>
      <c r="P43" s="214"/>
      <c r="Q43" s="42" t="str">
        <f t="shared" si="0"/>
        <v>NACC_UDS$UDSVERLC=labelled_spss(NACC_UDS$UDSVERLC,c(95 = Physical problem
96 = Cognitive/behavior problem
97 = Other problem
98 = Verbal refusal
-4 = Not available), label="Number of correct L-words generated in 1 minute")</v>
      </c>
      <c r="R43" s="33" t="str">
        <f t="shared" si="2"/>
        <v>missing values UDSVERLC(95 thru 98,-4).</v>
      </c>
      <c r="S43" s="66" t="s">
        <v>4361</v>
      </c>
      <c r="T43" s="8"/>
    </row>
    <row r="44" spans="1:20" ht="12.6" customHeight="1" x14ac:dyDescent="0.25">
      <c r="A44" s="268">
        <v>0</v>
      </c>
      <c r="B44" s="269">
        <v>0</v>
      </c>
      <c r="C44" s="268">
        <v>0</v>
      </c>
      <c r="D44" s="202">
        <v>0</v>
      </c>
      <c r="E44" s="269">
        <v>0</v>
      </c>
      <c r="F44" s="268">
        <v>0</v>
      </c>
      <c r="G44" s="202">
        <v>1</v>
      </c>
      <c r="H44" s="269">
        <v>0</v>
      </c>
      <c r="I44" s="273">
        <v>1</v>
      </c>
      <c r="J44" s="148">
        <f t="shared" si="3"/>
        <v>0</v>
      </c>
      <c r="K44" s="151" t="s">
        <v>689</v>
      </c>
      <c r="L44" s="152" t="s">
        <v>689</v>
      </c>
      <c r="M44" s="153" t="s">
        <v>688</v>
      </c>
      <c r="N44" s="276" t="s">
        <v>3043</v>
      </c>
      <c r="O44" s="174"/>
      <c r="P44" s="214"/>
      <c r="Q44" s="42" t="str">
        <f t="shared" si="0"/>
        <v>NACC_UDS$UDSVERLR=labelled_spss(NACC_UDS$UDSVERLR,c(95 = Physical problem
96 = Cognitive/behavior problem
97 = Other problem
98 = Verbal refusal
-4 = Not available), label="Number of L-words repeated in 1 minute")</v>
      </c>
      <c r="R44" s="33" t="str">
        <f t="shared" si="2"/>
        <v>missing values UDSVERLR(95 thru 98,-4).</v>
      </c>
      <c r="S44" s="66" t="s">
        <v>4361</v>
      </c>
      <c r="T44" s="8"/>
    </row>
    <row r="45" spans="1:20" ht="12.6" customHeight="1" x14ac:dyDescent="0.25">
      <c r="A45" s="268">
        <v>0</v>
      </c>
      <c r="B45" s="269">
        <v>0</v>
      </c>
      <c r="C45" s="268">
        <v>0</v>
      </c>
      <c r="D45" s="202">
        <v>0</v>
      </c>
      <c r="E45" s="269">
        <v>0</v>
      </c>
      <c r="F45" s="268">
        <v>0</v>
      </c>
      <c r="G45" s="202">
        <v>1</v>
      </c>
      <c r="H45" s="269">
        <v>0</v>
      </c>
      <c r="I45" s="273">
        <v>1</v>
      </c>
      <c r="J45" s="148">
        <f t="shared" si="3"/>
        <v>0</v>
      </c>
      <c r="K45" s="151" t="s">
        <v>769</v>
      </c>
      <c r="L45" s="152" t="s">
        <v>769</v>
      </c>
      <c r="M45" s="153" t="s">
        <v>1348</v>
      </c>
      <c r="N45" s="276" t="s">
        <v>3043</v>
      </c>
      <c r="O45" s="174"/>
      <c r="P45" s="214"/>
      <c r="Q45" s="42" t="str">
        <f t="shared" si="0"/>
        <v>NACC_UDS$UDSVERLN=labelled_spss(NACC_UDS$UDSVERLN,c(95 = Physical problem
96 = Cognitive/behavior problem
97 = Other problem
98 = Verbal refusal
-4 = Not available), label="Number of non-L-words and rule violation errors in 1 minute")</v>
      </c>
      <c r="R45" s="33" t="str">
        <f t="shared" si="2"/>
        <v>missing values UDSVERLN(95 thru 98,-4).</v>
      </c>
      <c r="S45" s="66" t="s">
        <v>4361</v>
      </c>
      <c r="T45" s="8"/>
    </row>
    <row r="46" spans="1:20" ht="12.6" customHeight="1" x14ac:dyDescent="0.25">
      <c r="A46" s="268">
        <v>0</v>
      </c>
      <c r="B46" s="269">
        <v>0</v>
      </c>
      <c r="C46" s="268">
        <v>0</v>
      </c>
      <c r="D46" s="202">
        <v>0</v>
      </c>
      <c r="E46" s="269">
        <v>0</v>
      </c>
      <c r="F46" s="268">
        <v>0</v>
      </c>
      <c r="G46" s="202">
        <v>1</v>
      </c>
      <c r="H46" s="269">
        <v>0</v>
      </c>
      <c r="I46" s="273">
        <v>1</v>
      </c>
      <c r="J46" s="148">
        <f t="shared" si="3"/>
        <v>0</v>
      </c>
      <c r="K46" s="151" t="s">
        <v>768</v>
      </c>
      <c r="L46" s="152" t="s">
        <v>768</v>
      </c>
      <c r="M46" s="153" t="s">
        <v>1349</v>
      </c>
      <c r="N46" s="276" t="s">
        <v>3043</v>
      </c>
      <c r="O46" s="174"/>
      <c r="P46" s="214"/>
      <c r="Q46" s="42" t="str">
        <f t="shared" si="0"/>
        <v>NACC_UDS$UDSVERTN=labelled_spss(NACC_UDS$UDSVERTN,c(95 = Physical problem
96 = Cognitive/behavior problem
97 = Other problem
98 = Verbal refusal
-4 = Not available), label="Total number of correct F-words and L-words")</v>
      </c>
      <c r="R46" s="33" t="str">
        <f t="shared" si="2"/>
        <v>missing values UDSVERTN(95 thru 98,-4).</v>
      </c>
      <c r="S46" s="66" t="s">
        <v>4361</v>
      </c>
      <c r="T46" s="8"/>
    </row>
    <row r="47" spans="1:20" ht="12.6" customHeight="1" x14ac:dyDescent="0.25">
      <c r="A47" s="268">
        <v>0</v>
      </c>
      <c r="B47" s="269">
        <v>0</v>
      </c>
      <c r="C47" s="268">
        <v>0</v>
      </c>
      <c r="D47" s="202">
        <v>0</v>
      </c>
      <c r="E47" s="269">
        <v>0</v>
      </c>
      <c r="F47" s="268">
        <v>0</v>
      </c>
      <c r="G47" s="202">
        <v>1</v>
      </c>
      <c r="H47" s="269">
        <v>0</v>
      </c>
      <c r="I47" s="273">
        <v>1</v>
      </c>
      <c r="J47" s="148">
        <f t="shared" si="3"/>
        <v>0</v>
      </c>
      <c r="K47" s="151" t="s">
        <v>767</v>
      </c>
      <c r="L47" s="152" t="s">
        <v>767</v>
      </c>
      <c r="M47" s="153" t="s">
        <v>1350</v>
      </c>
      <c r="N47" s="276" t="s">
        <v>3043</v>
      </c>
      <c r="O47" s="174"/>
      <c r="P47" s="214"/>
      <c r="Q47" s="42" t="str">
        <f t="shared" si="0"/>
        <v>NACC_UDS$UDSVERTE=labelled_spss(NACC_UDS$UDSVERTE,c(95 = Physical problem
96 = Cognitive/behavior problem
97 = Other problem
98 = Verbal refusal
-4 = Not available), label="Total number of F-word and L-word repetition errors")</v>
      </c>
      <c r="R47" s="33" t="str">
        <f t="shared" si="2"/>
        <v>missing values UDSVERTE(95 thru 98,-4).</v>
      </c>
      <c r="S47" s="66" t="s">
        <v>4361</v>
      </c>
      <c r="T47" s="8"/>
    </row>
    <row r="48" spans="1:20" ht="12.6" customHeight="1" x14ac:dyDescent="0.25">
      <c r="A48" s="268">
        <v>0</v>
      </c>
      <c r="B48" s="269">
        <v>0</v>
      </c>
      <c r="C48" s="268">
        <v>0</v>
      </c>
      <c r="D48" s="202">
        <v>0</v>
      </c>
      <c r="E48" s="269">
        <v>0</v>
      </c>
      <c r="F48" s="268">
        <v>0</v>
      </c>
      <c r="G48" s="202">
        <v>1</v>
      </c>
      <c r="H48" s="269">
        <v>0</v>
      </c>
      <c r="I48" s="273">
        <v>1</v>
      </c>
      <c r="J48" s="148">
        <f t="shared" si="3"/>
        <v>0</v>
      </c>
      <c r="K48" s="151" t="s">
        <v>766</v>
      </c>
      <c r="L48" s="152" t="s">
        <v>766</v>
      </c>
      <c r="M48" s="153" t="s">
        <v>1351</v>
      </c>
      <c r="N48" s="276" t="s">
        <v>3043</v>
      </c>
      <c r="O48" s="174"/>
      <c r="P48" s="214"/>
      <c r="Q48" s="42" t="str">
        <f t="shared" si="0"/>
        <v>NACC_UDS$UDSVERTI=labelled_spss(NACC_UDS$UDSVERTI,c(95 = Physical problem
96 = Cognitive/behavior problem
97 = Other problem
98 = Verbal refusal
-4 = Not available), label="Total number of non-F/L-words and rule violation errors")</v>
      </c>
      <c r="R48" s="33" t="str">
        <f t="shared" si="2"/>
        <v>missing values UDSVERTI(95 thru 98,-4).</v>
      </c>
      <c r="S48" s="66" t="s">
        <v>4361</v>
      </c>
      <c r="T48" s="8"/>
    </row>
    <row r="49" spans="1:20" ht="12.6" customHeight="1" thickBot="1" x14ac:dyDescent="0.3">
      <c r="A49" s="270">
        <v>1</v>
      </c>
      <c r="B49" s="271">
        <v>1</v>
      </c>
      <c r="C49" s="270">
        <v>1</v>
      </c>
      <c r="D49" s="267">
        <v>1</v>
      </c>
      <c r="E49" s="271">
        <v>0</v>
      </c>
      <c r="F49" s="270">
        <v>0</v>
      </c>
      <c r="G49" s="267">
        <v>1</v>
      </c>
      <c r="H49" s="271">
        <v>0</v>
      </c>
      <c r="I49" s="274">
        <v>1</v>
      </c>
      <c r="J49" s="192">
        <f t="shared" si="3"/>
        <v>0</v>
      </c>
      <c r="K49" s="168" t="s">
        <v>765</v>
      </c>
      <c r="L49" s="169" t="s">
        <v>765</v>
      </c>
      <c r="M49" s="172" t="s">
        <v>1352</v>
      </c>
      <c r="N49" s="281" t="s">
        <v>3050</v>
      </c>
      <c r="O49" s="261"/>
      <c r="P49" s="343"/>
      <c r="Q49" s="42" t="str">
        <f t="shared" si="0"/>
        <v>NACC_UDS$COGSTAT=labelled_spss(NACC_UDS$COGSTAT,c(0 = Clinician unable to render opinion
1 = Better than normal for age
2 = Normal for age
3 = One or two test scores abnormal
4 = Three or more scores are abnormal or lower than expected
9 = Missing
-4 = Not available), label="Per clinician, based on the neuropsychological examination, the subject’s cognitive status is deemed")</v>
      </c>
      <c r="R49" s="33" t="str">
        <f t="shared" si="2"/>
        <v>missing values COGSTAT(9,-4).</v>
      </c>
      <c r="S49" s="61" t="s">
        <v>3826</v>
      </c>
      <c r="T49" s="8"/>
    </row>
    <row r="50" spans="1:20" ht="12.6" customHeight="1" x14ac:dyDescent="0.25">
      <c r="A50" s="351"/>
      <c r="B50" s="352"/>
      <c r="C50" s="352"/>
      <c r="D50" s="352"/>
      <c r="E50" s="352"/>
      <c r="F50" s="352"/>
      <c r="G50" s="352"/>
      <c r="H50" s="352"/>
      <c r="I50" s="282">
        <v>1</v>
      </c>
      <c r="J50" s="228">
        <v>1</v>
      </c>
      <c r="K50" s="365" t="s">
        <v>670</v>
      </c>
      <c r="L50" s="366" t="s">
        <v>670</v>
      </c>
      <c r="M50" s="367" t="s">
        <v>669</v>
      </c>
      <c r="N50" s="368" t="s">
        <v>3044</v>
      </c>
      <c r="O50" s="363" t="s">
        <v>751</v>
      </c>
      <c r="P50" s="230" t="s">
        <v>751</v>
      </c>
      <c r="Q50" s="42" t="str">
        <f t="shared" si="0"/>
        <v>NACC_UDS$NACCMMSE=labelled_spss(NACC_UDS$NACCMMSE,c(88 = Score not calculated; missing at least one MMSE item
95 = Physical problem
96 = Cognitive/behavior problem
97 = Other problem
98 = Verbal refusal
-4 = Not available), label="Total MMSE score (using D-L-R-O-W)")</v>
      </c>
      <c r="R50" s="33" t="str">
        <f t="shared" si="2"/>
        <v>missing values NACCMMSE(88 thru 98,-4).</v>
      </c>
      <c r="S50" s="66" t="s">
        <v>4363</v>
      </c>
      <c r="T50" s="8"/>
    </row>
    <row r="51" spans="1:20" ht="12.6" customHeight="1" thickBot="1" x14ac:dyDescent="0.3">
      <c r="A51" s="265"/>
      <c r="B51" s="266"/>
      <c r="C51" s="266"/>
      <c r="D51" s="266"/>
      <c r="E51" s="266"/>
      <c r="F51" s="266"/>
      <c r="G51" s="266"/>
      <c r="H51" s="266"/>
      <c r="I51" s="274">
        <v>1</v>
      </c>
      <c r="J51" s="192">
        <v>1</v>
      </c>
      <c r="K51" s="305" t="s">
        <v>764</v>
      </c>
      <c r="L51" s="337" t="s">
        <v>764</v>
      </c>
      <c r="M51" s="338" t="s">
        <v>1353</v>
      </c>
      <c r="N51" s="369" t="s">
        <v>3051</v>
      </c>
      <c r="O51" s="364" t="s">
        <v>805</v>
      </c>
      <c r="P51" s="231" t="s">
        <v>805</v>
      </c>
      <c r="Q51" s="42" t="str">
        <f t="shared" si="0"/>
        <v>NACC_UDS$NACCC1=labelled_spss(NACC_UDS$NACCC1,c(0 = UDS Form C1 completed within 90 days of Form A1
1 = UDS Form C1 completed &gt;90 days before or after Form A1
-4 = Not available), label="Form date discrepancy between UDS Form A1 and Form C1")</v>
      </c>
      <c r="R51" s="33" t="str">
        <f t="shared" si="2"/>
        <v>missing values NACCC1(-4).</v>
      </c>
      <c r="S51" s="61" t="s">
        <v>2888</v>
      </c>
      <c r="T51" s="8"/>
    </row>
  </sheetData>
  <autoFilter ref="A1:J1" xr:uid="{49C53494-97E7-418C-B64D-108C373D791B}"/>
  <phoneticPr fontId="1" type="noConversion"/>
  <conditionalFormatting sqref="J2:J51">
    <cfRule type="cellIs" dxfId="29" priority="2" operator="equal">
      <formula>1</formula>
    </cfRule>
    <cfRule type="cellIs" dxfId="28" priority="3" operator="equal">
      <formula>0</formula>
    </cfRule>
  </conditionalFormatting>
  <conditionalFormatting sqref="I2:I51">
    <cfRule type="cellIs" dxfId="27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20CE-1C21-4289-964A-4AFDA300EFB8}">
  <dimension ref="A1:Z109"/>
  <sheetViews>
    <sheetView workbookViewId="0">
      <selection activeCell="I2" sqref="I2:J2"/>
    </sheetView>
  </sheetViews>
  <sheetFormatPr defaultRowHeight="12.6" customHeight="1" x14ac:dyDescent="0.3"/>
  <cols>
    <col min="1" max="8" width="6" customWidth="1"/>
    <col min="9" max="10" width="4.88671875" customWidth="1"/>
    <col min="11" max="12" width="10.77734375" bestFit="1" customWidth="1"/>
    <col min="13" max="13" width="73.44140625" bestFit="1" customWidth="1"/>
    <col min="16" max="16" width="10.44140625" bestFit="1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0" t="s">
        <v>4892</v>
      </c>
      <c r="G1" s="180" t="s">
        <v>4893</v>
      </c>
      <c r="H1" s="180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ht="10.8" customHeight="1" x14ac:dyDescent="0.3">
      <c r="A2" s="159">
        <v>0</v>
      </c>
      <c r="B2" s="354">
        <v>0</v>
      </c>
      <c r="C2" s="355">
        <v>0</v>
      </c>
      <c r="D2" s="356">
        <v>0</v>
      </c>
      <c r="E2" s="354">
        <v>0</v>
      </c>
      <c r="F2" s="356">
        <v>0</v>
      </c>
      <c r="G2" s="356">
        <v>0</v>
      </c>
      <c r="H2" s="356">
        <v>1</v>
      </c>
      <c r="I2" s="273">
        <v>0</v>
      </c>
      <c r="J2" s="148">
        <f>IF(AND(F2=0,G2=0,H2=0),1,0)</f>
        <v>0</v>
      </c>
      <c r="K2" s="360"/>
      <c r="L2" s="357" t="s">
        <v>5733</v>
      </c>
      <c r="M2" s="203" t="s">
        <v>5734</v>
      </c>
      <c r="N2" s="358" t="s">
        <v>5735</v>
      </c>
      <c r="O2" s="356"/>
      <c r="P2" s="354"/>
    </row>
    <row r="3" spans="1:21" s="1" customFormat="1" ht="10.8" customHeight="1" x14ac:dyDescent="0.25">
      <c r="A3" s="345">
        <v>0</v>
      </c>
      <c r="B3" s="346">
        <v>0</v>
      </c>
      <c r="C3" s="345">
        <v>0</v>
      </c>
      <c r="D3" s="195">
        <v>0</v>
      </c>
      <c r="E3" s="346">
        <v>0</v>
      </c>
      <c r="F3" s="195">
        <v>1</v>
      </c>
      <c r="G3" s="195">
        <v>1</v>
      </c>
      <c r="H3" s="195">
        <v>1</v>
      </c>
      <c r="I3" s="273">
        <v>1</v>
      </c>
      <c r="J3" s="148">
        <f>IF(AND(F3=0,G3=0,H3=0),1,0)</f>
        <v>0</v>
      </c>
      <c r="K3" s="151" t="s">
        <v>763</v>
      </c>
      <c r="L3" s="152" t="s">
        <v>763</v>
      </c>
      <c r="M3" s="153" t="s">
        <v>762</v>
      </c>
      <c r="N3" s="276" t="s">
        <v>3014</v>
      </c>
      <c r="O3" s="153"/>
      <c r="P3" s="214"/>
      <c r="Q3" s="42" t="str">
        <f t="shared" ref="Q3:Q10" si="0">CONCATENATE("NACC_UDS$",K3,"=","labelled_spss(NACC_UDS$",K3,",c(",N3,"), label=",$Q$1,M3,$Q$1,")")</f>
        <v>NACC_UDS$MOCACOMP=labelled_spss(NACC_UDS$MOCACOMP,c(0 = No
1 = Yes
-4 = Not available), label=Was any part of MoCA administered?)</v>
      </c>
      <c r="R3" s="33" t="str">
        <f t="shared" ref="R3:R10" si="1">IF(S3="","",CONCATENATE("missing values ",K3,"(",S3,")."))</f>
        <v>missing values MOCACOMP(-4).</v>
      </c>
      <c r="S3" s="61" t="s">
        <v>2888</v>
      </c>
      <c r="T3" s="8"/>
      <c r="U3" s="8"/>
    </row>
    <row r="4" spans="1:21" s="1" customFormat="1" ht="12.6" customHeight="1" x14ac:dyDescent="0.25">
      <c r="A4" s="345">
        <v>0</v>
      </c>
      <c r="B4" s="346">
        <v>0</v>
      </c>
      <c r="C4" s="345">
        <v>0</v>
      </c>
      <c r="D4" s="195">
        <v>0</v>
      </c>
      <c r="E4" s="346">
        <v>0</v>
      </c>
      <c r="F4" s="195">
        <v>1</v>
      </c>
      <c r="G4" s="195">
        <v>1</v>
      </c>
      <c r="H4" s="195">
        <v>1</v>
      </c>
      <c r="I4" s="273">
        <v>1</v>
      </c>
      <c r="J4" s="148">
        <f t="shared" ref="J4:J85" si="2">IF(AND(F4=0,G4=0,H4=0),1,0)</f>
        <v>0</v>
      </c>
      <c r="K4" s="151" t="s">
        <v>761</v>
      </c>
      <c r="L4" s="152" t="s">
        <v>761</v>
      </c>
      <c r="M4" s="153" t="s">
        <v>1354</v>
      </c>
      <c r="N4" s="276" t="s">
        <v>3043</v>
      </c>
      <c r="O4" s="153"/>
      <c r="P4" s="214"/>
      <c r="Q4" s="42" t="str">
        <f t="shared" si="0"/>
        <v>NACC_UDS$MOCAREAS=labelled_spss(NACC_UDS$MOCAREAS,c(95 = Physical problem
96 = Cognitive/behavior problem
97 = Other problem
98 = Verbal refusal
-4 = Not available), label=If no part of MoCA administered, reason code)</v>
      </c>
      <c r="R4" s="33" t="str">
        <f t="shared" si="1"/>
        <v>missing values MOCAREAS(95 thru 98,-4).</v>
      </c>
      <c r="S4" s="66" t="s">
        <v>4361</v>
      </c>
      <c r="T4" s="8"/>
      <c r="U4" s="8"/>
    </row>
    <row r="5" spans="1:21" s="1" customFormat="1" ht="12.6" customHeight="1" x14ac:dyDescent="0.25">
      <c r="A5" s="345">
        <v>0</v>
      </c>
      <c r="B5" s="346">
        <v>0</v>
      </c>
      <c r="C5" s="345">
        <v>0</v>
      </c>
      <c r="D5" s="195">
        <v>0</v>
      </c>
      <c r="E5" s="346">
        <v>0</v>
      </c>
      <c r="F5" s="195">
        <v>1</v>
      </c>
      <c r="G5" s="195">
        <v>1</v>
      </c>
      <c r="H5" s="195">
        <v>0</v>
      </c>
      <c r="I5" s="273">
        <v>1</v>
      </c>
      <c r="J5" s="148">
        <f t="shared" si="2"/>
        <v>0</v>
      </c>
      <c r="K5" s="151" t="s">
        <v>760</v>
      </c>
      <c r="L5" s="152" t="s">
        <v>760</v>
      </c>
      <c r="M5" s="153" t="s">
        <v>759</v>
      </c>
      <c r="N5" s="276" t="s">
        <v>3052</v>
      </c>
      <c r="O5" s="153"/>
      <c r="P5" s="214"/>
      <c r="Q5" s="42" t="str">
        <f t="shared" si="0"/>
        <v>NACC_UDS$MOCALOC=labelled_spss(NACC_UDS$MOCALOC,c(1 = In ADC or Clinic
2 = In Home
3 = In-person — other
-4 = Not available), label=Where was MoCA administered?)</v>
      </c>
      <c r="R5" s="33" t="str">
        <f t="shared" si="1"/>
        <v>missing values MOCALOC(-4).</v>
      </c>
      <c r="S5" s="61" t="s">
        <v>2888</v>
      </c>
      <c r="T5" s="8"/>
      <c r="U5" s="8"/>
    </row>
    <row r="6" spans="1:21" s="1" customFormat="1" ht="12.6" customHeight="1" x14ac:dyDescent="0.25">
      <c r="A6" s="345">
        <v>0</v>
      </c>
      <c r="B6" s="346">
        <v>0</v>
      </c>
      <c r="C6" s="345">
        <v>0</v>
      </c>
      <c r="D6" s="195">
        <v>0</v>
      </c>
      <c r="E6" s="346">
        <v>0</v>
      </c>
      <c r="F6" s="195">
        <v>1</v>
      </c>
      <c r="G6" s="195">
        <v>1</v>
      </c>
      <c r="H6" s="195">
        <v>1</v>
      </c>
      <c r="I6" s="273">
        <v>1</v>
      </c>
      <c r="J6" s="148">
        <f t="shared" si="2"/>
        <v>0</v>
      </c>
      <c r="K6" s="151" t="s">
        <v>758</v>
      </c>
      <c r="L6" s="152" t="s">
        <v>758</v>
      </c>
      <c r="M6" s="153" t="s">
        <v>757</v>
      </c>
      <c r="N6" s="276" t="s">
        <v>3042</v>
      </c>
      <c r="O6" s="153"/>
      <c r="P6" s="214"/>
      <c r="Q6" s="42" t="str">
        <f t="shared" si="0"/>
        <v>NACC_UDS$MOCALAN=labelled_spss(NACC_UDS$MOCALAN,c(1 = English
2 = Spanish
3 = Other
-4 = Not available), label=Language of MoCA administration)</v>
      </c>
      <c r="R6" s="33" t="str">
        <f t="shared" si="1"/>
        <v>missing values MOCALAN(-4).</v>
      </c>
      <c r="S6" s="61" t="s">
        <v>2888</v>
      </c>
      <c r="T6" s="8"/>
      <c r="U6" s="8"/>
    </row>
    <row r="7" spans="1:21" s="1" customFormat="1" ht="12.6" customHeight="1" x14ac:dyDescent="0.25">
      <c r="A7" s="345">
        <v>0</v>
      </c>
      <c r="B7" s="346">
        <v>0</v>
      </c>
      <c r="C7" s="345">
        <v>0</v>
      </c>
      <c r="D7" s="195">
        <v>0</v>
      </c>
      <c r="E7" s="346">
        <v>0</v>
      </c>
      <c r="F7" s="195">
        <v>1</v>
      </c>
      <c r="G7" s="195">
        <v>1</v>
      </c>
      <c r="H7" s="195">
        <v>1</v>
      </c>
      <c r="I7" s="273">
        <v>1</v>
      </c>
      <c r="J7" s="148">
        <f t="shared" si="2"/>
        <v>0</v>
      </c>
      <c r="K7" s="151" t="s">
        <v>756</v>
      </c>
      <c r="L7" s="152" t="s">
        <v>756</v>
      </c>
      <c r="M7" s="153" t="s">
        <v>1355</v>
      </c>
      <c r="N7" s="278"/>
      <c r="O7" s="156"/>
      <c r="P7" s="279"/>
      <c r="Q7" s="42" t="str">
        <f t="shared" si="0"/>
        <v>NACC_UDS$MOCALANX=labelled_spss(NACC_UDS$MOCALANX,c(), label=Language of MoCA administration — Other, specify)</v>
      </c>
      <c r="R7" s="33" t="str">
        <f t="shared" si="1"/>
        <v/>
      </c>
      <c r="S7" s="61"/>
      <c r="T7" s="8"/>
      <c r="U7" s="8"/>
    </row>
    <row r="8" spans="1:21" s="1" customFormat="1" ht="12.6" customHeight="1" x14ac:dyDescent="0.25">
      <c r="A8" s="345">
        <v>0</v>
      </c>
      <c r="B8" s="346">
        <v>0</v>
      </c>
      <c r="C8" s="345">
        <v>0</v>
      </c>
      <c r="D8" s="195">
        <v>0</v>
      </c>
      <c r="E8" s="346">
        <v>0</v>
      </c>
      <c r="F8" s="195">
        <v>1</v>
      </c>
      <c r="G8" s="195">
        <v>1</v>
      </c>
      <c r="H8" s="195">
        <v>0</v>
      </c>
      <c r="I8" s="273">
        <v>1</v>
      </c>
      <c r="J8" s="148">
        <f t="shared" si="2"/>
        <v>0</v>
      </c>
      <c r="K8" s="151" t="s">
        <v>755</v>
      </c>
      <c r="L8" s="152" t="s">
        <v>755</v>
      </c>
      <c r="M8" s="153" t="s">
        <v>1328</v>
      </c>
      <c r="N8" s="276" t="s">
        <v>3014</v>
      </c>
      <c r="O8" s="153"/>
      <c r="P8" s="214"/>
      <c r="Q8" s="42" t="str">
        <f t="shared" si="0"/>
        <v>NACC_UDS$MOCAVIS=labelled_spss(NACC_UDS$MOCAVIS,c(0 = No
1 = Yes
-4 = Not available), label=Subject was unable to complete one or more sections due to visual impairment)</v>
      </c>
      <c r="R8" s="33" t="str">
        <f t="shared" si="1"/>
        <v>missing values MOCAVIS(-4).</v>
      </c>
      <c r="S8" s="61" t="s">
        <v>2888</v>
      </c>
      <c r="T8" s="8"/>
      <c r="U8" s="8"/>
    </row>
    <row r="9" spans="1:21" s="1" customFormat="1" ht="12.6" customHeight="1" x14ac:dyDescent="0.25">
      <c r="A9" s="345">
        <v>0</v>
      </c>
      <c r="B9" s="346">
        <v>0</v>
      </c>
      <c r="C9" s="345">
        <v>0</v>
      </c>
      <c r="D9" s="195">
        <v>0</v>
      </c>
      <c r="E9" s="346">
        <v>0</v>
      </c>
      <c r="F9" s="195">
        <v>1</v>
      </c>
      <c r="G9" s="195">
        <v>1</v>
      </c>
      <c r="H9" s="195">
        <v>1</v>
      </c>
      <c r="I9" s="273">
        <v>1</v>
      </c>
      <c r="J9" s="148">
        <f t="shared" si="2"/>
        <v>0</v>
      </c>
      <c r="K9" s="151" t="s">
        <v>754</v>
      </c>
      <c r="L9" s="152" t="s">
        <v>754</v>
      </c>
      <c r="M9" s="153" t="s">
        <v>1329</v>
      </c>
      <c r="N9" s="276" t="s">
        <v>3014</v>
      </c>
      <c r="O9" s="153"/>
      <c r="P9" s="214"/>
      <c r="Q9" s="42" t="str">
        <f t="shared" si="0"/>
        <v>NACC_UDS$MOCAHEAR=labelled_spss(NACC_UDS$MOCAHEAR,c(0 = No
1 = Yes
-4 = Not available), label=Subject was unable to complete one or more sections due to hearing impairment)</v>
      </c>
      <c r="R9" s="33" t="str">
        <f t="shared" si="1"/>
        <v>missing values MOCAHEAR(-4).</v>
      </c>
      <c r="S9" s="61" t="s">
        <v>2888</v>
      </c>
      <c r="T9" s="8"/>
      <c r="U9" s="8"/>
    </row>
    <row r="10" spans="1:21" s="1" customFormat="1" ht="12.6" customHeight="1" x14ac:dyDescent="0.25">
      <c r="A10" s="345">
        <v>0</v>
      </c>
      <c r="B10" s="346">
        <v>0</v>
      </c>
      <c r="C10" s="345">
        <v>0</v>
      </c>
      <c r="D10" s="195">
        <v>0</v>
      </c>
      <c r="E10" s="346">
        <v>0</v>
      </c>
      <c r="F10" s="195">
        <v>1</v>
      </c>
      <c r="G10" s="195">
        <v>1</v>
      </c>
      <c r="H10" s="195">
        <v>0</v>
      </c>
      <c r="I10" s="273">
        <v>1</v>
      </c>
      <c r="J10" s="148">
        <f t="shared" si="2"/>
        <v>0</v>
      </c>
      <c r="K10" s="151" t="s">
        <v>753</v>
      </c>
      <c r="L10" s="152" t="s">
        <v>753</v>
      </c>
      <c r="M10" s="153" t="s">
        <v>752</v>
      </c>
      <c r="N10" s="276" t="s">
        <v>3053</v>
      </c>
      <c r="O10" s="153"/>
      <c r="P10" s="155" t="s">
        <v>751</v>
      </c>
      <c r="Q10" s="42" t="str">
        <f t="shared" si="0"/>
        <v>NACC_UDS$MOCATOTS=labelled_spss(NACC_UDS$MOCATOTS,c(88 = Item(s) or whole test not administered
-4 = Not available), label=MoCA Total Raw Score — uncorrected)</v>
      </c>
      <c r="R10" s="33" t="str">
        <f t="shared" si="1"/>
        <v>missing values MOCATOTS(88,-4).</v>
      </c>
      <c r="S10" s="61" t="s">
        <v>3835</v>
      </c>
      <c r="T10" s="8"/>
      <c r="U10" s="8"/>
    </row>
    <row r="11" spans="1:21" s="1" customFormat="1" ht="12.6" customHeight="1" x14ac:dyDescent="0.25">
      <c r="A11" s="345">
        <v>0</v>
      </c>
      <c r="B11" s="346">
        <v>0</v>
      </c>
      <c r="C11" s="345">
        <v>0</v>
      </c>
      <c r="D11" s="195">
        <v>0</v>
      </c>
      <c r="E11" s="346">
        <v>0</v>
      </c>
      <c r="F11" s="195">
        <v>0</v>
      </c>
      <c r="G11" s="195">
        <v>0</v>
      </c>
      <c r="H11" s="195">
        <v>1</v>
      </c>
      <c r="I11" s="273">
        <v>0</v>
      </c>
      <c r="J11" s="148">
        <f t="shared" si="2"/>
        <v>0</v>
      </c>
      <c r="K11" s="151" t="s">
        <v>5737</v>
      </c>
      <c r="L11" s="152" t="s">
        <v>5737</v>
      </c>
      <c r="M11" s="153" t="s">
        <v>5736</v>
      </c>
      <c r="N11" s="276" t="s">
        <v>3053</v>
      </c>
      <c r="O11" s="153"/>
      <c r="P11" s="155" t="s">
        <v>751</v>
      </c>
      <c r="Q11" s="42"/>
      <c r="R11" s="33"/>
      <c r="S11" s="61"/>
      <c r="T11" s="8"/>
      <c r="U11" s="8"/>
    </row>
    <row r="12" spans="1:21" s="1" customFormat="1" ht="12.6" customHeight="1" x14ac:dyDescent="0.25">
      <c r="A12" s="345">
        <v>0</v>
      </c>
      <c r="B12" s="346">
        <v>0</v>
      </c>
      <c r="C12" s="345">
        <v>0</v>
      </c>
      <c r="D12" s="195">
        <v>0</v>
      </c>
      <c r="E12" s="346">
        <v>0</v>
      </c>
      <c r="F12" s="195">
        <v>1</v>
      </c>
      <c r="G12" s="195">
        <v>1</v>
      </c>
      <c r="H12" s="195">
        <v>0</v>
      </c>
      <c r="I12" s="273">
        <v>1</v>
      </c>
      <c r="J12" s="148">
        <f t="shared" si="2"/>
        <v>0</v>
      </c>
      <c r="K12" s="151" t="s">
        <v>750</v>
      </c>
      <c r="L12" s="152" t="s">
        <v>750</v>
      </c>
      <c r="M12" s="153" t="s">
        <v>749</v>
      </c>
      <c r="N12" s="276" t="s">
        <v>3043</v>
      </c>
      <c r="O12" s="153"/>
      <c r="P12" s="214"/>
      <c r="Q12" s="42" t="str">
        <f t="shared" ref="Q12:Q38" si="3">CONCATENATE("NACC_UDS$",K12,"=","labelled_spss(NACC_UDS$",K12,",c(",N12,"), label=",$Q$1,M12,$Q$1,")")</f>
        <v>NACC_UDS$MOCATRAI=labelled_spss(NACC_UDS$MOCATRAI,c(95 = Physical problem
96 = Cognitive/behavior problem
97 = Other problem
98 = Verbal refusal
-4 = Not available), label=MoCA: Visuospatial/executive — Trails)</v>
      </c>
      <c r="R12" s="33" t="str">
        <f t="shared" ref="R12:R33" si="4">IF(S12="","",CONCATENATE("missing values ",K12,"(",S12,")."))</f>
        <v>missing values MOCATRAI(95 thru 98,-4).</v>
      </c>
      <c r="S12" s="66" t="s">
        <v>4361</v>
      </c>
      <c r="T12" s="8"/>
      <c r="U12" s="8"/>
    </row>
    <row r="13" spans="1:21" s="1" customFormat="1" ht="12.6" customHeight="1" x14ac:dyDescent="0.25">
      <c r="A13" s="345">
        <v>0</v>
      </c>
      <c r="B13" s="346">
        <v>0</v>
      </c>
      <c r="C13" s="345">
        <v>0</v>
      </c>
      <c r="D13" s="195">
        <v>0</v>
      </c>
      <c r="E13" s="346">
        <v>0</v>
      </c>
      <c r="F13" s="195">
        <v>1</v>
      </c>
      <c r="G13" s="195">
        <v>1</v>
      </c>
      <c r="H13" s="195">
        <v>0</v>
      </c>
      <c r="I13" s="273">
        <v>1</v>
      </c>
      <c r="J13" s="148">
        <f t="shared" si="2"/>
        <v>0</v>
      </c>
      <c r="K13" s="151" t="s">
        <v>748</v>
      </c>
      <c r="L13" s="152" t="s">
        <v>748</v>
      </c>
      <c r="M13" s="153" t="s">
        <v>747</v>
      </c>
      <c r="N13" s="276" t="s">
        <v>3043</v>
      </c>
      <c r="O13" s="153"/>
      <c r="P13" s="214"/>
      <c r="Q13" s="42" t="str">
        <f t="shared" si="3"/>
        <v>NACC_UDS$MOCACUBE=labelled_spss(NACC_UDS$MOCACUBE,c(95 = Physical problem
96 = Cognitive/behavior problem
97 = Other problem
98 = Verbal refusal
-4 = Not available), label=MoCA: Visuospatial/executive — Cube)</v>
      </c>
      <c r="R13" s="33" t="str">
        <f t="shared" si="4"/>
        <v>missing values MOCACUBE(95 thru 98,-4).</v>
      </c>
      <c r="S13" s="66" t="s">
        <v>4361</v>
      </c>
      <c r="T13" s="8"/>
      <c r="U13" s="8"/>
    </row>
    <row r="14" spans="1:21" s="1" customFormat="1" ht="12.6" customHeight="1" x14ac:dyDescent="0.25">
      <c r="A14" s="345">
        <v>0</v>
      </c>
      <c r="B14" s="346">
        <v>0</v>
      </c>
      <c r="C14" s="345">
        <v>0</v>
      </c>
      <c r="D14" s="195">
        <v>0</v>
      </c>
      <c r="E14" s="346">
        <v>0</v>
      </c>
      <c r="F14" s="195">
        <v>1</v>
      </c>
      <c r="G14" s="195">
        <v>1</v>
      </c>
      <c r="H14" s="195">
        <v>0</v>
      </c>
      <c r="I14" s="273">
        <v>1</v>
      </c>
      <c r="J14" s="148">
        <f t="shared" si="2"/>
        <v>0</v>
      </c>
      <c r="K14" s="151" t="s">
        <v>746</v>
      </c>
      <c r="L14" s="152" t="s">
        <v>746</v>
      </c>
      <c r="M14" s="153" t="s">
        <v>1357</v>
      </c>
      <c r="N14" s="276" t="s">
        <v>3043</v>
      </c>
      <c r="O14" s="153"/>
      <c r="P14" s="214"/>
      <c r="Q14" s="42" t="str">
        <f t="shared" si="3"/>
        <v>NACC_UDS$MOCACLOC=labelled_spss(NACC_UDS$MOCACLOC,c(95 = Physical problem
96 = Cognitive/behavior problem
97 = Other problem
98 = Verbal refusal
-4 = Not available), label=MoCA: Visuospatial/executive — Clock contour)</v>
      </c>
      <c r="R14" s="33" t="str">
        <f t="shared" si="4"/>
        <v>missing values MOCACLOC(95 thru 98,-4).</v>
      </c>
      <c r="S14" s="66" t="s">
        <v>4361</v>
      </c>
      <c r="T14" s="8"/>
      <c r="U14" s="8"/>
    </row>
    <row r="15" spans="1:21" s="1" customFormat="1" ht="12.6" customHeight="1" x14ac:dyDescent="0.25">
      <c r="A15" s="345">
        <v>0</v>
      </c>
      <c r="B15" s="346">
        <v>0</v>
      </c>
      <c r="C15" s="345">
        <v>0</v>
      </c>
      <c r="D15" s="195">
        <v>0</v>
      </c>
      <c r="E15" s="346">
        <v>0</v>
      </c>
      <c r="F15" s="195">
        <v>1</v>
      </c>
      <c r="G15" s="195">
        <v>1</v>
      </c>
      <c r="H15" s="195">
        <v>0</v>
      </c>
      <c r="I15" s="273">
        <v>1</v>
      </c>
      <c r="J15" s="148">
        <f t="shared" si="2"/>
        <v>0</v>
      </c>
      <c r="K15" s="151" t="s">
        <v>745</v>
      </c>
      <c r="L15" s="152" t="s">
        <v>745</v>
      </c>
      <c r="M15" s="153" t="s">
        <v>1358</v>
      </c>
      <c r="N15" s="276" t="s">
        <v>3043</v>
      </c>
      <c r="O15" s="153"/>
      <c r="P15" s="214"/>
      <c r="Q15" s="42" t="str">
        <f t="shared" si="3"/>
        <v>NACC_UDS$MOCACLON=labelled_spss(NACC_UDS$MOCACLON,c(95 = Physical problem
96 = Cognitive/behavior problem
97 = Other problem
98 = Verbal refusal
-4 = Not available), label=MoCA: Visuospatial/executive — Clock numbers)</v>
      </c>
      <c r="R15" s="33" t="str">
        <f t="shared" si="4"/>
        <v>missing values MOCACLON(95 thru 98,-4).</v>
      </c>
      <c r="S15" s="66" t="s">
        <v>4361</v>
      </c>
      <c r="T15" s="8"/>
      <c r="U15" s="8"/>
    </row>
    <row r="16" spans="1:21" s="1" customFormat="1" ht="12.6" customHeight="1" x14ac:dyDescent="0.25">
      <c r="A16" s="345">
        <v>0</v>
      </c>
      <c r="B16" s="346">
        <v>0</v>
      </c>
      <c r="C16" s="345">
        <v>0</v>
      </c>
      <c r="D16" s="195">
        <v>0</v>
      </c>
      <c r="E16" s="346">
        <v>0</v>
      </c>
      <c r="F16" s="195">
        <v>1</v>
      </c>
      <c r="G16" s="195">
        <v>1</v>
      </c>
      <c r="H16" s="195">
        <v>0</v>
      </c>
      <c r="I16" s="273">
        <v>1</v>
      </c>
      <c r="J16" s="148">
        <f t="shared" si="2"/>
        <v>0</v>
      </c>
      <c r="K16" s="151" t="s">
        <v>744</v>
      </c>
      <c r="L16" s="152" t="s">
        <v>744</v>
      </c>
      <c r="M16" s="153" t="s">
        <v>1359</v>
      </c>
      <c r="N16" s="276" t="s">
        <v>3043</v>
      </c>
      <c r="O16" s="153"/>
      <c r="P16" s="214"/>
      <c r="Q16" s="42" t="str">
        <f t="shared" si="3"/>
        <v>NACC_UDS$MOCACLOH=labelled_spss(NACC_UDS$MOCACLOH,c(95 = Physical problem
96 = Cognitive/behavior problem
97 = Other problem
98 = Verbal refusal
-4 = Not available), label=MoCA: Visuospatial/executive — Clock hands)</v>
      </c>
      <c r="R16" s="33" t="str">
        <f t="shared" si="4"/>
        <v>missing values MOCACLOH(95 thru 98,-4).</v>
      </c>
      <c r="S16" s="66" t="s">
        <v>4361</v>
      </c>
      <c r="T16" s="8"/>
      <c r="U16" s="8"/>
    </row>
    <row r="17" spans="1:21" s="1" customFormat="1" ht="12.6" customHeight="1" x14ac:dyDescent="0.25">
      <c r="A17" s="345">
        <v>0</v>
      </c>
      <c r="B17" s="346">
        <v>0</v>
      </c>
      <c r="C17" s="345">
        <v>0</v>
      </c>
      <c r="D17" s="195">
        <v>0</v>
      </c>
      <c r="E17" s="346">
        <v>0</v>
      </c>
      <c r="F17" s="195">
        <v>1</v>
      </c>
      <c r="G17" s="195">
        <v>1</v>
      </c>
      <c r="H17" s="195">
        <v>0</v>
      </c>
      <c r="I17" s="273">
        <v>1</v>
      </c>
      <c r="J17" s="148">
        <f t="shared" si="2"/>
        <v>0</v>
      </c>
      <c r="K17" s="151" t="s">
        <v>743</v>
      </c>
      <c r="L17" s="152" t="s">
        <v>743</v>
      </c>
      <c r="M17" s="153" t="s">
        <v>742</v>
      </c>
      <c r="N17" s="276" t="s">
        <v>3043</v>
      </c>
      <c r="O17" s="153"/>
      <c r="P17" s="214"/>
      <c r="Q17" s="42" t="str">
        <f t="shared" si="3"/>
        <v>NACC_UDS$MOCANAMI=labelled_spss(NACC_UDS$MOCANAMI,c(95 = Physical problem
96 = Cognitive/behavior problem
97 = Other problem
98 = Verbal refusal
-4 = Not available), label=MoCA: Language — Naming)</v>
      </c>
      <c r="R17" s="33" t="str">
        <f t="shared" si="4"/>
        <v>missing values MOCANAMI(95 thru 98,-4).</v>
      </c>
      <c r="S17" s="66" t="s">
        <v>4361</v>
      </c>
      <c r="T17" s="8"/>
      <c r="U17" s="8"/>
    </row>
    <row r="18" spans="1:21" s="1" customFormat="1" ht="12.6" customHeight="1" x14ac:dyDescent="0.25">
      <c r="A18" s="345">
        <v>0</v>
      </c>
      <c r="B18" s="346">
        <v>0</v>
      </c>
      <c r="C18" s="345">
        <v>0</v>
      </c>
      <c r="D18" s="195">
        <v>0</v>
      </c>
      <c r="E18" s="346">
        <v>0</v>
      </c>
      <c r="F18" s="195">
        <v>1</v>
      </c>
      <c r="G18" s="195">
        <v>1</v>
      </c>
      <c r="H18" s="195">
        <v>0</v>
      </c>
      <c r="I18" s="273">
        <v>1</v>
      </c>
      <c r="J18" s="148">
        <f t="shared" si="2"/>
        <v>0</v>
      </c>
      <c r="K18" s="151" t="s">
        <v>741</v>
      </c>
      <c r="L18" s="152" t="s">
        <v>741</v>
      </c>
      <c r="M18" s="153" t="s">
        <v>1360</v>
      </c>
      <c r="N18" s="276" t="s">
        <v>3043</v>
      </c>
      <c r="O18" s="153"/>
      <c r="P18" s="214"/>
      <c r="Q18" s="42" t="str">
        <f t="shared" si="3"/>
        <v>NACC_UDS$MOCAREGI=labelled_spss(NACC_UDS$MOCAREGI,c(95 = Physical problem
96 = Cognitive/behavior problem
97 = Other problem
98 = Verbal refusal
-4 = Not available), label=MoCA: Memory — Registration (two trials))</v>
      </c>
      <c r="R18" s="33" t="str">
        <f t="shared" si="4"/>
        <v>missing values MOCAREGI(95 thru 98,-4).</v>
      </c>
      <c r="S18" s="66" t="s">
        <v>4361</v>
      </c>
      <c r="T18" s="8"/>
      <c r="U18" s="8"/>
    </row>
    <row r="19" spans="1:21" s="1" customFormat="1" ht="12.6" customHeight="1" x14ac:dyDescent="0.25">
      <c r="A19" s="345">
        <v>0</v>
      </c>
      <c r="B19" s="346">
        <v>0</v>
      </c>
      <c r="C19" s="345">
        <v>0</v>
      </c>
      <c r="D19" s="195">
        <v>0</v>
      </c>
      <c r="E19" s="346">
        <v>0</v>
      </c>
      <c r="F19" s="195">
        <v>1</v>
      </c>
      <c r="G19" s="195">
        <v>1</v>
      </c>
      <c r="H19" s="195">
        <v>1</v>
      </c>
      <c r="I19" s="273">
        <v>1</v>
      </c>
      <c r="J19" s="148">
        <f t="shared" si="2"/>
        <v>0</v>
      </c>
      <c r="K19" s="151" t="s">
        <v>740</v>
      </c>
      <c r="L19" s="152" t="s">
        <v>740</v>
      </c>
      <c r="M19" s="153" t="s">
        <v>739</v>
      </c>
      <c r="N19" s="276" t="s">
        <v>3043</v>
      </c>
      <c r="O19" s="153"/>
      <c r="P19" s="214"/>
      <c r="Q19" s="42" t="str">
        <f t="shared" si="3"/>
        <v>NACC_UDS$MOCADIGI=labelled_spss(NACC_UDS$MOCADIGI,c(95 = Physical problem
96 = Cognitive/behavior problem
97 = Other problem
98 = Verbal refusal
-4 = Not available), label=MoCA: Attention — Digits)</v>
      </c>
      <c r="R19" s="33" t="str">
        <f t="shared" si="4"/>
        <v>missing values MOCADIGI(95 thru 98,-4).</v>
      </c>
      <c r="S19" s="66" t="s">
        <v>4361</v>
      </c>
      <c r="T19" s="8"/>
      <c r="U19" s="8"/>
    </row>
    <row r="20" spans="1:21" s="1" customFormat="1" ht="12.6" customHeight="1" x14ac:dyDescent="0.25">
      <c r="A20" s="345">
        <v>0</v>
      </c>
      <c r="B20" s="346">
        <v>0</v>
      </c>
      <c r="C20" s="345">
        <v>0</v>
      </c>
      <c r="D20" s="195">
        <v>0</v>
      </c>
      <c r="E20" s="346">
        <v>0</v>
      </c>
      <c r="F20" s="195">
        <v>1</v>
      </c>
      <c r="G20" s="195">
        <v>1</v>
      </c>
      <c r="H20" s="195">
        <v>1</v>
      </c>
      <c r="I20" s="273">
        <v>1</v>
      </c>
      <c r="J20" s="148">
        <f t="shared" si="2"/>
        <v>0</v>
      </c>
      <c r="K20" s="151" t="s">
        <v>738</v>
      </c>
      <c r="L20" s="152" t="s">
        <v>738</v>
      </c>
      <c r="M20" s="153" t="s">
        <v>737</v>
      </c>
      <c r="N20" s="276" t="s">
        <v>3043</v>
      </c>
      <c r="O20" s="153"/>
      <c r="P20" s="214"/>
      <c r="Q20" s="42" t="str">
        <f t="shared" si="3"/>
        <v>NACC_UDS$MOCALETT=labelled_spss(NACC_UDS$MOCALETT,c(95 = Physical problem
96 = Cognitive/behavior problem
97 = Other problem
98 = Verbal refusal
-4 = Not available), label=MoCA: Attention — Letter A)</v>
      </c>
      <c r="R20" s="33" t="str">
        <f t="shared" si="4"/>
        <v>missing values MOCALETT(95 thru 98,-4).</v>
      </c>
      <c r="S20" s="66" t="s">
        <v>4361</v>
      </c>
      <c r="T20" s="8"/>
      <c r="U20" s="8"/>
    </row>
    <row r="21" spans="1:21" s="1" customFormat="1" ht="12.6" customHeight="1" x14ac:dyDescent="0.25">
      <c r="A21" s="345">
        <v>0</v>
      </c>
      <c r="B21" s="346">
        <v>0</v>
      </c>
      <c r="C21" s="345">
        <v>0</v>
      </c>
      <c r="D21" s="195">
        <v>0</v>
      </c>
      <c r="E21" s="346">
        <v>0</v>
      </c>
      <c r="F21" s="195">
        <v>1</v>
      </c>
      <c r="G21" s="195">
        <v>1</v>
      </c>
      <c r="H21" s="195">
        <v>1</v>
      </c>
      <c r="I21" s="273">
        <v>1</v>
      </c>
      <c r="J21" s="148">
        <f t="shared" si="2"/>
        <v>0</v>
      </c>
      <c r="K21" s="151" t="s">
        <v>736</v>
      </c>
      <c r="L21" s="152" t="s">
        <v>736</v>
      </c>
      <c r="M21" s="153" t="s">
        <v>735</v>
      </c>
      <c r="N21" s="276" t="s">
        <v>3043</v>
      </c>
      <c r="O21" s="153"/>
      <c r="P21" s="214"/>
      <c r="Q21" s="42" t="str">
        <f t="shared" si="3"/>
        <v>NACC_UDS$MOCASER7=labelled_spss(NACC_UDS$MOCASER7,c(95 = Physical problem
96 = Cognitive/behavior problem
97 = Other problem
98 = Verbal refusal
-4 = Not available), label=MoCA: Attention — Serial 7s)</v>
      </c>
      <c r="R21" s="33" t="str">
        <f t="shared" si="4"/>
        <v>missing values MOCASER7(95 thru 98,-4).</v>
      </c>
      <c r="S21" s="66" t="s">
        <v>4361</v>
      </c>
      <c r="T21" s="8"/>
      <c r="U21" s="8"/>
    </row>
    <row r="22" spans="1:21" s="1" customFormat="1" ht="12.6" customHeight="1" x14ac:dyDescent="0.25">
      <c r="A22" s="345">
        <v>0</v>
      </c>
      <c r="B22" s="346">
        <v>0</v>
      </c>
      <c r="C22" s="345">
        <v>0</v>
      </c>
      <c r="D22" s="195">
        <v>0</v>
      </c>
      <c r="E22" s="346">
        <v>0</v>
      </c>
      <c r="F22" s="195">
        <v>1</v>
      </c>
      <c r="G22" s="195">
        <v>1</v>
      </c>
      <c r="H22" s="195">
        <v>1</v>
      </c>
      <c r="I22" s="273">
        <v>1</v>
      </c>
      <c r="J22" s="148">
        <f t="shared" si="2"/>
        <v>0</v>
      </c>
      <c r="K22" s="151" t="s">
        <v>734</v>
      </c>
      <c r="L22" s="152" t="s">
        <v>734</v>
      </c>
      <c r="M22" s="153" t="s">
        <v>733</v>
      </c>
      <c r="N22" s="276" t="s">
        <v>3043</v>
      </c>
      <c r="O22" s="153"/>
      <c r="P22" s="214"/>
      <c r="Q22" s="42" t="str">
        <f t="shared" si="3"/>
        <v>NACC_UDS$MOCAREPE=labelled_spss(NACC_UDS$MOCAREPE,c(95 = Physical problem
96 = Cognitive/behavior problem
97 = Other problem
98 = Verbal refusal
-4 = Not available), label=MoCA: Language — Repetition)</v>
      </c>
      <c r="R22" s="33" t="str">
        <f t="shared" si="4"/>
        <v>missing values MOCAREPE(95 thru 98,-4).</v>
      </c>
      <c r="S22" s="66" t="s">
        <v>4361</v>
      </c>
      <c r="T22" s="8"/>
      <c r="U22" s="8"/>
    </row>
    <row r="23" spans="1:21" s="1" customFormat="1" ht="12.6" customHeight="1" x14ac:dyDescent="0.25">
      <c r="A23" s="345">
        <v>0</v>
      </c>
      <c r="B23" s="346">
        <v>0</v>
      </c>
      <c r="C23" s="345">
        <v>0</v>
      </c>
      <c r="D23" s="195">
        <v>0</v>
      </c>
      <c r="E23" s="346">
        <v>0</v>
      </c>
      <c r="F23" s="195">
        <v>1</v>
      </c>
      <c r="G23" s="195">
        <v>1</v>
      </c>
      <c r="H23" s="195">
        <v>1</v>
      </c>
      <c r="I23" s="273">
        <v>1</v>
      </c>
      <c r="J23" s="148">
        <f t="shared" si="2"/>
        <v>0</v>
      </c>
      <c r="K23" s="151" t="s">
        <v>732</v>
      </c>
      <c r="L23" s="152" t="s">
        <v>732</v>
      </c>
      <c r="M23" s="153" t="s">
        <v>731</v>
      </c>
      <c r="N23" s="276" t="s">
        <v>3043</v>
      </c>
      <c r="O23" s="153"/>
      <c r="P23" s="214"/>
      <c r="Q23" s="42" t="str">
        <f t="shared" si="3"/>
        <v>NACC_UDS$MOCAFLUE=labelled_spss(NACC_UDS$MOCAFLUE,c(95 = Physical problem
96 = Cognitive/behavior problem
97 = Other problem
98 = Verbal refusal
-4 = Not available), label=MoCA: Language — Fluency)</v>
      </c>
      <c r="R23" s="33" t="str">
        <f t="shared" si="4"/>
        <v>missing values MOCAFLUE(95 thru 98,-4).</v>
      </c>
      <c r="S23" s="66" t="s">
        <v>4361</v>
      </c>
      <c r="T23" s="8"/>
      <c r="U23" s="8"/>
    </row>
    <row r="24" spans="1:21" s="1" customFormat="1" ht="12.6" customHeight="1" x14ac:dyDescent="0.25">
      <c r="A24" s="345">
        <v>0</v>
      </c>
      <c r="B24" s="346">
        <v>0</v>
      </c>
      <c r="C24" s="345">
        <v>0</v>
      </c>
      <c r="D24" s="195">
        <v>0</v>
      </c>
      <c r="E24" s="346">
        <v>0</v>
      </c>
      <c r="F24" s="195">
        <v>1</v>
      </c>
      <c r="G24" s="195">
        <v>1</v>
      </c>
      <c r="H24" s="195">
        <v>1</v>
      </c>
      <c r="I24" s="273">
        <v>1</v>
      </c>
      <c r="J24" s="148">
        <f t="shared" si="2"/>
        <v>0</v>
      </c>
      <c r="K24" s="151" t="s">
        <v>730</v>
      </c>
      <c r="L24" s="152" t="s">
        <v>730</v>
      </c>
      <c r="M24" s="153" t="s">
        <v>729</v>
      </c>
      <c r="N24" s="276" t="s">
        <v>3043</v>
      </c>
      <c r="O24" s="153"/>
      <c r="P24" s="214"/>
      <c r="Q24" s="42" t="str">
        <f t="shared" si="3"/>
        <v>NACC_UDS$MOCAABST=labelled_spss(NACC_UDS$MOCAABST,c(95 = Physical problem
96 = Cognitive/behavior problem
97 = Other problem
98 = Verbal refusal
-4 = Not available), label=MoCA: Abstraction)</v>
      </c>
      <c r="R24" s="33" t="str">
        <f t="shared" si="4"/>
        <v>missing values MOCAABST(95 thru 98,-4).</v>
      </c>
      <c r="S24" s="66" t="s">
        <v>4361</v>
      </c>
      <c r="T24" s="8"/>
      <c r="U24" s="8"/>
    </row>
    <row r="25" spans="1:21" s="1" customFormat="1" ht="12.6" customHeight="1" x14ac:dyDescent="0.25">
      <c r="A25" s="345">
        <v>0</v>
      </c>
      <c r="B25" s="346">
        <v>0</v>
      </c>
      <c r="C25" s="345">
        <v>0</v>
      </c>
      <c r="D25" s="195">
        <v>0</v>
      </c>
      <c r="E25" s="346">
        <v>0</v>
      </c>
      <c r="F25" s="195">
        <v>1</v>
      </c>
      <c r="G25" s="195">
        <v>1</v>
      </c>
      <c r="H25" s="195">
        <v>1</v>
      </c>
      <c r="I25" s="273">
        <v>1</v>
      </c>
      <c r="J25" s="148">
        <f t="shared" si="2"/>
        <v>0</v>
      </c>
      <c r="K25" s="151" t="s">
        <v>728</v>
      </c>
      <c r="L25" s="152" t="s">
        <v>728</v>
      </c>
      <c r="M25" s="153" t="s">
        <v>727</v>
      </c>
      <c r="N25" s="276" t="s">
        <v>3043</v>
      </c>
      <c r="O25" s="153"/>
      <c r="P25" s="214"/>
      <c r="Q25" s="42" t="str">
        <f t="shared" si="3"/>
        <v>NACC_UDS$MOCARECN=labelled_spss(NACC_UDS$MOCARECN,c(95 = Physical problem
96 = Cognitive/behavior problem
97 = Other problem
98 = Verbal refusal
-4 = Not available), label=MoCA: Delayed recall — No cue)</v>
      </c>
      <c r="R25" s="33" t="str">
        <f t="shared" si="4"/>
        <v>missing values MOCARECN(95 thru 98,-4).</v>
      </c>
      <c r="S25" s="66" t="s">
        <v>4361</v>
      </c>
      <c r="T25" s="8"/>
      <c r="U25" s="8"/>
    </row>
    <row r="26" spans="1:21" s="1" customFormat="1" ht="12.6" customHeight="1" x14ac:dyDescent="0.25">
      <c r="A26" s="345">
        <v>0</v>
      </c>
      <c r="B26" s="346">
        <v>0</v>
      </c>
      <c r="C26" s="345">
        <v>0</v>
      </c>
      <c r="D26" s="195">
        <v>0</v>
      </c>
      <c r="E26" s="346">
        <v>0</v>
      </c>
      <c r="F26" s="195">
        <v>1</v>
      </c>
      <c r="G26" s="195">
        <v>1</v>
      </c>
      <c r="H26" s="195">
        <v>1</v>
      </c>
      <c r="I26" s="273">
        <v>1</v>
      </c>
      <c r="J26" s="148">
        <f t="shared" si="2"/>
        <v>0</v>
      </c>
      <c r="K26" s="151" t="s">
        <v>726</v>
      </c>
      <c r="L26" s="152" t="s">
        <v>726</v>
      </c>
      <c r="M26" s="153" t="s">
        <v>725</v>
      </c>
      <c r="N26" s="276" t="s">
        <v>3055</v>
      </c>
      <c r="O26" s="153"/>
      <c r="P26" s="214"/>
      <c r="Q26" s="42" t="str">
        <f t="shared" si="3"/>
        <v>NACC_UDS$MOCARECC=labelled_spss(NACC_UDS$MOCARECC,c(88 = Not applicable, category cue not given
95 = Physical problem
96 = Cognitive/behavior problem
97 = Other problem
98 = Verbal refusal
-4 = Not available), label=MoCA: Delayed recall — Category cue)</v>
      </c>
      <c r="R26" s="33" t="str">
        <f t="shared" si="4"/>
        <v>missing values MOCARECC(88 thru 98,-4).</v>
      </c>
      <c r="S26" s="66" t="s">
        <v>4363</v>
      </c>
      <c r="T26" s="8"/>
      <c r="U26" s="8"/>
    </row>
    <row r="27" spans="1:21" s="1" customFormat="1" ht="12.6" customHeight="1" x14ac:dyDescent="0.25">
      <c r="A27" s="345">
        <v>0</v>
      </c>
      <c r="B27" s="346">
        <v>0</v>
      </c>
      <c r="C27" s="345">
        <v>0</v>
      </c>
      <c r="D27" s="195">
        <v>0</v>
      </c>
      <c r="E27" s="346">
        <v>0</v>
      </c>
      <c r="F27" s="195">
        <v>1</v>
      </c>
      <c r="G27" s="195">
        <v>1</v>
      </c>
      <c r="H27" s="195">
        <v>1</v>
      </c>
      <c r="I27" s="273">
        <v>1</v>
      </c>
      <c r="J27" s="148">
        <f t="shared" si="2"/>
        <v>0</v>
      </c>
      <c r="K27" s="151" t="s">
        <v>793</v>
      </c>
      <c r="L27" s="152" t="s">
        <v>793</v>
      </c>
      <c r="M27" s="153" t="s">
        <v>792</v>
      </c>
      <c r="N27" s="276" t="s">
        <v>3056</v>
      </c>
      <c r="O27" s="153"/>
      <c r="P27" s="214"/>
      <c r="Q27" s="42" t="str">
        <f t="shared" si="3"/>
        <v>NACC_UDS$MOCARECR=labelled_spss(NACC_UDS$MOCARECR,c(88 = Not applicable, multiple choice cue not given
95 = Physical problem
96 = Cognitive/behavior problem
97 = Other problem
98 = Verbal refusal
-4 = Not available), label=MoCA: Delayed recall — Recognition)</v>
      </c>
      <c r="R27" s="33" t="str">
        <f t="shared" si="4"/>
        <v>missing values MOCARECR(88 thru 98,-4).</v>
      </c>
      <c r="S27" s="66" t="s">
        <v>4363</v>
      </c>
      <c r="T27" s="8"/>
      <c r="U27" s="8"/>
    </row>
    <row r="28" spans="1:21" s="1" customFormat="1" ht="12.6" customHeight="1" x14ac:dyDescent="0.25">
      <c r="A28" s="345">
        <v>0</v>
      </c>
      <c r="B28" s="346">
        <v>0</v>
      </c>
      <c r="C28" s="345">
        <v>0</v>
      </c>
      <c r="D28" s="195">
        <v>0</v>
      </c>
      <c r="E28" s="346">
        <v>0</v>
      </c>
      <c r="F28" s="195">
        <v>1</v>
      </c>
      <c r="G28" s="195">
        <v>1</v>
      </c>
      <c r="H28" s="195">
        <v>1</v>
      </c>
      <c r="I28" s="273">
        <v>1</v>
      </c>
      <c r="J28" s="148">
        <f t="shared" si="2"/>
        <v>0</v>
      </c>
      <c r="K28" s="151" t="s">
        <v>791</v>
      </c>
      <c r="L28" s="152" t="s">
        <v>791</v>
      </c>
      <c r="M28" s="153" t="s">
        <v>790</v>
      </c>
      <c r="N28" s="276" t="s">
        <v>3043</v>
      </c>
      <c r="O28" s="153"/>
      <c r="P28" s="214"/>
      <c r="Q28" s="42" t="str">
        <f t="shared" si="3"/>
        <v>NACC_UDS$MOCAORDT=labelled_spss(NACC_UDS$MOCAORDT,c(95 = Physical problem
96 = Cognitive/behavior problem
97 = Other problem
98 = Verbal refusal
-4 = Not available), label=MoCA: Orientation — Date)</v>
      </c>
      <c r="R28" s="33" t="str">
        <f t="shared" si="4"/>
        <v>missing values MOCAORDT(95 thru 98,-4).</v>
      </c>
      <c r="S28" s="66" t="s">
        <v>4361</v>
      </c>
      <c r="T28" s="8"/>
      <c r="U28" s="8"/>
    </row>
    <row r="29" spans="1:21" s="1" customFormat="1" ht="12.6" customHeight="1" x14ac:dyDescent="0.25">
      <c r="A29" s="345">
        <v>0</v>
      </c>
      <c r="B29" s="346">
        <v>0</v>
      </c>
      <c r="C29" s="345">
        <v>0</v>
      </c>
      <c r="D29" s="195">
        <v>0</v>
      </c>
      <c r="E29" s="346">
        <v>0</v>
      </c>
      <c r="F29" s="195">
        <v>1</v>
      </c>
      <c r="G29" s="195">
        <v>1</v>
      </c>
      <c r="H29" s="195">
        <v>1</v>
      </c>
      <c r="I29" s="273">
        <v>1</v>
      </c>
      <c r="J29" s="148">
        <f t="shared" si="2"/>
        <v>0</v>
      </c>
      <c r="K29" s="151" t="s">
        <v>789</v>
      </c>
      <c r="L29" s="152" t="s">
        <v>789</v>
      </c>
      <c r="M29" s="153" t="s">
        <v>788</v>
      </c>
      <c r="N29" s="276" t="s">
        <v>3043</v>
      </c>
      <c r="O29" s="153"/>
      <c r="P29" s="214"/>
      <c r="Q29" s="42" t="str">
        <f t="shared" si="3"/>
        <v>NACC_UDS$MOCAORMO=labelled_spss(NACC_UDS$MOCAORMO,c(95 = Physical problem
96 = Cognitive/behavior problem
97 = Other problem
98 = Verbal refusal
-4 = Not available), label=MoCA: Orientation — Month)</v>
      </c>
      <c r="R29" s="33" t="str">
        <f t="shared" si="4"/>
        <v>missing values MOCAORMO(95 thru 98,-4).</v>
      </c>
      <c r="S29" s="66" t="s">
        <v>4361</v>
      </c>
      <c r="T29" s="8"/>
      <c r="U29" s="8"/>
    </row>
    <row r="30" spans="1:21" s="1" customFormat="1" ht="12.6" customHeight="1" x14ac:dyDescent="0.25">
      <c r="A30" s="345">
        <v>0</v>
      </c>
      <c r="B30" s="346">
        <v>0</v>
      </c>
      <c r="C30" s="345">
        <v>0</v>
      </c>
      <c r="D30" s="195">
        <v>0</v>
      </c>
      <c r="E30" s="346">
        <v>0</v>
      </c>
      <c r="F30" s="195">
        <v>1</v>
      </c>
      <c r="G30" s="195">
        <v>1</v>
      </c>
      <c r="H30" s="195">
        <v>1</v>
      </c>
      <c r="I30" s="273">
        <v>1</v>
      </c>
      <c r="J30" s="148">
        <f t="shared" si="2"/>
        <v>0</v>
      </c>
      <c r="K30" s="151" t="s">
        <v>787</v>
      </c>
      <c r="L30" s="152" t="s">
        <v>787</v>
      </c>
      <c r="M30" s="153" t="s">
        <v>786</v>
      </c>
      <c r="N30" s="276" t="s">
        <v>3043</v>
      </c>
      <c r="O30" s="153"/>
      <c r="P30" s="214"/>
      <c r="Q30" s="42" t="str">
        <f t="shared" si="3"/>
        <v>NACC_UDS$MOCAORYR=labelled_spss(NACC_UDS$MOCAORYR,c(95 = Physical problem
96 = Cognitive/behavior problem
97 = Other problem
98 = Verbal refusal
-4 = Not available), label=MoCA: Orientation — Year)</v>
      </c>
      <c r="R30" s="33" t="str">
        <f t="shared" si="4"/>
        <v>missing values MOCAORYR(95 thru 98,-4).</v>
      </c>
      <c r="S30" s="66" t="s">
        <v>4361</v>
      </c>
      <c r="T30" s="8"/>
      <c r="U30" s="8"/>
    </row>
    <row r="31" spans="1:21" s="1" customFormat="1" ht="12.6" customHeight="1" x14ac:dyDescent="0.25">
      <c r="A31" s="345">
        <v>0</v>
      </c>
      <c r="B31" s="346">
        <v>0</v>
      </c>
      <c r="C31" s="345">
        <v>0</v>
      </c>
      <c r="D31" s="195">
        <v>0</v>
      </c>
      <c r="E31" s="346">
        <v>0</v>
      </c>
      <c r="F31" s="195">
        <v>1</v>
      </c>
      <c r="G31" s="195">
        <v>1</v>
      </c>
      <c r="H31" s="195">
        <v>1</v>
      </c>
      <c r="I31" s="273">
        <v>1</v>
      </c>
      <c r="J31" s="148">
        <f t="shared" si="2"/>
        <v>0</v>
      </c>
      <c r="K31" s="151" t="s">
        <v>785</v>
      </c>
      <c r="L31" s="152" t="s">
        <v>785</v>
      </c>
      <c r="M31" s="153" t="s">
        <v>784</v>
      </c>
      <c r="N31" s="276" t="s">
        <v>3043</v>
      </c>
      <c r="O31" s="153"/>
      <c r="P31" s="214"/>
      <c r="Q31" s="42" t="str">
        <f t="shared" si="3"/>
        <v>NACC_UDS$MOCAORDY=labelled_spss(NACC_UDS$MOCAORDY,c(95 = Physical problem
96 = Cognitive/behavior problem
97 = Other problem
98 = Verbal refusal
-4 = Not available), label=MoCA: Orientation — Day)</v>
      </c>
      <c r="R31" s="33" t="str">
        <f t="shared" si="4"/>
        <v>missing values MOCAORDY(95 thru 98,-4).</v>
      </c>
      <c r="S31" s="66" t="s">
        <v>4361</v>
      </c>
      <c r="T31" s="8"/>
      <c r="U31" s="8"/>
    </row>
    <row r="32" spans="1:21" s="1" customFormat="1" ht="12.6" customHeight="1" x14ac:dyDescent="0.25">
      <c r="A32" s="345">
        <v>0</v>
      </c>
      <c r="B32" s="346">
        <v>0</v>
      </c>
      <c r="C32" s="345">
        <v>0</v>
      </c>
      <c r="D32" s="195">
        <v>0</v>
      </c>
      <c r="E32" s="346">
        <v>0</v>
      </c>
      <c r="F32" s="195">
        <v>1</v>
      </c>
      <c r="G32" s="195">
        <v>1</v>
      </c>
      <c r="H32" s="195">
        <v>1</v>
      </c>
      <c r="I32" s="273">
        <v>1</v>
      </c>
      <c r="J32" s="148">
        <f t="shared" si="2"/>
        <v>0</v>
      </c>
      <c r="K32" s="151" t="s">
        <v>783</v>
      </c>
      <c r="L32" s="152" t="s">
        <v>783</v>
      </c>
      <c r="M32" s="153" t="s">
        <v>782</v>
      </c>
      <c r="N32" s="276" t="s">
        <v>3043</v>
      </c>
      <c r="O32" s="153"/>
      <c r="P32" s="214"/>
      <c r="Q32" s="42" t="str">
        <f t="shared" si="3"/>
        <v>NACC_UDS$MOCAORPL=labelled_spss(NACC_UDS$MOCAORPL,c(95 = Physical problem
96 = Cognitive/behavior problem
97 = Other problem
98 = Verbal refusal
-4 = Not available), label=MoCA: Orientation — Place)</v>
      </c>
      <c r="R32" s="33" t="str">
        <f t="shared" si="4"/>
        <v>missing values MOCAORPL(95 thru 98,-4).</v>
      </c>
      <c r="S32" s="66" t="s">
        <v>4361</v>
      </c>
      <c r="T32" s="8"/>
      <c r="U32" s="8"/>
    </row>
    <row r="33" spans="1:21" s="1" customFormat="1" ht="12.6" customHeight="1" x14ac:dyDescent="0.25">
      <c r="A33" s="345">
        <v>0</v>
      </c>
      <c r="B33" s="346">
        <v>0</v>
      </c>
      <c r="C33" s="345">
        <v>0</v>
      </c>
      <c r="D33" s="195">
        <v>0</v>
      </c>
      <c r="E33" s="346">
        <v>0</v>
      </c>
      <c r="F33" s="195">
        <v>1</v>
      </c>
      <c r="G33" s="195">
        <v>1</v>
      </c>
      <c r="H33" s="195">
        <v>1</v>
      </c>
      <c r="I33" s="273">
        <v>1</v>
      </c>
      <c r="J33" s="148">
        <f t="shared" si="2"/>
        <v>0</v>
      </c>
      <c r="K33" s="151" t="s">
        <v>781</v>
      </c>
      <c r="L33" s="152" t="s">
        <v>781</v>
      </c>
      <c r="M33" s="153" t="s">
        <v>780</v>
      </c>
      <c r="N33" s="276" t="s">
        <v>3043</v>
      </c>
      <c r="O33" s="153"/>
      <c r="P33" s="214"/>
      <c r="Q33" s="42" t="str">
        <f t="shared" si="3"/>
        <v>NACC_UDS$MOCAORCT=labelled_spss(NACC_UDS$MOCAORCT,c(95 = Physical problem
96 = Cognitive/behavior problem
97 = Other problem
98 = Verbal refusal
-4 = Not available), label=MoCA: Orientation — City)</v>
      </c>
      <c r="R33" s="33" t="str">
        <f t="shared" si="4"/>
        <v>missing values MOCAORCT(95 thru 98,-4).</v>
      </c>
      <c r="S33" s="66" t="s">
        <v>4361</v>
      </c>
      <c r="T33" s="8"/>
      <c r="U33" s="8"/>
    </row>
    <row r="34" spans="1:21" s="1" customFormat="1" ht="12.6" customHeight="1" x14ac:dyDescent="0.25">
      <c r="A34" s="345">
        <v>0</v>
      </c>
      <c r="B34" s="346">
        <v>0</v>
      </c>
      <c r="C34" s="345">
        <v>0</v>
      </c>
      <c r="D34" s="195">
        <v>0</v>
      </c>
      <c r="E34" s="346">
        <v>0</v>
      </c>
      <c r="F34" s="195">
        <v>1</v>
      </c>
      <c r="G34" s="195">
        <v>1</v>
      </c>
      <c r="H34" s="195">
        <v>0</v>
      </c>
      <c r="I34" s="273">
        <v>1</v>
      </c>
      <c r="J34" s="148">
        <f t="shared" si="2"/>
        <v>0</v>
      </c>
      <c r="K34" s="152" t="s">
        <v>668</v>
      </c>
      <c r="L34" s="152" t="s">
        <v>668</v>
      </c>
      <c r="M34" s="153" t="s">
        <v>1361</v>
      </c>
      <c r="N34" s="276" t="s">
        <v>3041</v>
      </c>
      <c r="O34" s="153"/>
      <c r="P34" s="214"/>
      <c r="Q34" s="42" t="str">
        <f t="shared" si="3"/>
        <v>NACC_UDS$NPSYCLOC=labelled_spss(NACC_UDS$NPSYCLOC,c(1 = In ADC/clinic
2 = In home
3 = In person — other
-4 = Not available), label=Where was the remainder of the battery administered?)</v>
      </c>
      <c r="R34" s="33" t="str">
        <f>IF(S34="","",CONCATENATE("missing values ",L34,"(",S34,")."))</f>
        <v>missing values NPSYCLOC(-4).</v>
      </c>
      <c r="S34" s="61" t="s">
        <v>2888</v>
      </c>
      <c r="T34" s="8"/>
      <c r="U34" s="8"/>
    </row>
    <row r="35" spans="1:21" s="1" customFormat="1" ht="12.6" customHeight="1" x14ac:dyDescent="0.25">
      <c r="A35" s="345">
        <v>0</v>
      </c>
      <c r="B35" s="346">
        <v>0</v>
      </c>
      <c r="C35" s="345">
        <v>0</v>
      </c>
      <c r="D35" s="195">
        <v>0</v>
      </c>
      <c r="E35" s="346">
        <v>0</v>
      </c>
      <c r="F35" s="195">
        <v>1</v>
      </c>
      <c r="G35" s="195">
        <v>1</v>
      </c>
      <c r="H35" s="195">
        <v>1</v>
      </c>
      <c r="I35" s="273">
        <v>1</v>
      </c>
      <c r="J35" s="148">
        <f t="shared" si="2"/>
        <v>0</v>
      </c>
      <c r="K35" s="152" t="s">
        <v>667</v>
      </c>
      <c r="L35" s="152" t="s">
        <v>667</v>
      </c>
      <c r="M35" s="153" t="s">
        <v>1362</v>
      </c>
      <c r="N35" s="276" t="s">
        <v>3042</v>
      </c>
      <c r="O35" s="153"/>
      <c r="P35" s="214"/>
      <c r="Q35" s="42" t="str">
        <f t="shared" si="3"/>
        <v>NACC_UDS$NPSYLAN=labelled_spss(NACC_UDS$NPSYLAN,c(1 = English
2 = Spanish
3 = Other
-4 = Not available), label=Remainder of battery — Language of test administration)</v>
      </c>
      <c r="R35" s="33" t="str">
        <f>IF(S35="","",CONCATENATE("missing values ",L35,"(",S35,")."))</f>
        <v>missing values NPSYLAN(-4).</v>
      </c>
      <c r="S35" s="61" t="s">
        <v>2888</v>
      </c>
      <c r="T35" s="8"/>
      <c r="U35" s="8"/>
    </row>
    <row r="36" spans="1:21" s="1" customFormat="1" ht="12.6" customHeight="1" x14ac:dyDescent="0.25">
      <c r="A36" s="345">
        <v>0</v>
      </c>
      <c r="B36" s="346">
        <v>0</v>
      </c>
      <c r="C36" s="345">
        <v>0</v>
      </c>
      <c r="D36" s="195">
        <v>0</v>
      </c>
      <c r="E36" s="346">
        <v>0</v>
      </c>
      <c r="F36" s="195">
        <v>1</v>
      </c>
      <c r="G36" s="195">
        <v>1</v>
      </c>
      <c r="H36" s="195">
        <v>1</v>
      </c>
      <c r="I36" s="273">
        <v>1</v>
      </c>
      <c r="J36" s="148">
        <f t="shared" si="2"/>
        <v>0</v>
      </c>
      <c r="K36" s="152" t="s">
        <v>665</v>
      </c>
      <c r="L36" s="152" t="s">
        <v>665</v>
      </c>
      <c r="M36" s="153" t="s">
        <v>1363</v>
      </c>
      <c r="N36" s="278"/>
      <c r="O36" s="156"/>
      <c r="P36" s="279"/>
      <c r="Q36" s="42" t="str">
        <f t="shared" si="3"/>
        <v>NACC_UDS$NPSYLANX=labelled_spss(NACC_UDS$NPSYLANX,c(), label=Language of test administration — Other, specify)</v>
      </c>
      <c r="R36" s="33" t="str">
        <f>IF(S36="","",CONCATENATE("missing values ",K36,"(",S36,")."))</f>
        <v/>
      </c>
      <c r="S36" s="61"/>
      <c r="T36" s="8"/>
      <c r="U36" s="8"/>
    </row>
    <row r="37" spans="1:21" s="1" customFormat="1" ht="12.6" customHeight="1" x14ac:dyDescent="0.25">
      <c r="A37" s="345">
        <v>0</v>
      </c>
      <c r="B37" s="346">
        <v>0</v>
      </c>
      <c r="C37" s="345">
        <v>0</v>
      </c>
      <c r="D37" s="195">
        <v>0</v>
      </c>
      <c r="E37" s="346">
        <v>0</v>
      </c>
      <c r="F37" s="195">
        <v>1</v>
      </c>
      <c r="G37" s="195">
        <v>1</v>
      </c>
      <c r="H37" s="195">
        <v>1</v>
      </c>
      <c r="I37" s="273">
        <v>1</v>
      </c>
      <c r="J37" s="148">
        <f t="shared" si="2"/>
        <v>0</v>
      </c>
      <c r="K37" s="151" t="s">
        <v>779</v>
      </c>
      <c r="L37" s="152" t="s">
        <v>779</v>
      </c>
      <c r="M37" s="153" t="s">
        <v>1364</v>
      </c>
      <c r="N37" s="276" t="s">
        <v>3043</v>
      </c>
      <c r="O37" s="153"/>
      <c r="P37" s="214"/>
      <c r="Q37" s="42" t="str">
        <f t="shared" si="3"/>
        <v>NACC_UDS$CRAFTVRS=labelled_spss(NACC_UDS$CRAFTVRS,c(95 = Physical problem
96 = Cognitive/behavior problem
97 = Other problem
98 = Verbal refusal
-4 = Not available), label=Craft Story 21 Recall (Immediate) — Total story units recalled, verbatim scoring)</v>
      </c>
      <c r="R37" s="33" t="str">
        <f>IF(S37="","",CONCATENATE("missing values ",K37,"(",S37,")."))</f>
        <v>missing values CRAFTVRS(95 thru 98,-4).</v>
      </c>
      <c r="S37" s="66" t="s">
        <v>4361</v>
      </c>
      <c r="T37" s="8"/>
      <c r="U37" s="8"/>
    </row>
    <row r="38" spans="1:21" s="1" customFormat="1" ht="12.6" customHeight="1" x14ac:dyDescent="0.25">
      <c r="A38" s="345">
        <v>0</v>
      </c>
      <c r="B38" s="346">
        <v>0</v>
      </c>
      <c r="C38" s="345">
        <v>0</v>
      </c>
      <c r="D38" s="195">
        <v>0</v>
      </c>
      <c r="E38" s="346">
        <v>0</v>
      </c>
      <c r="F38" s="195">
        <v>1</v>
      </c>
      <c r="G38" s="195">
        <v>1</v>
      </c>
      <c r="H38" s="195">
        <v>1</v>
      </c>
      <c r="I38" s="273">
        <v>1</v>
      </c>
      <c r="J38" s="148">
        <f t="shared" si="2"/>
        <v>0</v>
      </c>
      <c r="K38" s="151" t="s">
        <v>778</v>
      </c>
      <c r="L38" s="152" t="s">
        <v>778</v>
      </c>
      <c r="M38" s="153" t="s">
        <v>1365</v>
      </c>
      <c r="N38" s="276" t="s">
        <v>3043</v>
      </c>
      <c r="O38" s="153"/>
      <c r="P38" s="214"/>
      <c r="Q38" s="42" t="str">
        <f t="shared" si="3"/>
        <v>NACC_UDS$CRAFTURS=labelled_spss(NACC_UDS$CRAFTURS,c(95 = Physical problem
96 = Cognitive/behavior problem
97 = Other problem
98 = Verbal refusal
-4 = Not available), label=Craft Story 21 Recall (Immediate) — Total story units recalled, paraphrase scoring)</v>
      </c>
      <c r="R38" s="33" t="str">
        <f>IF(S38="","",CONCATENATE("missing values ",K38,"(",S38,")."))</f>
        <v>missing values CRAFTURS(95 thru 98,-4).</v>
      </c>
      <c r="S38" s="66" t="s">
        <v>4361</v>
      </c>
      <c r="T38" s="8"/>
      <c r="U38" s="8"/>
    </row>
    <row r="39" spans="1:21" s="1" customFormat="1" ht="12.6" customHeight="1" x14ac:dyDescent="0.25">
      <c r="A39" s="345">
        <v>0</v>
      </c>
      <c r="B39" s="346">
        <v>0</v>
      </c>
      <c r="C39" s="345">
        <v>0</v>
      </c>
      <c r="D39" s="195">
        <v>0</v>
      </c>
      <c r="E39" s="346">
        <v>0</v>
      </c>
      <c r="F39" s="195">
        <v>0</v>
      </c>
      <c r="G39" s="195">
        <v>0</v>
      </c>
      <c r="H39" s="195">
        <v>1</v>
      </c>
      <c r="I39" s="273">
        <v>0</v>
      </c>
      <c r="J39" s="148">
        <f t="shared" si="2"/>
        <v>0</v>
      </c>
      <c r="K39" s="217"/>
      <c r="L39" s="152" t="s">
        <v>5738</v>
      </c>
      <c r="M39" s="153" t="s">
        <v>5750</v>
      </c>
      <c r="N39" s="276" t="s">
        <v>3043</v>
      </c>
      <c r="O39" s="153"/>
      <c r="P39" s="214"/>
      <c r="Q39" s="42"/>
      <c r="R39" s="33"/>
      <c r="S39" s="66"/>
      <c r="T39" s="8"/>
      <c r="U39" s="8"/>
    </row>
    <row r="40" spans="1:21" s="1" customFormat="1" ht="12.6" customHeight="1" x14ac:dyDescent="0.25">
      <c r="A40" s="345">
        <v>0</v>
      </c>
      <c r="B40" s="346">
        <v>0</v>
      </c>
      <c r="C40" s="345">
        <v>0</v>
      </c>
      <c r="D40" s="195">
        <v>0</v>
      </c>
      <c r="E40" s="346">
        <v>0</v>
      </c>
      <c r="F40" s="195">
        <v>0</v>
      </c>
      <c r="G40" s="195">
        <v>0</v>
      </c>
      <c r="H40" s="195">
        <v>1</v>
      </c>
      <c r="I40" s="273">
        <v>0</v>
      </c>
      <c r="J40" s="148">
        <f t="shared" si="2"/>
        <v>0</v>
      </c>
      <c r="K40" s="217"/>
      <c r="L40" s="152" t="s">
        <v>5739</v>
      </c>
      <c r="M40" s="153" t="s">
        <v>5756</v>
      </c>
      <c r="N40" s="276" t="s">
        <v>3043</v>
      </c>
      <c r="O40" s="153"/>
      <c r="P40" s="214"/>
      <c r="Q40" s="42"/>
      <c r="R40" s="33"/>
      <c r="S40" s="66"/>
      <c r="T40" s="8"/>
      <c r="U40" s="8"/>
    </row>
    <row r="41" spans="1:21" s="1" customFormat="1" ht="12.6" customHeight="1" x14ac:dyDescent="0.25">
      <c r="A41" s="345">
        <v>0</v>
      </c>
      <c r="B41" s="346">
        <v>0</v>
      </c>
      <c r="C41" s="345">
        <v>0</v>
      </c>
      <c r="D41" s="195">
        <v>0</v>
      </c>
      <c r="E41" s="346">
        <v>0</v>
      </c>
      <c r="F41" s="195">
        <v>0</v>
      </c>
      <c r="G41" s="195">
        <v>0</v>
      </c>
      <c r="H41" s="195">
        <v>1</v>
      </c>
      <c r="I41" s="273">
        <v>0</v>
      </c>
      <c r="J41" s="148">
        <f t="shared" si="2"/>
        <v>0</v>
      </c>
      <c r="K41" s="217"/>
      <c r="L41" s="152" t="s">
        <v>5740</v>
      </c>
      <c r="M41" s="153" t="s">
        <v>5751</v>
      </c>
      <c r="N41" s="276" t="s">
        <v>3043</v>
      </c>
      <c r="O41" s="153"/>
      <c r="P41" s="214"/>
      <c r="Q41" s="42"/>
      <c r="R41" s="33"/>
      <c r="S41" s="66"/>
      <c r="T41" s="8"/>
      <c r="U41" s="8"/>
    </row>
    <row r="42" spans="1:21" s="1" customFormat="1" ht="12.6" customHeight="1" x14ac:dyDescent="0.25">
      <c r="A42" s="345">
        <v>0</v>
      </c>
      <c r="B42" s="346">
        <v>0</v>
      </c>
      <c r="C42" s="345">
        <v>0</v>
      </c>
      <c r="D42" s="195">
        <v>0</v>
      </c>
      <c r="E42" s="346">
        <v>0</v>
      </c>
      <c r="F42" s="195">
        <v>0</v>
      </c>
      <c r="G42" s="195">
        <v>0</v>
      </c>
      <c r="H42" s="195">
        <v>1</v>
      </c>
      <c r="I42" s="273">
        <v>0</v>
      </c>
      <c r="J42" s="148">
        <f t="shared" si="2"/>
        <v>0</v>
      </c>
      <c r="K42" s="217"/>
      <c r="L42" s="152" t="s">
        <v>5741</v>
      </c>
      <c r="M42" s="153" t="s">
        <v>5757</v>
      </c>
      <c r="N42" s="276" t="s">
        <v>3043</v>
      </c>
      <c r="O42" s="153"/>
      <c r="P42" s="214"/>
      <c r="Q42" s="42"/>
      <c r="R42" s="33"/>
      <c r="S42" s="66"/>
      <c r="T42" s="8"/>
      <c r="U42" s="8"/>
    </row>
    <row r="43" spans="1:21" s="1" customFormat="1" ht="12.6" customHeight="1" x14ac:dyDescent="0.25">
      <c r="A43" s="345">
        <v>0</v>
      </c>
      <c r="B43" s="346">
        <v>0</v>
      </c>
      <c r="C43" s="345">
        <v>0</v>
      </c>
      <c r="D43" s="195">
        <v>0</v>
      </c>
      <c r="E43" s="346">
        <v>0</v>
      </c>
      <c r="F43" s="195">
        <v>0</v>
      </c>
      <c r="G43" s="195">
        <v>0</v>
      </c>
      <c r="H43" s="195">
        <v>1</v>
      </c>
      <c r="I43" s="273">
        <v>0</v>
      </c>
      <c r="J43" s="148">
        <f t="shared" si="2"/>
        <v>0</v>
      </c>
      <c r="K43" s="217"/>
      <c r="L43" s="152" t="s">
        <v>5742</v>
      </c>
      <c r="M43" s="153" t="s">
        <v>5752</v>
      </c>
      <c r="N43" s="276" t="s">
        <v>3043</v>
      </c>
      <c r="O43" s="153"/>
      <c r="P43" s="214"/>
      <c r="Q43" s="42"/>
      <c r="R43" s="33"/>
      <c r="S43" s="66"/>
      <c r="T43" s="8"/>
      <c r="U43" s="8"/>
    </row>
    <row r="44" spans="1:21" s="1" customFormat="1" ht="12.6" customHeight="1" x14ac:dyDescent="0.25">
      <c r="A44" s="345">
        <v>0</v>
      </c>
      <c r="B44" s="346">
        <v>0</v>
      </c>
      <c r="C44" s="345">
        <v>0</v>
      </c>
      <c r="D44" s="195">
        <v>0</v>
      </c>
      <c r="E44" s="346">
        <v>0</v>
      </c>
      <c r="F44" s="195">
        <v>0</v>
      </c>
      <c r="G44" s="195">
        <v>0</v>
      </c>
      <c r="H44" s="195">
        <v>1</v>
      </c>
      <c r="I44" s="273">
        <v>0</v>
      </c>
      <c r="J44" s="148">
        <f t="shared" si="2"/>
        <v>0</v>
      </c>
      <c r="K44" s="217"/>
      <c r="L44" s="152" t="s">
        <v>5743</v>
      </c>
      <c r="M44" s="153" t="s">
        <v>5758</v>
      </c>
      <c r="N44" s="276" t="s">
        <v>3043</v>
      </c>
      <c r="O44" s="153"/>
      <c r="P44" s="214"/>
      <c r="Q44" s="42"/>
      <c r="R44" s="33"/>
      <c r="S44" s="66"/>
      <c r="T44" s="8"/>
      <c r="U44" s="8"/>
    </row>
    <row r="45" spans="1:21" s="1" customFormat="1" ht="12.6" customHeight="1" x14ac:dyDescent="0.25">
      <c r="A45" s="345">
        <v>0</v>
      </c>
      <c r="B45" s="346">
        <v>0</v>
      </c>
      <c r="C45" s="345">
        <v>0</v>
      </c>
      <c r="D45" s="195">
        <v>0</v>
      </c>
      <c r="E45" s="346">
        <v>0</v>
      </c>
      <c r="F45" s="195">
        <v>0</v>
      </c>
      <c r="G45" s="195">
        <v>0</v>
      </c>
      <c r="H45" s="195">
        <v>1</v>
      </c>
      <c r="I45" s="273">
        <v>0</v>
      </c>
      <c r="J45" s="148">
        <f t="shared" si="2"/>
        <v>0</v>
      </c>
      <c r="K45" s="217"/>
      <c r="L45" s="152" t="s">
        <v>5744</v>
      </c>
      <c r="M45" s="153" t="s">
        <v>5753</v>
      </c>
      <c r="N45" s="276" t="s">
        <v>3043</v>
      </c>
      <c r="O45" s="153"/>
      <c r="P45" s="214"/>
      <c r="Q45" s="42"/>
      <c r="R45" s="33"/>
      <c r="S45" s="66"/>
      <c r="T45" s="8"/>
      <c r="U45" s="8"/>
    </row>
    <row r="46" spans="1:21" s="1" customFormat="1" ht="12.6" customHeight="1" x14ac:dyDescent="0.25">
      <c r="A46" s="345">
        <v>0</v>
      </c>
      <c r="B46" s="346">
        <v>0</v>
      </c>
      <c r="C46" s="345">
        <v>0</v>
      </c>
      <c r="D46" s="195">
        <v>0</v>
      </c>
      <c r="E46" s="346">
        <v>0</v>
      </c>
      <c r="F46" s="195">
        <v>0</v>
      </c>
      <c r="G46" s="195">
        <v>0</v>
      </c>
      <c r="H46" s="195">
        <v>1</v>
      </c>
      <c r="I46" s="273">
        <v>0</v>
      </c>
      <c r="J46" s="148">
        <f t="shared" si="2"/>
        <v>0</v>
      </c>
      <c r="K46" s="217"/>
      <c r="L46" s="152" t="s">
        <v>5745</v>
      </c>
      <c r="M46" s="153" t="s">
        <v>5759</v>
      </c>
      <c r="N46" s="276" t="s">
        <v>3043</v>
      </c>
      <c r="O46" s="153"/>
      <c r="P46" s="214"/>
      <c r="Q46" s="42"/>
      <c r="R46" s="33"/>
      <c r="S46" s="66"/>
      <c r="T46" s="8"/>
      <c r="U46" s="8"/>
    </row>
    <row r="47" spans="1:21" s="1" customFormat="1" ht="12.6" customHeight="1" x14ac:dyDescent="0.25">
      <c r="A47" s="345">
        <v>0</v>
      </c>
      <c r="B47" s="346">
        <v>0</v>
      </c>
      <c r="C47" s="345">
        <v>0</v>
      </c>
      <c r="D47" s="195">
        <v>0</v>
      </c>
      <c r="E47" s="346">
        <v>0</v>
      </c>
      <c r="F47" s="195">
        <v>0</v>
      </c>
      <c r="G47" s="195">
        <v>0</v>
      </c>
      <c r="H47" s="195">
        <v>1</v>
      </c>
      <c r="I47" s="273">
        <v>0</v>
      </c>
      <c r="J47" s="148">
        <f t="shared" si="2"/>
        <v>0</v>
      </c>
      <c r="K47" s="217"/>
      <c r="L47" s="152" t="s">
        <v>5746</v>
      </c>
      <c r="M47" s="153" t="s">
        <v>5754</v>
      </c>
      <c r="N47" s="276" t="s">
        <v>3043</v>
      </c>
      <c r="O47" s="153"/>
      <c r="P47" s="214"/>
      <c r="Q47" s="42"/>
      <c r="R47" s="33"/>
      <c r="S47" s="66"/>
      <c r="T47" s="8"/>
      <c r="U47" s="8"/>
    </row>
    <row r="48" spans="1:21" s="1" customFormat="1" ht="12.6" customHeight="1" x14ac:dyDescent="0.25">
      <c r="A48" s="345">
        <v>0</v>
      </c>
      <c r="B48" s="346">
        <v>0</v>
      </c>
      <c r="C48" s="345">
        <v>0</v>
      </c>
      <c r="D48" s="195">
        <v>0</v>
      </c>
      <c r="E48" s="346">
        <v>0</v>
      </c>
      <c r="F48" s="195">
        <v>0</v>
      </c>
      <c r="G48" s="195">
        <v>0</v>
      </c>
      <c r="H48" s="195">
        <v>1</v>
      </c>
      <c r="I48" s="273">
        <v>0</v>
      </c>
      <c r="J48" s="148">
        <f t="shared" si="2"/>
        <v>0</v>
      </c>
      <c r="K48" s="217"/>
      <c r="L48" s="152" t="s">
        <v>5747</v>
      </c>
      <c r="M48" s="153" t="s">
        <v>5760</v>
      </c>
      <c r="N48" s="276" t="s">
        <v>3043</v>
      </c>
      <c r="O48" s="153"/>
      <c r="P48" s="214"/>
      <c r="Q48" s="42"/>
      <c r="R48" s="33"/>
      <c r="S48" s="66"/>
      <c r="T48" s="8"/>
      <c r="U48" s="8"/>
    </row>
    <row r="49" spans="1:21" s="1" customFormat="1" ht="12.6" customHeight="1" x14ac:dyDescent="0.25">
      <c r="A49" s="345">
        <v>0</v>
      </c>
      <c r="B49" s="346">
        <v>0</v>
      </c>
      <c r="C49" s="345">
        <v>0</v>
      </c>
      <c r="D49" s="195">
        <v>0</v>
      </c>
      <c r="E49" s="346">
        <v>0</v>
      </c>
      <c r="F49" s="195">
        <v>0</v>
      </c>
      <c r="G49" s="195">
        <v>0</v>
      </c>
      <c r="H49" s="195">
        <v>1</v>
      </c>
      <c r="I49" s="273">
        <v>0</v>
      </c>
      <c r="J49" s="148">
        <f t="shared" si="2"/>
        <v>0</v>
      </c>
      <c r="K49" s="217"/>
      <c r="L49" s="152" t="s">
        <v>5748</v>
      </c>
      <c r="M49" s="153" t="s">
        <v>5755</v>
      </c>
      <c r="N49" s="276" t="s">
        <v>3043</v>
      </c>
      <c r="O49" s="153"/>
      <c r="P49" s="214"/>
      <c r="Q49" s="42"/>
      <c r="R49" s="33"/>
      <c r="S49" s="66"/>
      <c r="T49" s="8"/>
      <c r="U49" s="8"/>
    </row>
    <row r="50" spans="1:21" s="1" customFormat="1" ht="12.6" customHeight="1" x14ac:dyDescent="0.25">
      <c r="A50" s="345">
        <v>0</v>
      </c>
      <c r="B50" s="346">
        <v>0</v>
      </c>
      <c r="C50" s="345">
        <v>0</v>
      </c>
      <c r="D50" s="195">
        <v>0</v>
      </c>
      <c r="E50" s="346">
        <v>0</v>
      </c>
      <c r="F50" s="195">
        <v>0</v>
      </c>
      <c r="G50" s="195">
        <v>0</v>
      </c>
      <c r="H50" s="195">
        <v>1</v>
      </c>
      <c r="I50" s="273">
        <v>0</v>
      </c>
      <c r="J50" s="148">
        <f t="shared" si="2"/>
        <v>0</v>
      </c>
      <c r="K50" s="217"/>
      <c r="L50" s="152" t="s">
        <v>5749</v>
      </c>
      <c r="M50" s="153" t="s">
        <v>5761</v>
      </c>
      <c r="N50" s="276" t="s">
        <v>3043</v>
      </c>
      <c r="O50" s="153"/>
      <c r="P50" s="214"/>
      <c r="Q50" s="42"/>
      <c r="R50" s="33"/>
      <c r="S50" s="66"/>
      <c r="T50" s="8"/>
      <c r="U50" s="8"/>
    </row>
    <row r="51" spans="1:21" s="1" customFormat="1" ht="12.6" customHeight="1" x14ac:dyDescent="0.25">
      <c r="A51" s="345">
        <v>0</v>
      </c>
      <c r="B51" s="346">
        <v>0</v>
      </c>
      <c r="C51" s="345">
        <v>0</v>
      </c>
      <c r="D51" s="195">
        <v>0</v>
      </c>
      <c r="E51" s="346">
        <v>0</v>
      </c>
      <c r="F51" s="195">
        <v>1</v>
      </c>
      <c r="G51" s="195">
        <v>1</v>
      </c>
      <c r="H51" s="195">
        <v>0</v>
      </c>
      <c r="I51" s="273">
        <v>1</v>
      </c>
      <c r="J51" s="148">
        <f t="shared" si="2"/>
        <v>0</v>
      </c>
      <c r="K51" s="152" t="s">
        <v>722</v>
      </c>
      <c r="L51" s="152" t="s">
        <v>722</v>
      </c>
      <c r="M51" s="153" t="s">
        <v>777</v>
      </c>
      <c r="N51" s="276" t="s">
        <v>3043</v>
      </c>
      <c r="O51" s="153"/>
      <c r="P51" s="214"/>
      <c r="Q51" s="42" t="str">
        <f t="shared" ref="Q51:Q90" si="5">CONCATENATE("NACC_UDS$",K51,"=","labelled_spss(NACC_UDS$",K51,",c(",N51,"), label=",$Q$1,M51,$Q$1,")")</f>
        <v>NACC_UDS$UDSBENTC=labelled_spss(NACC_UDS$UDSBENTC,c(95 = Physical problem
96 = Cognitive/behavior problem
97 = Other problem
98 = Verbal refusal
-4 = Not available), label=Total Score for copy of Benson ﬁgure)</v>
      </c>
      <c r="R51" s="33" t="str">
        <f>IF(S51="","",CONCATENATE("missing values ",L51,"(",S51,")."))</f>
        <v>missing values UDSBENTC(95 thru 98,-4).</v>
      </c>
      <c r="S51" s="61" t="s">
        <v>4361</v>
      </c>
      <c r="T51" s="8"/>
      <c r="U51" s="8"/>
    </row>
    <row r="52" spans="1:21" s="1" customFormat="1" ht="12.6" customHeight="1" x14ac:dyDescent="0.25">
      <c r="A52" s="345">
        <v>0</v>
      </c>
      <c r="B52" s="346">
        <v>0</v>
      </c>
      <c r="C52" s="345">
        <v>0</v>
      </c>
      <c r="D52" s="195">
        <v>0</v>
      </c>
      <c r="E52" s="346">
        <v>0</v>
      </c>
      <c r="F52" s="195">
        <v>1</v>
      </c>
      <c r="G52" s="195">
        <v>1</v>
      </c>
      <c r="H52" s="195">
        <v>1</v>
      </c>
      <c r="I52" s="273">
        <v>1</v>
      </c>
      <c r="J52" s="148">
        <f t="shared" si="2"/>
        <v>0</v>
      </c>
      <c r="K52" s="151" t="s">
        <v>776</v>
      </c>
      <c r="L52" s="152" t="s">
        <v>776</v>
      </c>
      <c r="M52" s="153" t="s">
        <v>1366</v>
      </c>
      <c r="N52" s="276" t="s">
        <v>3043</v>
      </c>
      <c r="O52" s="153"/>
      <c r="P52" s="214"/>
      <c r="Q52" s="42" t="str">
        <f t="shared" si="5"/>
        <v>NACC_UDS$DIGFORCT=labelled_spss(NACC_UDS$DIGFORCT,c(95 = Physical problem
96 = Cognitive/behavior problem
97 = Other problem
98 = Verbal refusal
-4 = Not available), label=Number Span Test: Forward — Number of correct trials)</v>
      </c>
      <c r="R52" s="33" t="str">
        <f>IF(S52="","",CONCATENATE("missing values ",K52,"(",S52,")."))</f>
        <v>missing values DIGFORCT(95 thru 98,-4).</v>
      </c>
      <c r="S52" s="66" t="s">
        <v>4361</v>
      </c>
      <c r="T52" s="8"/>
      <c r="U52" s="8"/>
    </row>
    <row r="53" spans="1:21" s="1" customFormat="1" ht="12.6" customHeight="1" x14ac:dyDescent="0.25">
      <c r="A53" s="345">
        <v>0</v>
      </c>
      <c r="B53" s="346">
        <v>0</v>
      </c>
      <c r="C53" s="345">
        <v>0</v>
      </c>
      <c r="D53" s="195">
        <v>0</v>
      </c>
      <c r="E53" s="346">
        <v>0</v>
      </c>
      <c r="F53" s="195">
        <v>1</v>
      </c>
      <c r="G53" s="195">
        <v>1</v>
      </c>
      <c r="H53" s="195">
        <v>1</v>
      </c>
      <c r="I53" s="273">
        <v>1</v>
      </c>
      <c r="J53" s="148">
        <f t="shared" si="2"/>
        <v>0</v>
      </c>
      <c r="K53" s="151" t="s">
        <v>775</v>
      </c>
      <c r="L53" s="152" t="s">
        <v>775</v>
      </c>
      <c r="M53" s="153" t="s">
        <v>1367</v>
      </c>
      <c r="N53" s="276" t="s">
        <v>3043</v>
      </c>
      <c r="O53" s="153"/>
      <c r="P53" s="214"/>
      <c r="Q53" s="42" t="str">
        <f t="shared" si="5"/>
        <v>NACC_UDS$DIGFORSL=labelled_spss(NACC_UDS$DIGFORSL,c(95 = Physical problem
96 = Cognitive/behavior problem
97 = Other problem
98 = Verbal refusal
-4 = Not available), label=Number Span Test: Forward — Longest span forward)</v>
      </c>
      <c r="R53" s="33" t="str">
        <f>IF(S53="","",CONCATENATE("missing values ",K53,"(",S53,")."))</f>
        <v>missing values DIGFORSL(95 thru 98,-4).</v>
      </c>
      <c r="S53" s="66" t="s">
        <v>4361</v>
      </c>
      <c r="T53" s="8"/>
      <c r="U53" s="8"/>
    </row>
    <row r="54" spans="1:21" s="1" customFormat="1" ht="12.6" customHeight="1" x14ac:dyDescent="0.25">
      <c r="A54" s="345">
        <v>0</v>
      </c>
      <c r="B54" s="346">
        <v>0</v>
      </c>
      <c r="C54" s="345">
        <v>0</v>
      </c>
      <c r="D54" s="195">
        <v>0</v>
      </c>
      <c r="E54" s="346">
        <v>0</v>
      </c>
      <c r="F54" s="195">
        <v>1</v>
      </c>
      <c r="G54" s="195">
        <v>1</v>
      </c>
      <c r="H54" s="195">
        <v>1</v>
      </c>
      <c r="I54" s="273">
        <v>1</v>
      </c>
      <c r="J54" s="148">
        <f t="shared" si="2"/>
        <v>0</v>
      </c>
      <c r="K54" s="151" t="s">
        <v>774</v>
      </c>
      <c r="L54" s="152" t="s">
        <v>774</v>
      </c>
      <c r="M54" s="153" t="s">
        <v>1368</v>
      </c>
      <c r="N54" s="276" t="s">
        <v>3043</v>
      </c>
      <c r="O54" s="153"/>
      <c r="P54" s="214"/>
      <c r="Q54" s="42" t="str">
        <f t="shared" si="5"/>
        <v>NACC_UDS$DIGBACCT=labelled_spss(NACC_UDS$DIGBACCT,c(95 = Physical problem
96 = Cognitive/behavior problem
97 = Other problem
98 = Verbal refusal
-4 = Not available), label=Number Span Test: Backward — Number of correct trials)</v>
      </c>
      <c r="R54" s="33" t="str">
        <f>IF(S54="","",CONCATENATE("missing values ",K54,"(",S54,")."))</f>
        <v>missing values DIGBACCT(95 thru 98,-4).</v>
      </c>
      <c r="S54" s="66" t="s">
        <v>4361</v>
      </c>
      <c r="T54" s="8"/>
      <c r="U54" s="8"/>
    </row>
    <row r="55" spans="1:21" s="1" customFormat="1" ht="12.6" customHeight="1" x14ac:dyDescent="0.25">
      <c r="A55" s="345">
        <v>0</v>
      </c>
      <c r="B55" s="346">
        <v>0</v>
      </c>
      <c r="C55" s="345">
        <v>0</v>
      </c>
      <c r="D55" s="195">
        <v>0</v>
      </c>
      <c r="E55" s="346">
        <v>0</v>
      </c>
      <c r="F55" s="195">
        <v>1</v>
      </c>
      <c r="G55" s="195">
        <v>1</v>
      </c>
      <c r="H55" s="195">
        <v>1</v>
      </c>
      <c r="I55" s="273">
        <v>1</v>
      </c>
      <c r="J55" s="148">
        <f t="shared" si="2"/>
        <v>0</v>
      </c>
      <c r="K55" s="151" t="s">
        <v>773</v>
      </c>
      <c r="L55" s="152" t="s">
        <v>773</v>
      </c>
      <c r="M55" s="153" t="s">
        <v>1369</v>
      </c>
      <c r="N55" s="276" t="s">
        <v>3043</v>
      </c>
      <c r="O55" s="153"/>
      <c r="P55" s="214"/>
      <c r="Q55" s="42" t="str">
        <f t="shared" si="5"/>
        <v>NACC_UDS$DIGBACLS=labelled_spss(NACC_UDS$DIGBACLS,c(95 = Physical problem
96 = Cognitive/behavior problem
97 = Other problem
98 = Verbal refusal
-4 = Not available), label=Number Span Test: Backward — Longest span backward)</v>
      </c>
      <c r="R55" s="33" t="str">
        <f>IF(S55="","",CONCATENATE("missing values ",K55,"(",S55,")."))</f>
        <v>missing values DIGBACLS(95 thru 98,-4).</v>
      </c>
      <c r="S55" s="66" t="s">
        <v>4361</v>
      </c>
      <c r="T55" s="8"/>
      <c r="U55" s="8"/>
    </row>
    <row r="56" spans="1:21" s="1" customFormat="1" ht="12.6" customHeight="1" x14ac:dyDescent="0.25">
      <c r="A56" s="345">
        <v>0</v>
      </c>
      <c r="B56" s="346">
        <v>0</v>
      </c>
      <c r="C56" s="345">
        <v>0</v>
      </c>
      <c r="D56" s="195">
        <v>0</v>
      </c>
      <c r="E56" s="346">
        <v>0</v>
      </c>
      <c r="F56" s="195">
        <v>0</v>
      </c>
      <c r="G56" s="195">
        <v>0</v>
      </c>
      <c r="H56" s="195">
        <v>1</v>
      </c>
      <c r="I56" s="273">
        <v>0</v>
      </c>
      <c r="J56" s="148">
        <f t="shared" ref="J56:J61" si="6">IF(AND(F56=0,G56=0,H56=0),1,0)</f>
        <v>0</v>
      </c>
      <c r="K56" s="217"/>
      <c r="L56" s="152" t="s">
        <v>5762</v>
      </c>
      <c r="M56" s="153" t="s">
        <v>5768</v>
      </c>
      <c r="N56" s="276" t="s">
        <v>3049</v>
      </c>
      <c r="O56" s="153"/>
      <c r="P56" s="214"/>
      <c r="Q56" s="42" t="str">
        <f t="shared" si="5"/>
        <v>NACC_UDS$=labelled_spss(NACC_UDS$,c(995 = Physical problem
996 = Cognitive/behavior problem
997 = Other problem
998 = Verbal refusal
-4 = Not available), label=Oral Trail Making Test Part A — Total number of seconds to complete)</v>
      </c>
      <c r="R56" s="33" t="str">
        <f t="shared" ref="R56:R69" si="7">IF(S56="","",CONCATENATE("missing values ",L56,"(",S56,")."))</f>
        <v>missing values OTRAILA(995 thru 998,-4).</v>
      </c>
      <c r="S56" s="61" t="s">
        <v>4362</v>
      </c>
      <c r="T56" s="8"/>
      <c r="U56" s="8"/>
    </row>
    <row r="57" spans="1:21" s="1" customFormat="1" ht="12.6" customHeight="1" x14ac:dyDescent="0.25">
      <c r="A57" s="345">
        <v>0</v>
      </c>
      <c r="B57" s="346">
        <v>0</v>
      </c>
      <c r="C57" s="345">
        <v>0</v>
      </c>
      <c r="D57" s="195">
        <v>0</v>
      </c>
      <c r="E57" s="346">
        <v>0</v>
      </c>
      <c r="F57" s="195">
        <v>0</v>
      </c>
      <c r="G57" s="195">
        <v>0</v>
      </c>
      <c r="H57" s="195">
        <v>1</v>
      </c>
      <c r="I57" s="273">
        <v>0</v>
      </c>
      <c r="J57" s="148">
        <f t="shared" si="6"/>
        <v>0</v>
      </c>
      <c r="K57" s="217"/>
      <c r="L57" s="152" t="s">
        <v>5764</v>
      </c>
      <c r="M57" s="153" t="s">
        <v>5769</v>
      </c>
      <c r="N57" s="276" t="s">
        <v>3043</v>
      </c>
      <c r="O57" s="153"/>
      <c r="P57" s="214"/>
      <c r="Q57" s="42" t="str">
        <f t="shared" si="5"/>
        <v>NACC_UDS$=labelled_spss(NACC_UDS$,c(95 = Physical problem
96 = Cognitive/behavior problem
97 = Other problem
98 = Verbal refusal
-4 = Not available), label=Oral Trail Making Test Part A — Number of commission errors)</v>
      </c>
      <c r="R57" s="33" t="str">
        <f t="shared" si="7"/>
        <v>missing values OTRLARR(95 thru 98,-4).</v>
      </c>
      <c r="S57" s="61" t="s">
        <v>4361</v>
      </c>
      <c r="T57" s="8"/>
      <c r="U57" s="8"/>
    </row>
    <row r="58" spans="1:21" s="1" customFormat="1" ht="12.6" customHeight="1" x14ac:dyDescent="0.25">
      <c r="A58" s="345">
        <v>0</v>
      </c>
      <c r="B58" s="346">
        <v>0</v>
      </c>
      <c r="C58" s="345">
        <v>0</v>
      </c>
      <c r="D58" s="195">
        <v>0</v>
      </c>
      <c r="E58" s="346">
        <v>0</v>
      </c>
      <c r="F58" s="195">
        <v>0</v>
      </c>
      <c r="G58" s="195">
        <v>0</v>
      </c>
      <c r="H58" s="195">
        <v>1</v>
      </c>
      <c r="I58" s="273">
        <v>0</v>
      </c>
      <c r="J58" s="148">
        <f t="shared" si="6"/>
        <v>0</v>
      </c>
      <c r="K58" s="217"/>
      <c r="L58" s="152" t="s">
        <v>5765</v>
      </c>
      <c r="M58" s="153" t="s">
        <v>5770</v>
      </c>
      <c r="N58" s="276" t="s">
        <v>3043</v>
      </c>
      <c r="O58" s="153"/>
      <c r="P58" s="214"/>
      <c r="Q58" s="42" t="str">
        <f t="shared" si="5"/>
        <v>NACC_UDS$=labelled_spss(NACC_UDS$,c(95 = Physical problem
96 = Cognitive/behavior problem
97 = Other problem
98 = Verbal refusal
-4 = Not available), label=Oral Trail Making Test Part A — Number of correct lines)</v>
      </c>
      <c r="R58" s="33" t="str">
        <f t="shared" si="7"/>
        <v>missing values OTRLALI(95 thru 98,-4).</v>
      </c>
      <c r="S58" s="61" t="s">
        <v>4361</v>
      </c>
      <c r="T58" s="8"/>
      <c r="U58" s="8"/>
    </row>
    <row r="59" spans="1:21" s="1" customFormat="1" ht="12.6" customHeight="1" x14ac:dyDescent="0.25">
      <c r="A59" s="345">
        <v>0</v>
      </c>
      <c r="B59" s="346">
        <v>0</v>
      </c>
      <c r="C59" s="345">
        <v>0</v>
      </c>
      <c r="D59" s="195">
        <v>0</v>
      </c>
      <c r="E59" s="346">
        <v>0</v>
      </c>
      <c r="F59" s="195">
        <v>0</v>
      </c>
      <c r="G59" s="195">
        <v>0</v>
      </c>
      <c r="H59" s="195">
        <v>1</v>
      </c>
      <c r="I59" s="273">
        <v>0</v>
      </c>
      <c r="J59" s="148">
        <f t="shared" si="6"/>
        <v>0</v>
      </c>
      <c r="K59" s="217"/>
      <c r="L59" s="152" t="s">
        <v>5763</v>
      </c>
      <c r="M59" s="153" t="s">
        <v>5771</v>
      </c>
      <c r="N59" s="276" t="s">
        <v>3049</v>
      </c>
      <c r="O59" s="153"/>
      <c r="P59" s="214"/>
      <c r="Q59" s="42" t="str">
        <f t="shared" si="5"/>
        <v>NACC_UDS$=labelled_spss(NACC_UDS$,c(995 = Physical problem
996 = Cognitive/behavior problem
997 = Other problem
998 = Verbal refusal
-4 = Not available), label=Oral Trail Making Test Part B — Total number of seconds to complete)</v>
      </c>
      <c r="R59" s="33" t="str">
        <f t="shared" si="7"/>
        <v>missing values OTRAILB(995 thru 998,-4).</v>
      </c>
      <c r="S59" s="61" t="s">
        <v>4362</v>
      </c>
      <c r="T59" s="8"/>
      <c r="U59" s="8"/>
    </row>
    <row r="60" spans="1:21" s="1" customFormat="1" ht="12.6" customHeight="1" x14ac:dyDescent="0.25">
      <c r="A60" s="345">
        <v>0</v>
      </c>
      <c r="B60" s="346">
        <v>0</v>
      </c>
      <c r="C60" s="345">
        <v>0</v>
      </c>
      <c r="D60" s="195">
        <v>0</v>
      </c>
      <c r="E60" s="346">
        <v>0</v>
      </c>
      <c r="F60" s="195">
        <v>0</v>
      </c>
      <c r="G60" s="195">
        <v>0</v>
      </c>
      <c r="H60" s="195">
        <v>1</v>
      </c>
      <c r="I60" s="273">
        <v>0</v>
      </c>
      <c r="J60" s="148">
        <f t="shared" si="6"/>
        <v>0</v>
      </c>
      <c r="K60" s="217"/>
      <c r="L60" s="152" t="s">
        <v>5766</v>
      </c>
      <c r="M60" s="153" t="s">
        <v>5772</v>
      </c>
      <c r="N60" s="276" t="s">
        <v>3043</v>
      </c>
      <c r="O60" s="153"/>
      <c r="P60" s="214"/>
      <c r="Q60" s="42" t="str">
        <f t="shared" si="5"/>
        <v>NACC_UDS$=labelled_spss(NACC_UDS$,c(95 = Physical problem
96 = Cognitive/behavior problem
97 = Other problem
98 = Verbal refusal
-4 = Not available), label=Oral Trail Making Test Part B — Number of commission errors)</v>
      </c>
      <c r="R60" s="33" t="str">
        <f t="shared" si="7"/>
        <v>missing values OTRLBRR(95 thru 98,-4).</v>
      </c>
      <c r="S60" s="61" t="s">
        <v>4361</v>
      </c>
      <c r="T60" s="8"/>
      <c r="U60" s="8"/>
    </row>
    <row r="61" spans="1:21" s="1" customFormat="1" ht="12.6" customHeight="1" x14ac:dyDescent="0.25">
      <c r="A61" s="345">
        <v>0</v>
      </c>
      <c r="B61" s="346">
        <v>0</v>
      </c>
      <c r="C61" s="345">
        <v>0</v>
      </c>
      <c r="D61" s="195">
        <v>0</v>
      </c>
      <c r="E61" s="346">
        <v>0</v>
      </c>
      <c r="F61" s="195">
        <v>0</v>
      </c>
      <c r="G61" s="195">
        <v>0</v>
      </c>
      <c r="H61" s="195">
        <v>1</v>
      </c>
      <c r="I61" s="273">
        <v>0</v>
      </c>
      <c r="J61" s="148">
        <f t="shared" si="6"/>
        <v>0</v>
      </c>
      <c r="K61" s="217"/>
      <c r="L61" s="152" t="s">
        <v>5767</v>
      </c>
      <c r="M61" s="153" t="s">
        <v>5773</v>
      </c>
      <c r="N61" s="276" t="s">
        <v>3043</v>
      </c>
      <c r="O61" s="153"/>
      <c r="P61" s="214"/>
      <c r="Q61" s="42" t="str">
        <f t="shared" si="5"/>
        <v>NACC_UDS$=labelled_spss(NACC_UDS$,c(95 = Physical problem
96 = Cognitive/behavior problem
97 = Other problem
98 = Verbal refusal
-4 = Not available), label=Oral Trail Making Test Part B — Number of correct lines)</v>
      </c>
      <c r="R61" s="33" t="str">
        <f t="shared" si="7"/>
        <v>missing values OTRLBLI(95 thru 98,-4).</v>
      </c>
      <c r="S61" s="61" t="s">
        <v>4361</v>
      </c>
      <c r="T61" s="8"/>
      <c r="U61" s="8"/>
    </row>
    <row r="62" spans="1:21" s="1" customFormat="1" ht="12.6" customHeight="1" x14ac:dyDescent="0.25">
      <c r="A62" s="345">
        <v>0</v>
      </c>
      <c r="B62" s="346">
        <v>0</v>
      </c>
      <c r="C62" s="345">
        <v>0</v>
      </c>
      <c r="D62" s="195">
        <v>0</v>
      </c>
      <c r="E62" s="346">
        <v>0</v>
      </c>
      <c r="F62" s="195">
        <v>1</v>
      </c>
      <c r="G62" s="195">
        <v>1</v>
      </c>
      <c r="H62" s="195">
        <v>1</v>
      </c>
      <c r="I62" s="273">
        <v>1</v>
      </c>
      <c r="J62" s="148">
        <f t="shared" si="2"/>
        <v>0</v>
      </c>
      <c r="K62" s="152" t="s">
        <v>710</v>
      </c>
      <c r="L62" s="152" t="s">
        <v>710</v>
      </c>
      <c r="M62" s="153" t="s">
        <v>1341</v>
      </c>
      <c r="N62" s="276" t="s">
        <v>3043</v>
      </c>
      <c r="O62" s="153"/>
      <c r="P62" s="214"/>
      <c r="Q62" s="42" t="str">
        <f t="shared" si="5"/>
        <v>NACC_UDS$ANIMALS=labelled_spss(NACC_UDS$ANIMALS,c(95 = Physical problem
96 = Cognitive/behavior problem
97 = Other problem
98 = Verbal refusal
-4 = Not available), label=Animals — Total number of animals named in 60 seconds)</v>
      </c>
      <c r="R62" s="33" t="str">
        <f t="shared" si="7"/>
        <v>missing values ANIMALS(95 thru 98,-4).</v>
      </c>
      <c r="S62" s="61" t="s">
        <v>4361</v>
      </c>
      <c r="T62" s="8"/>
      <c r="U62" s="8"/>
    </row>
    <row r="63" spans="1:21" s="1" customFormat="1" ht="12.6" customHeight="1" x14ac:dyDescent="0.25">
      <c r="A63" s="345">
        <v>0</v>
      </c>
      <c r="B63" s="346">
        <v>0</v>
      </c>
      <c r="C63" s="345">
        <v>0</v>
      </c>
      <c r="D63" s="195">
        <v>0</v>
      </c>
      <c r="E63" s="346">
        <v>0</v>
      </c>
      <c r="F63" s="195">
        <v>1</v>
      </c>
      <c r="G63" s="195">
        <v>1</v>
      </c>
      <c r="H63" s="195">
        <v>1</v>
      </c>
      <c r="I63" s="273">
        <v>1</v>
      </c>
      <c r="J63" s="148">
        <f t="shared" si="2"/>
        <v>0</v>
      </c>
      <c r="K63" s="152" t="s">
        <v>709</v>
      </c>
      <c r="L63" s="152" t="s">
        <v>709</v>
      </c>
      <c r="M63" s="153" t="s">
        <v>1370</v>
      </c>
      <c r="N63" s="276" t="s">
        <v>3043</v>
      </c>
      <c r="O63" s="153"/>
      <c r="P63" s="214"/>
      <c r="Q63" s="42" t="str">
        <f t="shared" si="5"/>
        <v>NACC_UDS$VEG=labelled_spss(NACC_UDS$VEG,c(95 = Physical problem
96 = Cognitive/behavior problem
97 = Other problem
98 = Verbal refusal
-4 = Not available), label=Vegetables — Total number of vegetables named in 60 seconds)</v>
      </c>
      <c r="R63" s="33" t="str">
        <f t="shared" si="7"/>
        <v>missing values VEG(95 thru 98,-4).</v>
      </c>
      <c r="S63" s="61" t="s">
        <v>4361</v>
      </c>
      <c r="T63" s="8"/>
      <c r="U63" s="8"/>
    </row>
    <row r="64" spans="1:21" s="1" customFormat="1" ht="12.6" customHeight="1" x14ac:dyDescent="0.25">
      <c r="A64" s="345">
        <v>0</v>
      </c>
      <c r="B64" s="346">
        <v>0</v>
      </c>
      <c r="C64" s="345">
        <v>0</v>
      </c>
      <c r="D64" s="195">
        <v>0</v>
      </c>
      <c r="E64" s="346">
        <v>0</v>
      </c>
      <c r="F64" s="195">
        <v>1</v>
      </c>
      <c r="G64" s="195">
        <v>1</v>
      </c>
      <c r="H64" s="195">
        <v>0</v>
      </c>
      <c r="I64" s="273">
        <v>1</v>
      </c>
      <c r="J64" s="148">
        <f t="shared" si="2"/>
        <v>0</v>
      </c>
      <c r="K64" s="152" t="s">
        <v>708</v>
      </c>
      <c r="L64" s="152" t="s">
        <v>708</v>
      </c>
      <c r="M64" s="153" t="s">
        <v>1343</v>
      </c>
      <c r="N64" s="276" t="s">
        <v>3049</v>
      </c>
      <c r="O64" s="153"/>
      <c r="P64" s="214"/>
      <c r="Q64" s="42" t="str">
        <f t="shared" si="5"/>
        <v>NACC_UDS$TRAILA=labelled_spss(NACC_UDS$TRAILA,c(995 = Physical problem
996 = Cognitive/behavior problem
997 = Other problem
998 = Verbal refusal
-4 = Not available), label=Trail Making Test Part A — Total number of seconds to complete)</v>
      </c>
      <c r="R64" s="33" t="str">
        <f t="shared" si="7"/>
        <v>missing values TRAILA(995 thru 998,-4).</v>
      </c>
      <c r="S64" s="61" t="s">
        <v>4362</v>
      </c>
      <c r="T64" s="8"/>
      <c r="U64" s="8"/>
    </row>
    <row r="65" spans="1:26" s="1" customFormat="1" ht="12.6" customHeight="1" x14ac:dyDescent="0.25">
      <c r="A65" s="345">
        <v>0</v>
      </c>
      <c r="B65" s="346">
        <v>0</v>
      </c>
      <c r="C65" s="345">
        <v>0</v>
      </c>
      <c r="D65" s="195">
        <v>0</v>
      </c>
      <c r="E65" s="346">
        <v>0</v>
      </c>
      <c r="F65" s="195">
        <v>1</v>
      </c>
      <c r="G65" s="195">
        <v>1</v>
      </c>
      <c r="H65" s="195">
        <v>0</v>
      </c>
      <c r="I65" s="273">
        <v>1</v>
      </c>
      <c r="J65" s="148">
        <f t="shared" si="2"/>
        <v>0</v>
      </c>
      <c r="K65" s="152" t="s">
        <v>707</v>
      </c>
      <c r="L65" s="152" t="s">
        <v>707</v>
      </c>
      <c r="M65" s="153" t="s">
        <v>706</v>
      </c>
      <c r="N65" s="276" t="s">
        <v>3043</v>
      </c>
      <c r="O65" s="153"/>
      <c r="P65" s="214"/>
      <c r="Q65" s="42" t="str">
        <f t="shared" si="5"/>
        <v>NACC_UDS$TRAILARR=labelled_spss(NACC_UDS$TRAILARR,c(95 = Physical problem
96 = Cognitive/behavior problem
97 = Other problem
98 = Verbal refusal
-4 = Not available), label=Part A — Number of commission errors)</v>
      </c>
      <c r="R65" s="33" t="str">
        <f t="shared" si="7"/>
        <v>missing values TRAILARR(95 thru 98,-4).</v>
      </c>
      <c r="S65" s="61" t="s">
        <v>4361</v>
      </c>
      <c r="T65" s="8"/>
      <c r="U65" s="8"/>
    </row>
    <row r="66" spans="1:26" s="1" customFormat="1" ht="12.6" customHeight="1" x14ac:dyDescent="0.25">
      <c r="A66" s="345">
        <v>0</v>
      </c>
      <c r="B66" s="346">
        <v>0</v>
      </c>
      <c r="C66" s="345">
        <v>0</v>
      </c>
      <c r="D66" s="195">
        <v>0</v>
      </c>
      <c r="E66" s="346">
        <v>0</v>
      </c>
      <c r="F66" s="195">
        <v>1</v>
      </c>
      <c r="G66" s="195">
        <v>1</v>
      </c>
      <c r="H66" s="195">
        <v>0</v>
      </c>
      <c r="I66" s="273">
        <v>1</v>
      </c>
      <c r="J66" s="148">
        <f t="shared" si="2"/>
        <v>0</v>
      </c>
      <c r="K66" s="152" t="s">
        <v>705</v>
      </c>
      <c r="L66" s="152" t="s">
        <v>705</v>
      </c>
      <c r="M66" s="153" t="s">
        <v>704</v>
      </c>
      <c r="N66" s="276" t="s">
        <v>3043</v>
      </c>
      <c r="O66" s="153"/>
      <c r="P66" s="214"/>
      <c r="Q66" s="42" t="str">
        <f t="shared" si="5"/>
        <v>NACC_UDS$TRAILALI=labelled_spss(NACC_UDS$TRAILALI,c(95 = Physical problem
96 = Cognitive/behavior problem
97 = Other problem
98 = Verbal refusal
-4 = Not available), label=Part A — Number of correct lines)</v>
      </c>
      <c r="R66" s="33" t="str">
        <f t="shared" si="7"/>
        <v>missing values TRAILALI(95 thru 98,-4).</v>
      </c>
      <c r="S66" s="61" t="s">
        <v>4361</v>
      </c>
      <c r="T66" s="8"/>
      <c r="U66" s="8"/>
    </row>
    <row r="67" spans="1:26" s="1" customFormat="1" ht="12.6" customHeight="1" x14ac:dyDescent="0.25">
      <c r="A67" s="345">
        <v>0</v>
      </c>
      <c r="B67" s="346">
        <v>0</v>
      </c>
      <c r="C67" s="345">
        <v>0</v>
      </c>
      <c r="D67" s="195">
        <v>0</v>
      </c>
      <c r="E67" s="346">
        <v>0</v>
      </c>
      <c r="F67" s="195">
        <v>1</v>
      </c>
      <c r="G67" s="195">
        <v>1</v>
      </c>
      <c r="H67" s="195">
        <v>0</v>
      </c>
      <c r="I67" s="273">
        <v>1</v>
      </c>
      <c r="J67" s="148">
        <f t="shared" si="2"/>
        <v>0</v>
      </c>
      <c r="K67" s="152" t="s">
        <v>703</v>
      </c>
      <c r="L67" s="152" t="s">
        <v>703</v>
      </c>
      <c r="M67" s="153" t="s">
        <v>1344</v>
      </c>
      <c r="N67" s="276" t="s">
        <v>3049</v>
      </c>
      <c r="O67" s="153"/>
      <c r="P67" s="214"/>
      <c r="Q67" s="42" t="str">
        <f t="shared" si="5"/>
        <v>NACC_UDS$TRAILB=labelled_spss(NACC_UDS$TRAILB,c(995 = Physical problem
996 = Cognitive/behavior problem
997 = Other problem
998 = Verbal refusal
-4 = Not available), label=Trail Making Test Part B — Total number of seconds to complete)</v>
      </c>
      <c r="R67" s="33" t="str">
        <f t="shared" si="7"/>
        <v>missing values TRAILB(995 thru 998,-4).</v>
      </c>
      <c r="S67" s="61" t="s">
        <v>4362</v>
      </c>
      <c r="T67" s="8"/>
      <c r="U67" s="8"/>
    </row>
    <row r="68" spans="1:26" s="1" customFormat="1" ht="12.6" customHeight="1" x14ac:dyDescent="0.25">
      <c r="A68" s="345">
        <v>0</v>
      </c>
      <c r="B68" s="346">
        <v>0</v>
      </c>
      <c r="C68" s="345">
        <v>0</v>
      </c>
      <c r="D68" s="195">
        <v>0</v>
      </c>
      <c r="E68" s="346">
        <v>0</v>
      </c>
      <c r="F68" s="195">
        <v>1</v>
      </c>
      <c r="G68" s="195">
        <v>1</v>
      </c>
      <c r="H68" s="195">
        <v>0</v>
      </c>
      <c r="I68" s="273">
        <v>1</v>
      </c>
      <c r="J68" s="148">
        <f t="shared" si="2"/>
        <v>0</v>
      </c>
      <c r="K68" s="152" t="s">
        <v>702</v>
      </c>
      <c r="L68" s="152" t="s">
        <v>702</v>
      </c>
      <c r="M68" s="153" t="s">
        <v>701</v>
      </c>
      <c r="N68" s="276" t="s">
        <v>3043</v>
      </c>
      <c r="O68" s="153"/>
      <c r="P68" s="214"/>
      <c r="Q68" s="42" t="str">
        <f t="shared" si="5"/>
        <v>NACC_UDS$TRAILBRR=labelled_spss(NACC_UDS$TRAILBRR,c(95 = Physical problem
96 = Cognitive/behavior problem
97 = Other problem
98 = Verbal refusal
-4 = Not available), label=Part B — Number of commission errors)</v>
      </c>
      <c r="R68" s="33" t="str">
        <f t="shared" si="7"/>
        <v>missing values TRAILBRR(95 thru 98,-4).</v>
      </c>
      <c r="S68" s="61" t="s">
        <v>4361</v>
      </c>
      <c r="T68" s="8"/>
      <c r="U68" s="8"/>
    </row>
    <row r="69" spans="1:26" s="1" customFormat="1" ht="12.6" customHeight="1" x14ac:dyDescent="0.25">
      <c r="A69" s="345">
        <v>0</v>
      </c>
      <c r="B69" s="346">
        <v>0</v>
      </c>
      <c r="C69" s="345">
        <v>0</v>
      </c>
      <c r="D69" s="195">
        <v>0</v>
      </c>
      <c r="E69" s="346">
        <v>0</v>
      </c>
      <c r="F69" s="195">
        <v>1</v>
      </c>
      <c r="G69" s="195">
        <v>1</v>
      </c>
      <c r="H69" s="195">
        <v>0</v>
      </c>
      <c r="I69" s="273">
        <v>1</v>
      </c>
      <c r="J69" s="148">
        <f t="shared" si="2"/>
        <v>0</v>
      </c>
      <c r="K69" s="152" t="s">
        <v>700</v>
      </c>
      <c r="L69" s="152" t="s">
        <v>700</v>
      </c>
      <c r="M69" s="153" t="s">
        <v>699</v>
      </c>
      <c r="N69" s="276" t="s">
        <v>3043</v>
      </c>
      <c r="O69" s="153"/>
      <c r="P69" s="214"/>
      <c r="Q69" s="42" t="str">
        <f t="shared" si="5"/>
        <v>NACC_UDS$TRAILBLI=labelled_spss(NACC_UDS$TRAILBLI,c(95 = Physical problem
96 = Cognitive/behavior problem
97 = Other problem
98 = Verbal refusal
-4 = Not available), label=Part B — Number of correct lines)</v>
      </c>
      <c r="R69" s="33" t="str">
        <f t="shared" si="7"/>
        <v>missing values TRAILBLI(95 thru 98,-4).</v>
      </c>
      <c r="S69" s="61" t="s">
        <v>4361</v>
      </c>
      <c r="T69" s="8"/>
      <c r="U69" s="8"/>
    </row>
    <row r="70" spans="1:26" s="1" customFormat="1" ht="12.6" customHeight="1" x14ac:dyDescent="0.25">
      <c r="A70" s="345">
        <v>0</v>
      </c>
      <c r="B70" s="346">
        <v>0</v>
      </c>
      <c r="C70" s="345">
        <v>0</v>
      </c>
      <c r="D70" s="195">
        <v>0</v>
      </c>
      <c r="E70" s="346">
        <v>0</v>
      </c>
      <c r="F70" s="195">
        <v>1</v>
      </c>
      <c r="G70" s="195">
        <v>1</v>
      </c>
      <c r="H70" s="195">
        <v>1</v>
      </c>
      <c r="I70" s="273">
        <v>1</v>
      </c>
      <c r="J70" s="148">
        <f t="shared" si="2"/>
        <v>0</v>
      </c>
      <c r="K70" s="151" t="s">
        <v>772</v>
      </c>
      <c r="L70" s="152" t="s">
        <v>772</v>
      </c>
      <c r="M70" s="153" t="s">
        <v>1371</v>
      </c>
      <c r="N70" s="276" t="s">
        <v>3043</v>
      </c>
      <c r="O70" s="153"/>
      <c r="P70" s="214"/>
      <c r="Q70" s="42" t="str">
        <f t="shared" si="5"/>
        <v>NACC_UDS$CRAFTDVR=labelled_spss(NACC_UDS$CRAFTDVR,c(95 = Physical problem
96 = Cognitive/behavior problem
97 = Other problem
98 = Verbal refusal
-4 = Not available), label=Craft Story 21 Recall (Delayed) — Total story units recalled, verbatim scoring)</v>
      </c>
      <c r="R70" s="33" t="str">
        <f>IF(S70="","",CONCATENATE("missing values ",K70,"(",S70,")."))</f>
        <v>missing values CRAFTDVR(95 thru 98,-4).</v>
      </c>
      <c r="S70" s="66" t="s">
        <v>4361</v>
      </c>
      <c r="T70" s="8"/>
      <c r="U70" s="8"/>
    </row>
    <row r="71" spans="1:26" s="1" customFormat="1" ht="12.6" customHeight="1" x14ac:dyDescent="0.25">
      <c r="A71" s="345">
        <v>0</v>
      </c>
      <c r="B71" s="346">
        <v>0</v>
      </c>
      <c r="C71" s="345">
        <v>0</v>
      </c>
      <c r="D71" s="195">
        <v>0</v>
      </c>
      <c r="E71" s="346">
        <v>0</v>
      </c>
      <c r="F71" s="195">
        <v>1</v>
      </c>
      <c r="G71" s="195">
        <v>1</v>
      </c>
      <c r="H71" s="195">
        <v>1</v>
      </c>
      <c r="I71" s="273">
        <v>1</v>
      </c>
      <c r="J71" s="148">
        <f t="shared" si="2"/>
        <v>0</v>
      </c>
      <c r="K71" s="151" t="s">
        <v>771</v>
      </c>
      <c r="L71" s="152" t="s">
        <v>771</v>
      </c>
      <c r="M71" s="153" t="s">
        <v>1372</v>
      </c>
      <c r="N71" s="276" t="s">
        <v>3043</v>
      </c>
      <c r="O71" s="153"/>
      <c r="P71" s="214"/>
      <c r="Q71" s="42" t="str">
        <f t="shared" si="5"/>
        <v>NACC_UDS$CRAFTDRE=labelled_spss(NACC_UDS$CRAFTDRE,c(95 = Physical problem
96 = Cognitive/behavior problem
97 = Other problem
98 = Verbal refusal
-4 = Not available), label=Craft Story 21 Recall (Delayed) — Total story units recalled, paraphrase scoring)</v>
      </c>
      <c r="R71" s="33" t="str">
        <f>IF(S71="","",CONCATENATE("missing values ",K71,"(",S71,")."))</f>
        <v>missing values CRAFTDRE(95 thru 98,-4).</v>
      </c>
      <c r="S71" s="66" t="s">
        <v>4361</v>
      </c>
      <c r="T71" s="8"/>
      <c r="U71" s="8"/>
    </row>
    <row r="72" spans="1:26" s="1" customFormat="1" ht="12.6" customHeight="1" x14ac:dyDescent="0.25">
      <c r="A72" s="345">
        <v>0</v>
      </c>
      <c r="B72" s="346">
        <v>0</v>
      </c>
      <c r="C72" s="345">
        <v>0</v>
      </c>
      <c r="D72" s="195">
        <v>0</v>
      </c>
      <c r="E72" s="346">
        <v>0</v>
      </c>
      <c r="F72" s="195">
        <v>1</v>
      </c>
      <c r="G72" s="195">
        <v>1</v>
      </c>
      <c r="H72" s="195">
        <v>1</v>
      </c>
      <c r="I72" s="273">
        <v>1</v>
      </c>
      <c r="J72" s="148">
        <f t="shared" si="2"/>
        <v>0</v>
      </c>
      <c r="K72" s="151" t="s">
        <v>770</v>
      </c>
      <c r="L72" s="152" t="s">
        <v>770</v>
      </c>
      <c r="M72" s="153" t="s">
        <v>1373</v>
      </c>
      <c r="N72" s="276" t="s">
        <v>3048</v>
      </c>
      <c r="O72" s="153"/>
      <c r="P72" s="214"/>
      <c r="Q72" s="42" t="str">
        <f t="shared" si="5"/>
        <v>NACC_UDS$CRAFTDTI=labelled_spss(NACC_UDS$CRAFTDTI,c(99 = Unknown
-4 = Not available), label=Craft Story 21 Recall (Delayed) — Delay time)</v>
      </c>
      <c r="R72" s="33" t="str">
        <f>IF(S72="","",CONCATENATE("missing values ",K72,"(",S72,")."))</f>
        <v>missing values CRAFTDTI(99,-4).</v>
      </c>
      <c r="S72" s="66" t="s">
        <v>3824</v>
      </c>
      <c r="T72" s="8"/>
      <c r="U72" s="8"/>
    </row>
    <row r="73" spans="1:26" s="1" customFormat="1" ht="12.6" customHeight="1" x14ac:dyDescent="0.25">
      <c r="A73" s="345">
        <v>0</v>
      </c>
      <c r="B73" s="346">
        <v>0</v>
      </c>
      <c r="C73" s="345">
        <v>0</v>
      </c>
      <c r="D73" s="195">
        <v>0</v>
      </c>
      <c r="E73" s="346">
        <v>0</v>
      </c>
      <c r="F73" s="195">
        <v>1</v>
      </c>
      <c r="G73" s="195">
        <v>1</v>
      </c>
      <c r="H73" s="195">
        <v>1</v>
      </c>
      <c r="I73" s="273">
        <v>1</v>
      </c>
      <c r="J73" s="148">
        <f t="shared" si="2"/>
        <v>0</v>
      </c>
      <c r="K73" s="151" t="s">
        <v>812</v>
      </c>
      <c r="L73" s="152" t="s">
        <v>770</v>
      </c>
      <c r="M73" s="153" t="s">
        <v>1374</v>
      </c>
      <c r="N73" s="276" t="s">
        <v>3014</v>
      </c>
      <c r="O73" s="153"/>
      <c r="P73" s="214"/>
      <c r="Q73" s="42" t="str">
        <f t="shared" si="5"/>
        <v>NACC_UDS$CRAFTCUE=labelled_spss(NACC_UDS$CRAFTCUE,c(0 = No
1 = Yes
-4 = Not available), label=Craft Story 21 Recall (Delayed) — Cue (boy) needed)</v>
      </c>
      <c r="R73" s="33" t="str">
        <f>IF(S73="","",CONCATENATE("missing values ",K73,"(",S73,")."))</f>
        <v>missing values CRAFTCUE(-4).</v>
      </c>
      <c r="S73" s="66" t="s">
        <v>2888</v>
      </c>
      <c r="T73" s="8"/>
      <c r="U73" s="8"/>
    </row>
    <row r="74" spans="1:26" s="1" customFormat="1" ht="12.6" customHeight="1" x14ac:dyDescent="0.25">
      <c r="A74" s="345">
        <v>0</v>
      </c>
      <c r="B74" s="346">
        <v>0</v>
      </c>
      <c r="C74" s="345">
        <v>0</v>
      </c>
      <c r="D74" s="195">
        <v>0</v>
      </c>
      <c r="E74" s="346">
        <v>0</v>
      </c>
      <c r="F74" s="195">
        <v>1</v>
      </c>
      <c r="G74" s="195">
        <v>1</v>
      </c>
      <c r="H74" s="195">
        <v>0</v>
      </c>
      <c r="I74" s="273">
        <v>1</v>
      </c>
      <c r="J74" s="148">
        <f t="shared" si="2"/>
        <v>0</v>
      </c>
      <c r="K74" s="152" t="s">
        <v>720</v>
      </c>
      <c r="L74" s="152" t="s">
        <v>720</v>
      </c>
      <c r="M74" s="153" t="s">
        <v>1339</v>
      </c>
      <c r="N74" s="276" t="s">
        <v>3043</v>
      </c>
      <c r="O74" s="153"/>
      <c r="P74" s="214"/>
      <c r="Q74" s="42" t="str">
        <f t="shared" si="5"/>
        <v>NACC_UDS$UDSBENTD=labelled_spss(NACC_UDS$UDSBENTD,c(95 = Physical problem
96 = Cognitive/behavior problem
97 = Other problem
98 = Verbal refusal
-4 = Not available), label=Total score for 10- to 15-minute delayed drawing of Benson ﬁgure)</v>
      </c>
      <c r="R74" s="33" t="str">
        <f>IF(S74="","",CONCATENATE("missing values ",L74,"(",S74,")."))</f>
        <v>missing values UDSBENTD(95 thru 98,-4).</v>
      </c>
      <c r="S74" s="61" t="s">
        <v>4361</v>
      </c>
      <c r="T74" s="8"/>
      <c r="U74" s="8"/>
    </row>
    <row r="75" spans="1:26" s="1" customFormat="1" ht="12.6" customHeight="1" x14ac:dyDescent="0.25">
      <c r="A75" s="345">
        <v>0</v>
      </c>
      <c r="B75" s="346">
        <v>0</v>
      </c>
      <c r="C75" s="345">
        <v>0</v>
      </c>
      <c r="D75" s="195">
        <v>0</v>
      </c>
      <c r="E75" s="346">
        <v>0</v>
      </c>
      <c r="F75" s="195">
        <v>1</v>
      </c>
      <c r="G75" s="195">
        <v>1</v>
      </c>
      <c r="H75" s="195">
        <v>0</v>
      </c>
      <c r="I75" s="273">
        <v>1</v>
      </c>
      <c r="J75" s="148">
        <f t="shared" si="2"/>
        <v>0</v>
      </c>
      <c r="K75" s="152" t="s">
        <v>719</v>
      </c>
      <c r="L75" s="152" t="s">
        <v>719</v>
      </c>
      <c r="M75" s="153" t="s">
        <v>1375</v>
      </c>
      <c r="N75" s="276" t="s">
        <v>3014</v>
      </c>
      <c r="O75" s="153"/>
      <c r="P75" s="214"/>
      <c r="Q75" s="42" t="str">
        <f t="shared" si="5"/>
        <v>NACC_UDS$UDSBENRS=labelled_spss(NACC_UDS$UDSBENRS,c(0 = No
1 = Yes
-4 = Not available), label=Benson Complex Figure Recall — Recognized original stimulus among four options)</v>
      </c>
      <c r="R75" s="33" t="str">
        <f>IF(S75="","",CONCATENATE("missing values ",L75,"(",S75,")."))</f>
        <v>missing values UDSBENRS(-4).</v>
      </c>
      <c r="S75" s="61" t="s">
        <v>2888</v>
      </c>
      <c r="T75" s="8"/>
      <c r="U75" s="8"/>
    </row>
    <row r="76" spans="1:26" s="1" customFormat="1" ht="12.6" customHeight="1" x14ac:dyDescent="0.25">
      <c r="A76" s="345">
        <v>0</v>
      </c>
      <c r="B76" s="346">
        <v>0</v>
      </c>
      <c r="C76" s="345">
        <v>0</v>
      </c>
      <c r="D76" s="195">
        <v>0</v>
      </c>
      <c r="E76" s="346">
        <v>0</v>
      </c>
      <c r="F76" s="195">
        <v>1</v>
      </c>
      <c r="G76" s="195">
        <v>1</v>
      </c>
      <c r="H76" s="195">
        <v>0</v>
      </c>
      <c r="I76" s="273">
        <v>1</v>
      </c>
      <c r="J76" s="148">
        <f t="shared" si="2"/>
        <v>0</v>
      </c>
      <c r="K76" s="151" t="s">
        <v>811</v>
      </c>
      <c r="L76" s="152" t="s">
        <v>811</v>
      </c>
      <c r="M76" s="153" t="s">
        <v>1376</v>
      </c>
      <c r="N76" s="276" t="s">
        <v>3043</v>
      </c>
      <c r="O76" s="153"/>
      <c r="P76" s="214"/>
      <c r="Q76" s="42" t="str">
        <f t="shared" si="5"/>
        <v>NACC_UDS$MINTTOTS=labelled_spss(NACC_UDS$MINTTOTS,c(95 = Physical problem
96 = Cognitive/behavior problem
97 = Other problem
98 = Verbal refusal
-4 = Not available), label=Multilingual Naming Test (MINT) — Total score)</v>
      </c>
      <c r="R76" s="33" t="str">
        <f t="shared" ref="R76:R81" si="8">IF(S76="","",CONCATENATE("missing values ",K76,"(",S76,")."))</f>
        <v>missing values MINTTOTS(95 thru 98,-4).</v>
      </c>
      <c r="S76" s="66" t="s">
        <v>4361</v>
      </c>
      <c r="T76" s="8"/>
      <c r="U76" s="8"/>
    </row>
    <row r="77" spans="1:26" s="1" customFormat="1" ht="12.6" customHeight="1" x14ac:dyDescent="0.25">
      <c r="A77" s="345">
        <v>0</v>
      </c>
      <c r="B77" s="346">
        <v>0</v>
      </c>
      <c r="C77" s="345">
        <v>0</v>
      </c>
      <c r="D77" s="195">
        <v>0</v>
      </c>
      <c r="E77" s="346">
        <v>0</v>
      </c>
      <c r="F77" s="195">
        <v>1</v>
      </c>
      <c r="G77" s="195">
        <v>1</v>
      </c>
      <c r="H77" s="195">
        <v>0</v>
      </c>
      <c r="I77" s="273">
        <v>1</v>
      </c>
      <c r="J77" s="148">
        <f t="shared" si="2"/>
        <v>0</v>
      </c>
      <c r="K77" s="151" t="s">
        <v>810</v>
      </c>
      <c r="L77" s="152" t="s">
        <v>810</v>
      </c>
      <c r="M77" s="153" t="s">
        <v>1377</v>
      </c>
      <c r="N77" s="276" t="s">
        <v>3043</v>
      </c>
      <c r="O77" s="153"/>
      <c r="P77" s="214"/>
      <c r="Q77" s="42" t="str">
        <f t="shared" si="5"/>
        <v>NACC_UDS$MINTTOTW=labelled_spss(NACC_UDS$MINTTOTW,c(95 = Physical problem
96 = Cognitive/behavior problem
97 = Other problem
98 = Verbal refusal
-4 = Not available), label=Multilingual Naming Test (MINT) — Total correct without semantic cue)</v>
      </c>
      <c r="R77" s="33" t="str">
        <f t="shared" si="8"/>
        <v>missing values MINTTOTW(95 thru 98,-4).</v>
      </c>
      <c r="S77" s="66" t="s">
        <v>4361</v>
      </c>
      <c r="T77" s="8"/>
      <c r="U77" s="8"/>
    </row>
    <row r="78" spans="1:26" s="1" customFormat="1" ht="12.6" customHeight="1" x14ac:dyDescent="0.25">
      <c r="A78" s="345">
        <v>0</v>
      </c>
      <c r="B78" s="346">
        <v>0</v>
      </c>
      <c r="C78" s="345">
        <v>0</v>
      </c>
      <c r="D78" s="195">
        <v>0</v>
      </c>
      <c r="E78" s="346">
        <v>0</v>
      </c>
      <c r="F78" s="195">
        <v>1</v>
      </c>
      <c r="G78" s="195">
        <v>1</v>
      </c>
      <c r="H78" s="195">
        <v>0</v>
      </c>
      <c r="I78" s="273">
        <v>1</v>
      </c>
      <c r="J78" s="148">
        <f t="shared" si="2"/>
        <v>0</v>
      </c>
      <c r="K78" s="151" t="s">
        <v>809</v>
      </c>
      <c r="L78" s="152" t="s">
        <v>809</v>
      </c>
      <c r="M78" s="153" t="s">
        <v>1378</v>
      </c>
      <c r="N78" s="276" t="s">
        <v>3043</v>
      </c>
      <c r="O78" s="153"/>
      <c r="P78" s="214"/>
      <c r="Q78" s="42" t="str">
        <f t="shared" si="5"/>
        <v>NACC_UDS$MINTSCNG=labelled_spss(NACC_UDS$MINTSCNG,c(95 = Physical problem
96 = Cognitive/behavior problem
97 = Other problem
98 = Verbal refusal
-4 = Not available), label=Multilingual Naming Test (MINT) — Semantic cues: Number given)</v>
      </c>
      <c r="R78" s="33" t="str">
        <f t="shared" si="8"/>
        <v>missing values MINTSCNG(95 thru 98,-4).</v>
      </c>
      <c r="S78" s="66" t="s">
        <v>4361</v>
      </c>
      <c r="T78" s="8"/>
      <c r="U78" s="8"/>
    </row>
    <row r="79" spans="1:26" s="1" customFormat="1" ht="12.6" customHeight="1" x14ac:dyDescent="0.25">
      <c r="A79" s="345">
        <v>0</v>
      </c>
      <c r="B79" s="346">
        <v>0</v>
      </c>
      <c r="C79" s="345">
        <v>0</v>
      </c>
      <c r="D79" s="195">
        <v>0</v>
      </c>
      <c r="E79" s="346">
        <v>0</v>
      </c>
      <c r="F79" s="195">
        <v>1</v>
      </c>
      <c r="G79" s="195">
        <v>1</v>
      </c>
      <c r="H79" s="195">
        <v>0</v>
      </c>
      <c r="I79" s="273">
        <v>1</v>
      </c>
      <c r="J79" s="148">
        <f t="shared" si="2"/>
        <v>0</v>
      </c>
      <c r="K79" s="151" t="s">
        <v>808</v>
      </c>
      <c r="L79" s="152" t="s">
        <v>808</v>
      </c>
      <c r="M79" s="153" t="s">
        <v>1379</v>
      </c>
      <c r="N79" s="276" t="s">
        <v>3057</v>
      </c>
      <c r="O79" s="153"/>
      <c r="P79" s="214"/>
      <c r="Q79" s="42" t="str">
        <f t="shared" si="5"/>
        <v>NACC_UDS$MINTSCNC=labelled_spss(NACC_UDS$MINTSCNC,c(88 = Not applicable, no semantic cues given
95 = Physical problem
96 = Cognitive/behavior problem
97 = Other problem
98 = Verbal refusal
-4 = Not available), label=Multilingual Naming Test (MINT) — Semantic cues: Number correct with cue)</v>
      </c>
      <c r="R79" s="33" t="str">
        <f t="shared" si="8"/>
        <v>missing values MINTSCNC(88 thru 98,-4).</v>
      </c>
      <c r="S79" s="66" t="s">
        <v>4363</v>
      </c>
      <c r="T79" s="151" t="s">
        <v>811</v>
      </c>
      <c r="U79" s="151" t="s">
        <v>810</v>
      </c>
      <c r="V79" s="151" t="s">
        <v>809</v>
      </c>
      <c r="W79" s="151" t="s">
        <v>808</v>
      </c>
      <c r="X79" s="151" t="s">
        <v>807</v>
      </c>
      <c r="Y79" s="151" t="s">
        <v>806</v>
      </c>
      <c r="Z79" s="1" t="str">
        <f>CONCATENATE(T79,", ",U79,", ",V79,", ",W79,", ",X79,", ",Y79)</f>
        <v>MINTTOTS, MINTTOTW, MINTSCNG, MINTSCNC, MINTPCNG, MINTPCNC</v>
      </c>
    </row>
    <row r="80" spans="1:26" s="1" customFormat="1" ht="12.6" customHeight="1" x14ac:dyDescent="0.25">
      <c r="A80" s="345">
        <v>0</v>
      </c>
      <c r="B80" s="346">
        <v>0</v>
      </c>
      <c r="C80" s="345">
        <v>0</v>
      </c>
      <c r="D80" s="195">
        <v>0</v>
      </c>
      <c r="E80" s="346">
        <v>0</v>
      </c>
      <c r="F80" s="195">
        <v>1</v>
      </c>
      <c r="G80" s="195">
        <v>1</v>
      </c>
      <c r="H80" s="195">
        <v>0</v>
      </c>
      <c r="I80" s="273">
        <v>1</v>
      </c>
      <c r="J80" s="148">
        <f t="shared" si="2"/>
        <v>0</v>
      </c>
      <c r="K80" s="151" t="s">
        <v>807</v>
      </c>
      <c r="L80" s="152" t="s">
        <v>807</v>
      </c>
      <c r="M80" s="153" t="s">
        <v>1380</v>
      </c>
      <c r="N80" s="276" t="s">
        <v>3043</v>
      </c>
      <c r="O80" s="153"/>
      <c r="P80" s="214"/>
      <c r="Q80" s="42" t="str">
        <f t="shared" si="5"/>
        <v>NACC_UDS$MINTPCNG=labelled_spss(NACC_UDS$MINTPCNG,c(95 = Physical problem
96 = Cognitive/behavior problem
97 = Other problem
98 = Verbal refusal
-4 = Not available), label=Multilingual Naming Test (MINT) — Phonemic cues: Number given)</v>
      </c>
      <c r="R80" s="33" t="str">
        <f t="shared" si="8"/>
        <v>missing values MINTPCNG(95 thru 98,-4).</v>
      </c>
      <c r="S80" s="66" t="s">
        <v>4361</v>
      </c>
      <c r="T80" s="8"/>
      <c r="U80" s="8"/>
    </row>
    <row r="81" spans="1:21" s="1" customFormat="1" ht="12.6" customHeight="1" x14ac:dyDescent="0.25">
      <c r="A81" s="345">
        <v>0</v>
      </c>
      <c r="B81" s="346">
        <v>0</v>
      </c>
      <c r="C81" s="345">
        <v>0</v>
      </c>
      <c r="D81" s="195">
        <v>0</v>
      </c>
      <c r="E81" s="346">
        <v>0</v>
      </c>
      <c r="F81" s="195">
        <v>1</v>
      </c>
      <c r="G81" s="195">
        <v>1</v>
      </c>
      <c r="H81" s="195">
        <v>0</v>
      </c>
      <c r="I81" s="273">
        <v>1</v>
      </c>
      <c r="J81" s="148">
        <f t="shared" si="2"/>
        <v>0</v>
      </c>
      <c r="K81" s="151" t="s">
        <v>806</v>
      </c>
      <c r="L81" s="152" t="s">
        <v>806</v>
      </c>
      <c r="M81" s="153" t="s">
        <v>1381</v>
      </c>
      <c r="N81" s="276" t="s">
        <v>3043</v>
      </c>
      <c r="O81" s="153"/>
      <c r="P81" s="214"/>
      <c r="Q81" s="42" t="str">
        <f t="shared" si="5"/>
        <v>NACC_UDS$MINTPCNC=labelled_spss(NACC_UDS$MINTPCNC,c(95 = Physical problem
96 = Cognitive/behavior problem
97 = Other problem
98 = Verbal refusal
-4 = Not available), label=Multilingual Naming Test (MINT) — Phonemic cues: Number correct with cue)</v>
      </c>
      <c r="R81" s="33" t="str">
        <f t="shared" si="8"/>
        <v>missing values MINTPCNC(95 thru 98,-4).</v>
      </c>
      <c r="S81" s="66" t="s">
        <v>4361</v>
      </c>
      <c r="T81" s="8"/>
      <c r="U81" s="8"/>
    </row>
    <row r="82" spans="1:21" s="1" customFormat="1" ht="12.6" customHeight="1" x14ac:dyDescent="0.25">
      <c r="A82" s="345">
        <v>0</v>
      </c>
      <c r="B82" s="346">
        <v>0</v>
      </c>
      <c r="C82" s="345">
        <v>0</v>
      </c>
      <c r="D82" s="195">
        <v>0</v>
      </c>
      <c r="E82" s="346">
        <v>0</v>
      </c>
      <c r="F82" s="195">
        <v>1</v>
      </c>
      <c r="G82" s="195">
        <v>1</v>
      </c>
      <c r="H82" s="195">
        <v>1</v>
      </c>
      <c r="I82" s="273">
        <v>1</v>
      </c>
      <c r="J82" s="148">
        <f t="shared" si="2"/>
        <v>0</v>
      </c>
      <c r="K82" s="152" t="s">
        <v>694</v>
      </c>
      <c r="L82" s="152" t="s">
        <v>694</v>
      </c>
      <c r="M82" s="153" t="s">
        <v>1345</v>
      </c>
      <c r="N82" s="276" t="s">
        <v>3043</v>
      </c>
      <c r="O82" s="153"/>
      <c r="P82" s="214"/>
      <c r="Q82" s="42" t="str">
        <f t="shared" si="5"/>
        <v>NACC_UDS$UDSVERFC=labelled_spss(NACC_UDS$UDSVERFC,c(95 = Physical problem
96 = Cognitive/behavior problem
97 = Other problem
98 = Verbal refusal
-4 = Not available), label=Number of correct F-words generated in 1 minute)</v>
      </c>
      <c r="R82" s="33" t="str">
        <f t="shared" ref="R82:R90" si="9">IF(S82="","",CONCATENATE("missing values ",L82,"(",S82,")."))</f>
        <v>missing values UDSVERFC(95 thru 98,-4).</v>
      </c>
      <c r="S82" s="61" t="s">
        <v>4361</v>
      </c>
      <c r="T82" s="8"/>
      <c r="U82" s="8"/>
    </row>
    <row r="83" spans="1:21" s="1" customFormat="1" ht="12.6" customHeight="1" x14ac:dyDescent="0.25">
      <c r="A83" s="345">
        <v>0</v>
      </c>
      <c r="B83" s="346">
        <v>0</v>
      </c>
      <c r="C83" s="345">
        <v>0</v>
      </c>
      <c r="D83" s="195">
        <v>0</v>
      </c>
      <c r="E83" s="346">
        <v>0</v>
      </c>
      <c r="F83" s="195">
        <v>1</v>
      </c>
      <c r="G83" s="195">
        <v>1</v>
      </c>
      <c r="H83" s="195">
        <v>1</v>
      </c>
      <c r="I83" s="273">
        <v>1</v>
      </c>
      <c r="J83" s="148">
        <f t="shared" si="2"/>
        <v>0</v>
      </c>
      <c r="K83" s="152" t="s">
        <v>693</v>
      </c>
      <c r="L83" s="152" t="s">
        <v>693</v>
      </c>
      <c r="M83" s="153" t="s">
        <v>692</v>
      </c>
      <c r="N83" s="276" t="s">
        <v>3043</v>
      </c>
      <c r="O83" s="153"/>
      <c r="P83" s="214"/>
      <c r="Q83" s="42" t="str">
        <f t="shared" si="5"/>
        <v>NACC_UDS$UDSVERFN=labelled_spss(NACC_UDS$UDSVERFN,c(95 = Physical problem
96 = Cognitive/behavior problem
97 = Other problem
98 = Verbal refusal
-4 = Not available), label=Number of F-words repeated in 1 minute)</v>
      </c>
      <c r="R83" s="33" t="str">
        <f t="shared" si="9"/>
        <v>missing values UDSVERFN(95 thru 98,-4).</v>
      </c>
      <c r="S83" s="61" t="s">
        <v>4361</v>
      </c>
      <c r="T83" s="8"/>
      <c r="U83" s="8"/>
    </row>
    <row r="84" spans="1:21" s="1" customFormat="1" ht="12.6" customHeight="1" x14ac:dyDescent="0.25">
      <c r="A84" s="345">
        <v>0</v>
      </c>
      <c r="B84" s="346">
        <v>0</v>
      </c>
      <c r="C84" s="345">
        <v>0</v>
      </c>
      <c r="D84" s="195">
        <v>0</v>
      </c>
      <c r="E84" s="346">
        <v>0</v>
      </c>
      <c r="F84" s="195">
        <v>1</v>
      </c>
      <c r="G84" s="195">
        <v>1</v>
      </c>
      <c r="H84" s="195">
        <v>1</v>
      </c>
      <c r="I84" s="273">
        <v>1</v>
      </c>
      <c r="J84" s="148">
        <f t="shared" si="2"/>
        <v>0</v>
      </c>
      <c r="K84" s="152" t="s">
        <v>691</v>
      </c>
      <c r="L84" s="152" t="s">
        <v>691</v>
      </c>
      <c r="M84" s="153" t="s">
        <v>1346</v>
      </c>
      <c r="N84" s="276" t="s">
        <v>3043</v>
      </c>
      <c r="O84" s="153"/>
      <c r="P84" s="214"/>
      <c r="Q84" s="42" t="str">
        <f t="shared" si="5"/>
        <v>NACC_UDS$UDSVERNF=labelled_spss(NACC_UDS$UDSVERNF,c(95 = Physical problem
96 = Cognitive/behavior problem
97 = Other problem
98 = Verbal refusal
-4 = Not available), label=Number of non-F-words and rule violation errors in 1 minute)</v>
      </c>
      <c r="R84" s="33" t="str">
        <f t="shared" si="9"/>
        <v>missing values UDSVERNF(95 thru 98,-4).</v>
      </c>
      <c r="S84" s="61" t="s">
        <v>4361</v>
      </c>
      <c r="T84" s="8"/>
      <c r="U84" s="8"/>
    </row>
    <row r="85" spans="1:21" s="1" customFormat="1" ht="12.6" customHeight="1" x14ac:dyDescent="0.25">
      <c r="A85" s="345">
        <v>0</v>
      </c>
      <c r="B85" s="346">
        <v>0</v>
      </c>
      <c r="C85" s="345">
        <v>0</v>
      </c>
      <c r="D85" s="195">
        <v>0</v>
      </c>
      <c r="E85" s="346">
        <v>0</v>
      </c>
      <c r="F85" s="195">
        <v>1</v>
      </c>
      <c r="G85" s="195">
        <v>1</v>
      </c>
      <c r="H85" s="195">
        <v>1</v>
      </c>
      <c r="I85" s="273">
        <v>1</v>
      </c>
      <c r="J85" s="148">
        <f t="shared" si="2"/>
        <v>0</v>
      </c>
      <c r="K85" s="152" t="s">
        <v>690</v>
      </c>
      <c r="L85" s="152" t="s">
        <v>690</v>
      </c>
      <c r="M85" s="153" t="s">
        <v>1347</v>
      </c>
      <c r="N85" s="276" t="s">
        <v>3043</v>
      </c>
      <c r="O85" s="153"/>
      <c r="P85" s="214"/>
      <c r="Q85" s="42" t="str">
        <f t="shared" si="5"/>
        <v>NACC_UDS$UDSVERLC=labelled_spss(NACC_UDS$UDSVERLC,c(95 = Physical problem
96 = Cognitive/behavior problem
97 = Other problem
98 = Verbal refusal
-4 = Not available), label=Number of correct L-words generated in 1 minute)</v>
      </c>
      <c r="R85" s="33" t="str">
        <f t="shared" si="9"/>
        <v>missing values UDSVERLC(95 thru 98,-4).</v>
      </c>
      <c r="S85" s="61" t="s">
        <v>4361</v>
      </c>
      <c r="T85" s="8"/>
      <c r="U85" s="8"/>
    </row>
    <row r="86" spans="1:21" s="1" customFormat="1" ht="12.6" customHeight="1" x14ac:dyDescent="0.25">
      <c r="A86" s="345">
        <v>0</v>
      </c>
      <c r="B86" s="346">
        <v>0</v>
      </c>
      <c r="C86" s="345">
        <v>0</v>
      </c>
      <c r="D86" s="195">
        <v>0</v>
      </c>
      <c r="E86" s="346">
        <v>0</v>
      </c>
      <c r="F86" s="195">
        <v>1</v>
      </c>
      <c r="G86" s="195">
        <v>1</v>
      </c>
      <c r="H86" s="195">
        <v>1</v>
      </c>
      <c r="I86" s="273">
        <v>1</v>
      </c>
      <c r="J86" s="148">
        <f t="shared" ref="J86:J107" si="10">IF(AND(F86=0,G86=0,H86=0),1,0)</f>
        <v>0</v>
      </c>
      <c r="K86" s="152" t="s">
        <v>689</v>
      </c>
      <c r="L86" s="152" t="s">
        <v>689</v>
      </c>
      <c r="M86" s="153" t="s">
        <v>688</v>
      </c>
      <c r="N86" s="276" t="s">
        <v>3043</v>
      </c>
      <c r="O86" s="153"/>
      <c r="P86" s="214"/>
      <c r="Q86" s="42" t="str">
        <f t="shared" si="5"/>
        <v>NACC_UDS$UDSVERLR=labelled_spss(NACC_UDS$UDSVERLR,c(95 = Physical problem
96 = Cognitive/behavior problem
97 = Other problem
98 = Verbal refusal
-4 = Not available), label=Number of L-words repeated in 1 minute)</v>
      </c>
      <c r="R86" s="33" t="str">
        <f t="shared" si="9"/>
        <v>missing values UDSVERLR(95 thru 98,-4).</v>
      </c>
      <c r="S86" s="61" t="s">
        <v>4361</v>
      </c>
      <c r="T86" s="8"/>
      <c r="U86" s="8"/>
    </row>
    <row r="87" spans="1:21" s="1" customFormat="1" ht="12.6" customHeight="1" x14ac:dyDescent="0.25">
      <c r="A87" s="345">
        <v>0</v>
      </c>
      <c r="B87" s="346">
        <v>0</v>
      </c>
      <c r="C87" s="345">
        <v>0</v>
      </c>
      <c r="D87" s="195">
        <v>0</v>
      </c>
      <c r="E87" s="346">
        <v>0</v>
      </c>
      <c r="F87" s="195">
        <v>1</v>
      </c>
      <c r="G87" s="195">
        <v>1</v>
      </c>
      <c r="H87" s="195">
        <v>1</v>
      </c>
      <c r="I87" s="273">
        <v>1</v>
      </c>
      <c r="J87" s="148">
        <f t="shared" si="10"/>
        <v>0</v>
      </c>
      <c r="K87" s="152" t="s">
        <v>769</v>
      </c>
      <c r="L87" s="152" t="s">
        <v>769</v>
      </c>
      <c r="M87" s="153" t="s">
        <v>1348</v>
      </c>
      <c r="N87" s="276" t="s">
        <v>3043</v>
      </c>
      <c r="O87" s="153"/>
      <c r="P87" s="214"/>
      <c r="Q87" s="42" t="str">
        <f t="shared" si="5"/>
        <v>NACC_UDS$UDSVERLN=labelled_spss(NACC_UDS$UDSVERLN,c(95 = Physical problem
96 = Cognitive/behavior problem
97 = Other problem
98 = Verbal refusal
-4 = Not available), label=Number of non-L-words and rule violation errors in 1 minute)</v>
      </c>
      <c r="R87" s="33" t="str">
        <f t="shared" si="9"/>
        <v>missing values UDSVERLN(95 thru 98,-4).</v>
      </c>
      <c r="S87" s="61" t="s">
        <v>4361</v>
      </c>
      <c r="T87" s="8"/>
      <c r="U87" s="8"/>
    </row>
    <row r="88" spans="1:21" s="1" customFormat="1" ht="12.6" customHeight="1" x14ac:dyDescent="0.25">
      <c r="A88" s="345">
        <v>0</v>
      </c>
      <c r="B88" s="346">
        <v>0</v>
      </c>
      <c r="C88" s="345">
        <v>0</v>
      </c>
      <c r="D88" s="195">
        <v>0</v>
      </c>
      <c r="E88" s="346">
        <v>0</v>
      </c>
      <c r="F88" s="195">
        <v>1</v>
      </c>
      <c r="G88" s="195">
        <v>1</v>
      </c>
      <c r="H88" s="195">
        <v>1</v>
      </c>
      <c r="I88" s="273">
        <v>1</v>
      </c>
      <c r="J88" s="148">
        <f t="shared" si="10"/>
        <v>0</v>
      </c>
      <c r="K88" s="152" t="s">
        <v>768</v>
      </c>
      <c r="L88" s="152" t="s">
        <v>768</v>
      </c>
      <c r="M88" s="153" t="s">
        <v>1349</v>
      </c>
      <c r="N88" s="276" t="s">
        <v>3043</v>
      </c>
      <c r="O88" s="153"/>
      <c r="P88" s="214"/>
      <c r="Q88" s="42" t="str">
        <f t="shared" si="5"/>
        <v>NACC_UDS$UDSVERTN=labelled_spss(NACC_UDS$UDSVERTN,c(95 = Physical problem
96 = Cognitive/behavior problem
97 = Other problem
98 = Verbal refusal
-4 = Not available), label=Total number of correct F-words and L-words)</v>
      </c>
      <c r="R88" s="33" t="str">
        <f t="shared" si="9"/>
        <v>missing values UDSVERTN(95 thru 98,-4).</v>
      </c>
      <c r="S88" s="61" t="s">
        <v>4361</v>
      </c>
      <c r="T88" s="8"/>
      <c r="U88" s="8"/>
    </row>
    <row r="89" spans="1:21" s="1" customFormat="1" ht="12.6" customHeight="1" x14ac:dyDescent="0.25">
      <c r="A89" s="345">
        <v>0</v>
      </c>
      <c r="B89" s="346">
        <v>0</v>
      </c>
      <c r="C89" s="345">
        <v>0</v>
      </c>
      <c r="D89" s="195">
        <v>0</v>
      </c>
      <c r="E89" s="346">
        <v>0</v>
      </c>
      <c r="F89" s="195">
        <v>1</v>
      </c>
      <c r="G89" s="195">
        <v>1</v>
      </c>
      <c r="H89" s="195">
        <v>1</v>
      </c>
      <c r="I89" s="273">
        <v>1</v>
      </c>
      <c r="J89" s="148">
        <f t="shared" si="10"/>
        <v>0</v>
      </c>
      <c r="K89" s="152" t="s">
        <v>767</v>
      </c>
      <c r="L89" s="152" t="s">
        <v>767</v>
      </c>
      <c r="M89" s="153" t="s">
        <v>1350</v>
      </c>
      <c r="N89" s="276" t="s">
        <v>3043</v>
      </c>
      <c r="O89" s="153"/>
      <c r="P89" s="214"/>
      <c r="Q89" s="42" t="str">
        <f t="shared" si="5"/>
        <v>NACC_UDS$UDSVERTE=labelled_spss(NACC_UDS$UDSVERTE,c(95 = Physical problem
96 = Cognitive/behavior problem
97 = Other problem
98 = Verbal refusal
-4 = Not available), label=Total number of F-word and L-word repetition errors)</v>
      </c>
      <c r="R89" s="33" t="str">
        <f t="shared" si="9"/>
        <v>missing values UDSVERTE(95 thru 98,-4).</v>
      </c>
      <c r="S89" s="61" t="s">
        <v>4361</v>
      </c>
      <c r="T89" s="8"/>
      <c r="U89" s="8"/>
    </row>
    <row r="90" spans="1:21" s="1" customFormat="1" ht="12.6" customHeight="1" x14ac:dyDescent="0.25">
      <c r="A90" s="345">
        <v>0</v>
      </c>
      <c r="B90" s="346">
        <v>0</v>
      </c>
      <c r="C90" s="345">
        <v>0</v>
      </c>
      <c r="D90" s="195">
        <v>0</v>
      </c>
      <c r="E90" s="346">
        <v>0</v>
      </c>
      <c r="F90" s="195">
        <v>1</v>
      </c>
      <c r="G90" s="195">
        <v>1</v>
      </c>
      <c r="H90" s="195">
        <v>1</v>
      </c>
      <c r="I90" s="273">
        <v>1</v>
      </c>
      <c r="J90" s="148">
        <f t="shared" si="10"/>
        <v>0</v>
      </c>
      <c r="K90" s="152" t="s">
        <v>766</v>
      </c>
      <c r="L90" s="152" t="s">
        <v>766</v>
      </c>
      <c r="M90" s="153" t="s">
        <v>1382</v>
      </c>
      <c r="N90" s="276" t="s">
        <v>3043</v>
      </c>
      <c r="O90" s="153"/>
      <c r="P90" s="214"/>
      <c r="Q90" s="42" t="str">
        <f t="shared" si="5"/>
        <v>NACC_UDS$UDSVERTI=labelled_spss(NACC_UDS$UDSVERTI,c(95 = Physical problem
96 = Cognitive/behavior problem
97 = Other problem
98 = Verbal refusal
-4 = Not available), label=Number of non-F/L-words and rule violation errors)</v>
      </c>
      <c r="R90" s="33" t="str">
        <f t="shared" si="9"/>
        <v>missing values UDSVERTI(95 thru 98,-4).</v>
      </c>
      <c r="S90" s="61" t="s">
        <v>4361</v>
      </c>
      <c r="T90" s="8"/>
      <c r="U90" s="8"/>
    </row>
    <row r="91" spans="1:21" s="1" customFormat="1" ht="12.6" customHeight="1" x14ac:dyDescent="0.25">
      <c r="A91" s="345">
        <v>0</v>
      </c>
      <c r="B91" s="346">
        <v>0</v>
      </c>
      <c r="C91" s="345">
        <v>0</v>
      </c>
      <c r="D91" s="195">
        <v>0</v>
      </c>
      <c r="E91" s="346">
        <v>0</v>
      </c>
      <c r="F91" s="345">
        <v>0</v>
      </c>
      <c r="G91" s="195">
        <v>0</v>
      </c>
      <c r="H91" s="195">
        <v>1</v>
      </c>
      <c r="I91" s="273">
        <v>0</v>
      </c>
      <c r="J91" s="148">
        <f t="shared" si="10"/>
        <v>0</v>
      </c>
      <c r="K91" s="359"/>
      <c r="L91" s="152" t="s">
        <v>5775</v>
      </c>
      <c r="M91" s="153" t="s">
        <v>5791</v>
      </c>
      <c r="N91" s="276" t="s">
        <v>3043</v>
      </c>
      <c r="O91" s="153"/>
      <c r="P91" s="214"/>
      <c r="Q91" s="42"/>
      <c r="R91" s="33"/>
      <c r="S91" s="61"/>
      <c r="T91" s="8"/>
      <c r="U91" s="8"/>
    </row>
    <row r="92" spans="1:21" s="1" customFormat="1" ht="12.6" customHeight="1" x14ac:dyDescent="0.25">
      <c r="A92" s="345">
        <v>0</v>
      </c>
      <c r="B92" s="346">
        <v>0</v>
      </c>
      <c r="C92" s="345">
        <v>0</v>
      </c>
      <c r="D92" s="195">
        <v>0</v>
      </c>
      <c r="E92" s="346">
        <v>0</v>
      </c>
      <c r="F92" s="345">
        <v>0</v>
      </c>
      <c r="G92" s="195">
        <v>0</v>
      </c>
      <c r="H92" s="195">
        <v>1</v>
      </c>
      <c r="I92" s="273">
        <v>0</v>
      </c>
      <c r="J92" s="148">
        <f t="shared" si="10"/>
        <v>0</v>
      </c>
      <c r="K92" s="359"/>
      <c r="L92" s="152" t="s">
        <v>5776</v>
      </c>
      <c r="M92" s="153" t="s">
        <v>5792</v>
      </c>
      <c r="N92" s="276" t="s">
        <v>3043</v>
      </c>
      <c r="O92" s="153"/>
      <c r="P92" s="214"/>
      <c r="Q92" s="42"/>
      <c r="R92" s="33"/>
      <c r="S92" s="61"/>
      <c r="T92" s="8"/>
      <c r="U92" s="8"/>
    </row>
    <row r="93" spans="1:21" s="1" customFormat="1" ht="12.6" customHeight="1" x14ac:dyDescent="0.25">
      <c r="A93" s="345">
        <v>0</v>
      </c>
      <c r="B93" s="346">
        <v>0</v>
      </c>
      <c r="C93" s="345">
        <v>0</v>
      </c>
      <c r="D93" s="195">
        <v>0</v>
      </c>
      <c r="E93" s="346">
        <v>0</v>
      </c>
      <c r="F93" s="345">
        <v>0</v>
      </c>
      <c r="G93" s="195">
        <v>0</v>
      </c>
      <c r="H93" s="195">
        <v>1</v>
      </c>
      <c r="I93" s="273">
        <v>0</v>
      </c>
      <c r="J93" s="148">
        <f t="shared" si="10"/>
        <v>0</v>
      </c>
      <c r="K93" s="359"/>
      <c r="L93" s="152" t="s">
        <v>5777</v>
      </c>
      <c r="M93" s="153" t="s">
        <v>5793</v>
      </c>
      <c r="N93" s="276" t="s">
        <v>3043</v>
      </c>
      <c r="O93" s="153"/>
      <c r="P93" s="214"/>
      <c r="Q93" s="42"/>
      <c r="R93" s="33"/>
      <c r="S93" s="61"/>
      <c r="T93" s="8"/>
      <c r="U93" s="8"/>
    </row>
    <row r="94" spans="1:21" s="1" customFormat="1" ht="12.6" customHeight="1" x14ac:dyDescent="0.25">
      <c r="A94" s="345">
        <v>0</v>
      </c>
      <c r="B94" s="346">
        <v>0</v>
      </c>
      <c r="C94" s="345">
        <v>0</v>
      </c>
      <c r="D94" s="195">
        <v>0</v>
      </c>
      <c r="E94" s="346">
        <v>0</v>
      </c>
      <c r="F94" s="345">
        <v>0</v>
      </c>
      <c r="G94" s="195">
        <v>0</v>
      </c>
      <c r="H94" s="195">
        <v>1</v>
      </c>
      <c r="I94" s="273">
        <v>0</v>
      </c>
      <c r="J94" s="148">
        <f t="shared" si="10"/>
        <v>0</v>
      </c>
      <c r="K94" s="359"/>
      <c r="L94" s="152" t="s">
        <v>5778</v>
      </c>
      <c r="M94" s="153" t="s">
        <v>5794</v>
      </c>
      <c r="N94" s="276" t="s">
        <v>3043</v>
      </c>
      <c r="O94" s="153"/>
      <c r="P94" s="214"/>
      <c r="Q94" s="42"/>
      <c r="R94" s="33"/>
      <c r="S94" s="61"/>
      <c r="T94" s="8"/>
      <c r="U94" s="8"/>
    </row>
    <row r="95" spans="1:21" s="1" customFormat="1" ht="12.6" customHeight="1" x14ac:dyDescent="0.25">
      <c r="A95" s="345">
        <v>0</v>
      </c>
      <c r="B95" s="346">
        <v>0</v>
      </c>
      <c r="C95" s="345">
        <v>0</v>
      </c>
      <c r="D95" s="195">
        <v>0</v>
      </c>
      <c r="E95" s="346">
        <v>0</v>
      </c>
      <c r="F95" s="345">
        <v>0</v>
      </c>
      <c r="G95" s="195">
        <v>0</v>
      </c>
      <c r="H95" s="195">
        <v>1</v>
      </c>
      <c r="I95" s="273">
        <v>0</v>
      </c>
      <c r="J95" s="148">
        <f t="shared" si="10"/>
        <v>0</v>
      </c>
      <c r="K95" s="359"/>
      <c r="L95" s="152" t="s">
        <v>5779</v>
      </c>
      <c r="M95" s="153" t="s">
        <v>5795</v>
      </c>
      <c r="N95" s="276" t="s">
        <v>3043</v>
      </c>
      <c r="O95" s="153"/>
      <c r="P95" s="214"/>
      <c r="Q95" s="42"/>
      <c r="R95" s="33"/>
      <c r="S95" s="61"/>
      <c r="T95" s="8"/>
      <c r="U95" s="8"/>
    </row>
    <row r="96" spans="1:21" s="1" customFormat="1" ht="12.6" customHeight="1" x14ac:dyDescent="0.25">
      <c r="A96" s="345">
        <v>0</v>
      </c>
      <c r="B96" s="346">
        <v>0</v>
      </c>
      <c r="C96" s="345">
        <v>0</v>
      </c>
      <c r="D96" s="195">
        <v>0</v>
      </c>
      <c r="E96" s="346">
        <v>0</v>
      </c>
      <c r="F96" s="345">
        <v>0</v>
      </c>
      <c r="G96" s="195">
        <v>0</v>
      </c>
      <c r="H96" s="195">
        <v>1</v>
      </c>
      <c r="I96" s="273">
        <v>0</v>
      </c>
      <c r="J96" s="148">
        <f t="shared" si="10"/>
        <v>0</v>
      </c>
      <c r="K96" s="359"/>
      <c r="L96" s="152" t="s">
        <v>5780</v>
      </c>
      <c r="M96" s="153" t="s">
        <v>5796</v>
      </c>
      <c r="N96" s="276" t="s">
        <v>3043</v>
      </c>
      <c r="O96" s="153"/>
      <c r="P96" s="214"/>
      <c r="Q96" s="42"/>
      <c r="R96" s="33"/>
      <c r="S96" s="61"/>
      <c r="T96" s="8"/>
      <c r="U96" s="8"/>
    </row>
    <row r="97" spans="1:21" s="1" customFormat="1" ht="12.6" customHeight="1" x14ac:dyDescent="0.25">
      <c r="A97" s="345">
        <v>0</v>
      </c>
      <c r="B97" s="346">
        <v>0</v>
      </c>
      <c r="C97" s="345">
        <v>0</v>
      </c>
      <c r="D97" s="195">
        <v>0</v>
      </c>
      <c r="E97" s="346">
        <v>0</v>
      </c>
      <c r="F97" s="345">
        <v>0</v>
      </c>
      <c r="G97" s="195">
        <v>0</v>
      </c>
      <c r="H97" s="195">
        <v>1</v>
      </c>
      <c r="I97" s="273">
        <v>1</v>
      </c>
      <c r="J97" s="148">
        <f t="shared" si="10"/>
        <v>0</v>
      </c>
      <c r="K97" s="152" t="s">
        <v>765</v>
      </c>
      <c r="L97" s="152" t="s">
        <v>765</v>
      </c>
      <c r="M97" s="153" t="s">
        <v>1383</v>
      </c>
      <c r="N97" s="276" t="s">
        <v>3059</v>
      </c>
      <c r="O97" s="153"/>
      <c r="P97" s="214"/>
      <c r="Q97" s="42" t="str">
        <f>CONCATENATE("NACC_UDS$",K97,"=","labelled_spss(NACC_UDS$",K97,",c(",N97,"), label=",$Q$1,M97,$Q$1,")")</f>
        <v>NACC_UDS$COGSTAT=labelled_spss(NACC_UDS$COGSTAT,c(0 = Clinician unable to render opinion
1 = Better than normal for age
2 = Normal for age
3 = One or two test scores abnormal
4 = Three or more scores are abnormal orlower than expected
-4 = Not available), label=Per the clinician, based on the UDS neuropsychological examination, the subject’s cognitive status is deemed:)</v>
      </c>
      <c r="R97" s="33" t="str">
        <f>IF(S97="","",CONCATENATE("missing values ",L97,"(",S97,")."))</f>
        <v>missing values COGSTAT(-4).</v>
      </c>
      <c r="S97" s="61" t="s">
        <v>2888</v>
      </c>
      <c r="T97" s="8"/>
      <c r="U97" s="8"/>
    </row>
    <row r="98" spans="1:21" s="1" customFormat="1" ht="12.6" customHeight="1" x14ac:dyDescent="0.25">
      <c r="A98" s="345">
        <v>0</v>
      </c>
      <c r="B98" s="346">
        <v>0</v>
      </c>
      <c r="C98" s="345">
        <v>0</v>
      </c>
      <c r="D98" s="195">
        <v>0</v>
      </c>
      <c r="E98" s="346">
        <v>0</v>
      </c>
      <c r="F98" s="345">
        <v>0</v>
      </c>
      <c r="G98" s="195">
        <v>0</v>
      </c>
      <c r="H98" s="195">
        <v>1</v>
      </c>
      <c r="I98" s="273">
        <v>0</v>
      </c>
      <c r="J98" s="148">
        <f t="shared" si="10"/>
        <v>0</v>
      </c>
      <c r="K98" s="359"/>
      <c r="L98" s="152" t="s">
        <v>5781</v>
      </c>
      <c r="M98" s="153" t="s">
        <v>5797</v>
      </c>
      <c r="N98" s="276" t="s">
        <v>5807</v>
      </c>
      <c r="O98" s="153"/>
      <c r="P98" s="214"/>
      <c r="Q98" s="42"/>
      <c r="R98" s="33"/>
      <c r="S98" s="61"/>
      <c r="T98" s="8"/>
      <c r="U98" s="8"/>
    </row>
    <row r="99" spans="1:21" s="1" customFormat="1" ht="12.6" customHeight="1" x14ac:dyDescent="0.25">
      <c r="A99" s="345">
        <v>0</v>
      </c>
      <c r="B99" s="346">
        <v>0</v>
      </c>
      <c r="C99" s="345">
        <v>0</v>
      </c>
      <c r="D99" s="195">
        <v>0</v>
      </c>
      <c r="E99" s="346">
        <v>0</v>
      </c>
      <c r="F99" s="345">
        <v>0</v>
      </c>
      <c r="G99" s="195">
        <v>0</v>
      </c>
      <c r="H99" s="195">
        <v>1</v>
      </c>
      <c r="I99" s="273">
        <v>0</v>
      </c>
      <c r="J99" s="148">
        <f t="shared" si="10"/>
        <v>0</v>
      </c>
      <c r="K99" s="359"/>
      <c r="L99" s="152" t="s">
        <v>5782</v>
      </c>
      <c r="M99" s="153" t="s">
        <v>5798</v>
      </c>
      <c r="N99" s="276" t="s">
        <v>3062</v>
      </c>
      <c r="O99" s="153"/>
      <c r="P99" s="214"/>
      <c r="Q99" s="42"/>
      <c r="R99" s="33"/>
      <c r="S99" s="61"/>
      <c r="T99" s="8"/>
      <c r="U99" s="8"/>
    </row>
    <row r="100" spans="1:21" s="1" customFormat="1" ht="12.6" customHeight="1" x14ac:dyDescent="0.25">
      <c r="A100" s="345">
        <v>0</v>
      </c>
      <c r="B100" s="346">
        <v>0</v>
      </c>
      <c r="C100" s="345">
        <v>0</v>
      </c>
      <c r="D100" s="195">
        <v>0</v>
      </c>
      <c r="E100" s="346">
        <v>0</v>
      </c>
      <c r="F100" s="345">
        <v>0</v>
      </c>
      <c r="G100" s="195">
        <v>0</v>
      </c>
      <c r="H100" s="195">
        <v>1</v>
      </c>
      <c r="I100" s="273">
        <v>0</v>
      </c>
      <c r="J100" s="148">
        <f t="shared" si="10"/>
        <v>0</v>
      </c>
      <c r="K100" s="359"/>
      <c r="L100" s="152" t="s">
        <v>5783</v>
      </c>
      <c r="M100" s="153" t="s">
        <v>5799</v>
      </c>
      <c r="N100" s="276" t="s">
        <v>3062</v>
      </c>
      <c r="O100" s="153"/>
      <c r="P100" s="214"/>
      <c r="Q100" s="42"/>
      <c r="R100" s="33"/>
      <c r="S100" s="61"/>
      <c r="T100" s="8"/>
      <c r="U100" s="8"/>
    </row>
    <row r="101" spans="1:21" s="1" customFormat="1" ht="12.6" customHeight="1" x14ac:dyDescent="0.25">
      <c r="A101" s="345">
        <v>0</v>
      </c>
      <c r="B101" s="346">
        <v>0</v>
      </c>
      <c r="C101" s="345">
        <v>0</v>
      </c>
      <c r="D101" s="195">
        <v>0</v>
      </c>
      <c r="E101" s="346">
        <v>0</v>
      </c>
      <c r="F101" s="345">
        <v>0</v>
      </c>
      <c r="G101" s="195">
        <v>0</v>
      </c>
      <c r="H101" s="195">
        <v>1</v>
      </c>
      <c r="I101" s="273">
        <v>0</v>
      </c>
      <c r="J101" s="148">
        <f t="shared" si="10"/>
        <v>0</v>
      </c>
      <c r="K101" s="359"/>
      <c r="L101" s="152" t="s">
        <v>5784</v>
      </c>
      <c r="M101" s="153" t="s">
        <v>5800</v>
      </c>
      <c r="N101" s="276" t="s">
        <v>3062</v>
      </c>
      <c r="O101" s="153"/>
      <c r="P101" s="214"/>
      <c r="Q101" s="42"/>
      <c r="R101" s="33"/>
      <c r="S101" s="61"/>
      <c r="T101" s="8"/>
      <c r="U101" s="8"/>
    </row>
    <row r="102" spans="1:21" s="1" customFormat="1" ht="12.6" customHeight="1" x14ac:dyDescent="0.25">
      <c r="A102" s="345">
        <v>0</v>
      </c>
      <c r="B102" s="346">
        <v>0</v>
      </c>
      <c r="C102" s="345">
        <v>0</v>
      </c>
      <c r="D102" s="195">
        <v>0</v>
      </c>
      <c r="E102" s="346">
        <v>0</v>
      </c>
      <c r="F102" s="345">
        <v>0</v>
      </c>
      <c r="G102" s="195">
        <v>0</v>
      </c>
      <c r="H102" s="195">
        <v>1</v>
      </c>
      <c r="I102" s="273">
        <v>0</v>
      </c>
      <c r="J102" s="148">
        <f t="shared" si="10"/>
        <v>0</v>
      </c>
      <c r="K102" s="359"/>
      <c r="L102" s="152" t="s">
        <v>5785</v>
      </c>
      <c r="M102" s="153" t="s">
        <v>5801</v>
      </c>
      <c r="N102" s="276" t="s">
        <v>3062</v>
      </c>
      <c r="O102" s="153"/>
      <c r="P102" s="214"/>
      <c r="Q102" s="42"/>
      <c r="R102" s="33"/>
      <c r="S102" s="61"/>
      <c r="T102" s="8"/>
      <c r="U102" s="8"/>
    </row>
    <row r="103" spans="1:21" s="1" customFormat="1" ht="12.6" customHeight="1" x14ac:dyDescent="0.25">
      <c r="A103" s="345">
        <v>0</v>
      </c>
      <c r="B103" s="346">
        <v>0</v>
      </c>
      <c r="C103" s="345">
        <v>0</v>
      </c>
      <c r="D103" s="195">
        <v>0</v>
      </c>
      <c r="E103" s="346">
        <v>0</v>
      </c>
      <c r="F103" s="345">
        <v>0</v>
      </c>
      <c r="G103" s="195">
        <v>0</v>
      </c>
      <c r="H103" s="195">
        <v>1</v>
      </c>
      <c r="I103" s="273">
        <v>0</v>
      </c>
      <c r="J103" s="148">
        <f t="shared" si="10"/>
        <v>0</v>
      </c>
      <c r="K103" s="359"/>
      <c r="L103" s="152" t="s">
        <v>5786</v>
      </c>
      <c r="M103" s="153" t="s">
        <v>5802</v>
      </c>
      <c r="N103" s="276" t="s">
        <v>3062</v>
      </c>
      <c r="O103" s="153"/>
      <c r="P103" s="214"/>
      <c r="Q103" s="42"/>
      <c r="R103" s="33"/>
      <c r="S103" s="61"/>
      <c r="T103" s="8"/>
      <c r="U103" s="8"/>
    </row>
    <row r="104" spans="1:21" s="1" customFormat="1" ht="12.6" customHeight="1" x14ac:dyDescent="0.25">
      <c r="A104" s="345">
        <v>0</v>
      </c>
      <c r="B104" s="346">
        <v>0</v>
      </c>
      <c r="C104" s="345">
        <v>0</v>
      </c>
      <c r="D104" s="195">
        <v>0</v>
      </c>
      <c r="E104" s="346">
        <v>0</v>
      </c>
      <c r="F104" s="345">
        <v>0</v>
      </c>
      <c r="G104" s="195">
        <v>0</v>
      </c>
      <c r="H104" s="195">
        <v>1</v>
      </c>
      <c r="I104" s="273">
        <v>0</v>
      </c>
      <c r="J104" s="148">
        <f t="shared" si="10"/>
        <v>0</v>
      </c>
      <c r="K104" s="359"/>
      <c r="L104" s="152" t="s">
        <v>5787</v>
      </c>
      <c r="M104" s="153" t="s">
        <v>5803</v>
      </c>
      <c r="N104" s="276" t="s">
        <v>3062</v>
      </c>
      <c r="O104" s="153"/>
      <c r="P104" s="214"/>
      <c r="Q104" s="42"/>
      <c r="R104" s="33"/>
      <c r="S104" s="61"/>
      <c r="T104" s="8"/>
      <c r="U104" s="8"/>
    </row>
    <row r="105" spans="1:21" s="1" customFormat="1" ht="12.6" customHeight="1" x14ac:dyDescent="0.25">
      <c r="A105" s="345">
        <v>0</v>
      </c>
      <c r="B105" s="346">
        <v>0</v>
      </c>
      <c r="C105" s="345">
        <v>0</v>
      </c>
      <c r="D105" s="195">
        <v>0</v>
      </c>
      <c r="E105" s="346">
        <v>0</v>
      </c>
      <c r="F105" s="345">
        <v>0</v>
      </c>
      <c r="G105" s="195">
        <v>0</v>
      </c>
      <c r="H105" s="195">
        <v>1</v>
      </c>
      <c r="I105" s="273">
        <v>0</v>
      </c>
      <c r="J105" s="148">
        <f t="shared" si="10"/>
        <v>0</v>
      </c>
      <c r="K105" s="359"/>
      <c r="L105" s="152" t="s">
        <v>5788</v>
      </c>
      <c r="M105" s="153" t="s">
        <v>5804</v>
      </c>
      <c r="N105" s="276" t="s">
        <v>3062</v>
      </c>
      <c r="O105" s="153"/>
      <c r="P105" s="214"/>
      <c r="Q105" s="42"/>
      <c r="R105" s="33"/>
      <c r="S105" s="61"/>
      <c r="T105" s="8"/>
      <c r="U105" s="8"/>
    </row>
    <row r="106" spans="1:21" s="1" customFormat="1" ht="12.6" customHeight="1" x14ac:dyDescent="0.25">
      <c r="A106" s="345">
        <v>0</v>
      </c>
      <c r="B106" s="346">
        <v>0</v>
      </c>
      <c r="C106" s="345">
        <v>0</v>
      </c>
      <c r="D106" s="195">
        <v>0</v>
      </c>
      <c r="E106" s="346">
        <v>0</v>
      </c>
      <c r="F106" s="345">
        <v>0</v>
      </c>
      <c r="G106" s="195">
        <v>0</v>
      </c>
      <c r="H106" s="195">
        <v>1</v>
      </c>
      <c r="I106" s="273">
        <v>0</v>
      </c>
      <c r="J106" s="148">
        <f t="shared" si="10"/>
        <v>0</v>
      </c>
      <c r="K106" s="217"/>
      <c r="L106" s="152" t="s">
        <v>5789</v>
      </c>
      <c r="M106" s="153" t="s">
        <v>5805</v>
      </c>
      <c r="N106" s="276" t="s">
        <v>3062</v>
      </c>
      <c r="O106" s="153"/>
      <c r="P106" s="214"/>
      <c r="Q106" s="42"/>
      <c r="R106" s="33"/>
      <c r="S106" s="61"/>
      <c r="T106" s="8"/>
      <c r="U106" s="8"/>
    </row>
    <row r="107" spans="1:21" s="1" customFormat="1" ht="12.6" customHeight="1" x14ac:dyDescent="0.25">
      <c r="A107" s="345">
        <v>0</v>
      </c>
      <c r="B107" s="346">
        <v>0</v>
      </c>
      <c r="C107" s="345">
        <v>0</v>
      </c>
      <c r="D107" s="195">
        <v>0</v>
      </c>
      <c r="E107" s="346">
        <v>0</v>
      </c>
      <c r="F107" s="345">
        <v>0</v>
      </c>
      <c r="G107" s="195">
        <v>0</v>
      </c>
      <c r="H107" s="195">
        <v>1</v>
      </c>
      <c r="I107" s="273">
        <v>0</v>
      </c>
      <c r="J107" s="148">
        <f t="shared" si="10"/>
        <v>0</v>
      </c>
      <c r="K107" s="217"/>
      <c r="L107" s="152" t="s">
        <v>5790</v>
      </c>
      <c r="M107" s="153" t="s">
        <v>5806</v>
      </c>
      <c r="N107" s="276" t="s">
        <v>3062</v>
      </c>
      <c r="O107" s="153"/>
      <c r="P107" s="214"/>
      <c r="Q107" s="42"/>
      <c r="R107" s="33"/>
      <c r="S107" s="61"/>
      <c r="T107" s="8"/>
      <c r="U107" s="8"/>
    </row>
    <row r="108" spans="1:21" s="1" customFormat="1" ht="12.6" customHeight="1" x14ac:dyDescent="0.25">
      <c r="A108" s="353"/>
      <c r="B108" s="247" t="s">
        <v>5774</v>
      </c>
      <c r="C108" s="247"/>
      <c r="D108" s="247"/>
      <c r="E108" s="247"/>
      <c r="F108" s="247"/>
      <c r="G108" s="247"/>
      <c r="H108" s="247"/>
      <c r="I108" s="273">
        <v>1</v>
      </c>
      <c r="J108" s="148">
        <v>0</v>
      </c>
      <c r="K108" s="155" t="s">
        <v>751</v>
      </c>
      <c r="L108" s="152" t="s">
        <v>751</v>
      </c>
      <c r="M108" s="153" t="s">
        <v>1356</v>
      </c>
      <c r="N108" s="276" t="s">
        <v>3054</v>
      </c>
      <c r="O108" s="292"/>
      <c r="P108" s="284"/>
      <c r="Q108" s="42" t="str">
        <f>CONCATENATE("NACC_UDS$",K108,"=","labelled_spss(NACC_UDS$",K108,",c(",N108,"), label=",$Q$1,M108,$Q$1,")")</f>
        <v>NACC_UDS$NACCMOCA=labelled_spss(NACC_UDS$NACCMOCA,c(88 = Item(s) or whole test not administered
99=Years of education missing/unknown
-4 = Not available), label=MoCA Total Score — corrected for education)</v>
      </c>
      <c r="R108" s="33" t="str">
        <f>IF(S108="","",CONCATENATE("missing values ",K108,"(",S108,")."))</f>
        <v>missing values NACCMOCA(88,99,-4).</v>
      </c>
      <c r="S108" s="61" t="s">
        <v>3823</v>
      </c>
      <c r="T108" s="8"/>
      <c r="U108" s="8"/>
    </row>
    <row r="109" spans="1:21" s="1" customFormat="1" ht="12.6" customHeight="1" thickBot="1" x14ac:dyDescent="0.3">
      <c r="A109" s="350"/>
      <c r="B109" s="248"/>
      <c r="C109" s="248"/>
      <c r="D109" s="248"/>
      <c r="E109" s="248"/>
      <c r="F109" s="248"/>
      <c r="G109" s="248"/>
      <c r="H109" s="248"/>
      <c r="I109" s="274">
        <v>1</v>
      </c>
      <c r="J109" s="192">
        <v>0</v>
      </c>
      <c r="K109" s="168" t="s">
        <v>805</v>
      </c>
      <c r="L109" s="169" t="s">
        <v>805</v>
      </c>
      <c r="M109" s="172" t="s">
        <v>1384</v>
      </c>
      <c r="N109" s="281" t="s">
        <v>3058</v>
      </c>
      <c r="O109" s="293"/>
      <c r="P109" s="231"/>
      <c r="Q109" s="42" t="str">
        <f>CONCATENATE("NACC_UDS$",K109,"=","labelled_spss(NACC_UDS$",K109,",c(",N109,"), label=",$Q$1,M109,$Q$1,")")</f>
        <v>NACC_UDS$NACCC2=labelled_spss(NACC_UDS$NACCC2,c(0 = UDS Form C2 completed within 90 days of Form A1
1 = UDS Form C2 completed &gt;90 days before or after Form A1
-4 = Not available), label=Form date discrepancy between UDS Form A1 and Form C2)</v>
      </c>
      <c r="R109" s="33" t="str">
        <f>IF(S109="","",CONCATENATE("missing values ",K109,"(",S109,")."))</f>
        <v>missing values NACCC2(-4).</v>
      </c>
      <c r="S109" s="61" t="s">
        <v>2888</v>
      </c>
      <c r="T109" s="8"/>
      <c r="U109" s="8"/>
    </row>
  </sheetData>
  <autoFilter ref="A1:J109" xr:uid="{D3C39395-35AA-45C9-97F7-3F61A0DC51BC}"/>
  <conditionalFormatting sqref="J2:J55 J62:J109">
    <cfRule type="cellIs" dxfId="26" priority="6" operator="equal">
      <formula>1</formula>
    </cfRule>
    <cfRule type="cellIs" dxfId="25" priority="7" operator="equal">
      <formula>0</formula>
    </cfRule>
  </conditionalFormatting>
  <conditionalFormatting sqref="I3:I55 I62:I109">
    <cfRule type="cellIs" dxfId="24" priority="5" operator="equal">
      <formula>0</formula>
    </cfRule>
  </conditionalFormatting>
  <conditionalFormatting sqref="J56:J61">
    <cfRule type="cellIs" dxfId="23" priority="3" operator="equal">
      <formula>1</formula>
    </cfRule>
    <cfRule type="cellIs" dxfId="22" priority="4" operator="equal">
      <formula>0</formula>
    </cfRule>
  </conditionalFormatting>
  <conditionalFormatting sqref="I56:I61">
    <cfRule type="cellIs" dxfId="21" priority="2" operator="equal">
      <formula>0</formula>
    </cfRule>
  </conditionalFormatting>
  <conditionalFormatting sqref="I2">
    <cfRule type="cellIs" dxfId="2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D737-B6D0-470E-BDD3-C7DFF2AEB1D4}">
  <dimension ref="A1:AK61"/>
  <sheetViews>
    <sheetView zoomScale="61" zoomScaleNormal="70" workbookViewId="0">
      <selection activeCell="U10" sqref="U10"/>
    </sheetView>
  </sheetViews>
  <sheetFormatPr defaultRowHeight="14.4" x14ac:dyDescent="0.3"/>
  <cols>
    <col min="1" max="8" width="5.6640625" customWidth="1"/>
    <col min="9" max="10" width="4.77734375" customWidth="1"/>
    <col min="11" max="12" width="10.44140625" bestFit="1" customWidth="1"/>
    <col min="13" max="13" width="52.88671875" bestFit="1" customWidth="1"/>
    <col min="14" max="14" width="51.77734375" style="404" customWidth="1"/>
    <col min="15" max="15" width="8.33203125" bestFit="1" customWidth="1"/>
    <col min="16" max="16" width="8.88671875" customWidth="1"/>
    <col min="17" max="17" width="23" customWidth="1"/>
    <col min="19" max="19" width="8.88671875" style="1"/>
  </cols>
  <sheetData>
    <row r="1" spans="1:19" ht="36" x14ac:dyDescent="0.3">
      <c r="A1" s="393" t="s">
        <v>4887</v>
      </c>
      <c r="B1" s="394" t="s">
        <v>4888</v>
      </c>
      <c r="C1" s="395" t="s">
        <v>4889</v>
      </c>
      <c r="D1" s="396" t="s">
        <v>4890</v>
      </c>
      <c r="E1" s="394" t="s">
        <v>4891</v>
      </c>
      <c r="F1" s="395" t="s">
        <v>4892</v>
      </c>
      <c r="G1" s="396" t="s">
        <v>4893</v>
      </c>
      <c r="H1" s="394" t="s">
        <v>4894</v>
      </c>
      <c r="I1" s="393" t="s">
        <v>4875</v>
      </c>
      <c r="J1" s="397" t="s">
        <v>4886</v>
      </c>
      <c r="K1" s="398" t="s">
        <v>2705</v>
      </c>
      <c r="L1" s="399" t="s">
        <v>1</v>
      </c>
      <c r="M1" s="399" t="s">
        <v>2</v>
      </c>
      <c r="N1" s="399" t="s">
        <v>2879</v>
      </c>
      <c r="O1" s="396" t="s">
        <v>5646</v>
      </c>
      <c r="P1" s="394" t="s">
        <v>4895</v>
      </c>
      <c r="Q1" s="370" t="s">
        <v>2880</v>
      </c>
    </row>
    <row r="2" spans="1:19" x14ac:dyDescent="0.3">
      <c r="A2" s="143"/>
      <c r="B2" s="145"/>
      <c r="C2" s="143"/>
      <c r="D2" s="144"/>
      <c r="E2" s="145"/>
      <c r="F2" s="146" t="s">
        <v>5845</v>
      </c>
      <c r="G2" s="147" t="s">
        <v>5845</v>
      </c>
      <c r="H2" s="188" t="s">
        <v>5845</v>
      </c>
      <c r="I2" s="143">
        <v>0</v>
      </c>
      <c r="J2" s="148">
        <f>IF(AND(F2="",G2="",H2=""),1,0)</f>
        <v>0</v>
      </c>
      <c r="K2" s="410"/>
      <c r="L2" s="357" t="s">
        <v>5969</v>
      </c>
      <c r="M2" s="400" t="s">
        <v>5998</v>
      </c>
      <c r="N2" s="401" t="s">
        <v>3729</v>
      </c>
      <c r="O2" s="402"/>
      <c r="P2" s="415"/>
      <c r="Q2" s="309" t="str">
        <f t="shared" ref="Q2:Q47" si="0">CONCATENATE("NACC$",L2,"=","labelled_spss(NACC$",L2,",c(",N2,"), label=",$Q$1,M2,$Q$1,")")</f>
        <v>NACC$CHANGEMO=labelled_spss(NACC$CHANGEMO,c(99 = Unknown), label="Date of status change, month")</v>
      </c>
      <c r="R2" s="33" t="str">
        <f t="shared" ref="R2:R60" si="1">IF(S2="","",CONCATENATE("missing values ",L2,"(",S2,")."))</f>
        <v>missing values CHANGEMO(99).</v>
      </c>
      <c r="S2" s="195">
        <v>99</v>
      </c>
    </row>
    <row r="3" spans="1:19" x14ac:dyDescent="0.3">
      <c r="A3" s="143"/>
      <c r="B3" s="145"/>
      <c r="C3" s="143"/>
      <c r="D3" s="144"/>
      <c r="E3" s="145"/>
      <c r="F3" s="146" t="s">
        <v>5871</v>
      </c>
      <c r="G3" s="147" t="s">
        <v>5871</v>
      </c>
      <c r="H3" s="188" t="s">
        <v>5871</v>
      </c>
      <c r="I3" s="143">
        <v>0</v>
      </c>
      <c r="J3" s="148">
        <f t="shared" ref="J3:J47" si="2">IF(AND(F3="",G3="",H3=""),1,0)</f>
        <v>0</v>
      </c>
      <c r="K3" s="410"/>
      <c r="L3" s="357" t="s">
        <v>5970</v>
      </c>
      <c r="M3" s="400" t="s">
        <v>5999</v>
      </c>
      <c r="N3" s="401" t="s">
        <v>3729</v>
      </c>
      <c r="O3" s="402"/>
      <c r="P3" s="415"/>
      <c r="Q3" s="309" t="str">
        <f t="shared" si="0"/>
        <v>NACC$CHANGEDY=labelled_spss(NACC$CHANGEDY,c(99 = Unknown), label="Date of status change, day")</v>
      </c>
      <c r="R3" s="33" t="str">
        <f t="shared" si="1"/>
        <v>missing values CHANGEDY(99).</v>
      </c>
      <c r="S3" s="195">
        <v>99</v>
      </c>
    </row>
    <row r="4" spans="1:19" x14ac:dyDescent="0.3">
      <c r="A4" s="143"/>
      <c r="B4" s="145"/>
      <c r="C4" s="143"/>
      <c r="D4" s="144"/>
      <c r="E4" s="145"/>
      <c r="F4" s="146" t="s">
        <v>5934</v>
      </c>
      <c r="G4" s="147" t="s">
        <v>5934</v>
      </c>
      <c r="H4" s="188" t="s">
        <v>5934</v>
      </c>
      <c r="I4" s="143">
        <v>0</v>
      </c>
      <c r="J4" s="148">
        <f t="shared" si="2"/>
        <v>0</v>
      </c>
      <c r="K4" s="410"/>
      <c r="L4" s="357" t="s">
        <v>5971</v>
      </c>
      <c r="M4" s="400" t="s">
        <v>6000</v>
      </c>
      <c r="N4" s="401"/>
      <c r="O4" s="402"/>
      <c r="P4" s="415"/>
      <c r="Q4" s="309" t="str">
        <f t="shared" si="0"/>
        <v>NACC$CHANGEYR=labelled_spss(NACC$CHANGEYR,c(), label="Date of status change, year")</v>
      </c>
      <c r="R4" s="33" t="str">
        <f t="shared" si="1"/>
        <v/>
      </c>
      <c r="S4" s="195"/>
    </row>
    <row r="5" spans="1:19" ht="48" x14ac:dyDescent="0.3">
      <c r="A5" s="143">
        <v>6</v>
      </c>
      <c r="B5" s="145">
        <v>6</v>
      </c>
      <c r="C5" s="143"/>
      <c r="D5" s="144"/>
      <c r="E5" s="145"/>
      <c r="F5" s="146"/>
      <c r="G5" s="147"/>
      <c r="H5" s="188"/>
      <c r="I5" s="143">
        <v>0</v>
      </c>
      <c r="J5" s="148">
        <f t="shared" si="2"/>
        <v>1</v>
      </c>
      <c r="K5" s="410"/>
      <c r="L5" s="233" t="s">
        <v>5914</v>
      </c>
      <c r="M5" s="411" t="s">
        <v>5933</v>
      </c>
      <c r="N5" s="412" t="s">
        <v>6025</v>
      </c>
      <c r="O5" s="414" t="s">
        <v>5961</v>
      </c>
      <c r="P5" s="416" t="s">
        <v>6026</v>
      </c>
      <c r="Q5" s="309" t="str">
        <f t="shared" si="0"/>
        <v>NACC$UDSACTIV=labelled_spss(NACC$UDSACTIV,c(1 = Active: further in-person visits expected
2 = Active: telephone or other contact expected
3 = Active: followed for autopsy only
4 = Inactive: no further data expected), label="Subject’s active status")</v>
      </c>
      <c r="R5" s="33" t="str">
        <f t="shared" si="1"/>
        <v/>
      </c>
      <c r="S5" s="195"/>
    </row>
    <row r="6" spans="1:19" ht="36" x14ac:dyDescent="0.3">
      <c r="A6" s="143"/>
      <c r="B6" s="145"/>
      <c r="C6" s="143">
        <v>5</v>
      </c>
      <c r="D6" s="144">
        <v>5</v>
      </c>
      <c r="E6" s="145">
        <v>5</v>
      </c>
      <c r="F6" s="146" t="s">
        <v>5872</v>
      </c>
      <c r="G6" s="147" t="s">
        <v>5872</v>
      </c>
      <c r="H6" s="188" t="s">
        <v>5872</v>
      </c>
      <c r="I6" s="143">
        <v>0</v>
      </c>
      <c r="J6" s="148">
        <f t="shared" si="2"/>
        <v>0</v>
      </c>
      <c r="K6" s="410"/>
      <c r="L6" s="357" t="s">
        <v>5961</v>
      </c>
      <c r="M6" s="400" t="s">
        <v>6001</v>
      </c>
      <c r="N6" s="403" t="s">
        <v>6020</v>
      </c>
      <c r="O6" s="402"/>
      <c r="P6" s="417" t="s">
        <v>6026</v>
      </c>
      <c r="Q6" s="309" t="str">
        <f t="shared" si="0"/>
        <v>NACC$PROTOCOL=labelled_spss(NACC$PROTOCOL,c(1 = Annual UDS follow-up by telephone
2 = Minimal contact
3 = Annual in-person UDS follow-up), label="UDS data collection status changed; subject’s new status is:")</v>
      </c>
      <c r="R6" s="33" t="str">
        <f t="shared" si="1"/>
        <v/>
      </c>
      <c r="S6" s="195"/>
    </row>
    <row r="7" spans="1:19" ht="24" x14ac:dyDescent="0.3">
      <c r="A7" s="143"/>
      <c r="B7" s="145"/>
      <c r="C7" s="143"/>
      <c r="D7" s="144"/>
      <c r="E7" s="145"/>
      <c r="F7" s="146" t="s">
        <v>5978</v>
      </c>
      <c r="G7" s="147" t="s">
        <v>5978</v>
      </c>
      <c r="H7" s="188" t="s">
        <v>5978</v>
      </c>
      <c r="I7" s="143">
        <v>0</v>
      </c>
      <c r="J7" s="148">
        <f t="shared" si="2"/>
        <v>0</v>
      </c>
      <c r="K7" s="410"/>
      <c r="L7" s="357" t="s">
        <v>5972</v>
      </c>
      <c r="M7" s="400" t="s">
        <v>6002</v>
      </c>
      <c r="N7" s="432" t="s">
        <v>3062</v>
      </c>
      <c r="O7" s="402"/>
      <c r="P7" s="415"/>
      <c r="Q7" s="309" t="str">
        <f t="shared" si="0"/>
        <v>NACC$ACONSENT=labelled_spss(NACC$ACONSENT,c(0 = No
1 = Yes), label="Autopsy consent on file?")</v>
      </c>
      <c r="R7" s="33" t="str">
        <f t="shared" si="1"/>
        <v/>
      </c>
      <c r="S7" s="195"/>
    </row>
    <row r="8" spans="1:19" ht="24" x14ac:dyDescent="0.3">
      <c r="A8" s="143">
        <v>1</v>
      </c>
      <c r="B8" s="145">
        <v>1</v>
      </c>
      <c r="C8" s="143">
        <v>6</v>
      </c>
      <c r="D8" s="144">
        <v>6</v>
      </c>
      <c r="E8" s="145">
        <v>6</v>
      </c>
      <c r="F8" s="146"/>
      <c r="G8" s="147"/>
      <c r="H8" s="188"/>
      <c r="I8" s="143">
        <v>0</v>
      </c>
      <c r="J8" s="148">
        <f t="shared" si="2"/>
        <v>1</v>
      </c>
      <c r="K8" s="410"/>
      <c r="L8" s="233" t="s">
        <v>5887</v>
      </c>
      <c r="M8" s="411" t="s">
        <v>5915</v>
      </c>
      <c r="N8" s="412" t="s">
        <v>3062</v>
      </c>
      <c r="O8" s="418"/>
      <c r="P8" s="419"/>
      <c r="Q8" s="309" t="str">
        <f t="shared" si="0"/>
        <v>NACC$NPSYTEST=labelled_spss(NACC$NPSYTEST,c(0 = No
1 = Yes), label="Unable to do neuropsychological tests")</v>
      </c>
      <c r="R8" s="33" t="str">
        <f t="shared" si="1"/>
        <v/>
      </c>
      <c r="S8" s="195"/>
    </row>
    <row r="9" spans="1:19" ht="24" x14ac:dyDescent="0.3">
      <c r="A9" s="143" t="s">
        <v>5845</v>
      </c>
      <c r="B9" s="145" t="s">
        <v>5845</v>
      </c>
      <c r="C9" s="143" t="s">
        <v>3173</v>
      </c>
      <c r="D9" s="144" t="s">
        <v>3173</v>
      </c>
      <c r="E9" s="145" t="s">
        <v>3173</v>
      </c>
      <c r="F9" s="146"/>
      <c r="G9" s="147"/>
      <c r="H9" s="188"/>
      <c r="I9" s="143">
        <v>0</v>
      </c>
      <c r="J9" s="148">
        <f t="shared" si="2"/>
        <v>1</v>
      </c>
      <c r="K9" s="410"/>
      <c r="L9" s="233" t="s">
        <v>5888</v>
      </c>
      <c r="M9" s="411" t="s">
        <v>5916</v>
      </c>
      <c r="N9" s="412" t="s">
        <v>3062</v>
      </c>
      <c r="O9" s="414" t="s">
        <v>5973</v>
      </c>
      <c r="P9" s="419"/>
      <c r="Q9" s="309" t="str">
        <f t="shared" si="0"/>
        <v>NACC$NPCOGIMP=labelled_spss(NACC$NPCOGIMP,c(0 = No
1 = Yes), label="Too cognitively impaired for neuropsychological tests")</v>
      </c>
      <c r="R9" s="33" t="str">
        <f t="shared" si="1"/>
        <v/>
      </c>
      <c r="S9" s="195"/>
    </row>
    <row r="10" spans="1:19" ht="24" x14ac:dyDescent="0.3">
      <c r="A10" s="143" t="s">
        <v>5871</v>
      </c>
      <c r="B10" s="145" t="s">
        <v>5871</v>
      </c>
      <c r="C10" s="143" t="s">
        <v>3174</v>
      </c>
      <c r="D10" s="144" t="s">
        <v>3174</v>
      </c>
      <c r="E10" s="145" t="s">
        <v>3174</v>
      </c>
      <c r="F10" s="146"/>
      <c r="G10" s="147"/>
      <c r="H10" s="188"/>
      <c r="I10" s="143">
        <v>0</v>
      </c>
      <c r="J10" s="148">
        <f t="shared" si="2"/>
        <v>1</v>
      </c>
      <c r="K10" s="410"/>
      <c r="L10" s="233" t="s">
        <v>5889</v>
      </c>
      <c r="M10" s="411" t="s">
        <v>5917</v>
      </c>
      <c r="N10" s="412" t="s">
        <v>3062</v>
      </c>
      <c r="O10" s="414" t="s">
        <v>5974</v>
      </c>
      <c r="P10" s="419"/>
      <c r="Q10" s="309" t="str">
        <f t="shared" si="0"/>
        <v>NACC$NPPHYILL=labelled_spss(NACC$NPPHYILL,c(0 = No
1 = Yes), label="Too physically ill for neuropsychological tests")</v>
      </c>
      <c r="R10" s="33" t="str">
        <f t="shared" si="1"/>
        <v/>
      </c>
      <c r="S10" s="195"/>
    </row>
    <row r="11" spans="1:19" ht="24" x14ac:dyDescent="0.3">
      <c r="A11" s="143" t="s">
        <v>5934</v>
      </c>
      <c r="B11" s="145" t="s">
        <v>5934</v>
      </c>
      <c r="C11" s="143" t="s">
        <v>3175</v>
      </c>
      <c r="D11" s="144" t="s">
        <v>3175</v>
      </c>
      <c r="E11" s="145" t="s">
        <v>3175</v>
      </c>
      <c r="F11" s="146"/>
      <c r="G11" s="147"/>
      <c r="H11" s="188"/>
      <c r="I11" s="143">
        <v>0</v>
      </c>
      <c r="J11" s="148">
        <f t="shared" si="2"/>
        <v>1</v>
      </c>
      <c r="K11" s="410"/>
      <c r="L11" s="233" t="s">
        <v>5890</v>
      </c>
      <c r="M11" s="411" t="s">
        <v>5918</v>
      </c>
      <c r="N11" s="412" t="s">
        <v>3062</v>
      </c>
      <c r="O11" s="414" t="s">
        <v>5977</v>
      </c>
      <c r="P11" s="416" t="s">
        <v>43</v>
      </c>
      <c r="Q11" s="309" t="str">
        <f t="shared" si="0"/>
        <v>NACC$NPHOMEN=labelled_spss(NACC$NPHOMEN,c(0 = No
1 = Yes), label="Homebound/nursing home, no neuropsychological tests")</v>
      </c>
      <c r="R11" s="33" t="str">
        <f t="shared" si="1"/>
        <v/>
      </c>
      <c r="S11" s="195"/>
    </row>
    <row r="12" spans="1:19" ht="24" x14ac:dyDescent="0.3">
      <c r="A12" s="143"/>
      <c r="B12" s="145"/>
      <c r="C12" s="143" t="s">
        <v>3176</v>
      </c>
      <c r="D12" s="144" t="s">
        <v>3176</v>
      </c>
      <c r="E12" s="145" t="s">
        <v>3176</v>
      </c>
      <c r="F12" s="146"/>
      <c r="G12" s="147"/>
      <c r="H12" s="188"/>
      <c r="I12" s="143">
        <v>0</v>
      </c>
      <c r="J12" s="148">
        <f t="shared" si="2"/>
        <v>1</v>
      </c>
      <c r="K12" s="410"/>
      <c r="L12" s="233" t="s">
        <v>5963</v>
      </c>
      <c r="M12" s="411" t="s">
        <v>5964</v>
      </c>
      <c r="N12" s="412" t="s">
        <v>3062</v>
      </c>
      <c r="O12" s="414" t="s">
        <v>5975</v>
      </c>
      <c r="P12" s="419"/>
      <c r="Q12" s="309" t="str">
        <f t="shared" si="0"/>
        <v>NACC$NPREFUS=labelled_spss(NACC$NPREFUS,c(0 = No
1 = Yes), label="Refused testing")</v>
      </c>
      <c r="R12" s="33" t="str">
        <f t="shared" si="1"/>
        <v/>
      </c>
      <c r="S12" s="195"/>
    </row>
    <row r="13" spans="1:19" ht="24" x14ac:dyDescent="0.3">
      <c r="A13" s="143" t="s">
        <v>5935</v>
      </c>
      <c r="B13" s="145" t="s">
        <v>5935</v>
      </c>
      <c r="C13" s="143" t="s">
        <v>3177</v>
      </c>
      <c r="D13" s="144" t="s">
        <v>3177</v>
      </c>
      <c r="E13" s="145" t="s">
        <v>3177</v>
      </c>
      <c r="F13" s="146"/>
      <c r="G13" s="147"/>
      <c r="H13" s="188"/>
      <c r="I13" s="143">
        <v>0</v>
      </c>
      <c r="J13" s="148">
        <f t="shared" si="2"/>
        <v>1</v>
      </c>
      <c r="K13" s="410"/>
      <c r="L13" s="233" t="s">
        <v>5891</v>
      </c>
      <c r="M13" s="411" t="s">
        <v>5919</v>
      </c>
      <c r="N13" s="412" t="s">
        <v>3062</v>
      </c>
      <c r="O13" s="418"/>
      <c r="P13" s="419"/>
      <c r="Q13" s="309" t="str">
        <f t="shared" si="0"/>
        <v>NACC$NPOTHREA=labelled_spss(NACC$NPOTHREA,c(0 = No
1 = Yes), label="Unable to collect neuropsychological test data, other reason")</v>
      </c>
      <c r="R13" s="33" t="str">
        <f t="shared" si="1"/>
        <v/>
      </c>
      <c r="S13" s="195"/>
    </row>
    <row r="14" spans="1:19" x14ac:dyDescent="0.3">
      <c r="A14" s="143" t="s">
        <v>5936</v>
      </c>
      <c r="B14" s="145" t="s">
        <v>5936</v>
      </c>
      <c r="C14" s="143" t="s">
        <v>5965</v>
      </c>
      <c r="D14" s="144" t="s">
        <v>5965</v>
      </c>
      <c r="E14" s="145" t="s">
        <v>5965</v>
      </c>
      <c r="F14" s="146"/>
      <c r="G14" s="147"/>
      <c r="H14" s="188"/>
      <c r="I14" s="143">
        <v>0</v>
      </c>
      <c r="J14" s="148">
        <f t="shared" si="2"/>
        <v>1</v>
      </c>
      <c r="K14" s="410"/>
      <c r="L14" s="233" t="s">
        <v>5892</v>
      </c>
      <c r="M14" s="411" t="s">
        <v>5920</v>
      </c>
      <c r="N14" s="414"/>
      <c r="O14" s="418"/>
      <c r="P14" s="419"/>
      <c r="Q14" s="309" t="str">
        <f t="shared" si="0"/>
        <v>NACC$NPOTHREX=labelled_spss(NACC$NPOTHREX,c(), label="Unable to collect neuropsychological test data, other reason – specify")</v>
      </c>
      <c r="R14" s="33" t="str">
        <f t="shared" si="1"/>
        <v/>
      </c>
      <c r="S14" s="195"/>
    </row>
    <row r="15" spans="1:19" ht="24" x14ac:dyDescent="0.3">
      <c r="A15" s="143">
        <v>2</v>
      </c>
      <c r="B15" s="145">
        <v>2</v>
      </c>
      <c r="C15" s="143">
        <v>7</v>
      </c>
      <c r="D15" s="144">
        <v>7</v>
      </c>
      <c r="E15" s="145">
        <v>7</v>
      </c>
      <c r="F15" s="146"/>
      <c r="G15" s="147"/>
      <c r="H15" s="188"/>
      <c r="I15" s="143">
        <v>0</v>
      </c>
      <c r="J15" s="148">
        <f t="shared" si="2"/>
        <v>1</v>
      </c>
      <c r="K15" s="410"/>
      <c r="L15" s="233" t="s">
        <v>5893</v>
      </c>
      <c r="M15" s="411" t="s">
        <v>5921</v>
      </c>
      <c r="N15" s="412" t="s">
        <v>3062</v>
      </c>
      <c r="O15" s="418"/>
      <c r="P15" s="419"/>
      <c r="Q15" s="309" t="str">
        <f t="shared" si="0"/>
        <v>NACC$PHYNDATA=labelled_spss(NACC$PHYNDATA,c(0 = No
1 = Yes), label="Unable to collect physical/neurological exam data")</v>
      </c>
      <c r="R15" s="33" t="str">
        <f t="shared" si="1"/>
        <v/>
      </c>
      <c r="S15" s="195"/>
    </row>
    <row r="16" spans="1:19" ht="24" x14ac:dyDescent="0.3">
      <c r="A16" s="143" t="s">
        <v>5872</v>
      </c>
      <c r="B16" s="145" t="s">
        <v>5872</v>
      </c>
      <c r="C16" s="143" t="s">
        <v>3185</v>
      </c>
      <c r="D16" s="144" t="s">
        <v>3185</v>
      </c>
      <c r="E16" s="145" t="s">
        <v>3185</v>
      </c>
      <c r="F16" s="146"/>
      <c r="G16" s="147"/>
      <c r="H16" s="188"/>
      <c r="I16" s="143">
        <v>0</v>
      </c>
      <c r="J16" s="148">
        <f t="shared" si="2"/>
        <v>1</v>
      </c>
      <c r="K16" s="410"/>
      <c r="L16" s="233" t="s">
        <v>5894</v>
      </c>
      <c r="M16" s="411" t="s">
        <v>5922</v>
      </c>
      <c r="N16" s="412" t="s">
        <v>3062</v>
      </c>
      <c r="O16" s="414" t="s">
        <v>5973</v>
      </c>
      <c r="P16" s="419"/>
      <c r="Q16" s="309" t="str">
        <f t="shared" si="0"/>
        <v>NACC$PHYCOG=labelled_spss(NACC$PHYCOG,c(0 = No
1 = Yes), label="Too cognitively impaired for physical/neurological exam")</v>
      </c>
      <c r="R16" s="33" t="str">
        <f t="shared" si="1"/>
        <v/>
      </c>
      <c r="S16" s="195"/>
    </row>
    <row r="17" spans="1:19" ht="24" x14ac:dyDescent="0.3">
      <c r="A17" s="143" t="s">
        <v>5873</v>
      </c>
      <c r="B17" s="145" t="s">
        <v>5873</v>
      </c>
      <c r="C17" s="143" t="s">
        <v>3186</v>
      </c>
      <c r="D17" s="144" t="s">
        <v>3186</v>
      </c>
      <c r="E17" s="145" t="s">
        <v>3186</v>
      </c>
      <c r="F17" s="146"/>
      <c r="G17" s="147"/>
      <c r="H17" s="188"/>
      <c r="I17" s="143">
        <v>0</v>
      </c>
      <c r="J17" s="148">
        <f t="shared" si="2"/>
        <v>1</v>
      </c>
      <c r="K17" s="410"/>
      <c r="L17" s="233" t="s">
        <v>5895</v>
      </c>
      <c r="M17" s="411" t="s">
        <v>5923</v>
      </c>
      <c r="N17" s="412" t="s">
        <v>3062</v>
      </c>
      <c r="O17" s="414" t="s">
        <v>5974</v>
      </c>
      <c r="P17" s="419"/>
      <c r="Q17" s="309" t="str">
        <f t="shared" si="0"/>
        <v>NACC$PHYILL=labelled_spss(NACC$PHYILL,c(0 = No
1 = Yes), label="Too physically ill for physical/neurological exam")</v>
      </c>
      <c r="R17" s="33" t="str">
        <f t="shared" si="1"/>
        <v/>
      </c>
      <c r="S17" s="195"/>
    </row>
    <row r="18" spans="1:19" ht="24" x14ac:dyDescent="0.3">
      <c r="A18" s="143" t="s">
        <v>5937</v>
      </c>
      <c r="B18" s="145" t="s">
        <v>5937</v>
      </c>
      <c r="C18" s="143" t="s">
        <v>3187</v>
      </c>
      <c r="D18" s="144" t="s">
        <v>3187</v>
      </c>
      <c r="E18" s="145" t="s">
        <v>3187</v>
      </c>
      <c r="F18" s="146"/>
      <c r="G18" s="147"/>
      <c r="H18" s="188"/>
      <c r="I18" s="143">
        <v>0</v>
      </c>
      <c r="J18" s="148">
        <f t="shared" si="2"/>
        <v>1</v>
      </c>
      <c r="K18" s="410"/>
      <c r="L18" s="233" t="s">
        <v>5896</v>
      </c>
      <c r="M18" s="411" t="s">
        <v>5924</v>
      </c>
      <c r="N18" s="412" t="s">
        <v>3062</v>
      </c>
      <c r="O18" s="414" t="s">
        <v>5977</v>
      </c>
      <c r="P18" s="416" t="s">
        <v>43</v>
      </c>
      <c r="Q18" s="309" t="str">
        <f t="shared" si="0"/>
        <v>NACC$PHYHOME=labelled_spss(NACC$PHYHOME,c(0 = No
1 = Yes), label="Homebound/nursing home, no physical/neurological exam")</v>
      </c>
      <c r="R18" s="33" t="str">
        <f t="shared" si="1"/>
        <v/>
      </c>
      <c r="S18" s="195"/>
    </row>
    <row r="19" spans="1:19" ht="24" x14ac:dyDescent="0.3">
      <c r="A19" s="143"/>
      <c r="B19" s="145"/>
      <c r="C19" s="143" t="s">
        <v>3188</v>
      </c>
      <c r="D19" s="144" t="s">
        <v>3188</v>
      </c>
      <c r="E19" s="145" t="s">
        <v>3188</v>
      </c>
      <c r="F19" s="146"/>
      <c r="G19" s="147"/>
      <c r="H19" s="188"/>
      <c r="I19" s="143">
        <v>0</v>
      </c>
      <c r="J19" s="148">
        <f t="shared" si="2"/>
        <v>1</v>
      </c>
      <c r="K19" s="410"/>
      <c r="L19" s="233" t="s">
        <v>5966</v>
      </c>
      <c r="M19" s="411" t="s">
        <v>5967</v>
      </c>
      <c r="N19" s="412" t="s">
        <v>3062</v>
      </c>
      <c r="O19" s="414" t="s">
        <v>5975</v>
      </c>
      <c r="P19" s="419"/>
      <c r="Q19" s="309" t="str">
        <f t="shared" si="0"/>
        <v>NACC$PHYREFUS=labelled_spss(NACC$PHYREFUS,c(0 = No
1 = Yes), label="Refused examination")</v>
      </c>
      <c r="R19" s="33" t="str">
        <f t="shared" si="1"/>
        <v/>
      </c>
      <c r="S19" s="195"/>
    </row>
    <row r="20" spans="1:19" ht="24" x14ac:dyDescent="0.3">
      <c r="A20" s="143" t="s">
        <v>5938</v>
      </c>
      <c r="B20" s="145" t="s">
        <v>5938</v>
      </c>
      <c r="C20" s="143" t="s">
        <v>3189</v>
      </c>
      <c r="D20" s="144" t="s">
        <v>3189</v>
      </c>
      <c r="E20" s="145" t="s">
        <v>3189</v>
      </c>
      <c r="F20" s="146"/>
      <c r="G20" s="147"/>
      <c r="H20" s="188"/>
      <c r="I20" s="143">
        <v>0</v>
      </c>
      <c r="J20" s="148">
        <f t="shared" si="2"/>
        <v>1</v>
      </c>
      <c r="K20" s="410"/>
      <c r="L20" s="233" t="s">
        <v>5897</v>
      </c>
      <c r="M20" s="411" t="s">
        <v>5925</v>
      </c>
      <c r="N20" s="412" t="s">
        <v>3062</v>
      </c>
      <c r="O20" s="418"/>
      <c r="P20" s="419"/>
      <c r="Q20" s="309" t="str">
        <f t="shared" si="0"/>
        <v>NACC$PHYOTH=labelled_spss(NACC$PHYOTH,c(0 = No
1 = Yes), label="Unable to collect physical/neurological exam data, other reason")</v>
      </c>
      <c r="R20" s="33" t="str">
        <f t="shared" si="1"/>
        <v/>
      </c>
      <c r="S20" s="195"/>
    </row>
    <row r="21" spans="1:19" x14ac:dyDescent="0.3">
      <c r="A21" s="143" t="s">
        <v>5939</v>
      </c>
      <c r="B21" s="145" t="s">
        <v>5939</v>
      </c>
      <c r="C21" s="143" t="s">
        <v>5968</v>
      </c>
      <c r="D21" s="144" t="s">
        <v>5968</v>
      </c>
      <c r="E21" s="145" t="s">
        <v>5968</v>
      </c>
      <c r="F21" s="146"/>
      <c r="G21" s="147"/>
      <c r="H21" s="188"/>
      <c r="I21" s="143">
        <v>0</v>
      </c>
      <c r="J21" s="148">
        <f t="shared" si="2"/>
        <v>1</v>
      </c>
      <c r="K21" s="410"/>
      <c r="L21" s="233" t="s">
        <v>5898</v>
      </c>
      <c r="M21" s="411" t="s">
        <v>5926</v>
      </c>
      <c r="N21" s="414"/>
      <c r="O21" s="418"/>
      <c r="P21" s="419"/>
      <c r="Q21" s="309" t="str">
        <f t="shared" si="0"/>
        <v>NACC$PHYOTHX=labelled_spss(NACC$PHYOTHX,c(), label="Unable to collect physical/neurological exam data, other reason – specify")</v>
      </c>
      <c r="R21" s="33" t="str">
        <f t="shared" si="1"/>
        <v/>
      </c>
      <c r="S21" s="195"/>
    </row>
    <row r="22" spans="1:19" ht="24" x14ac:dyDescent="0.3">
      <c r="A22" s="143"/>
      <c r="B22" s="145"/>
      <c r="C22" s="143"/>
      <c r="D22" s="144"/>
      <c r="E22" s="145"/>
      <c r="F22" s="146" t="s">
        <v>5979</v>
      </c>
      <c r="G22" s="147" t="s">
        <v>5979</v>
      </c>
      <c r="H22" s="188" t="s">
        <v>5979</v>
      </c>
      <c r="I22" s="143">
        <v>0</v>
      </c>
      <c r="J22" s="148">
        <f t="shared" si="2"/>
        <v>0</v>
      </c>
      <c r="K22" s="410"/>
      <c r="L22" s="357" t="s">
        <v>5973</v>
      </c>
      <c r="M22" s="400" t="s">
        <v>6003</v>
      </c>
      <c r="N22" s="432" t="s">
        <v>3062</v>
      </c>
      <c r="O22" s="402"/>
      <c r="P22" s="415"/>
      <c r="Q22" s="309" t="str">
        <f t="shared" si="0"/>
        <v>NACC$RECOGIM=labelled_spss(NACC$RECOGIM,c(0 = No
1 = Yes), label="Subject is too cognitively impaired")</v>
      </c>
      <c r="R22" s="33" t="str">
        <f t="shared" si="1"/>
        <v/>
      </c>
      <c r="S22" s="195"/>
    </row>
    <row r="23" spans="1:19" ht="24" x14ac:dyDescent="0.3">
      <c r="A23" s="143"/>
      <c r="B23" s="145"/>
      <c r="C23" s="143"/>
      <c r="D23" s="144"/>
      <c r="E23" s="145"/>
      <c r="F23" s="146" t="s">
        <v>5980</v>
      </c>
      <c r="G23" s="147" t="s">
        <v>5980</v>
      </c>
      <c r="H23" s="188" t="s">
        <v>5980</v>
      </c>
      <c r="I23" s="143">
        <v>0</v>
      </c>
      <c r="J23" s="148">
        <f t="shared" si="2"/>
        <v>0</v>
      </c>
      <c r="K23" s="410"/>
      <c r="L23" s="357" t="s">
        <v>5974</v>
      </c>
      <c r="M23" s="400" t="s">
        <v>6004</v>
      </c>
      <c r="N23" s="432" t="s">
        <v>3062</v>
      </c>
      <c r="O23" s="402"/>
      <c r="P23" s="415"/>
      <c r="Q23" s="309" t="str">
        <f t="shared" si="0"/>
        <v>NACC$REPHYILL=labelled_spss(NACC$REPHYILL,c(0 = No
1 = Yes), label="Subject is too ill or physically impaired")</v>
      </c>
      <c r="R23" s="33" t="str">
        <f t="shared" si="1"/>
        <v/>
      </c>
      <c r="S23" s="195"/>
    </row>
    <row r="24" spans="1:19" ht="24" x14ac:dyDescent="0.3">
      <c r="A24" s="143"/>
      <c r="B24" s="145"/>
      <c r="C24" s="143"/>
      <c r="D24" s="144"/>
      <c r="E24" s="145"/>
      <c r="F24" s="146" t="s">
        <v>5981</v>
      </c>
      <c r="G24" s="147" t="s">
        <v>5981</v>
      </c>
      <c r="H24" s="188" t="s">
        <v>5981</v>
      </c>
      <c r="I24" s="143">
        <v>0</v>
      </c>
      <c r="J24" s="148">
        <f t="shared" si="2"/>
        <v>0</v>
      </c>
      <c r="K24" s="410"/>
      <c r="L24" s="357" t="s">
        <v>5975</v>
      </c>
      <c r="M24" s="400" t="s">
        <v>6005</v>
      </c>
      <c r="N24" s="432" t="s">
        <v>3062</v>
      </c>
      <c r="O24" s="402"/>
      <c r="P24" s="415"/>
      <c r="Q24" s="309" t="str">
        <f t="shared" si="0"/>
        <v>NACC$REREFUSE=labelled_spss(NACC$REREFUSE,c(0 = No
1 = Yes), label="Subject refuses neuropsychological testing or clinical exam")</v>
      </c>
      <c r="R24" s="33" t="str">
        <f t="shared" si="1"/>
        <v/>
      </c>
      <c r="S24" s="195"/>
    </row>
    <row r="25" spans="1:19" ht="24" x14ac:dyDescent="0.3">
      <c r="A25" s="143"/>
      <c r="B25" s="145"/>
      <c r="C25" s="143"/>
      <c r="D25" s="144"/>
      <c r="E25" s="145"/>
      <c r="F25" s="146" t="s">
        <v>5982</v>
      </c>
      <c r="G25" s="147" t="s">
        <v>5982</v>
      </c>
      <c r="H25" s="188" t="s">
        <v>5982</v>
      </c>
      <c r="I25" s="143">
        <v>0</v>
      </c>
      <c r="J25" s="148">
        <f t="shared" si="2"/>
        <v>0</v>
      </c>
      <c r="K25" s="410"/>
      <c r="L25" s="357" t="s">
        <v>5976</v>
      </c>
      <c r="M25" s="400" t="s">
        <v>6006</v>
      </c>
      <c r="N25" s="432" t="s">
        <v>3062</v>
      </c>
      <c r="O25" s="402"/>
      <c r="P25" s="415"/>
      <c r="Q25" s="309" t="str">
        <f t="shared" si="0"/>
        <v>NACC$RENAVAIL=labelled_spss(NACC$RENAVAIL,c(0 = No
1 = Yes), label="Subject or coparticipant unreachable, not available, or moved away")</v>
      </c>
      <c r="R25" s="33" t="str">
        <f t="shared" si="1"/>
        <v/>
      </c>
      <c r="S25" s="195"/>
    </row>
    <row r="26" spans="1:19" ht="24" x14ac:dyDescent="0.3">
      <c r="A26" s="143">
        <v>3</v>
      </c>
      <c r="B26" s="145">
        <v>3</v>
      </c>
      <c r="C26" s="143">
        <v>4</v>
      </c>
      <c r="D26" s="144">
        <v>4</v>
      </c>
      <c r="E26" s="145">
        <v>4</v>
      </c>
      <c r="F26" s="146"/>
      <c r="G26" s="147"/>
      <c r="H26" s="188"/>
      <c r="I26" s="143">
        <v>0</v>
      </c>
      <c r="J26" s="148">
        <f t="shared" si="2"/>
        <v>1</v>
      </c>
      <c r="K26" s="410"/>
      <c r="L26" s="233" t="s">
        <v>5899</v>
      </c>
      <c r="M26" s="411" t="s">
        <v>5927</v>
      </c>
      <c r="N26" s="412" t="s">
        <v>3062</v>
      </c>
      <c r="O26" s="414" t="s">
        <v>5977</v>
      </c>
      <c r="P26" s="416" t="s">
        <v>43</v>
      </c>
      <c r="Q26" s="309" t="str">
        <f t="shared" si="0"/>
        <v>NACC$NURSEHOM=labelled_spss(NACC$NURSEHOM,c(0 = No
1 = Yes), label="Entered nursing home permanently")</v>
      </c>
      <c r="R26" s="33" t="str">
        <f t="shared" si="1"/>
        <v/>
      </c>
      <c r="S26" s="195"/>
    </row>
    <row r="27" spans="1:19" ht="24" x14ac:dyDescent="0.3">
      <c r="A27" s="143"/>
      <c r="B27" s="145"/>
      <c r="C27" s="143"/>
      <c r="D27" s="144"/>
      <c r="E27" s="145"/>
      <c r="F27" s="146" t="s">
        <v>5983</v>
      </c>
      <c r="G27" s="147" t="s">
        <v>5983</v>
      </c>
      <c r="H27" s="188" t="s">
        <v>5983</v>
      </c>
      <c r="I27" s="143">
        <v>0</v>
      </c>
      <c r="J27" s="148">
        <f t="shared" si="2"/>
        <v>0</v>
      </c>
      <c r="K27" s="410"/>
      <c r="L27" s="357" t="s">
        <v>5977</v>
      </c>
      <c r="M27" s="400" t="s">
        <v>6007</v>
      </c>
      <c r="N27" s="432" t="s">
        <v>3062</v>
      </c>
      <c r="O27" s="402"/>
      <c r="P27" s="417" t="s">
        <v>43</v>
      </c>
      <c r="Q27" s="309" t="str">
        <f t="shared" si="0"/>
        <v>NACC$RENURSE=labelled_spss(NACC$RENURSE,c(0 = No
1 = Yes), label="Subject has permanently entered nursing home")</v>
      </c>
      <c r="R27" s="33" t="str">
        <f t="shared" si="1"/>
        <v/>
      </c>
      <c r="S27" s="195"/>
    </row>
    <row r="28" spans="1:19" x14ac:dyDescent="0.3">
      <c r="A28" s="143" t="s">
        <v>5940</v>
      </c>
      <c r="B28" s="145" t="s">
        <v>5940</v>
      </c>
      <c r="C28" s="143" t="s">
        <v>5958</v>
      </c>
      <c r="D28" s="144" t="s">
        <v>5958</v>
      </c>
      <c r="E28" s="145" t="s">
        <v>5958</v>
      </c>
      <c r="F28" s="146" t="s">
        <v>5984</v>
      </c>
      <c r="G28" s="147" t="s">
        <v>5984</v>
      </c>
      <c r="H28" s="188" t="s">
        <v>5984</v>
      </c>
      <c r="I28" s="143">
        <v>0</v>
      </c>
      <c r="J28" s="148">
        <f t="shared" si="2"/>
        <v>0</v>
      </c>
      <c r="K28" s="410"/>
      <c r="L28" s="357" t="s">
        <v>5900</v>
      </c>
      <c r="M28" s="400" t="s">
        <v>6008</v>
      </c>
      <c r="N28" s="401" t="s">
        <v>3729</v>
      </c>
      <c r="O28" s="402"/>
      <c r="P28" s="417" t="s">
        <v>45</v>
      </c>
      <c r="Q28" s="309" t="str">
        <f t="shared" si="0"/>
        <v>NACC$NURSEMO=labelled_spss(NACC$NURSEMO,c(99 = Unknown), label="Date permanently moved to nursing home, month")</v>
      </c>
      <c r="R28" s="33" t="str">
        <f t="shared" si="1"/>
        <v>missing values NURSEMO(99).</v>
      </c>
      <c r="S28" s="195">
        <v>99</v>
      </c>
    </row>
    <row r="29" spans="1:19" x14ac:dyDescent="0.3">
      <c r="A29" s="143" t="s">
        <v>5941</v>
      </c>
      <c r="B29" s="145" t="s">
        <v>5941</v>
      </c>
      <c r="C29" s="143" t="s">
        <v>5959</v>
      </c>
      <c r="D29" s="144" t="s">
        <v>5959</v>
      </c>
      <c r="E29" s="145" t="s">
        <v>5959</v>
      </c>
      <c r="F29" s="146" t="s">
        <v>5985</v>
      </c>
      <c r="G29" s="147" t="s">
        <v>5985</v>
      </c>
      <c r="H29" s="188" t="s">
        <v>5985</v>
      </c>
      <c r="I29" s="143">
        <v>0</v>
      </c>
      <c r="J29" s="148">
        <f t="shared" si="2"/>
        <v>0</v>
      </c>
      <c r="K29" s="410"/>
      <c r="L29" s="357" t="s">
        <v>5901</v>
      </c>
      <c r="M29" s="400" t="s">
        <v>6009</v>
      </c>
      <c r="N29" s="401" t="s">
        <v>3729</v>
      </c>
      <c r="O29" s="402"/>
      <c r="P29" s="417" t="s">
        <v>46</v>
      </c>
      <c r="Q29" s="309" t="str">
        <f t="shared" si="0"/>
        <v>NACC$NURSEDY=labelled_spss(NACC$NURSEDY,c(99 = Unknown), label="Date permanently moved to nursing home, day")</v>
      </c>
      <c r="R29" s="33" t="str">
        <f t="shared" si="1"/>
        <v>missing values NURSEDY(99).</v>
      </c>
      <c r="S29" s="195">
        <v>99</v>
      </c>
    </row>
    <row r="30" spans="1:19" x14ac:dyDescent="0.3">
      <c r="A30" s="143" t="s">
        <v>5942</v>
      </c>
      <c r="B30" s="145" t="s">
        <v>5942</v>
      </c>
      <c r="C30" s="143" t="s">
        <v>5960</v>
      </c>
      <c r="D30" s="144" t="s">
        <v>5960</v>
      </c>
      <c r="E30" s="145" t="s">
        <v>5960</v>
      </c>
      <c r="F30" s="146" t="s">
        <v>5986</v>
      </c>
      <c r="G30" s="147" t="s">
        <v>5986</v>
      </c>
      <c r="H30" s="188" t="s">
        <v>5986</v>
      </c>
      <c r="I30" s="143">
        <v>0</v>
      </c>
      <c r="J30" s="148">
        <f t="shared" si="2"/>
        <v>0</v>
      </c>
      <c r="K30" s="410"/>
      <c r="L30" s="357" t="s">
        <v>5902</v>
      </c>
      <c r="M30" s="400" t="s">
        <v>6010</v>
      </c>
      <c r="N30" s="401" t="s">
        <v>3729</v>
      </c>
      <c r="O30" s="402"/>
      <c r="P30" s="417" t="s">
        <v>48</v>
      </c>
      <c r="Q30" s="309" t="str">
        <f t="shared" si="0"/>
        <v>NACC$NURSEYR=labelled_spss(NACC$NURSEYR,c(99 = Unknown), label="Date permanently moved to nursing home, year")</v>
      </c>
      <c r="R30" s="33" t="str">
        <f t="shared" si="1"/>
        <v>missing values NURSEYR(99).</v>
      </c>
      <c r="S30" s="195">
        <v>99</v>
      </c>
    </row>
    <row r="31" spans="1:19" ht="24" x14ac:dyDescent="0.3">
      <c r="A31" s="143"/>
      <c r="B31" s="145"/>
      <c r="C31" s="143">
        <v>3</v>
      </c>
      <c r="D31" s="144">
        <v>3</v>
      </c>
      <c r="E31" s="145">
        <v>3</v>
      </c>
      <c r="F31" s="146"/>
      <c r="G31" s="147"/>
      <c r="H31" s="188"/>
      <c r="I31" s="143">
        <v>0</v>
      </c>
      <c r="J31" s="148">
        <f t="shared" si="2"/>
        <v>1</v>
      </c>
      <c r="K31" s="410"/>
      <c r="L31" s="233" t="s">
        <v>5956</v>
      </c>
      <c r="M31" s="411" t="s">
        <v>5957</v>
      </c>
      <c r="N31" s="412" t="s">
        <v>3062</v>
      </c>
      <c r="O31" s="414" t="s">
        <v>5987</v>
      </c>
      <c r="P31" s="416" t="s">
        <v>6026</v>
      </c>
      <c r="Q31" s="309" t="str">
        <f t="shared" si="0"/>
        <v>NACC$REJOINED=labelled_spss(NACC$REJOINED,c(0 = No
1 = Yes), label="Rejoined ADC participation after discontinuing")</v>
      </c>
      <c r="R31" s="33" t="str">
        <f t="shared" si="1"/>
        <v/>
      </c>
      <c r="S31" s="195"/>
    </row>
    <row r="32" spans="1:19" ht="24" x14ac:dyDescent="0.3">
      <c r="A32" s="143"/>
      <c r="B32" s="145"/>
      <c r="C32" s="143"/>
      <c r="D32" s="144"/>
      <c r="E32" s="145"/>
      <c r="F32" s="146" t="s">
        <v>5992</v>
      </c>
      <c r="G32" s="147" t="s">
        <v>5992</v>
      </c>
      <c r="H32" s="188" t="s">
        <v>5992</v>
      </c>
      <c r="I32" s="143">
        <v>0</v>
      </c>
      <c r="J32" s="148">
        <f t="shared" si="2"/>
        <v>0</v>
      </c>
      <c r="K32" s="410"/>
      <c r="L32" s="357" t="s">
        <v>5987</v>
      </c>
      <c r="M32" s="400" t="s">
        <v>5988</v>
      </c>
      <c r="N32" s="432" t="s">
        <v>3062</v>
      </c>
      <c r="O32" s="402"/>
      <c r="P32" s="417" t="s">
        <v>6026</v>
      </c>
      <c r="Q32" s="309" t="str">
        <f t="shared" si="0"/>
        <v>NACC$REJOIN=labelled_spss(NACC$REJOIN,c(0 = No
1 = Yes), label="Subject is rejoining ADC")</v>
      </c>
      <c r="R32" s="33" t="str">
        <f t="shared" si="1"/>
        <v/>
      </c>
      <c r="S32" s="195"/>
    </row>
    <row r="33" spans="1:37" ht="24" x14ac:dyDescent="0.3">
      <c r="A33" s="143"/>
      <c r="B33" s="145"/>
      <c r="C33" s="143"/>
      <c r="D33" s="144"/>
      <c r="E33" s="145"/>
      <c r="F33" s="146">
        <v>3</v>
      </c>
      <c r="G33" s="147">
        <v>3</v>
      </c>
      <c r="H33" s="188">
        <v>3</v>
      </c>
      <c r="I33" s="143">
        <v>0</v>
      </c>
      <c r="J33" s="148">
        <f t="shared" si="2"/>
        <v>0</v>
      </c>
      <c r="K33" s="410"/>
      <c r="L33" s="357" t="s">
        <v>5989</v>
      </c>
      <c r="M33" s="400" t="s">
        <v>6011</v>
      </c>
      <c r="N33" s="432" t="s">
        <v>3062</v>
      </c>
      <c r="O33" s="402"/>
      <c r="P33" s="415"/>
      <c r="Q33" s="309" t="str">
        <f t="shared" si="0"/>
        <v>NACC$FTLDDISC=labelled_spss(NACC$FTLDDISC,c(0 = No
1 = Yes), label="Subject will no longer receive FTLD Module follow-up, but annual inperson UDS visits will continue")</v>
      </c>
      <c r="R33" s="33" t="str">
        <f t="shared" si="1"/>
        <v/>
      </c>
      <c r="S33" s="195"/>
    </row>
    <row r="34" spans="1:37" ht="48" x14ac:dyDescent="0.3">
      <c r="A34" s="143"/>
      <c r="B34" s="145"/>
      <c r="C34" s="143"/>
      <c r="D34" s="144"/>
      <c r="E34" s="145"/>
      <c r="F34" s="146" t="s">
        <v>5874</v>
      </c>
      <c r="G34" s="147" t="s">
        <v>5874</v>
      </c>
      <c r="H34" s="188" t="s">
        <v>5874</v>
      </c>
      <c r="I34" s="143">
        <v>0</v>
      </c>
      <c r="J34" s="148">
        <f t="shared" si="2"/>
        <v>0</v>
      </c>
      <c r="K34" s="410"/>
      <c r="L34" s="357" t="s">
        <v>5990</v>
      </c>
      <c r="M34" s="400" t="s">
        <v>6012</v>
      </c>
      <c r="N34" s="403" t="s">
        <v>6021</v>
      </c>
      <c r="O34" s="402"/>
      <c r="P34" s="415"/>
      <c r="Q34" s="309" t="str">
        <f t="shared" si="0"/>
        <v>NACC$FTLDREAS=labelled_spss(NACC$FTLDREAS,c(1 = ADC decision
2 = Subject/informant refused
3 = Informant not available
4 = Other, specify below), label="FTLD discontinued reason")</v>
      </c>
      <c r="R34" s="33" t="str">
        <f t="shared" si="1"/>
        <v/>
      </c>
      <c r="S34" s="195"/>
    </row>
    <row r="35" spans="1:37" x14ac:dyDescent="0.3">
      <c r="A35" s="143"/>
      <c r="B35" s="145"/>
      <c r="C35" s="143"/>
      <c r="D35" s="144"/>
      <c r="E35" s="145"/>
      <c r="F35" s="146" t="s">
        <v>5940</v>
      </c>
      <c r="G35" s="147" t="s">
        <v>5940</v>
      </c>
      <c r="H35" s="188" t="s">
        <v>5940</v>
      </c>
      <c r="I35" s="143">
        <v>0</v>
      </c>
      <c r="J35" s="148">
        <f t="shared" si="2"/>
        <v>0</v>
      </c>
      <c r="K35" s="410"/>
      <c r="L35" s="357" t="s">
        <v>5991</v>
      </c>
      <c r="M35" s="400" t="s">
        <v>6013</v>
      </c>
      <c r="N35" s="409"/>
      <c r="O35" s="402"/>
      <c r="P35" s="415"/>
      <c r="Q35" s="309" t="str">
        <f t="shared" si="0"/>
        <v>NACC$FTLDREAX=labelled_spss(NACC$FTLDREAX,c(), label="FTLD discontinued reason, other - specify")</v>
      </c>
      <c r="R35" s="33" t="str">
        <f t="shared" si="1"/>
        <v/>
      </c>
      <c r="S35" s="195"/>
    </row>
    <row r="36" spans="1:37" ht="24" x14ac:dyDescent="0.3">
      <c r="A36" s="143">
        <v>5</v>
      </c>
      <c r="B36" s="145">
        <v>5</v>
      </c>
      <c r="C36" s="143">
        <v>1</v>
      </c>
      <c r="D36" s="144">
        <v>1</v>
      </c>
      <c r="E36" s="145">
        <v>1</v>
      </c>
      <c r="F36" s="146" t="s">
        <v>3149</v>
      </c>
      <c r="G36" s="147" t="s">
        <v>3149</v>
      </c>
      <c r="H36" s="188" t="s">
        <v>3149</v>
      </c>
      <c r="I36" s="143">
        <v>0</v>
      </c>
      <c r="J36" s="148">
        <f t="shared" si="2"/>
        <v>0</v>
      </c>
      <c r="K36" s="410"/>
      <c r="L36" s="357" t="s">
        <v>5909</v>
      </c>
      <c r="M36" s="400" t="s">
        <v>6014</v>
      </c>
      <c r="N36" s="432" t="s">
        <v>3062</v>
      </c>
      <c r="O36" s="402"/>
      <c r="P36" s="417" t="s">
        <v>32</v>
      </c>
      <c r="Q36" s="309" t="str">
        <f t="shared" si="0"/>
        <v>NACC$DECEASED=labelled_spss(NACC$DECEASED,c(0 = No
1 = Yes), label="Subject has died")</v>
      </c>
      <c r="R36" s="33" t="str">
        <f t="shared" si="1"/>
        <v/>
      </c>
      <c r="S36" s="195"/>
    </row>
    <row r="37" spans="1:37" ht="24" x14ac:dyDescent="0.3">
      <c r="A37" s="143">
        <v>4</v>
      </c>
      <c r="B37" s="145">
        <v>4</v>
      </c>
      <c r="C37" s="143">
        <v>2</v>
      </c>
      <c r="D37" s="144">
        <v>2</v>
      </c>
      <c r="E37" s="145">
        <v>2</v>
      </c>
      <c r="F37" s="146" t="s">
        <v>3150</v>
      </c>
      <c r="G37" s="147" t="s">
        <v>3150</v>
      </c>
      <c r="H37" s="188" t="s">
        <v>3150</v>
      </c>
      <c r="I37" s="143">
        <v>0</v>
      </c>
      <c r="J37" s="148">
        <f t="shared" si="2"/>
        <v>0</v>
      </c>
      <c r="K37" s="410"/>
      <c r="L37" s="357" t="s">
        <v>5903</v>
      </c>
      <c r="M37" s="400" t="s">
        <v>6015</v>
      </c>
      <c r="N37" s="432" t="s">
        <v>3062</v>
      </c>
      <c r="O37" s="402"/>
      <c r="P37" s="417" t="s">
        <v>6026</v>
      </c>
      <c r="Q37" s="309" t="str">
        <f t="shared" si="0"/>
        <v>NACC$DISCONT=labelled_spss(NACC$DISCONT,c(0 = No
1 = Yes), label="Subject has been dropped from ADC")</v>
      </c>
      <c r="R37" s="33" t="str">
        <f t="shared" si="1"/>
        <v/>
      </c>
      <c r="S37" s="195"/>
    </row>
    <row r="38" spans="1:37" x14ac:dyDescent="0.3">
      <c r="A38" s="143" t="s">
        <v>5946</v>
      </c>
      <c r="B38" s="145" t="s">
        <v>5946</v>
      </c>
      <c r="C38" s="143" t="s">
        <v>5949</v>
      </c>
      <c r="D38" s="144" t="s">
        <v>5949</v>
      </c>
      <c r="E38" s="145" t="s">
        <v>5949</v>
      </c>
      <c r="F38" s="146" t="s">
        <v>5946</v>
      </c>
      <c r="G38" s="147" t="s">
        <v>5946</v>
      </c>
      <c r="H38" s="188" t="s">
        <v>5946</v>
      </c>
      <c r="I38" s="143">
        <v>0</v>
      </c>
      <c r="J38" s="148">
        <f t="shared" si="2"/>
        <v>0</v>
      </c>
      <c r="K38" s="410"/>
      <c r="L38" s="357" t="s">
        <v>5910</v>
      </c>
      <c r="M38" s="400" t="s">
        <v>5930</v>
      </c>
      <c r="N38" s="401" t="s">
        <v>3729</v>
      </c>
      <c r="O38" s="402"/>
      <c r="P38" s="417" t="s">
        <v>34</v>
      </c>
      <c r="Q38" s="309" t="str">
        <f t="shared" si="0"/>
        <v>NACC$DEATHMO=labelled_spss(NACC$DEATHMO,c(99 = Unknown), label="Date of death, month")</v>
      </c>
      <c r="R38" s="33" t="str">
        <f t="shared" si="1"/>
        <v>missing values DEATHMO(99).</v>
      </c>
      <c r="S38" s="195">
        <v>99</v>
      </c>
    </row>
    <row r="39" spans="1:37" x14ac:dyDescent="0.3">
      <c r="A39" s="143" t="s">
        <v>5947</v>
      </c>
      <c r="B39" s="145" t="s">
        <v>5947</v>
      </c>
      <c r="C39" s="143" t="s">
        <v>5950</v>
      </c>
      <c r="D39" s="144" t="s">
        <v>5950</v>
      </c>
      <c r="E39" s="145" t="s">
        <v>5950</v>
      </c>
      <c r="F39" s="146" t="s">
        <v>5947</v>
      </c>
      <c r="G39" s="147" t="s">
        <v>5947</v>
      </c>
      <c r="H39" s="188" t="s">
        <v>5947</v>
      </c>
      <c r="I39" s="143">
        <v>0</v>
      </c>
      <c r="J39" s="148">
        <f t="shared" si="2"/>
        <v>0</v>
      </c>
      <c r="K39" s="410"/>
      <c r="L39" s="357" t="s">
        <v>5911</v>
      </c>
      <c r="M39" s="400" t="s">
        <v>5931</v>
      </c>
      <c r="N39" s="401" t="s">
        <v>3729</v>
      </c>
      <c r="O39" s="402"/>
      <c r="P39" s="415"/>
      <c r="Q39" s="309" t="str">
        <f t="shared" si="0"/>
        <v>NACC$DEATHDY=labelled_spss(NACC$DEATHDY,c(99 = Unknown), label="Date of death, day")</v>
      </c>
      <c r="R39" s="33" t="str">
        <f t="shared" si="1"/>
        <v>missing values DEATHDY(99).</v>
      </c>
      <c r="S39" s="195">
        <v>99</v>
      </c>
    </row>
    <row r="40" spans="1:37" x14ac:dyDescent="0.3">
      <c r="A40" s="143" t="s">
        <v>5948</v>
      </c>
      <c r="B40" s="145" t="s">
        <v>5948</v>
      </c>
      <c r="C40" s="143" t="s">
        <v>5951</v>
      </c>
      <c r="D40" s="144" t="s">
        <v>5951</v>
      </c>
      <c r="E40" s="145" t="s">
        <v>5951</v>
      </c>
      <c r="F40" s="146" t="s">
        <v>5948</v>
      </c>
      <c r="G40" s="147" t="s">
        <v>5948</v>
      </c>
      <c r="H40" s="188" t="s">
        <v>5948</v>
      </c>
      <c r="I40" s="143">
        <v>0</v>
      </c>
      <c r="J40" s="148">
        <f t="shared" si="2"/>
        <v>0</v>
      </c>
      <c r="K40" s="410"/>
      <c r="L40" s="357" t="s">
        <v>5912</v>
      </c>
      <c r="M40" s="400" t="s">
        <v>5932</v>
      </c>
      <c r="N40" s="401"/>
      <c r="O40" s="402"/>
      <c r="P40" s="417" t="s">
        <v>36</v>
      </c>
      <c r="Q40" s="309" t="str">
        <f t="shared" si="0"/>
        <v>NACC$DEATHYR=labelled_spss(NACC$DEATHYR,c(), label="Date of death, year")</v>
      </c>
      <c r="R40" s="33" t="str">
        <f t="shared" si="1"/>
        <v/>
      </c>
      <c r="S40" s="195"/>
    </row>
    <row r="41" spans="1:37" ht="24" x14ac:dyDescent="0.3">
      <c r="A41" s="143" t="s">
        <v>3157</v>
      </c>
      <c r="B41" s="145" t="s">
        <v>3157</v>
      </c>
      <c r="C41" s="143" t="s">
        <v>5845</v>
      </c>
      <c r="D41" s="144" t="s">
        <v>5845</v>
      </c>
      <c r="E41" s="145" t="s">
        <v>5845</v>
      </c>
      <c r="F41" s="146" t="s">
        <v>3157</v>
      </c>
      <c r="G41" s="147" t="s">
        <v>3157</v>
      </c>
      <c r="H41" s="188" t="s">
        <v>3157</v>
      </c>
      <c r="I41" s="143">
        <v>0</v>
      </c>
      <c r="J41" s="148">
        <f t="shared" si="2"/>
        <v>0</v>
      </c>
      <c r="K41" s="410"/>
      <c r="L41" s="357" t="s">
        <v>5913</v>
      </c>
      <c r="M41" s="400" t="s">
        <v>6016</v>
      </c>
      <c r="N41" s="403" t="s">
        <v>6022</v>
      </c>
      <c r="O41" s="402"/>
      <c r="P41" s="415"/>
      <c r="Q41" s="309" t="str">
        <f t="shared" si="0"/>
        <v>NACC$AUTOPSY=labelled_spss(NACC$AUTOPSY,c(0 = No ADC autopsy expected
1 = An ADC autopsy has been done; data submitted or pending), label="ADC autopsy")</v>
      </c>
      <c r="R41" s="33" t="str">
        <f t="shared" si="1"/>
        <v/>
      </c>
      <c r="S41" s="195"/>
    </row>
    <row r="42" spans="1:37" x14ac:dyDescent="0.3">
      <c r="A42" s="143" t="s">
        <v>5943</v>
      </c>
      <c r="B42" s="145" t="s">
        <v>5943</v>
      </c>
      <c r="C42" s="143" t="s">
        <v>5952</v>
      </c>
      <c r="D42" s="144" t="s">
        <v>5952</v>
      </c>
      <c r="E42" s="145" t="s">
        <v>5952</v>
      </c>
      <c r="F42" s="146" t="s">
        <v>5993</v>
      </c>
      <c r="G42" s="147" t="s">
        <v>5993</v>
      </c>
      <c r="H42" s="188" t="s">
        <v>5993</v>
      </c>
      <c r="I42" s="143">
        <v>0</v>
      </c>
      <c r="J42" s="148">
        <f t="shared" si="2"/>
        <v>0</v>
      </c>
      <c r="K42" s="410"/>
      <c r="L42" s="357" t="s">
        <v>5904</v>
      </c>
      <c r="M42" s="400" t="s">
        <v>6017</v>
      </c>
      <c r="N42" s="401" t="s">
        <v>3729</v>
      </c>
      <c r="O42" s="402"/>
      <c r="P42" s="417" t="s">
        <v>40</v>
      </c>
      <c r="Q42" s="309" t="str">
        <f t="shared" si="0"/>
        <v>NACC$DISCMO=labelled_spss(NACC$DISCMO,c(99 = Unknown), label="Date dropped from ADC, month")</v>
      </c>
      <c r="R42" s="33" t="str">
        <f t="shared" si="1"/>
        <v>missing values DISCMO(99).</v>
      </c>
      <c r="S42" s="195">
        <v>99</v>
      </c>
    </row>
    <row r="43" spans="1:37" x14ac:dyDescent="0.3">
      <c r="A43" s="143" t="s">
        <v>5944</v>
      </c>
      <c r="B43" s="145" t="s">
        <v>5944</v>
      </c>
      <c r="C43" s="143" t="s">
        <v>5953</v>
      </c>
      <c r="D43" s="144" t="s">
        <v>5953</v>
      </c>
      <c r="E43" s="145" t="s">
        <v>5953</v>
      </c>
      <c r="F43" s="146" t="s">
        <v>5994</v>
      </c>
      <c r="G43" s="147" t="s">
        <v>5994</v>
      </c>
      <c r="H43" s="188" t="s">
        <v>5994</v>
      </c>
      <c r="I43" s="143">
        <v>0</v>
      </c>
      <c r="J43" s="148">
        <f t="shared" si="2"/>
        <v>0</v>
      </c>
      <c r="K43" s="410"/>
      <c r="L43" s="357" t="s">
        <v>5905</v>
      </c>
      <c r="M43" s="400" t="s">
        <v>6018</v>
      </c>
      <c r="N43" s="401" t="s">
        <v>3729</v>
      </c>
      <c r="O43" s="402"/>
      <c r="P43" s="417" t="s">
        <v>41</v>
      </c>
      <c r="Q43" s="309" t="str">
        <f t="shared" si="0"/>
        <v>NACC$DISCDAY=labelled_spss(NACC$DISCDAY,c(99 = Unknown), label="Date dropped from ADC, day")</v>
      </c>
      <c r="R43" s="33" t="str">
        <f t="shared" si="1"/>
        <v>missing values DISCDAY(99).</v>
      </c>
      <c r="S43" s="195">
        <v>99</v>
      </c>
    </row>
    <row r="44" spans="1:37" x14ac:dyDescent="0.3">
      <c r="A44" s="143" t="s">
        <v>5945</v>
      </c>
      <c r="B44" s="145" t="s">
        <v>5945</v>
      </c>
      <c r="C44" s="143" t="s">
        <v>5954</v>
      </c>
      <c r="D44" s="144" t="s">
        <v>5954</v>
      </c>
      <c r="E44" s="145" t="s">
        <v>5954</v>
      </c>
      <c r="F44" s="146" t="s">
        <v>5995</v>
      </c>
      <c r="G44" s="147" t="s">
        <v>5995</v>
      </c>
      <c r="H44" s="188" t="s">
        <v>5995</v>
      </c>
      <c r="I44" s="143">
        <v>0</v>
      </c>
      <c r="J44" s="148">
        <f t="shared" si="2"/>
        <v>0</v>
      </c>
      <c r="K44" s="410"/>
      <c r="L44" s="357" t="s">
        <v>5906</v>
      </c>
      <c r="M44" s="400" t="s">
        <v>6019</v>
      </c>
      <c r="N44" s="401"/>
      <c r="O44" s="402"/>
      <c r="P44" s="417" t="s">
        <v>42</v>
      </c>
      <c r="Q44" s="309" t="str">
        <f t="shared" si="0"/>
        <v>NACC$DISCYR=labelled_spss(NACC$DISCYR,c(), label="Date dropped from ADC, year")</v>
      </c>
      <c r="R44" s="33" t="str">
        <f t="shared" si="1"/>
        <v/>
      </c>
      <c r="S44" s="195"/>
    </row>
    <row r="45" spans="1:37" ht="60" x14ac:dyDescent="0.3">
      <c r="A45" s="143" t="s">
        <v>3150</v>
      </c>
      <c r="B45" s="145" t="s">
        <v>3150</v>
      </c>
      <c r="C45" s="143" t="s">
        <v>5872</v>
      </c>
      <c r="D45" s="144" t="s">
        <v>5872</v>
      </c>
      <c r="E45" s="145" t="s">
        <v>5872</v>
      </c>
      <c r="F45" s="146"/>
      <c r="G45" s="147"/>
      <c r="H45" s="188"/>
      <c r="I45" s="143">
        <v>0</v>
      </c>
      <c r="J45" s="148">
        <f t="shared" si="2"/>
        <v>1</v>
      </c>
      <c r="K45" s="410"/>
      <c r="L45" s="233" t="s">
        <v>5907</v>
      </c>
      <c r="M45" s="411" t="s">
        <v>5928</v>
      </c>
      <c r="N45" s="412" t="s">
        <v>6024</v>
      </c>
      <c r="O45" s="414" t="s">
        <v>5996</v>
      </c>
      <c r="P45" s="419"/>
      <c r="Q45" s="309" t="str">
        <f t="shared" si="0"/>
        <v>NACC$DISCREAS=labelled_spss(NACC$DISCREAS,c(1 = Refused further participation in ADC
2 = Moved out of area
3 = Discontinued by ADC decision/protocol
4 = Seeking care elsewhere
8 = Other), label="Reason discontinued")</v>
      </c>
      <c r="R45" s="33" t="str">
        <f t="shared" si="1"/>
        <v/>
      </c>
      <c r="S45" s="195"/>
    </row>
    <row r="46" spans="1:37" x14ac:dyDescent="0.3">
      <c r="A46" s="143" t="s">
        <v>5818</v>
      </c>
      <c r="B46" s="145" t="s">
        <v>5818</v>
      </c>
      <c r="C46" s="143" t="s">
        <v>5955</v>
      </c>
      <c r="D46" s="144" t="s">
        <v>5955</v>
      </c>
      <c r="E46" s="145" t="s">
        <v>5955</v>
      </c>
      <c r="F46" s="146"/>
      <c r="G46" s="147"/>
      <c r="H46" s="188"/>
      <c r="I46" s="143">
        <v>0</v>
      </c>
      <c r="J46" s="148">
        <f t="shared" si="2"/>
        <v>1</v>
      </c>
      <c r="K46" s="410"/>
      <c r="L46" s="233" t="s">
        <v>5908</v>
      </c>
      <c r="M46" s="411" t="s">
        <v>5929</v>
      </c>
      <c r="N46" s="414"/>
      <c r="O46" s="418"/>
      <c r="P46" s="419"/>
      <c r="Q46" s="309" t="str">
        <f t="shared" si="0"/>
        <v>NACC$DISCREAX=labelled_spss(NACC$DISCREAX,c(), label="Reason discontinued, other – specify")</v>
      </c>
      <c r="R46" s="33" t="str">
        <f t="shared" si="1"/>
        <v/>
      </c>
      <c r="S46" s="195"/>
    </row>
    <row r="47" spans="1:37" ht="24.6" thickBot="1" x14ac:dyDescent="0.35">
      <c r="A47" s="143"/>
      <c r="B47" s="145"/>
      <c r="C47" s="143"/>
      <c r="D47" s="144"/>
      <c r="E47" s="145"/>
      <c r="F47" s="146" t="s">
        <v>3174</v>
      </c>
      <c r="G47" s="147" t="s">
        <v>3174</v>
      </c>
      <c r="H47" s="188" t="s">
        <v>3174</v>
      </c>
      <c r="I47" s="143">
        <v>0</v>
      </c>
      <c r="J47" s="148">
        <f t="shared" si="2"/>
        <v>0</v>
      </c>
      <c r="K47" s="410"/>
      <c r="L47" s="357" t="s">
        <v>5996</v>
      </c>
      <c r="M47" s="400" t="s">
        <v>5997</v>
      </c>
      <c r="N47" s="403" t="s">
        <v>6023</v>
      </c>
      <c r="O47" s="402"/>
      <c r="P47" s="415"/>
      <c r="Q47" s="309" t="str">
        <f t="shared" si="0"/>
        <v>NACC$DROPREAS=labelled_spss(NACC$DROPREAS,c(1 = ADC decision or protocol
2 = Subject or coparticipant asked to be dropped), label="Primary reason subject discontinued ADC participation")</v>
      </c>
      <c r="R47" s="33" t="str">
        <f t="shared" si="1"/>
        <v/>
      </c>
      <c r="S47" s="195"/>
    </row>
    <row r="48" spans="1:37" s="1" customFormat="1" ht="24" x14ac:dyDescent="0.3">
      <c r="A48" s="165"/>
      <c r="B48" s="390"/>
      <c r="C48" s="165"/>
      <c r="D48" s="246"/>
      <c r="E48" s="390"/>
      <c r="F48" s="391"/>
      <c r="G48" s="392"/>
      <c r="H48" s="390"/>
      <c r="I48" s="165">
        <v>1</v>
      </c>
      <c r="J48" s="228">
        <v>0</v>
      </c>
      <c r="K48" s="166" t="s">
        <v>32</v>
      </c>
      <c r="L48" s="167" t="s">
        <v>32</v>
      </c>
      <c r="M48" s="170" t="s">
        <v>33</v>
      </c>
      <c r="N48" s="453" t="s">
        <v>2898</v>
      </c>
      <c r="O48" s="452"/>
      <c r="P48" s="429"/>
      <c r="Q48" s="309" t="str">
        <f>CONCATENATE("NACC$",L48,"=","labelled_spss(NACC$",L48,",c(",N48,"), label=",$Q$1,M48,$Q$1,")")</f>
        <v>NACC$NACCDIED=labelled_spss(NACC$NACCDIED,c(0 = Not deceased/unknown
1 = Deceased), label="Subject is known to be deceased")</v>
      </c>
      <c r="R48" s="33" t="str">
        <f t="shared" si="1"/>
        <v/>
      </c>
      <c r="S48" s="61"/>
      <c r="T48" s="8"/>
      <c r="U48" s="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1" customFormat="1" ht="24" x14ac:dyDescent="0.3">
      <c r="A49" s="143"/>
      <c r="B49" s="145"/>
      <c r="C49" s="143"/>
      <c r="D49" s="144"/>
      <c r="E49" s="145"/>
      <c r="F49" s="146"/>
      <c r="G49" s="147"/>
      <c r="H49" s="145"/>
      <c r="I49" s="143">
        <v>1</v>
      </c>
      <c r="J49" s="148">
        <v>0</v>
      </c>
      <c r="K49" s="155" t="s">
        <v>34</v>
      </c>
      <c r="L49" s="152" t="s">
        <v>34</v>
      </c>
      <c r="M49" s="153" t="s">
        <v>35</v>
      </c>
      <c r="N49" s="403" t="s">
        <v>2899</v>
      </c>
      <c r="O49" s="405"/>
      <c r="P49" s="420"/>
      <c r="Q49" s="309" t="str">
        <f t="shared" ref="Q49:Q61" si="3">CONCATENATE("NACC$",L49,"=","labelled_spss(NACC$",L49,",c(",N49,"), label=",$Q$1,M49,$Q$1,")")</f>
        <v>NACC$NACCMOD=labelled_spss(NACC$NACCMOD,c(88 = Not applicable, subject not deceased
99 = Unknown), label="Month of death")</v>
      </c>
      <c r="R49" s="33" t="str">
        <f t="shared" si="1"/>
        <v>missing values NACCMOD(88,99).</v>
      </c>
      <c r="S49" s="61" t="s">
        <v>3814</v>
      </c>
      <c r="T49" s="8"/>
      <c r="U49" s="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1" customFormat="1" ht="24" x14ac:dyDescent="0.3">
      <c r="A50" s="143"/>
      <c r="B50" s="145"/>
      <c r="C50" s="143"/>
      <c r="D50" s="144"/>
      <c r="E50" s="145"/>
      <c r="F50" s="146"/>
      <c r="G50" s="147"/>
      <c r="H50" s="145"/>
      <c r="I50" s="143">
        <v>1</v>
      </c>
      <c r="J50" s="148">
        <v>0</v>
      </c>
      <c r="K50" s="155" t="s">
        <v>36</v>
      </c>
      <c r="L50" s="152" t="s">
        <v>36</v>
      </c>
      <c r="M50" s="153" t="s">
        <v>37</v>
      </c>
      <c r="N50" s="403" t="s">
        <v>2900</v>
      </c>
      <c r="O50" s="405"/>
      <c r="P50" s="420"/>
      <c r="Q50" s="309" t="str">
        <f t="shared" si="3"/>
        <v>NACC$NACCYOD=labelled_spss(NACC$NACCYOD,c(8888 = Not applicable, subject not deceased
9999 = Unknown), label="Year of death")</v>
      </c>
      <c r="R50" s="33" t="str">
        <f t="shared" si="1"/>
        <v>missing values NACCYOD(8888,9999).</v>
      </c>
      <c r="S50" s="61" t="s">
        <v>3820</v>
      </c>
      <c r="T50" s="8"/>
      <c r="U50" s="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1" customFormat="1" ht="48" x14ac:dyDescent="0.3">
      <c r="A51" s="143"/>
      <c r="B51" s="145"/>
      <c r="C51" s="143"/>
      <c r="D51" s="144"/>
      <c r="E51" s="145"/>
      <c r="F51" s="146"/>
      <c r="G51" s="147"/>
      <c r="H51" s="145"/>
      <c r="I51" s="143">
        <v>1</v>
      </c>
      <c r="J51" s="148">
        <v>0</v>
      </c>
      <c r="K51" s="155" t="s">
        <v>38</v>
      </c>
      <c r="L51" s="152" t="s">
        <v>38</v>
      </c>
      <c r="M51" s="153" t="s">
        <v>141</v>
      </c>
      <c r="N51" s="403" t="s">
        <v>2901</v>
      </c>
      <c r="O51" s="405"/>
      <c r="P51" s="420"/>
      <c r="Q51" s="309" t="str">
        <f t="shared" si="3"/>
        <v>NACC$NACCACTV=labelled_spss(NACC$NACCACTV,c(0 = Died, discontinued, lost to follow-up
1 = Annual follow-up (no discontinuation/loss to follow-up or minimal contact)
2 = Minimal contact with Center, no annual follow-up), label="Follow-up status at the Alzheimer’s Disease Center (ADC)")</v>
      </c>
      <c r="R51" s="33" t="str">
        <f t="shared" si="1"/>
        <v/>
      </c>
      <c r="S51" s="61"/>
      <c r="T51" s="8"/>
      <c r="U51" s="8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1" customFormat="1" ht="36" x14ac:dyDescent="0.3">
      <c r="A52" s="143"/>
      <c r="B52" s="145"/>
      <c r="C52" s="143"/>
      <c r="D52" s="144"/>
      <c r="E52" s="145"/>
      <c r="F52" s="146"/>
      <c r="G52" s="147"/>
      <c r="H52" s="145"/>
      <c r="I52" s="143">
        <v>1</v>
      </c>
      <c r="J52" s="148">
        <v>0</v>
      </c>
      <c r="K52" s="155" t="s">
        <v>39</v>
      </c>
      <c r="L52" s="152" t="s">
        <v>39</v>
      </c>
      <c r="M52" s="153" t="s">
        <v>140</v>
      </c>
      <c r="N52" s="403" t="s">
        <v>2903</v>
      </c>
      <c r="O52" s="405"/>
      <c r="P52" s="420"/>
      <c r="Q52" s="309" t="str">
        <f t="shared" si="3"/>
        <v>NACC$NACCNOVS=labelled_spss(NACC$NACCNOVS,c(0 = Still receiving annual follow-up in person or by telephone
 1 = No longer receiving annual follow-up in person or by telephone
 8 = Not applicable, enrolled for initial visit only), label="No longer followed annually in person or by telephone")</v>
      </c>
      <c r="R52" s="33" t="str">
        <f t="shared" si="1"/>
        <v>missing values NACCNOVS(8).</v>
      </c>
      <c r="S52" s="61" t="s">
        <v>2737</v>
      </c>
      <c r="T52" s="8"/>
      <c r="U52" s="8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1" customFormat="1" x14ac:dyDescent="0.3">
      <c r="A53" s="143"/>
      <c r="B53" s="145"/>
      <c r="C53" s="143"/>
      <c r="D53" s="144"/>
      <c r="E53" s="145"/>
      <c r="F53" s="146"/>
      <c r="G53" s="147"/>
      <c r="H53" s="145"/>
      <c r="I53" s="143">
        <v>1</v>
      </c>
      <c r="J53" s="148">
        <v>0</v>
      </c>
      <c r="K53" s="155" t="s">
        <v>40</v>
      </c>
      <c r="L53" s="152" t="s">
        <v>40</v>
      </c>
      <c r="M53" s="153" t="s">
        <v>138</v>
      </c>
      <c r="N53" s="403" t="s">
        <v>2904</v>
      </c>
      <c r="O53" s="405"/>
      <c r="P53" s="420"/>
      <c r="Q53" s="309" t="str">
        <f t="shared" si="3"/>
        <v>NACC$NACCDSMO=labelled_spss(NACC$NACCDSMO,c(88 = Not applicable, still followed annually in person or by telephone), label="Month of discontinuation from annual follow-up")</v>
      </c>
      <c r="R53" s="33" t="str">
        <f t="shared" si="1"/>
        <v>missing values NACCDSMO(88).</v>
      </c>
      <c r="S53" s="61" t="s">
        <v>3821</v>
      </c>
      <c r="T53" s="8"/>
      <c r="U53" s="8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1" customFormat="1" x14ac:dyDescent="0.3">
      <c r="A54" s="143"/>
      <c r="B54" s="145"/>
      <c r="C54" s="143"/>
      <c r="D54" s="144"/>
      <c r="E54" s="145"/>
      <c r="F54" s="146"/>
      <c r="G54" s="147"/>
      <c r="H54" s="145"/>
      <c r="I54" s="143">
        <v>1</v>
      </c>
      <c r="J54" s="148">
        <v>0</v>
      </c>
      <c r="K54" s="155" t="s">
        <v>41</v>
      </c>
      <c r="L54" s="152" t="s">
        <v>41</v>
      </c>
      <c r="M54" s="153" t="s">
        <v>139</v>
      </c>
      <c r="N54" s="401" t="s">
        <v>2904</v>
      </c>
      <c r="O54" s="406"/>
      <c r="P54" s="421"/>
      <c r="Q54" s="309" t="str">
        <f t="shared" si="3"/>
        <v>NACC$NACCDSDY=labelled_spss(NACC$NACCDSDY,c(88 = Not applicable, still followed annually in person or by telephone), label="Day of discontinuation from annual follow-up")</v>
      </c>
      <c r="R54" s="33" t="str">
        <f t="shared" si="1"/>
        <v>missing values NACCDSDY(88).</v>
      </c>
      <c r="S54" s="61" t="s">
        <v>3821</v>
      </c>
      <c r="T54" s="8"/>
      <c r="U54" s="8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1" customFormat="1" x14ac:dyDescent="0.3">
      <c r="A55" s="143"/>
      <c r="B55" s="145"/>
      <c r="C55" s="143"/>
      <c r="D55" s="144"/>
      <c r="E55" s="145"/>
      <c r="F55" s="146"/>
      <c r="G55" s="147"/>
      <c r="H55" s="145"/>
      <c r="I55" s="143">
        <v>1</v>
      </c>
      <c r="J55" s="148">
        <v>0</v>
      </c>
      <c r="K55" s="155" t="s">
        <v>42</v>
      </c>
      <c r="L55" s="152" t="s">
        <v>42</v>
      </c>
      <c r="M55" s="153" t="s">
        <v>137</v>
      </c>
      <c r="N55" s="401" t="s">
        <v>2905</v>
      </c>
      <c r="O55" s="406"/>
      <c r="P55" s="421"/>
      <c r="Q55" s="309" t="str">
        <f t="shared" si="3"/>
        <v>NACC$NACCDSYR=labelled_spss(NACC$NACCDSYR,c(8888 = Not applicable, still followed annually in person or by telephone), label="Year of discontinuation from annual follow-up")</v>
      </c>
      <c r="R55" s="33" t="str">
        <f t="shared" si="1"/>
        <v>missing values NACCDSYR(8888).</v>
      </c>
      <c r="S55" s="61" t="s">
        <v>3822</v>
      </c>
      <c r="T55" s="8"/>
      <c r="U55" s="8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1" customFormat="1" ht="24" x14ac:dyDescent="0.3">
      <c r="A56" s="143"/>
      <c r="B56" s="145"/>
      <c r="C56" s="143"/>
      <c r="D56" s="144"/>
      <c r="E56" s="145"/>
      <c r="F56" s="146"/>
      <c r="G56" s="147"/>
      <c r="H56" s="145"/>
      <c r="I56" s="143">
        <v>1</v>
      </c>
      <c r="J56" s="148">
        <v>0</v>
      </c>
      <c r="K56" s="155" t="s">
        <v>43</v>
      </c>
      <c r="L56" s="152" t="s">
        <v>43</v>
      </c>
      <c r="M56" s="153" t="s">
        <v>44</v>
      </c>
      <c r="N56" s="403" t="s">
        <v>2906</v>
      </c>
      <c r="O56" s="405"/>
      <c r="P56" s="420"/>
      <c r="Q56" s="309" t="str">
        <f t="shared" si="3"/>
        <v>NACC$NACCNURP=labelled_spss(NACC$NACCNURP,c(0 = Did not report permanent move to a nursing home
1 = Permanently moved to a nursing home), label="Permanently moved to a nursing home")</v>
      </c>
      <c r="R56" s="33" t="str">
        <f t="shared" si="1"/>
        <v/>
      </c>
      <c r="S56" s="61"/>
      <c r="T56" s="8"/>
      <c r="U56" s="8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1" customFormat="1" ht="24" x14ac:dyDescent="0.3">
      <c r="A57" s="143"/>
      <c r="B57" s="145"/>
      <c r="C57" s="143"/>
      <c r="D57" s="144"/>
      <c r="E57" s="145"/>
      <c r="F57" s="146"/>
      <c r="G57" s="147"/>
      <c r="H57" s="145"/>
      <c r="I57" s="143">
        <v>1</v>
      </c>
      <c r="J57" s="148">
        <v>0</v>
      </c>
      <c r="K57" s="155" t="s">
        <v>45</v>
      </c>
      <c r="L57" s="152" t="s">
        <v>45</v>
      </c>
      <c r="M57" s="153" t="s">
        <v>136</v>
      </c>
      <c r="N57" s="403" t="s">
        <v>2907</v>
      </c>
      <c r="O57" s="405"/>
      <c r="P57" s="420"/>
      <c r="Q57" s="309" t="str">
        <f t="shared" si="3"/>
        <v>NACC$NACCNRMO=labelled_spss(NACC$NACCNRMO,c(88 = Not applicable, no permanent move to a nursing home
99 = Unknown), label="Month permanently moved to nursing home")</v>
      </c>
      <c r="R57" s="33" t="str">
        <f t="shared" si="1"/>
        <v>missing values NACCNRMO(88,99).</v>
      </c>
      <c r="S57" s="61" t="s">
        <v>3814</v>
      </c>
      <c r="T57" s="8"/>
      <c r="U57" s="8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1" customFormat="1" ht="24" x14ac:dyDescent="0.3">
      <c r="A58" s="143"/>
      <c r="B58" s="145"/>
      <c r="C58" s="143"/>
      <c r="D58" s="144"/>
      <c r="E58" s="145"/>
      <c r="F58" s="146"/>
      <c r="G58" s="147"/>
      <c r="H58" s="145"/>
      <c r="I58" s="143">
        <v>1</v>
      </c>
      <c r="J58" s="148">
        <v>0</v>
      </c>
      <c r="K58" s="155" t="s">
        <v>46</v>
      </c>
      <c r="L58" s="152" t="s">
        <v>46</v>
      </c>
      <c r="M58" s="153" t="s">
        <v>47</v>
      </c>
      <c r="N58" s="403" t="s">
        <v>2907</v>
      </c>
      <c r="O58" s="405"/>
      <c r="P58" s="420"/>
      <c r="Q58" s="309" t="str">
        <f t="shared" si="3"/>
        <v>NACC$NACCNRDY=labelled_spss(NACC$NACCNRDY,c(88 = Not applicable, no permanent move to a nursing home
99 = Unknown), label="Day permanently moved to nursing home")</v>
      </c>
      <c r="R58" s="33" t="str">
        <f t="shared" si="1"/>
        <v>missing values NACCNRDY(88,99).</v>
      </c>
      <c r="S58" s="61" t="s">
        <v>3814</v>
      </c>
      <c r="T58" s="8"/>
      <c r="U58" s="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1" customFormat="1" ht="24" x14ac:dyDescent="0.3">
      <c r="A59" s="143"/>
      <c r="B59" s="145"/>
      <c r="C59" s="143"/>
      <c r="D59" s="144"/>
      <c r="E59" s="145"/>
      <c r="F59" s="146"/>
      <c r="G59" s="147"/>
      <c r="H59" s="145"/>
      <c r="I59" s="143">
        <v>1</v>
      </c>
      <c r="J59" s="148">
        <v>0</v>
      </c>
      <c r="K59" s="155" t="s">
        <v>48</v>
      </c>
      <c r="L59" s="152" t="s">
        <v>48</v>
      </c>
      <c r="M59" s="153" t="s">
        <v>135</v>
      </c>
      <c r="N59" s="403" t="s">
        <v>2908</v>
      </c>
      <c r="O59" s="405"/>
      <c r="P59" s="420"/>
      <c r="Q59" s="309" t="str">
        <f t="shared" si="3"/>
        <v>NACC$NACCNRYR=labelled_spss(NACC$NACCNRYR,c(8888 = Not applicable, no permanent move to a nursing home
9999 = Unknown), label="Year permanently moved to nursing home")</v>
      </c>
      <c r="R59" s="33" t="str">
        <f t="shared" si="1"/>
        <v>missing values NACCNRYR(8888,9999).</v>
      </c>
      <c r="S59" s="61" t="s">
        <v>3820</v>
      </c>
      <c r="T59" s="8"/>
      <c r="U59" s="8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s="1" customFormat="1" ht="36" x14ac:dyDescent="0.3">
      <c r="A60" s="143"/>
      <c r="B60" s="145"/>
      <c r="C60" s="143"/>
      <c r="D60" s="144"/>
      <c r="E60" s="145"/>
      <c r="F60" s="146"/>
      <c r="G60" s="147"/>
      <c r="H60" s="145"/>
      <c r="I60" s="143">
        <v>1</v>
      </c>
      <c r="J60" s="148">
        <v>0</v>
      </c>
      <c r="K60" s="155" t="s">
        <v>49</v>
      </c>
      <c r="L60" s="152" t="s">
        <v>49</v>
      </c>
      <c r="M60" s="153" t="s">
        <v>134</v>
      </c>
      <c r="N60" s="403" t="s">
        <v>2909</v>
      </c>
      <c r="O60" s="405"/>
      <c r="P60" s="420"/>
      <c r="Q60" s="309" t="str">
        <f t="shared" si="3"/>
        <v>NACC$NACCMDSS=labelled_spss(NACC$NACCMDSS,c(1 = In the UDS and MDS
2 = In the MDS only
3 = In the UDS only), label="Subject’s status in the Minimal Data Set (MDS) and Uniform Data Set (UDS)")</v>
      </c>
      <c r="R60" s="33" t="str">
        <f t="shared" si="1"/>
        <v/>
      </c>
      <c r="S60" s="61"/>
      <c r="T60" s="8"/>
      <c r="U60" s="8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s="1" customFormat="1" ht="24.6" thickBot="1" x14ac:dyDescent="0.35">
      <c r="A61" s="157"/>
      <c r="B61" s="189"/>
      <c r="C61" s="157"/>
      <c r="D61" s="190"/>
      <c r="E61" s="189"/>
      <c r="F61" s="191"/>
      <c r="G61" s="210"/>
      <c r="H61" s="189"/>
      <c r="I61" s="157">
        <v>1</v>
      </c>
      <c r="J61" s="192">
        <v>0</v>
      </c>
      <c r="K61" s="236" t="s">
        <v>50</v>
      </c>
      <c r="L61" s="169" t="s">
        <v>50</v>
      </c>
      <c r="M61" s="172" t="s">
        <v>51</v>
      </c>
      <c r="N61" s="408" t="s">
        <v>2910</v>
      </c>
      <c r="O61" s="407"/>
      <c r="P61" s="422"/>
      <c r="Q61" s="309" t="str">
        <f t="shared" si="3"/>
        <v>NACC$NACCPAFF=labelled_spss(NACC$NACCPAFF,c(0 = Not previously affiliated subject
1 = Previously affiliated subject), label="Previously afﬁliated subject")</v>
      </c>
      <c r="R61" s="33" t="str">
        <f>IF(S61="","",CONCATENATE("missing values ",L61,"(",S61,")."))</f>
        <v/>
      </c>
      <c r="S61" s="61"/>
      <c r="T61" s="8"/>
      <c r="U61" s="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</sheetData>
  <autoFilter ref="A1:H61" xr:uid="{4B417EAD-0E5D-4ADF-8345-6B915A8F76FA}"/>
  <conditionalFormatting sqref="I2:I61">
    <cfRule type="cellIs" dxfId="84" priority="5" operator="equal">
      <formula>0</formula>
    </cfRule>
  </conditionalFormatting>
  <conditionalFormatting sqref="J2:J61">
    <cfRule type="cellIs" dxfId="83" priority="4" operator="equal">
      <formula>1</formula>
    </cfRule>
  </conditionalFormatting>
  <conditionalFormatting sqref="A2:H61">
    <cfRule type="containsBlanks" dxfId="82" priority="3">
      <formula>LEN(TRIM(A2))=0</formula>
    </cfRule>
  </conditionalFormatting>
  <conditionalFormatting sqref="N2:P4 N41:P41 N46:P61 N42:O44 N27:O30 N31 N6:O6 N5 N13:P15 N9:N12 P9:P10 N16:N19 P16:P17 P19 P12 N45 P45 N7:P8 N20:P25 N26:N27 N32:O32 N33:P35 N36:O40">
    <cfRule type="containsBlanks" dxfId="81" priority="2">
      <formula>LEN(TRIM(N2))=0</formula>
    </cfRule>
  </conditionalFormatting>
  <conditionalFormatting sqref="P39">
    <cfRule type="containsBlanks" dxfId="80" priority="1">
      <formula>LEN(TRIM(P39))=0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BAC5-50A9-4F2F-BE3B-9614270218F9}">
  <sheetPr filterMode="1"/>
  <dimension ref="A1:U176"/>
  <sheetViews>
    <sheetView zoomScaleNormal="100" workbookViewId="0">
      <selection activeCell="N176" sqref="N176"/>
    </sheetView>
  </sheetViews>
  <sheetFormatPr defaultRowHeight="13.2" customHeight="1" x14ac:dyDescent="0.25"/>
  <cols>
    <col min="1" max="5" width="5.77734375" style="1" customWidth="1"/>
    <col min="6" max="6" width="8.77734375" style="1" bestFit="1" customWidth="1"/>
    <col min="7" max="8" width="5.77734375" style="1" customWidth="1"/>
    <col min="9" max="10" width="4.77734375" style="1" customWidth="1"/>
    <col min="11" max="12" width="10.77734375" style="5" bestFit="1" customWidth="1"/>
    <col min="13" max="13" width="102.6640625" style="1" bestFit="1" customWidth="1"/>
    <col min="14" max="14" width="8.88671875" style="1"/>
    <col min="15" max="15" width="10.21875" style="1" bestFit="1" customWidth="1"/>
    <col min="16" max="16" width="8.88671875" style="1"/>
    <col min="17" max="19" width="0" style="1" hidden="1" customWidth="1"/>
    <col min="20" max="16384" width="8.88671875" style="1"/>
  </cols>
  <sheetData>
    <row r="1" spans="1:21" ht="36.6" thickBot="1" x14ac:dyDescent="0.3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96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370" t="s">
        <v>2880</v>
      </c>
    </row>
    <row r="2" spans="1:21" ht="13.2" customHeight="1" x14ac:dyDescent="0.25">
      <c r="A2" s="268">
        <v>1</v>
      </c>
      <c r="B2" s="269">
        <v>1</v>
      </c>
      <c r="C2" s="268">
        <v>1</v>
      </c>
      <c r="D2" s="202">
        <v>1</v>
      </c>
      <c r="E2" s="269">
        <v>1</v>
      </c>
      <c r="F2" s="268"/>
      <c r="G2" s="202"/>
      <c r="H2" s="269"/>
      <c r="I2" s="151">
        <v>1</v>
      </c>
      <c r="J2" s="148">
        <f t="shared" ref="J2:J33" si="0">IF(AND(F2="",G2="",H2=""),1,0)</f>
        <v>1</v>
      </c>
      <c r="K2" s="175" t="s">
        <v>804</v>
      </c>
      <c r="L2" s="245" t="s">
        <v>804</v>
      </c>
      <c r="M2" s="333" t="s">
        <v>803</v>
      </c>
      <c r="N2" s="277" t="s">
        <v>3060</v>
      </c>
      <c r="O2" s="333" t="s">
        <v>802</v>
      </c>
      <c r="P2" s="317"/>
      <c r="Q2" s="42" t="str">
        <f t="shared" ref="Q2:Q7" si="1">CONCATENATE("NACC_UDS$",K2,"=","labelled_spss(NACC_UDS$",K2,",c(",N2,"), label=",$Q$1,M2,$Q$1,")")</f>
        <v>NACC_UDS$WHODIDDX=labelled_spss(NACC_UDS$WHODIDDX,c(1 = A single clinician
2 = Consensus diagnosis
-4 = Not applicable), label="Who did diagnosis")</v>
      </c>
      <c r="R2" s="33" t="str">
        <f t="shared" ref="R2:R7" si="2">IF(S2="","",CONCATENATE("missing values ",K2,"(",S2,")."))</f>
        <v>missing values WHODIDDX(-4).</v>
      </c>
      <c r="S2" s="61" t="s">
        <v>2888</v>
      </c>
      <c r="T2" s="8"/>
      <c r="U2" s="8"/>
    </row>
    <row r="3" spans="1:21" ht="13.2" customHeight="1" x14ac:dyDescent="0.25">
      <c r="A3" s="268"/>
      <c r="B3" s="269"/>
      <c r="C3" s="268"/>
      <c r="D3" s="202"/>
      <c r="E3" s="269"/>
      <c r="F3" s="268">
        <v>1</v>
      </c>
      <c r="G3" s="202">
        <v>1</v>
      </c>
      <c r="H3" s="269">
        <v>1</v>
      </c>
      <c r="I3" s="151">
        <v>1</v>
      </c>
      <c r="J3" s="148">
        <f t="shared" si="0"/>
        <v>0</v>
      </c>
      <c r="K3" s="151" t="s">
        <v>802</v>
      </c>
      <c r="L3" s="152" t="s">
        <v>802</v>
      </c>
      <c r="M3" s="153" t="s">
        <v>801</v>
      </c>
      <c r="N3" s="276" t="s">
        <v>3061</v>
      </c>
      <c r="O3" s="153"/>
      <c r="P3" s="214"/>
      <c r="Q3" s="42" t="str">
        <f t="shared" si="1"/>
        <v>NACC_UDS$DXMETHOD=labelled_spss(NACC_UDS$DXMETHOD,c(1 = A single clinician
2 = A formal consensus panel
3 = Other (e.g., two or more clinicians or other informal group)
-4 = Not applicable), label="Diagnosis method")</v>
      </c>
      <c r="R3" s="33" t="str">
        <f t="shared" si="2"/>
        <v>missing values DXMETHOD(-4).</v>
      </c>
      <c r="S3" s="61" t="s">
        <v>2888</v>
      </c>
      <c r="T3" s="8"/>
      <c r="U3" s="8"/>
    </row>
    <row r="4" spans="1:21" ht="13.2" customHeight="1" x14ac:dyDescent="0.25">
      <c r="A4" s="268">
        <v>2</v>
      </c>
      <c r="B4" s="269">
        <v>2</v>
      </c>
      <c r="C4" s="268">
        <v>2</v>
      </c>
      <c r="D4" s="202">
        <v>2</v>
      </c>
      <c r="E4" s="269">
        <v>2</v>
      </c>
      <c r="F4" s="268">
        <v>2</v>
      </c>
      <c r="G4" s="202">
        <v>2</v>
      </c>
      <c r="H4" s="269">
        <v>2</v>
      </c>
      <c r="I4" s="151">
        <v>1</v>
      </c>
      <c r="J4" s="148">
        <f t="shared" si="0"/>
        <v>0</v>
      </c>
      <c r="K4" s="151" t="s">
        <v>800</v>
      </c>
      <c r="L4" s="152" t="s">
        <v>800</v>
      </c>
      <c r="M4" s="153" t="s">
        <v>799</v>
      </c>
      <c r="N4" s="276" t="s">
        <v>3062</v>
      </c>
      <c r="O4" s="153"/>
      <c r="P4" s="214"/>
      <c r="Q4" s="42" t="str">
        <f t="shared" si="1"/>
        <v>NACC_UDS$NORMCOG=labelled_spss(NACC_UDS$NORMCOG,c(0 = No
1 = Yes), label="Normal cognition and behavior")</v>
      </c>
      <c r="R4" s="33" t="str">
        <f t="shared" si="2"/>
        <v/>
      </c>
      <c r="S4" s="61"/>
      <c r="T4" s="8"/>
      <c r="U4" s="8"/>
    </row>
    <row r="5" spans="1:21" ht="13.2" customHeight="1" x14ac:dyDescent="0.25">
      <c r="A5" s="268">
        <v>3</v>
      </c>
      <c r="B5" s="269">
        <v>3</v>
      </c>
      <c r="C5" s="268">
        <v>3</v>
      </c>
      <c r="D5" s="202">
        <v>3</v>
      </c>
      <c r="E5" s="269">
        <v>3</v>
      </c>
      <c r="F5" s="268">
        <v>3</v>
      </c>
      <c r="G5" s="202">
        <v>3</v>
      </c>
      <c r="H5" s="269">
        <v>3</v>
      </c>
      <c r="I5" s="151">
        <v>1</v>
      </c>
      <c r="J5" s="148">
        <f t="shared" si="0"/>
        <v>0</v>
      </c>
      <c r="K5" s="151" t="s">
        <v>798</v>
      </c>
      <c r="L5" s="152" t="s">
        <v>798</v>
      </c>
      <c r="M5" s="153" t="s">
        <v>797</v>
      </c>
      <c r="N5" s="276" t="s">
        <v>3062</v>
      </c>
      <c r="O5" s="153"/>
      <c r="P5" s="214"/>
      <c r="Q5" s="42" t="str">
        <f t="shared" si="1"/>
        <v>NACC_UDS$DEMENTED=labelled_spss(NACC_UDS$DEMENTED,c(0 = No
1 = Yes), label="Met criteria for dementia")</v>
      </c>
      <c r="R5" s="33" t="str">
        <f t="shared" si="2"/>
        <v/>
      </c>
      <c r="S5" s="61"/>
      <c r="T5" s="8"/>
      <c r="U5" s="8"/>
    </row>
    <row r="6" spans="1:21" ht="13.2" customHeight="1" x14ac:dyDescent="0.25">
      <c r="A6" s="268"/>
      <c r="B6" s="269"/>
      <c r="C6" s="268"/>
      <c r="D6" s="202"/>
      <c r="E6" s="269"/>
      <c r="F6" s="268" t="s">
        <v>3149</v>
      </c>
      <c r="G6" s="202" t="s">
        <v>3149</v>
      </c>
      <c r="H6" s="269" t="s">
        <v>3149</v>
      </c>
      <c r="I6" s="151">
        <v>1</v>
      </c>
      <c r="J6" s="148">
        <f t="shared" si="0"/>
        <v>0</v>
      </c>
      <c r="K6" s="151" t="s">
        <v>794</v>
      </c>
      <c r="L6" s="152" t="s">
        <v>794</v>
      </c>
      <c r="M6" s="153" t="s">
        <v>1385</v>
      </c>
      <c r="N6" s="276" t="s">
        <v>3064</v>
      </c>
      <c r="O6" s="153"/>
      <c r="P6" s="214"/>
      <c r="Q6" s="42" t="str">
        <f t="shared" si="1"/>
        <v>NACC_UDS$AMNDEM=labelled_spss(NACC_UDS$AMNDEM,c(0 = No
1 = Yes
8 = No diagnosis of dementia
-4 = Not applicable), label="Dementia syndrome — Amnestic multidomain dementia syndrome")</v>
      </c>
      <c r="R6" s="33" t="str">
        <f t="shared" si="2"/>
        <v>missing values AMNDEM(8,-4).</v>
      </c>
      <c r="S6" s="61" t="s">
        <v>3828</v>
      </c>
      <c r="T6" s="8"/>
      <c r="U6" s="8"/>
    </row>
    <row r="7" spans="1:21" ht="13.2" customHeight="1" x14ac:dyDescent="0.25">
      <c r="A7" s="268"/>
      <c r="B7" s="269"/>
      <c r="C7" s="268"/>
      <c r="D7" s="202"/>
      <c r="E7" s="269"/>
      <c r="F7" s="268" t="s">
        <v>3150</v>
      </c>
      <c r="G7" s="202" t="s">
        <v>3150</v>
      </c>
      <c r="H7" s="269" t="s">
        <v>3150</v>
      </c>
      <c r="I7" s="151">
        <v>1</v>
      </c>
      <c r="J7" s="148">
        <f t="shared" si="0"/>
        <v>0</v>
      </c>
      <c r="K7" s="151" t="s">
        <v>859</v>
      </c>
      <c r="L7" s="152" t="s">
        <v>859</v>
      </c>
      <c r="M7" s="153" t="s">
        <v>1386</v>
      </c>
      <c r="N7" s="276" t="s">
        <v>3064</v>
      </c>
      <c r="O7" s="153"/>
      <c r="P7" s="214"/>
      <c r="Q7" s="42" t="str">
        <f t="shared" si="1"/>
        <v>NACC_UDS$PCA=labelled_spss(NACC_UDS$PCA,c(0 = No
1 = Yes
8 = No diagnosis of dementia
-4 = Not applicable), label="Dementia syndrome — Posterior cortical atrophy syndrome (or primary visual presentation)")</v>
      </c>
      <c r="R7" s="33" t="str">
        <f t="shared" si="2"/>
        <v>missing values PCA(-4).</v>
      </c>
      <c r="S7" s="61" t="s">
        <v>2888</v>
      </c>
      <c r="T7" s="8"/>
      <c r="U7" s="8"/>
    </row>
    <row r="8" spans="1:21" ht="12" hidden="1" x14ac:dyDescent="0.25">
      <c r="A8" s="268"/>
      <c r="B8" s="269"/>
      <c r="C8" s="268"/>
      <c r="D8" s="202"/>
      <c r="E8" s="269"/>
      <c r="F8" s="268" t="s">
        <v>3151</v>
      </c>
      <c r="G8" s="202" t="s">
        <v>3151</v>
      </c>
      <c r="H8" s="269" t="s">
        <v>3151</v>
      </c>
      <c r="I8" s="151">
        <v>0</v>
      </c>
      <c r="J8" s="148">
        <f t="shared" si="0"/>
        <v>0</v>
      </c>
      <c r="K8" s="202" t="s">
        <v>2446</v>
      </c>
      <c r="L8" s="202" t="s">
        <v>2446</v>
      </c>
      <c r="M8" s="195" t="s">
        <v>3244</v>
      </c>
      <c r="N8" s="195"/>
      <c r="O8" s="195"/>
      <c r="P8" s="346"/>
    </row>
    <row r="9" spans="1:21" ht="12" hidden="1" x14ac:dyDescent="0.25">
      <c r="A9" s="268"/>
      <c r="B9" s="269"/>
      <c r="C9" s="268"/>
      <c r="D9" s="202"/>
      <c r="E9" s="269"/>
      <c r="F9" s="268" t="s">
        <v>3152</v>
      </c>
      <c r="G9" s="202" t="s">
        <v>3152</v>
      </c>
      <c r="H9" s="269" t="s">
        <v>3152</v>
      </c>
      <c r="I9" s="151">
        <v>0</v>
      </c>
      <c r="J9" s="148">
        <f t="shared" si="0"/>
        <v>0</v>
      </c>
      <c r="K9" s="202" t="s">
        <v>2447</v>
      </c>
      <c r="L9" s="202" t="s">
        <v>2447</v>
      </c>
      <c r="M9" s="195" t="s">
        <v>5838</v>
      </c>
      <c r="N9" s="195"/>
      <c r="O9" s="195"/>
      <c r="P9" s="346"/>
    </row>
    <row r="10" spans="1:21" ht="12" hidden="1" x14ac:dyDescent="0.25">
      <c r="A10" s="268"/>
      <c r="B10" s="269"/>
      <c r="C10" s="268"/>
      <c r="D10" s="202"/>
      <c r="E10" s="269"/>
      <c r="F10" s="268" t="s">
        <v>3153</v>
      </c>
      <c r="G10" s="202" t="s">
        <v>3153</v>
      </c>
      <c r="H10" s="269" t="s">
        <v>3153</v>
      </c>
      <c r="I10" s="151">
        <v>0</v>
      </c>
      <c r="J10" s="148">
        <f t="shared" si="0"/>
        <v>0</v>
      </c>
      <c r="K10" s="202" t="s">
        <v>2455</v>
      </c>
      <c r="L10" s="202" t="s">
        <v>2455</v>
      </c>
      <c r="M10" s="195" t="s">
        <v>3245</v>
      </c>
      <c r="N10" s="195"/>
      <c r="O10" s="195"/>
      <c r="P10" s="346"/>
    </row>
    <row r="11" spans="1:21" ht="12" hidden="1" x14ac:dyDescent="0.25">
      <c r="A11" s="268"/>
      <c r="B11" s="269"/>
      <c r="C11" s="268"/>
      <c r="D11" s="202"/>
      <c r="E11" s="269"/>
      <c r="F11" s="268" t="s">
        <v>3154</v>
      </c>
      <c r="G11" s="202" t="s">
        <v>3154</v>
      </c>
      <c r="H11" s="269" t="s">
        <v>3154</v>
      </c>
      <c r="I11" s="151">
        <v>0</v>
      </c>
      <c r="J11" s="148">
        <f t="shared" si="0"/>
        <v>0</v>
      </c>
      <c r="K11" s="202" t="s">
        <v>2445</v>
      </c>
      <c r="L11" s="202" t="s">
        <v>2445</v>
      </c>
      <c r="M11" s="195" t="s">
        <v>3246</v>
      </c>
      <c r="N11" s="195"/>
      <c r="O11" s="195"/>
      <c r="P11" s="346"/>
    </row>
    <row r="12" spans="1:21" ht="13.2" customHeight="1" x14ac:dyDescent="0.25">
      <c r="A12" s="268"/>
      <c r="B12" s="269"/>
      <c r="C12" s="268"/>
      <c r="D12" s="202"/>
      <c r="E12" s="269"/>
      <c r="F12" s="268" t="s">
        <v>3155</v>
      </c>
      <c r="G12" s="202" t="s">
        <v>3155</v>
      </c>
      <c r="H12" s="269" t="s">
        <v>3155</v>
      </c>
      <c r="I12" s="151">
        <v>1</v>
      </c>
      <c r="J12" s="148">
        <f t="shared" si="0"/>
        <v>0</v>
      </c>
      <c r="K12" s="151" t="s">
        <v>853</v>
      </c>
      <c r="L12" s="152" t="s">
        <v>853</v>
      </c>
      <c r="M12" s="153" t="s">
        <v>1392</v>
      </c>
      <c r="N12" s="276" t="s">
        <v>3064</v>
      </c>
      <c r="O12" s="153"/>
      <c r="P12" s="214"/>
      <c r="Q12" s="42" t="str">
        <f>CONCATENATE("NACC_UDS$",K12,"=","labelled_spss(NACC_UDS$",K12,",c(",N12,"), label=",$Q$1,M12,$Q$1,")")</f>
        <v>NACC_UDS$NAMNDEM=labelled_spss(NACC_UDS$NAMNDEM,c(0 = No
1 = Yes
8 = No diagnosis of dementia
-4 = Not applicable), label="Dementia syndrome — Non-amnestic multidomain dementia, not PCA, PPA, bvFTD, or DLB syndrome")</v>
      </c>
      <c r="R12" s="33" t="str">
        <f>IF(S12="","",CONCATENATE("missing values ",K12,"(",S12,")."))</f>
        <v>missing values NAMNDEM(8,-4).</v>
      </c>
      <c r="S12" s="61" t="s">
        <v>3828</v>
      </c>
      <c r="T12" s="8"/>
      <c r="U12" s="8"/>
    </row>
    <row r="13" spans="1:21" ht="12" hidden="1" x14ac:dyDescent="0.25">
      <c r="A13" s="268" t="s">
        <v>3149</v>
      </c>
      <c r="B13" s="269" t="s">
        <v>3149</v>
      </c>
      <c r="C13" s="268" t="s">
        <v>3149</v>
      </c>
      <c r="D13" s="202" t="s">
        <v>3149</v>
      </c>
      <c r="E13" s="269" t="s">
        <v>3149</v>
      </c>
      <c r="F13" s="268" t="s">
        <v>3156</v>
      </c>
      <c r="G13" s="202" t="s">
        <v>3156</v>
      </c>
      <c r="H13" s="269" t="s">
        <v>3156</v>
      </c>
      <c r="I13" s="151">
        <v>0</v>
      </c>
      <c r="J13" s="148">
        <f t="shared" si="0"/>
        <v>0</v>
      </c>
      <c r="K13" s="202" t="s">
        <v>2428</v>
      </c>
      <c r="L13" s="202" t="s">
        <v>2428</v>
      </c>
      <c r="M13" s="195" t="s">
        <v>3247</v>
      </c>
      <c r="N13" s="195"/>
      <c r="O13" s="195"/>
      <c r="P13" s="346"/>
    </row>
    <row r="14" spans="1:21" ht="12" hidden="1" x14ac:dyDescent="0.25">
      <c r="A14" s="268" t="s">
        <v>3150</v>
      </c>
      <c r="B14" s="269" t="s">
        <v>3150</v>
      </c>
      <c r="C14" s="268" t="s">
        <v>3150</v>
      </c>
      <c r="D14" s="202" t="s">
        <v>3150</v>
      </c>
      <c r="E14" s="269" t="s">
        <v>3150</v>
      </c>
      <c r="F14" s="268" t="s">
        <v>3157</v>
      </c>
      <c r="G14" s="202" t="s">
        <v>3157</v>
      </c>
      <c r="H14" s="269" t="s">
        <v>3157</v>
      </c>
      <c r="I14" s="151">
        <v>0</v>
      </c>
      <c r="J14" s="148">
        <f t="shared" si="0"/>
        <v>0</v>
      </c>
      <c r="K14" s="202" t="s">
        <v>2429</v>
      </c>
      <c r="L14" s="202" t="s">
        <v>2429</v>
      </c>
      <c r="M14" s="195" t="s">
        <v>3248</v>
      </c>
      <c r="N14" s="195"/>
      <c r="O14" s="195"/>
      <c r="P14" s="346"/>
    </row>
    <row r="15" spans="1:21" ht="12" hidden="1" x14ac:dyDescent="0.25">
      <c r="A15" s="268" t="s">
        <v>5818</v>
      </c>
      <c r="B15" s="269" t="s">
        <v>5818</v>
      </c>
      <c r="C15" s="268" t="s">
        <v>5818</v>
      </c>
      <c r="D15" s="202" t="s">
        <v>5818</v>
      </c>
      <c r="E15" s="269" t="s">
        <v>5818</v>
      </c>
      <c r="F15" s="268" t="s">
        <v>3158</v>
      </c>
      <c r="G15" s="202" t="s">
        <v>3158</v>
      </c>
      <c r="H15" s="269" t="s">
        <v>3158</v>
      </c>
      <c r="I15" s="151">
        <v>0</v>
      </c>
      <c r="J15" s="148">
        <f t="shared" si="0"/>
        <v>0</v>
      </c>
      <c r="K15" s="202" t="s">
        <v>2432</v>
      </c>
      <c r="L15" s="202" t="s">
        <v>2432</v>
      </c>
      <c r="M15" s="195" t="s">
        <v>3249</v>
      </c>
      <c r="N15" s="195"/>
      <c r="O15" s="195"/>
      <c r="P15" s="346"/>
    </row>
    <row r="16" spans="1:21" ht="12" hidden="1" x14ac:dyDescent="0.25">
      <c r="A16" s="268" t="s">
        <v>5819</v>
      </c>
      <c r="B16" s="269" t="s">
        <v>5819</v>
      </c>
      <c r="C16" s="268" t="s">
        <v>5819</v>
      </c>
      <c r="D16" s="202" t="s">
        <v>5819</v>
      </c>
      <c r="E16" s="269" t="s">
        <v>5819</v>
      </c>
      <c r="F16" s="268" t="s">
        <v>3159</v>
      </c>
      <c r="G16" s="202" t="s">
        <v>3159</v>
      </c>
      <c r="H16" s="269" t="s">
        <v>3159</v>
      </c>
      <c r="I16" s="151">
        <v>0</v>
      </c>
      <c r="J16" s="148">
        <f t="shared" si="0"/>
        <v>0</v>
      </c>
      <c r="K16" s="202" t="s">
        <v>2435</v>
      </c>
      <c r="L16" s="202" t="s">
        <v>2435</v>
      </c>
      <c r="M16" s="195" t="s">
        <v>3250</v>
      </c>
      <c r="N16" s="195"/>
      <c r="O16" s="195"/>
      <c r="P16" s="346"/>
    </row>
    <row r="17" spans="1:21" ht="12" hidden="1" x14ac:dyDescent="0.25">
      <c r="A17" s="268" t="s">
        <v>5820</v>
      </c>
      <c r="B17" s="269" t="s">
        <v>5820</v>
      </c>
      <c r="C17" s="268" t="s">
        <v>5820</v>
      </c>
      <c r="D17" s="202" t="s">
        <v>5820</v>
      </c>
      <c r="E17" s="269" t="s">
        <v>5820</v>
      </c>
      <c r="F17" s="268" t="s">
        <v>3160</v>
      </c>
      <c r="G17" s="202" t="s">
        <v>3160</v>
      </c>
      <c r="H17" s="269" t="s">
        <v>3160</v>
      </c>
      <c r="I17" s="151">
        <v>0</v>
      </c>
      <c r="J17" s="148">
        <f t="shared" si="0"/>
        <v>0</v>
      </c>
      <c r="K17" s="202" t="s">
        <v>2438</v>
      </c>
      <c r="L17" s="202" t="s">
        <v>2438</v>
      </c>
      <c r="M17" s="195" t="s">
        <v>3251</v>
      </c>
      <c r="N17" s="195"/>
      <c r="O17" s="195"/>
      <c r="P17" s="346"/>
    </row>
    <row r="18" spans="1:21" ht="12" hidden="1" x14ac:dyDescent="0.25">
      <c r="A18" s="268" t="s">
        <v>5821</v>
      </c>
      <c r="B18" s="269" t="s">
        <v>5821</v>
      </c>
      <c r="C18" s="268" t="s">
        <v>5821</v>
      </c>
      <c r="D18" s="202" t="s">
        <v>5821</v>
      </c>
      <c r="E18" s="269" t="s">
        <v>5821</v>
      </c>
      <c r="F18" s="268" t="s">
        <v>3161</v>
      </c>
      <c r="G18" s="202" t="s">
        <v>3161</v>
      </c>
      <c r="H18" s="269" t="s">
        <v>3161</v>
      </c>
      <c r="I18" s="151">
        <v>0</v>
      </c>
      <c r="J18" s="148">
        <f t="shared" si="0"/>
        <v>0</v>
      </c>
      <c r="K18" s="202" t="s">
        <v>2441</v>
      </c>
      <c r="L18" s="202" t="s">
        <v>2441</v>
      </c>
      <c r="M18" s="195" t="s">
        <v>3252</v>
      </c>
      <c r="N18" s="195"/>
      <c r="O18" s="195"/>
      <c r="P18" s="346"/>
    </row>
    <row r="19" spans="1:21" ht="12" hidden="1" x14ac:dyDescent="0.25">
      <c r="A19" s="268" t="s">
        <v>3151</v>
      </c>
      <c r="B19" s="269" t="s">
        <v>3151</v>
      </c>
      <c r="C19" s="268" t="s">
        <v>3151</v>
      </c>
      <c r="D19" s="202" t="s">
        <v>3151</v>
      </c>
      <c r="E19" s="269" t="s">
        <v>3151</v>
      </c>
      <c r="F19" s="268" t="s">
        <v>3162</v>
      </c>
      <c r="G19" s="202" t="s">
        <v>3162</v>
      </c>
      <c r="H19" s="269" t="s">
        <v>3162</v>
      </c>
      <c r="I19" s="151">
        <v>0</v>
      </c>
      <c r="J19" s="148">
        <f t="shared" si="0"/>
        <v>0</v>
      </c>
      <c r="K19" s="202" t="s">
        <v>2430</v>
      </c>
      <c r="L19" s="202" t="s">
        <v>2430</v>
      </c>
      <c r="M19" s="195" t="s">
        <v>3253</v>
      </c>
      <c r="N19" s="195"/>
      <c r="O19" s="195"/>
      <c r="P19" s="346"/>
    </row>
    <row r="20" spans="1:21" ht="12" hidden="1" x14ac:dyDescent="0.25">
      <c r="A20" s="268" t="s">
        <v>3152</v>
      </c>
      <c r="B20" s="269" t="s">
        <v>3152</v>
      </c>
      <c r="C20" s="268" t="s">
        <v>3152</v>
      </c>
      <c r="D20" s="202" t="s">
        <v>3152</v>
      </c>
      <c r="E20" s="269" t="s">
        <v>3152</v>
      </c>
      <c r="F20" s="268" t="s">
        <v>3163</v>
      </c>
      <c r="G20" s="202" t="s">
        <v>3163</v>
      </c>
      <c r="H20" s="269" t="s">
        <v>3163</v>
      </c>
      <c r="I20" s="151">
        <v>0</v>
      </c>
      <c r="J20" s="148">
        <f t="shared" si="0"/>
        <v>0</v>
      </c>
      <c r="K20" s="202" t="s">
        <v>2433</v>
      </c>
      <c r="L20" s="202" t="s">
        <v>2433</v>
      </c>
      <c r="M20" s="195" t="s">
        <v>3254</v>
      </c>
      <c r="N20" s="195"/>
      <c r="O20" s="195"/>
      <c r="P20" s="346"/>
    </row>
    <row r="21" spans="1:21" ht="12" hidden="1" x14ac:dyDescent="0.25">
      <c r="A21" s="268" t="s">
        <v>5822</v>
      </c>
      <c r="B21" s="269" t="s">
        <v>5822</v>
      </c>
      <c r="C21" s="268" t="s">
        <v>5822</v>
      </c>
      <c r="D21" s="202" t="s">
        <v>5822</v>
      </c>
      <c r="E21" s="269" t="s">
        <v>5822</v>
      </c>
      <c r="F21" s="268" t="s">
        <v>3164</v>
      </c>
      <c r="G21" s="202" t="s">
        <v>3164</v>
      </c>
      <c r="H21" s="269" t="s">
        <v>3164</v>
      </c>
      <c r="I21" s="151">
        <v>0</v>
      </c>
      <c r="J21" s="148">
        <f t="shared" si="0"/>
        <v>0</v>
      </c>
      <c r="K21" s="202" t="s">
        <v>2436</v>
      </c>
      <c r="L21" s="202" t="s">
        <v>2436</v>
      </c>
      <c r="M21" s="195" t="s">
        <v>3255</v>
      </c>
      <c r="N21" s="195"/>
      <c r="O21" s="195"/>
      <c r="P21" s="346"/>
    </row>
    <row r="22" spans="1:21" ht="12" hidden="1" x14ac:dyDescent="0.25">
      <c r="A22" s="268" t="s">
        <v>5823</v>
      </c>
      <c r="B22" s="269" t="s">
        <v>5823</v>
      </c>
      <c r="C22" s="268" t="s">
        <v>5823</v>
      </c>
      <c r="D22" s="202" t="s">
        <v>5823</v>
      </c>
      <c r="E22" s="269" t="s">
        <v>5823</v>
      </c>
      <c r="F22" s="268" t="s">
        <v>3165</v>
      </c>
      <c r="G22" s="202" t="s">
        <v>3165</v>
      </c>
      <c r="H22" s="269" t="s">
        <v>3165</v>
      </c>
      <c r="I22" s="151">
        <v>0</v>
      </c>
      <c r="J22" s="148">
        <f t="shared" si="0"/>
        <v>0</v>
      </c>
      <c r="K22" s="202" t="s">
        <v>2439</v>
      </c>
      <c r="L22" s="202" t="s">
        <v>2439</v>
      </c>
      <c r="M22" s="195" t="s">
        <v>3256</v>
      </c>
      <c r="N22" s="195"/>
      <c r="O22" s="195"/>
      <c r="P22" s="346"/>
    </row>
    <row r="23" spans="1:21" ht="12" hidden="1" x14ac:dyDescent="0.25">
      <c r="A23" s="268" t="s">
        <v>5824</v>
      </c>
      <c r="B23" s="269" t="s">
        <v>5824</v>
      </c>
      <c r="C23" s="268" t="s">
        <v>5824</v>
      </c>
      <c r="D23" s="202" t="s">
        <v>5824</v>
      </c>
      <c r="E23" s="269" t="s">
        <v>5824</v>
      </c>
      <c r="F23" s="268" t="s">
        <v>3166</v>
      </c>
      <c r="G23" s="202" t="s">
        <v>3166</v>
      </c>
      <c r="H23" s="269" t="s">
        <v>3166</v>
      </c>
      <c r="I23" s="151">
        <v>0</v>
      </c>
      <c r="J23" s="148">
        <f t="shared" si="0"/>
        <v>0</v>
      </c>
      <c r="K23" s="202" t="s">
        <v>2442</v>
      </c>
      <c r="L23" s="202" t="s">
        <v>2442</v>
      </c>
      <c r="M23" s="195" t="s">
        <v>3257</v>
      </c>
      <c r="N23" s="195"/>
      <c r="O23" s="195"/>
      <c r="P23" s="346"/>
    </row>
    <row r="24" spans="1:21" ht="12" hidden="1" x14ac:dyDescent="0.25">
      <c r="A24" s="268" t="s">
        <v>3153</v>
      </c>
      <c r="B24" s="269" t="s">
        <v>3153</v>
      </c>
      <c r="C24" s="268" t="s">
        <v>3153</v>
      </c>
      <c r="D24" s="202" t="s">
        <v>3153</v>
      </c>
      <c r="E24" s="269" t="s">
        <v>3153</v>
      </c>
      <c r="F24" s="268" t="s">
        <v>3167</v>
      </c>
      <c r="G24" s="202" t="s">
        <v>3167</v>
      </c>
      <c r="H24" s="269" t="s">
        <v>3167</v>
      </c>
      <c r="I24" s="151">
        <v>0</v>
      </c>
      <c r="J24" s="148">
        <f t="shared" si="0"/>
        <v>0</v>
      </c>
      <c r="K24" s="202" t="s">
        <v>2431</v>
      </c>
      <c r="L24" s="202" t="s">
        <v>2431</v>
      </c>
      <c r="M24" s="195" t="s">
        <v>3258</v>
      </c>
      <c r="N24" s="195"/>
      <c r="O24" s="195"/>
      <c r="P24" s="346"/>
    </row>
    <row r="25" spans="1:21" ht="12" hidden="1" x14ac:dyDescent="0.25">
      <c r="A25" s="268" t="s">
        <v>5825</v>
      </c>
      <c r="B25" s="269" t="s">
        <v>5825</v>
      </c>
      <c r="C25" s="268" t="s">
        <v>5825</v>
      </c>
      <c r="D25" s="202" t="s">
        <v>5825</v>
      </c>
      <c r="E25" s="269" t="s">
        <v>5825</v>
      </c>
      <c r="F25" s="268" t="s">
        <v>3168</v>
      </c>
      <c r="G25" s="202" t="s">
        <v>3168</v>
      </c>
      <c r="H25" s="269" t="s">
        <v>3168</v>
      </c>
      <c r="I25" s="151">
        <v>0</v>
      </c>
      <c r="J25" s="148">
        <f t="shared" si="0"/>
        <v>0</v>
      </c>
      <c r="K25" s="202" t="s">
        <v>2434</v>
      </c>
      <c r="L25" s="202" t="s">
        <v>2434</v>
      </c>
      <c r="M25" s="195" t="s">
        <v>3259</v>
      </c>
      <c r="N25" s="195"/>
      <c r="O25" s="195"/>
      <c r="P25" s="346"/>
    </row>
    <row r="26" spans="1:21" ht="12" hidden="1" x14ac:dyDescent="0.25">
      <c r="A26" s="268" t="s">
        <v>5826</v>
      </c>
      <c r="B26" s="269" t="s">
        <v>5826</v>
      </c>
      <c r="C26" s="268" t="s">
        <v>5826</v>
      </c>
      <c r="D26" s="202" t="s">
        <v>5826</v>
      </c>
      <c r="E26" s="269" t="s">
        <v>5826</v>
      </c>
      <c r="F26" s="268" t="s">
        <v>3169</v>
      </c>
      <c r="G26" s="202" t="s">
        <v>3169</v>
      </c>
      <c r="H26" s="269" t="s">
        <v>3169</v>
      </c>
      <c r="I26" s="151">
        <v>0</v>
      </c>
      <c r="J26" s="148">
        <f t="shared" si="0"/>
        <v>0</v>
      </c>
      <c r="K26" s="202" t="s">
        <v>2437</v>
      </c>
      <c r="L26" s="202" t="s">
        <v>2437</v>
      </c>
      <c r="M26" s="195" t="s">
        <v>3260</v>
      </c>
      <c r="N26" s="195"/>
      <c r="O26" s="195"/>
      <c r="P26" s="346"/>
    </row>
    <row r="27" spans="1:21" ht="12" hidden="1" x14ac:dyDescent="0.25">
      <c r="A27" s="268" t="s">
        <v>5827</v>
      </c>
      <c r="B27" s="269" t="s">
        <v>5827</v>
      </c>
      <c r="C27" s="268" t="s">
        <v>5827</v>
      </c>
      <c r="D27" s="202" t="s">
        <v>5827</v>
      </c>
      <c r="E27" s="269" t="s">
        <v>5827</v>
      </c>
      <c r="F27" s="268" t="s">
        <v>3170</v>
      </c>
      <c r="G27" s="202" t="s">
        <v>3170</v>
      </c>
      <c r="H27" s="269" t="s">
        <v>3170</v>
      </c>
      <c r="I27" s="151">
        <v>0</v>
      </c>
      <c r="J27" s="148">
        <f t="shared" si="0"/>
        <v>0</v>
      </c>
      <c r="K27" s="202" t="s">
        <v>2440</v>
      </c>
      <c r="L27" s="202" t="s">
        <v>2440</v>
      </c>
      <c r="M27" s="195" t="s">
        <v>3261</v>
      </c>
      <c r="N27" s="195"/>
      <c r="O27" s="195"/>
      <c r="P27" s="346"/>
    </row>
    <row r="28" spans="1:21" ht="12" hidden="1" x14ac:dyDescent="0.25">
      <c r="A28" s="268" t="s">
        <v>5828</v>
      </c>
      <c r="B28" s="269" t="s">
        <v>5828</v>
      </c>
      <c r="C28" s="268" t="s">
        <v>5828</v>
      </c>
      <c r="D28" s="202" t="s">
        <v>5828</v>
      </c>
      <c r="E28" s="269" t="s">
        <v>5828</v>
      </c>
      <c r="F28" s="268" t="s">
        <v>3171</v>
      </c>
      <c r="G28" s="202" t="s">
        <v>3171</v>
      </c>
      <c r="H28" s="269" t="s">
        <v>3171</v>
      </c>
      <c r="I28" s="151">
        <v>0</v>
      </c>
      <c r="J28" s="148">
        <f t="shared" si="0"/>
        <v>0</v>
      </c>
      <c r="K28" s="202" t="s">
        <v>2443</v>
      </c>
      <c r="L28" s="202" t="s">
        <v>2443</v>
      </c>
      <c r="M28" s="195" t="s">
        <v>3262</v>
      </c>
      <c r="N28" s="195"/>
      <c r="O28" s="195"/>
      <c r="P28" s="346"/>
    </row>
    <row r="29" spans="1:21" ht="13.2" customHeight="1" x14ac:dyDescent="0.25">
      <c r="A29" s="268" t="s">
        <v>3154</v>
      </c>
      <c r="B29" s="269" t="s">
        <v>3154</v>
      </c>
      <c r="C29" s="268" t="s">
        <v>3154</v>
      </c>
      <c r="D29" s="202" t="s">
        <v>3154</v>
      </c>
      <c r="E29" s="269" t="s">
        <v>3154</v>
      </c>
      <c r="F29" s="268" t="s">
        <v>3172</v>
      </c>
      <c r="G29" s="202" t="s">
        <v>3172</v>
      </c>
      <c r="H29" s="269" t="s">
        <v>3172</v>
      </c>
      <c r="I29" s="151">
        <v>1</v>
      </c>
      <c r="J29" s="148">
        <f t="shared" si="0"/>
        <v>0</v>
      </c>
      <c r="K29" s="151" t="s">
        <v>843</v>
      </c>
      <c r="L29" s="152" t="s">
        <v>843</v>
      </c>
      <c r="M29" s="153" t="s">
        <v>842</v>
      </c>
      <c r="N29" s="276" t="s">
        <v>3062</v>
      </c>
      <c r="O29" s="153"/>
      <c r="P29" s="214"/>
      <c r="Q29" s="42" t="str">
        <f t="shared" ref="Q29:Q47" si="3">CONCATENATE("NACC_UDS$",K29,"=","labelled_spss(NACC_UDS$",K29,",c(",N29,"), label=",$Q$1,M29,$Q$1,")")</f>
        <v>NACC_UDS$IMPNOMCI=labelled_spss(NACC_UDS$IMPNOMCI,c(0 = No
1 = Yes), label="Cognitively impaired, not MCI")</v>
      </c>
      <c r="R29" s="33" t="str">
        <f t="shared" ref="R29:R47" si="4">IF(S29="","",CONCATENATE("missing values ",K29,"(",S29,")."))</f>
        <v/>
      </c>
      <c r="S29" s="61"/>
      <c r="T29" s="8"/>
      <c r="U29" s="8"/>
    </row>
    <row r="30" spans="1:21" ht="13.2" customHeight="1" x14ac:dyDescent="0.25">
      <c r="A30" s="268"/>
      <c r="B30" s="269"/>
      <c r="C30" s="268"/>
      <c r="D30" s="202"/>
      <c r="E30" s="269"/>
      <c r="F30" s="268" t="s">
        <v>3173</v>
      </c>
      <c r="G30" s="202" t="s">
        <v>3173</v>
      </c>
      <c r="H30" s="269" t="s">
        <v>3173</v>
      </c>
      <c r="I30" s="151">
        <v>1</v>
      </c>
      <c r="J30" s="148">
        <f t="shared" si="0"/>
        <v>0</v>
      </c>
      <c r="K30" s="151" t="s">
        <v>841</v>
      </c>
      <c r="L30" s="152" t="s">
        <v>841</v>
      </c>
      <c r="M30" s="153" t="s">
        <v>840</v>
      </c>
      <c r="N30" s="276" t="s">
        <v>3070</v>
      </c>
      <c r="O30" s="153"/>
      <c r="P30" s="214"/>
      <c r="Q30" s="42" t="str">
        <f t="shared" si="3"/>
        <v>NACC_UDS$AMYLPET=labelled_spss(NACC_UDS$AMYLPET,c(0 = No
1 = Yes
8 = Unknown/not assessed
-4 = Not applicable), label="Abnormally elevated amyloid on PET")</v>
      </c>
      <c r="R30" s="33" t="str">
        <f t="shared" si="4"/>
        <v>missing values AMYLPET(8,-4).</v>
      </c>
      <c r="S30" s="61" t="s">
        <v>3828</v>
      </c>
      <c r="T30" s="8"/>
      <c r="U30" s="8"/>
    </row>
    <row r="31" spans="1:21" ht="13.2" customHeight="1" x14ac:dyDescent="0.25">
      <c r="A31" s="268"/>
      <c r="B31" s="269"/>
      <c r="C31" s="268"/>
      <c r="D31" s="202"/>
      <c r="E31" s="269"/>
      <c r="F31" s="268" t="s">
        <v>3174</v>
      </c>
      <c r="G31" s="202" t="s">
        <v>3174</v>
      </c>
      <c r="H31" s="269" t="s">
        <v>3174</v>
      </c>
      <c r="I31" s="151">
        <v>1</v>
      </c>
      <c r="J31" s="148">
        <f t="shared" si="0"/>
        <v>0</v>
      </c>
      <c r="K31" s="151" t="s">
        <v>839</v>
      </c>
      <c r="L31" s="152" t="s">
        <v>839</v>
      </c>
      <c r="M31" s="153" t="s">
        <v>838</v>
      </c>
      <c r="N31" s="276" t="s">
        <v>3070</v>
      </c>
      <c r="O31" s="153"/>
      <c r="P31" s="214"/>
      <c r="Q31" s="42" t="str">
        <f t="shared" si="3"/>
        <v>NACC_UDS$AMYLCSF=labelled_spss(NACC_UDS$AMYLCSF,c(0 = No
1 = Yes
8 = Unknown/not assessed
-4 = Not applicable), label="Abnormally low amyloid in CSF")</v>
      </c>
      <c r="R31" s="33" t="str">
        <f t="shared" si="4"/>
        <v>missing values AMYLCSF(8,-4).</v>
      </c>
      <c r="S31" s="61" t="s">
        <v>3828</v>
      </c>
      <c r="T31" s="8"/>
      <c r="U31" s="8"/>
    </row>
    <row r="32" spans="1:21" ht="13.2" customHeight="1" x14ac:dyDescent="0.25">
      <c r="A32" s="268"/>
      <c r="B32" s="269"/>
      <c r="C32" s="268"/>
      <c r="D32" s="202"/>
      <c r="E32" s="269"/>
      <c r="F32" s="268" t="s">
        <v>3175</v>
      </c>
      <c r="G32" s="202" t="s">
        <v>3175</v>
      </c>
      <c r="H32" s="269" t="s">
        <v>3175</v>
      </c>
      <c r="I32" s="151">
        <v>1</v>
      </c>
      <c r="J32" s="148">
        <f t="shared" si="0"/>
        <v>0</v>
      </c>
      <c r="K32" s="151" t="s">
        <v>837</v>
      </c>
      <c r="L32" s="152" t="s">
        <v>837</v>
      </c>
      <c r="M32" s="153" t="s">
        <v>836</v>
      </c>
      <c r="N32" s="276" t="s">
        <v>3070</v>
      </c>
      <c r="O32" s="153"/>
      <c r="P32" s="214"/>
      <c r="Q32" s="42" t="str">
        <f t="shared" si="3"/>
        <v>NACC_UDS$FDGAD=labelled_spss(NACC_UDS$FDGAD,c(0 = No
1 = Yes
8 = Unknown/not assessed
-4 = Not applicable), label="FDG-PET pattern of AD")</v>
      </c>
      <c r="R32" s="33" t="str">
        <f t="shared" si="4"/>
        <v>missing values FDGAD(8,-4).</v>
      </c>
      <c r="S32" s="61" t="s">
        <v>3828</v>
      </c>
      <c r="T32" s="8"/>
      <c r="U32" s="8"/>
    </row>
    <row r="33" spans="1:21" ht="13.2" customHeight="1" x14ac:dyDescent="0.25">
      <c r="A33" s="268"/>
      <c r="B33" s="269"/>
      <c r="C33" s="268"/>
      <c r="D33" s="202"/>
      <c r="E33" s="269"/>
      <c r="F33" s="268" t="s">
        <v>3176</v>
      </c>
      <c r="G33" s="202" t="s">
        <v>3176</v>
      </c>
      <c r="H33" s="269" t="s">
        <v>3176</v>
      </c>
      <c r="I33" s="151">
        <v>1</v>
      </c>
      <c r="J33" s="148">
        <f t="shared" si="0"/>
        <v>0</v>
      </c>
      <c r="K33" s="151" t="s">
        <v>835</v>
      </c>
      <c r="L33" s="152" t="s">
        <v>835</v>
      </c>
      <c r="M33" s="153" t="s">
        <v>834</v>
      </c>
      <c r="N33" s="276" t="s">
        <v>3070</v>
      </c>
      <c r="O33" s="153"/>
      <c r="P33" s="214"/>
      <c r="Q33" s="42" t="str">
        <f t="shared" si="3"/>
        <v>NACC_UDS$HIPPATR=labelled_spss(NACC_UDS$HIPPATR,c(0 = No
1 = Yes
8 = Unknown/not assessed
-4 = Not applicable), label="Hippocampal atrophy")</v>
      </c>
      <c r="R33" s="33" t="str">
        <f t="shared" si="4"/>
        <v>missing values HIPPATR(8,-4).</v>
      </c>
      <c r="S33" s="61" t="s">
        <v>3828</v>
      </c>
      <c r="T33" s="8"/>
      <c r="U33" s="8"/>
    </row>
    <row r="34" spans="1:21" ht="13.2" customHeight="1" x14ac:dyDescent="0.25">
      <c r="A34" s="268"/>
      <c r="B34" s="269"/>
      <c r="C34" s="268"/>
      <c r="D34" s="202"/>
      <c r="E34" s="269"/>
      <c r="F34" s="268" t="s">
        <v>3177</v>
      </c>
      <c r="G34" s="202" t="s">
        <v>3177</v>
      </c>
      <c r="H34" s="269" t="s">
        <v>3177</v>
      </c>
      <c r="I34" s="151">
        <v>1</v>
      </c>
      <c r="J34" s="148">
        <f t="shared" ref="J34:J65" si="5">IF(AND(F34="",G34="",H34=""),1,0)</f>
        <v>0</v>
      </c>
      <c r="K34" s="151" t="s">
        <v>833</v>
      </c>
      <c r="L34" s="152" t="s">
        <v>833</v>
      </c>
      <c r="M34" s="153" t="s">
        <v>832</v>
      </c>
      <c r="N34" s="276" t="s">
        <v>3070</v>
      </c>
      <c r="O34" s="153"/>
      <c r="P34" s="214"/>
      <c r="Q34" s="42" t="str">
        <f t="shared" si="3"/>
        <v>NACC_UDS$TAUPETAD=labelled_spss(NACC_UDS$TAUPETAD,c(0 = No
1 = Yes
8 = Unknown/not assessed
-4 = Not applicable), label="Tau PET evidence for AD")</v>
      </c>
      <c r="R34" s="33" t="str">
        <f t="shared" si="4"/>
        <v>missing values TAUPETAD(8,-4).</v>
      </c>
      <c r="S34" s="61" t="s">
        <v>3828</v>
      </c>
      <c r="T34" s="8"/>
      <c r="U34" s="8"/>
    </row>
    <row r="35" spans="1:21" ht="13.2" customHeight="1" x14ac:dyDescent="0.25">
      <c r="A35" s="268"/>
      <c r="B35" s="269"/>
      <c r="C35" s="268"/>
      <c r="D35" s="202"/>
      <c r="E35" s="269"/>
      <c r="F35" s="268" t="s">
        <v>3178</v>
      </c>
      <c r="G35" s="202" t="s">
        <v>3178</v>
      </c>
      <c r="H35" s="269" t="s">
        <v>3178</v>
      </c>
      <c r="I35" s="151">
        <v>1</v>
      </c>
      <c r="J35" s="148">
        <f t="shared" si="5"/>
        <v>0</v>
      </c>
      <c r="K35" s="151" t="s">
        <v>831</v>
      </c>
      <c r="L35" s="152" t="s">
        <v>831</v>
      </c>
      <c r="M35" s="153" t="s">
        <v>830</v>
      </c>
      <c r="N35" s="276" t="s">
        <v>3070</v>
      </c>
      <c r="O35" s="153"/>
      <c r="P35" s="214"/>
      <c r="Q35" s="42" t="str">
        <f t="shared" si="3"/>
        <v>NACC_UDS$CSFTAU=labelled_spss(NACC_UDS$CSFTAU,c(0 = No
1 = Yes
8 = Unknown/not assessed
-4 = Not applicable), label="Abnormally elevated CSF Tau or pTau")</v>
      </c>
      <c r="R35" s="33" t="str">
        <f t="shared" si="4"/>
        <v>missing values CSFTAU(8,-4).</v>
      </c>
      <c r="S35" s="61" t="s">
        <v>3828</v>
      </c>
      <c r="T35" s="8"/>
      <c r="U35" s="8"/>
    </row>
    <row r="36" spans="1:21" ht="13.2" customHeight="1" x14ac:dyDescent="0.25">
      <c r="A36" s="268"/>
      <c r="B36" s="269"/>
      <c r="C36" s="268"/>
      <c r="D36" s="202"/>
      <c r="E36" s="269"/>
      <c r="F36" s="268" t="s">
        <v>3179</v>
      </c>
      <c r="G36" s="202" t="s">
        <v>3179</v>
      </c>
      <c r="H36" s="269" t="s">
        <v>3179</v>
      </c>
      <c r="I36" s="151">
        <v>1</v>
      </c>
      <c r="J36" s="148">
        <f t="shared" si="5"/>
        <v>0</v>
      </c>
      <c r="K36" s="151" t="s">
        <v>829</v>
      </c>
      <c r="L36" s="152" t="s">
        <v>829</v>
      </c>
      <c r="M36" s="153" t="s">
        <v>1394</v>
      </c>
      <c r="N36" s="276" t="s">
        <v>3070</v>
      </c>
      <c r="O36" s="153"/>
      <c r="P36" s="214"/>
      <c r="Q36" s="42" t="str">
        <f t="shared" si="3"/>
        <v>NACC_UDS$FDGFTLD=labelled_spss(NACC_UDS$FDGFTLD,c(0 = No
1 = Yes
8 = Unknown/not assessed
-4 = Not applicable), label="FDG-PET evidence for frontal or anterior temporal hypometabolism for FTLD")</v>
      </c>
      <c r="R36" s="33" t="str">
        <f t="shared" si="4"/>
        <v>missing values FDGFTLD(8,-4).</v>
      </c>
      <c r="S36" s="61" t="s">
        <v>3828</v>
      </c>
      <c r="T36" s="8"/>
      <c r="U36" s="8"/>
    </row>
    <row r="37" spans="1:21" ht="13.2" customHeight="1" x14ac:dyDescent="0.25">
      <c r="A37" s="268"/>
      <c r="B37" s="269"/>
      <c r="C37" s="268"/>
      <c r="D37" s="202"/>
      <c r="E37" s="269"/>
      <c r="F37" s="268" t="s">
        <v>3180</v>
      </c>
      <c r="G37" s="202" t="s">
        <v>3180</v>
      </c>
      <c r="H37" s="269" t="s">
        <v>3180</v>
      </c>
      <c r="I37" s="151">
        <v>1</v>
      </c>
      <c r="J37" s="148">
        <f t="shared" si="5"/>
        <v>0</v>
      </c>
      <c r="K37" s="151" t="s">
        <v>828</v>
      </c>
      <c r="L37" s="152" t="s">
        <v>828</v>
      </c>
      <c r="M37" s="372" t="s">
        <v>827</v>
      </c>
      <c r="N37" s="276" t="s">
        <v>3070</v>
      </c>
      <c r="O37" s="153"/>
      <c r="P37" s="214"/>
      <c r="Q37" s="42" t="str">
        <f t="shared" si="3"/>
        <v>NACC_UDS$TPETFTLD=labelled_spss(NACC_UDS$TPETFTLD,c(0 = No
1 = Yes
8 = Unknown/not assessed
-4 = Not applicable), label="Tau PET evidence for FTLD")</v>
      </c>
      <c r="R37" s="33" t="str">
        <f t="shared" si="4"/>
        <v>missing values TPETFTLD(8,-4).</v>
      </c>
      <c r="S37" s="61" t="s">
        <v>3828</v>
      </c>
      <c r="T37" s="8"/>
      <c r="U37" s="8"/>
    </row>
    <row r="38" spans="1:21" ht="13.2" customHeight="1" x14ac:dyDescent="0.25">
      <c r="A38" s="268"/>
      <c r="B38" s="269"/>
      <c r="C38" s="268"/>
      <c r="D38" s="202"/>
      <c r="E38" s="269"/>
      <c r="F38" s="268" t="s">
        <v>3181</v>
      </c>
      <c r="G38" s="202" t="s">
        <v>3181</v>
      </c>
      <c r="H38" s="269" t="s">
        <v>3181</v>
      </c>
      <c r="I38" s="151">
        <v>1</v>
      </c>
      <c r="J38" s="148">
        <f t="shared" si="5"/>
        <v>0</v>
      </c>
      <c r="K38" s="151" t="s">
        <v>826</v>
      </c>
      <c r="L38" s="152" t="s">
        <v>826</v>
      </c>
      <c r="M38" s="153" t="s">
        <v>1395</v>
      </c>
      <c r="N38" s="276" t="s">
        <v>3070</v>
      </c>
      <c r="O38" s="153"/>
      <c r="P38" s="214"/>
      <c r="Q38" s="42" t="str">
        <f t="shared" si="3"/>
        <v>NACC_UDS$MRFTLD=labelled_spss(NACC_UDS$MRFTLD,c(0 = No
1 = Yes
8 = Unknown/not assessed
-4 = Not applicable), label="Structural MR evidence for frontal or anterior temporal atrophy for FTLD")</v>
      </c>
      <c r="R38" s="33" t="str">
        <f t="shared" si="4"/>
        <v>missing values MRFTLD(8,-4).</v>
      </c>
      <c r="S38" s="61" t="s">
        <v>3828</v>
      </c>
      <c r="T38" s="8"/>
      <c r="U38" s="8"/>
    </row>
    <row r="39" spans="1:21" ht="13.2" customHeight="1" x14ac:dyDescent="0.25">
      <c r="A39" s="268"/>
      <c r="B39" s="269"/>
      <c r="C39" s="268"/>
      <c r="D39" s="202"/>
      <c r="E39" s="269"/>
      <c r="F39" s="268" t="s">
        <v>3182</v>
      </c>
      <c r="G39" s="202" t="s">
        <v>3182</v>
      </c>
      <c r="H39" s="269" t="s">
        <v>3182</v>
      </c>
      <c r="I39" s="151">
        <v>1</v>
      </c>
      <c r="J39" s="148">
        <f t="shared" si="5"/>
        <v>0</v>
      </c>
      <c r="K39" s="151" t="s">
        <v>825</v>
      </c>
      <c r="L39" s="152" t="s">
        <v>825</v>
      </c>
      <c r="M39" s="153" t="s">
        <v>1396</v>
      </c>
      <c r="N39" s="276" t="s">
        <v>3070</v>
      </c>
      <c r="O39" s="153"/>
      <c r="P39" s="214"/>
      <c r="Q39" s="42" t="str">
        <f t="shared" si="3"/>
        <v>NACC_UDS$DATSCAN=labelled_spss(NACC_UDS$DATSCAN,c(0 = No
1 = Yes
8 = Unknown/not assessed
-4 = Not applicable), label="Dopamine transporter scan (DATscan) evidence for Lewy body disease")</v>
      </c>
      <c r="R39" s="33" t="str">
        <f t="shared" si="4"/>
        <v>missing values DATSCAN(8,-4).</v>
      </c>
      <c r="S39" s="61" t="s">
        <v>3828</v>
      </c>
      <c r="T39" s="8"/>
      <c r="U39" s="8"/>
    </row>
    <row r="40" spans="1:21" ht="13.2" customHeight="1" x14ac:dyDescent="0.25">
      <c r="A40" s="268"/>
      <c r="B40" s="269"/>
      <c r="C40" s="268"/>
      <c r="D40" s="202"/>
      <c r="E40" s="269"/>
      <c r="F40" s="268" t="s">
        <v>3183</v>
      </c>
      <c r="G40" s="202" t="s">
        <v>3183</v>
      </c>
      <c r="H40" s="269" t="s">
        <v>3183</v>
      </c>
      <c r="I40" s="151">
        <v>1</v>
      </c>
      <c r="J40" s="148">
        <f t="shared" si="5"/>
        <v>0</v>
      </c>
      <c r="K40" s="151" t="s">
        <v>824</v>
      </c>
      <c r="L40" s="152" t="s">
        <v>824</v>
      </c>
      <c r="M40" s="153" t="s">
        <v>823</v>
      </c>
      <c r="N40" s="276" t="s">
        <v>3071</v>
      </c>
      <c r="O40" s="153"/>
      <c r="P40" s="214"/>
      <c r="Q40" s="42" t="str">
        <f t="shared" si="3"/>
        <v>NACC_UDS$OTHBIOM=labelled_spss(NACC_UDS$OTHBIOM,c(0 = No
1 = Yes
-4 = Not applicable), label="Biomarker ﬁndings — Other")</v>
      </c>
      <c r="R40" s="33" t="str">
        <f t="shared" si="4"/>
        <v>missing values OTHBIOM(-4).</v>
      </c>
      <c r="S40" s="61" t="s">
        <v>2888</v>
      </c>
      <c r="T40" s="8"/>
      <c r="U40" s="8"/>
    </row>
    <row r="41" spans="1:21" ht="13.2" customHeight="1" x14ac:dyDescent="0.25">
      <c r="A41" s="268"/>
      <c r="B41" s="269"/>
      <c r="C41" s="268"/>
      <c r="D41" s="202"/>
      <c r="E41" s="269"/>
      <c r="F41" s="268" t="s">
        <v>3184</v>
      </c>
      <c r="G41" s="202" t="s">
        <v>3184</v>
      </c>
      <c r="H41" s="269" t="s">
        <v>3184</v>
      </c>
      <c r="I41" s="151">
        <v>1</v>
      </c>
      <c r="J41" s="148">
        <f t="shared" si="5"/>
        <v>0</v>
      </c>
      <c r="K41" s="151" t="s">
        <v>822</v>
      </c>
      <c r="L41" s="152" t="s">
        <v>822</v>
      </c>
      <c r="M41" s="153" t="s">
        <v>821</v>
      </c>
      <c r="N41" s="278"/>
      <c r="O41" s="156"/>
      <c r="P41" s="279"/>
      <c r="Q41" s="42" t="str">
        <f t="shared" si="3"/>
        <v>NACC_UDS$OTHBIOMX=labelled_spss(NACC_UDS$OTHBIOMX,c(), label="Biomarker ﬁndings — Other (specify)")</v>
      </c>
      <c r="R41" s="33" t="str">
        <f t="shared" si="4"/>
        <v/>
      </c>
      <c r="S41" s="61"/>
      <c r="T41" s="8"/>
      <c r="U41" s="8"/>
    </row>
    <row r="42" spans="1:21" ht="13.2" customHeight="1" x14ac:dyDescent="0.25">
      <c r="A42" s="268"/>
      <c r="B42" s="269"/>
      <c r="C42" s="268"/>
      <c r="D42" s="202"/>
      <c r="E42" s="269"/>
      <c r="F42" s="268" t="s">
        <v>3185</v>
      </c>
      <c r="G42" s="202" t="s">
        <v>3185</v>
      </c>
      <c r="H42" s="269" t="s">
        <v>3185</v>
      </c>
      <c r="I42" s="151">
        <v>1</v>
      </c>
      <c r="J42" s="148">
        <f t="shared" si="5"/>
        <v>0</v>
      </c>
      <c r="K42" s="151" t="s">
        <v>820</v>
      </c>
      <c r="L42" s="152" t="s">
        <v>820</v>
      </c>
      <c r="M42" s="153" t="s">
        <v>819</v>
      </c>
      <c r="N42" s="276" t="s">
        <v>3070</v>
      </c>
      <c r="O42" s="153"/>
      <c r="P42" s="214"/>
      <c r="Q42" s="42" t="str">
        <f t="shared" si="3"/>
        <v>NACC_UDS$IMAGLINF=labelled_spss(NACC_UDS$IMAGLINF,c(0 = No
1 = Yes
8 = Unknown/not assessed
-4 = Not applicable), label="Large vessel infarct(s)")</v>
      </c>
      <c r="R42" s="33" t="str">
        <f t="shared" si="4"/>
        <v>missing values IMAGLINF(8,-4).</v>
      </c>
      <c r="S42" s="61" t="s">
        <v>3828</v>
      </c>
      <c r="T42" s="8"/>
      <c r="U42" s="8"/>
    </row>
    <row r="43" spans="1:21" ht="13.2" customHeight="1" x14ac:dyDescent="0.25">
      <c r="A43" s="268"/>
      <c r="B43" s="269"/>
      <c r="C43" s="268"/>
      <c r="D43" s="202"/>
      <c r="E43" s="269"/>
      <c r="F43" s="268" t="s">
        <v>3186</v>
      </c>
      <c r="G43" s="202" t="s">
        <v>3186</v>
      </c>
      <c r="H43" s="269" t="s">
        <v>3186</v>
      </c>
      <c r="I43" s="151">
        <v>1</v>
      </c>
      <c r="J43" s="148">
        <f t="shared" si="5"/>
        <v>0</v>
      </c>
      <c r="K43" s="151" t="s">
        <v>818</v>
      </c>
      <c r="L43" s="152" t="s">
        <v>818</v>
      </c>
      <c r="M43" s="153" t="s">
        <v>817</v>
      </c>
      <c r="N43" s="276" t="s">
        <v>3070</v>
      </c>
      <c r="O43" s="153"/>
      <c r="P43" s="214"/>
      <c r="Q43" s="42" t="str">
        <f t="shared" si="3"/>
        <v>NACC_UDS$IMAGLAC=labelled_spss(NACC_UDS$IMAGLAC,c(0 = No
1 = Yes
8 = Unknown/not assessed
-4 = Not applicable), label="Lacunar infarct(s)")</v>
      </c>
      <c r="R43" s="33" t="str">
        <f t="shared" si="4"/>
        <v>missing values IMAGLAC(8,-4).</v>
      </c>
      <c r="S43" s="61" t="s">
        <v>3828</v>
      </c>
      <c r="T43" s="8"/>
      <c r="U43" s="8"/>
    </row>
    <row r="44" spans="1:21" ht="13.2" customHeight="1" x14ac:dyDescent="0.25">
      <c r="A44" s="268"/>
      <c r="B44" s="269"/>
      <c r="C44" s="268"/>
      <c r="D44" s="202"/>
      <c r="E44" s="269"/>
      <c r="F44" s="268" t="s">
        <v>3187</v>
      </c>
      <c r="G44" s="202" t="s">
        <v>3187</v>
      </c>
      <c r="H44" s="269" t="s">
        <v>3187</v>
      </c>
      <c r="I44" s="151">
        <v>1</v>
      </c>
      <c r="J44" s="148">
        <f t="shared" si="5"/>
        <v>0</v>
      </c>
      <c r="K44" s="151" t="s">
        <v>816</v>
      </c>
      <c r="L44" s="152" t="s">
        <v>816</v>
      </c>
      <c r="M44" s="153" t="s">
        <v>815</v>
      </c>
      <c r="N44" s="276" t="s">
        <v>3070</v>
      </c>
      <c r="O44" s="153"/>
      <c r="P44" s="214"/>
      <c r="Q44" s="42" t="str">
        <f t="shared" si="3"/>
        <v>NACC_UDS$IMAGMACH=labelled_spss(NACC_UDS$IMAGMACH,c(0 = No
1 = Yes
8 = Unknown/not assessed
-4 = Not applicable), label="Macrohemorrhage(s)")</v>
      </c>
      <c r="R44" s="33" t="str">
        <f t="shared" si="4"/>
        <v>missing values IMAGMACH(8,-4).</v>
      </c>
      <c r="S44" s="61" t="s">
        <v>3828</v>
      </c>
      <c r="T44" s="8"/>
      <c r="U44" s="8"/>
    </row>
    <row r="45" spans="1:21" ht="13.2" customHeight="1" x14ac:dyDescent="0.25">
      <c r="A45" s="268"/>
      <c r="B45" s="269"/>
      <c r="C45" s="268"/>
      <c r="D45" s="202"/>
      <c r="E45" s="269"/>
      <c r="F45" s="268" t="s">
        <v>3188</v>
      </c>
      <c r="G45" s="202" t="s">
        <v>3188</v>
      </c>
      <c r="H45" s="269" t="s">
        <v>3188</v>
      </c>
      <c r="I45" s="151">
        <v>1</v>
      </c>
      <c r="J45" s="148">
        <f t="shared" si="5"/>
        <v>0</v>
      </c>
      <c r="K45" s="151" t="s">
        <v>814</v>
      </c>
      <c r="L45" s="152" t="s">
        <v>814</v>
      </c>
      <c r="M45" s="153" t="s">
        <v>813</v>
      </c>
      <c r="N45" s="276" t="s">
        <v>3070</v>
      </c>
      <c r="O45" s="153"/>
      <c r="P45" s="214"/>
      <c r="Q45" s="42" t="str">
        <f t="shared" si="3"/>
        <v>NACC_UDS$IMAGMICH=labelled_spss(NACC_UDS$IMAGMICH,c(0 = No
1 = Yes
8 = Unknown/not assessed
-4 = Not applicable), label="Microhemorrhage(s)")</v>
      </c>
      <c r="R45" s="33" t="str">
        <f t="shared" si="4"/>
        <v>missing values IMAGMICH(8,-4).</v>
      </c>
      <c r="S45" s="61" t="s">
        <v>3828</v>
      </c>
      <c r="T45" s="8"/>
      <c r="U45" s="8"/>
    </row>
    <row r="46" spans="1:21" ht="13.2" customHeight="1" x14ac:dyDescent="0.25">
      <c r="A46" s="268"/>
      <c r="B46" s="269"/>
      <c r="C46" s="268"/>
      <c r="D46" s="202"/>
      <c r="E46" s="269"/>
      <c r="F46" s="268" t="s">
        <v>3189</v>
      </c>
      <c r="G46" s="202" t="s">
        <v>3189</v>
      </c>
      <c r="H46" s="269" t="s">
        <v>3189</v>
      </c>
      <c r="I46" s="151">
        <v>1</v>
      </c>
      <c r="J46" s="148">
        <f t="shared" si="5"/>
        <v>0</v>
      </c>
      <c r="K46" s="151" t="s">
        <v>878</v>
      </c>
      <c r="L46" s="152" t="s">
        <v>878</v>
      </c>
      <c r="M46" s="153" t="s">
        <v>1397</v>
      </c>
      <c r="N46" s="276" t="s">
        <v>3070</v>
      </c>
      <c r="O46" s="153"/>
      <c r="P46" s="214"/>
      <c r="Q46" s="42" t="str">
        <f t="shared" si="3"/>
        <v>NACC_UDS$IMAGMWMH=labelled_spss(NACC_UDS$IMAGMWMH,c(0 = No
1 = Yes
8 = Unknown/not assessed
-4 = Not applicable), label="Moderate white-matter hyperintensity (CHS score 5-6)")</v>
      </c>
      <c r="R46" s="33" t="str">
        <f t="shared" si="4"/>
        <v>missing values IMAGMWMH(8,-4).</v>
      </c>
      <c r="S46" s="61" t="s">
        <v>3828</v>
      </c>
      <c r="T46" s="8"/>
      <c r="U46" s="8"/>
    </row>
    <row r="47" spans="1:21" ht="13.2" customHeight="1" x14ac:dyDescent="0.25">
      <c r="A47" s="268"/>
      <c r="B47" s="269"/>
      <c r="C47" s="268"/>
      <c r="D47" s="202"/>
      <c r="E47" s="269"/>
      <c r="F47" s="268" t="s">
        <v>3190</v>
      </c>
      <c r="G47" s="202" t="s">
        <v>3190</v>
      </c>
      <c r="H47" s="269" t="s">
        <v>3190</v>
      </c>
      <c r="I47" s="151">
        <v>1</v>
      </c>
      <c r="J47" s="148">
        <f t="shared" si="5"/>
        <v>0</v>
      </c>
      <c r="K47" s="151" t="s">
        <v>877</v>
      </c>
      <c r="L47" s="152" t="s">
        <v>877</v>
      </c>
      <c r="M47" s="153" t="s">
        <v>1398</v>
      </c>
      <c r="N47" s="276" t="s">
        <v>3070</v>
      </c>
      <c r="O47" s="153"/>
      <c r="P47" s="214"/>
      <c r="Q47" s="42" t="str">
        <f t="shared" si="3"/>
        <v>NACC_UDS$IMAGEWMH=labelled_spss(NACC_UDS$IMAGEWMH,c(0 = No
1 = Yes
8 = Unknown/not assessed
-4 = Not applicable), label="Extensive white-matter hyperintensity (CHS score 7-8)")</v>
      </c>
      <c r="R47" s="33" t="str">
        <f t="shared" si="4"/>
        <v>missing values IMAGEWMH(8,-4).</v>
      </c>
      <c r="S47" s="61" t="s">
        <v>3828</v>
      </c>
      <c r="T47" s="8"/>
      <c r="U47" s="8"/>
    </row>
    <row r="48" spans="1:21" ht="12" hidden="1" x14ac:dyDescent="0.25">
      <c r="A48" s="268"/>
      <c r="B48" s="269"/>
      <c r="C48" s="268"/>
      <c r="D48" s="202"/>
      <c r="E48" s="269"/>
      <c r="F48" s="268">
        <v>8</v>
      </c>
      <c r="G48" s="202">
        <v>8</v>
      </c>
      <c r="H48" s="269">
        <v>8</v>
      </c>
      <c r="I48" s="151">
        <v>0</v>
      </c>
      <c r="J48" s="148">
        <f t="shared" si="5"/>
        <v>0</v>
      </c>
      <c r="K48" s="202" t="s">
        <v>2454</v>
      </c>
      <c r="L48" s="202" t="s">
        <v>2454</v>
      </c>
      <c r="M48" s="195" t="s">
        <v>3263</v>
      </c>
      <c r="N48" s="195"/>
      <c r="O48" s="195"/>
      <c r="P48" s="346"/>
    </row>
    <row r="49" spans="1:21" ht="12" hidden="1" x14ac:dyDescent="0.25">
      <c r="A49" s="268"/>
      <c r="B49" s="269"/>
      <c r="C49" s="268"/>
      <c r="D49" s="202"/>
      <c r="E49" s="269"/>
      <c r="F49" s="268">
        <v>9</v>
      </c>
      <c r="G49" s="202">
        <v>9</v>
      </c>
      <c r="H49" s="269">
        <v>9</v>
      </c>
      <c r="I49" s="151">
        <v>0</v>
      </c>
      <c r="J49" s="148">
        <f t="shared" si="5"/>
        <v>0</v>
      </c>
      <c r="K49" s="202" t="s">
        <v>2456</v>
      </c>
      <c r="L49" s="202" t="s">
        <v>2456</v>
      </c>
      <c r="M49" s="195" t="s">
        <v>3264</v>
      </c>
      <c r="N49" s="195"/>
      <c r="O49" s="195"/>
      <c r="P49" s="346"/>
    </row>
    <row r="50" spans="1:21" ht="13.2" customHeight="1" x14ac:dyDescent="0.25">
      <c r="A50" s="268"/>
      <c r="B50" s="269"/>
      <c r="C50" s="268"/>
      <c r="D50" s="202"/>
      <c r="E50" s="269"/>
      <c r="F50" s="268">
        <v>10</v>
      </c>
      <c r="G50" s="202">
        <v>10</v>
      </c>
      <c r="H50" s="269">
        <v>10</v>
      </c>
      <c r="I50" s="151">
        <v>1</v>
      </c>
      <c r="J50" s="148">
        <f t="shared" si="5"/>
        <v>0</v>
      </c>
      <c r="K50" s="151" t="s">
        <v>876</v>
      </c>
      <c r="L50" s="152" t="s">
        <v>876</v>
      </c>
      <c r="M50" s="153" t="s">
        <v>1399</v>
      </c>
      <c r="N50" s="276" t="s">
        <v>3072</v>
      </c>
      <c r="O50" s="153"/>
      <c r="P50" s="214"/>
      <c r="Q50" s="42" t="str">
        <f t="shared" ref="Q50:Q55" si="6">CONCATENATE("NACC_UDS$",K50,"=","labelled_spss(NACC_UDS$",K50,",c(",N50,"), label=",$Q$1,M50,$Q$1,")")</f>
        <v>NACC_UDS$OTHMUT=labelled_spss(NACC_UDS$OTHMUT,c(0 = No
1 = Yes
9 = Unknown/not assessed
-4 = Not applicable), label="Does the subject have a hereditary mutation other than an AD or FTLD mutation?")</v>
      </c>
      <c r="R50" s="33" t="str">
        <f t="shared" ref="R50:R55" si="7">IF(S50="","",CONCATENATE("missing values ",K50,"(",S50,")."))</f>
        <v>missing values OTHMUT(9,-4).</v>
      </c>
      <c r="S50" s="61" t="s">
        <v>3826</v>
      </c>
      <c r="T50" s="8"/>
      <c r="U50" s="8"/>
    </row>
    <row r="51" spans="1:21" ht="13.2" customHeight="1" x14ac:dyDescent="0.25">
      <c r="A51" s="268"/>
      <c r="B51" s="269"/>
      <c r="C51" s="268"/>
      <c r="D51" s="202"/>
      <c r="E51" s="269"/>
      <c r="F51" s="268" t="s">
        <v>3191</v>
      </c>
      <c r="G51" s="202" t="s">
        <v>3191</v>
      </c>
      <c r="H51" s="269" t="s">
        <v>3191</v>
      </c>
      <c r="I51" s="151">
        <v>1</v>
      </c>
      <c r="J51" s="148">
        <f t="shared" si="5"/>
        <v>0</v>
      </c>
      <c r="K51" s="151" t="s">
        <v>875</v>
      </c>
      <c r="L51" s="152" t="s">
        <v>875</v>
      </c>
      <c r="M51" s="153" t="s">
        <v>874</v>
      </c>
      <c r="N51" s="278"/>
      <c r="O51" s="156"/>
      <c r="P51" s="279"/>
      <c r="Q51" s="42" t="str">
        <f t="shared" si="6"/>
        <v>NACC_UDS$OTHMUTX=labelled_spss(NACC_UDS$OTHMUTX,c(), label="Other mutation, specify")</v>
      </c>
      <c r="R51" s="33" t="str">
        <f t="shared" si="7"/>
        <v/>
      </c>
      <c r="S51" s="61"/>
      <c r="T51" s="8"/>
      <c r="U51" s="8"/>
    </row>
    <row r="52" spans="1:21" ht="13.2" customHeight="1" x14ac:dyDescent="0.25">
      <c r="A52" s="268">
        <v>5</v>
      </c>
      <c r="B52" s="269">
        <v>5</v>
      </c>
      <c r="C52" s="268">
        <v>5</v>
      </c>
      <c r="D52" s="202">
        <v>5</v>
      </c>
      <c r="E52" s="269">
        <v>5</v>
      </c>
      <c r="F52" s="268"/>
      <c r="G52" s="202"/>
      <c r="H52" s="269"/>
      <c r="I52" s="151">
        <v>1</v>
      </c>
      <c r="J52" s="148">
        <f t="shared" si="5"/>
        <v>1</v>
      </c>
      <c r="K52" s="175" t="s">
        <v>871</v>
      </c>
      <c r="L52" s="245" t="s">
        <v>871</v>
      </c>
      <c r="M52" s="333" t="s">
        <v>1402</v>
      </c>
      <c r="N52" s="277" t="s">
        <v>3075</v>
      </c>
      <c r="O52" s="333"/>
      <c r="P52" s="317"/>
      <c r="Q52" s="42" t="str">
        <f t="shared" si="6"/>
        <v>NACC_UDS$PROBAD=labelled_spss(NACC_UDS$PROBAD,c(0 = No
1 = Yes
8 = No cognitive impairment
-4 = Not applicable), label="Presumptive etiologic diagnosis of the cognitive disorder — Probable Alzheimer’s disease")</v>
      </c>
      <c r="R52" s="33" t="str">
        <f t="shared" si="7"/>
        <v>missing values PROBAD(8,-4).</v>
      </c>
      <c r="S52" s="61" t="s">
        <v>3828</v>
      </c>
      <c r="T52" s="8"/>
      <c r="U52" s="8"/>
    </row>
    <row r="53" spans="1:21" ht="13.2" customHeight="1" x14ac:dyDescent="0.25">
      <c r="A53" s="268" t="s">
        <v>3156</v>
      </c>
      <c r="B53" s="269" t="s">
        <v>3156</v>
      </c>
      <c r="C53" s="268" t="s">
        <v>3156</v>
      </c>
      <c r="D53" s="202" t="s">
        <v>3156</v>
      </c>
      <c r="E53" s="269" t="s">
        <v>3156</v>
      </c>
      <c r="F53" s="268"/>
      <c r="G53" s="202"/>
      <c r="H53" s="269"/>
      <c r="I53" s="151">
        <v>1</v>
      </c>
      <c r="J53" s="148">
        <f t="shared" si="5"/>
        <v>1</v>
      </c>
      <c r="K53" s="175" t="s">
        <v>870</v>
      </c>
      <c r="L53" s="245" t="s">
        <v>870</v>
      </c>
      <c r="M53" s="333" t="s">
        <v>1403</v>
      </c>
      <c r="N53" s="277" t="s">
        <v>3076</v>
      </c>
      <c r="O53" s="333"/>
      <c r="P53" s="317"/>
      <c r="Q53" s="42" t="str">
        <f t="shared" si="6"/>
        <v>NACC_UDS$PROBADIF=labelled_spss(NACC_UDS$PROBADIF,c(1 = Primary
2 = Contributing
3 = Non-contributing
7 = Cognitively impaired but not AD diagnosis
8 = Diagnosis of normal cognition
-4 = Not applicable), label="Primary, contributing, or non- contributing cause of cognitive impairment — Probable Alzheimer’s disease")</v>
      </c>
      <c r="R53" s="33" t="str">
        <f t="shared" si="7"/>
        <v>missing values PROBADIF(7,8,-4).</v>
      </c>
      <c r="S53" s="61" t="s">
        <v>3839</v>
      </c>
      <c r="T53" s="8"/>
      <c r="U53" s="8"/>
    </row>
    <row r="54" spans="1:21" ht="13.2" customHeight="1" x14ac:dyDescent="0.25">
      <c r="A54" s="268">
        <v>6</v>
      </c>
      <c r="B54" s="269">
        <v>6</v>
      </c>
      <c r="C54" s="268">
        <v>6</v>
      </c>
      <c r="D54" s="202">
        <v>6</v>
      </c>
      <c r="E54" s="269">
        <v>6</v>
      </c>
      <c r="F54" s="268"/>
      <c r="G54" s="202"/>
      <c r="H54" s="269"/>
      <c r="I54" s="151">
        <v>1</v>
      </c>
      <c r="J54" s="148">
        <f t="shared" si="5"/>
        <v>1</v>
      </c>
      <c r="K54" s="175" t="s">
        <v>869</v>
      </c>
      <c r="L54" s="245" t="s">
        <v>869</v>
      </c>
      <c r="M54" s="333" t="s">
        <v>1404</v>
      </c>
      <c r="N54" s="277" t="s">
        <v>3075</v>
      </c>
      <c r="O54" s="333"/>
      <c r="P54" s="317"/>
      <c r="Q54" s="42" t="str">
        <f t="shared" si="6"/>
        <v>NACC_UDS$POSSAD=labelled_spss(NACC_UDS$POSSAD,c(0 = No
1 = Yes
8 = No cognitive impairment
-4 = Not applicable), label="Presumptive etiologic diagnosis of the cognitive disorder — Possible Alzheimer’s disease")</v>
      </c>
      <c r="R54" s="33" t="str">
        <f t="shared" si="7"/>
        <v>missing values POSSAD(8,-4).</v>
      </c>
      <c r="S54" s="61" t="s">
        <v>3828</v>
      </c>
      <c r="T54" s="8"/>
      <c r="U54" s="8"/>
    </row>
    <row r="55" spans="1:21" ht="13.2" customHeight="1" x14ac:dyDescent="0.25">
      <c r="A55" s="268" t="s">
        <v>3173</v>
      </c>
      <c r="B55" s="269" t="s">
        <v>3173</v>
      </c>
      <c r="C55" s="268" t="s">
        <v>3173</v>
      </c>
      <c r="D55" s="202" t="s">
        <v>3173</v>
      </c>
      <c r="E55" s="269" t="s">
        <v>3173</v>
      </c>
      <c r="F55" s="268"/>
      <c r="G55" s="202"/>
      <c r="H55" s="269"/>
      <c r="I55" s="151">
        <v>1</v>
      </c>
      <c r="J55" s="148">
        <f t="shared" si="5"/>
        <v>1</v>
      </c>
      <c r="K55" s="175" t="s">
        <v>868</v>
      </c>
      <c r="L55" s="245" t="s">
        <v>868</v>
      </c>
      <c r="M55" s="333" t="s">
        <v>1405</v>
      </c>
      <c r="N55" s="277" t="s">
        <v>3076</v>
      </c>
      <c r="O55" s="333"/>
      <c r="P55" s="317"/>
      <c r="Q55" s="42" t="str">
        <f t="shared" si="6"/>
        <v>NACC_UDS$POSSADIF=labelled_spss(NACC_UDS$POSSADIF,c(1 = Primary
2 = Contributing
3 = Non-contributing
7 = Cognitively impaired but not AD diagnosis
8 = Diagnosis of normal cognition
-4 = Not applicable), label="Primary, contributing, or non- contributing cause of cognitive impairment — Possible Alzheimer’s disease")</v>
      </c>
      <c r="R55" s="33" t="str">
        <f t="shared" si="7"/>
        <v>missing values POSSADIF(7,8,-4).</v>
      </c>
      <c r="S55" s="61" t="s">
        <v>3839</v>
      </c>
      <c r="T55" s="8"/>
      <c r="U55" s="8"/>
    </row>
    <row r="56" spans="1:21" ht="12" hidden="1" x14ac:dyDescent="0.25">
      <c r="A56" s="268"/>
      <c r="B56" s="269"/>
      <c r="C56" s="268"/>
      <c r="D56" s="202"/>
      <c r="E56" s="269"/>
      <c r="F56" s="268">
        <v>11</v>
      </c>
      <c r="G56" s="202">
        <v>11</v>
      </c>
      <c r="H56" s="269">
        <v>11</v>
      </c>
      <c r="I56" s="151">
        <v>0</v>
      </c>
      <c r="J56" s="148">
        <f t="shared" si="5"/>
        <v>0</v>
      </c>
      <c r="K56" s="195" t="s">
        <v>2444</v>
      </c>
      <c r="L56" s="195" t="s">
        <v>2444</v>
      </c>
      <c r="M56" s="195" t="s">
        <v>3265</v>
      </c>
      <c r="N56" s="195" t="s">
        <v>3270</v>
      </c>
      <c r="O56" s="195"/>
      <c r="P56" s="346"/>
      <c r="Q56" s="1" t="e">
        <f>CONCATENATE("NACC_UDS$",K56,"=","labelled_spss(NACC_UDS$",K56,",c(",N56,"), label=",#REF!,M56,#REF!,")")</f>
        <v>#REF!</v>
      </c>
    </row>
    <row r="57" spans="1:21" ht="12" hidden="1" x14ac:dyDescent="0.25">
      <c r="A57" s="268"/>
      <c r="B57" s="269"/>
      <c r="C57" s="268"/>
      <c r="D57" s="202"/>
      <c r="E57" s="269"/>
      <c r="F57" s="268" t="s">
        <v>3192</v>
      </c>
      <c r="G57" s="202" t="s">
        <v>3192</v>
      </c>
      <c r="H57" s="269" t="s">
        <v>3192</v>
      </c>
      <c r="I57" s="151">
        <v>0</v>
      </c>
      <c r="J57" s="148">
        <f t="shared" si="5"/>
        <v>0</v>
      </c>
      <c r="K57" s="195" t="s">
        <v>2448</v>
      </c>
      <c r="L57" s="195" t="s">
        <v>2448</v>
      </c>
      <c r="M57" s="195" t="s">
        <v>3266</v>
      </c>
      <c r="N57" s="195" t="s">
        <v>3272</v>
      </c>
      <c r="O57" s="195"/>
      <c r="P57" s="346"/>
    </row>
    <row r="58" spans="1:21" ht="12" hidden="1" x14ac:dyDescent="0.25">
      <c r="A58" s="268">
        <v>7</v>
      </c>
      <c r="B58" s="269">
        <v>7</v>
      </c>
      <c r="C58" s="268">
        <v>7</v>
      </c>
      <c r="D58" s="202">
        <v>7</v>
      </c>
      <c r="E58" s="269">
        <v>7</v>
      </c>
      <c r="F58" s="268"/>
      <c r="G58" s="202"/>
      <c r="H58" s="269"/>
      <c r="I58" s="151">
        <v>0</v>
      </c>
      <c r="J58" s="148">
        <f t="shared" si="5"/>
        <v>1</v>
      </c>
      <c r="K58" s="206" t="s">
        <v>2449</v>
      </c>
      <c r="L58" s="206" t="s">
        <v>2449</v>
      </c>
      <c r="M58" s="206" t="s">
        <v>3269</v>
      </c>
      <c r="N58" s="206" t="s">
        <v>3270</v>
      </c>
      <c r="O58" s="206"/>
      <c r="P58" s="299"/>
    </row>
    <row r="59" spans="1:21" ht="12" hidden="1" x14ac:dyDescent="0.25">
      <c r="A59" s="268" t="s">
        <v>3185</v>
      </c>
      <c r="B59" s="269" t="s">
        <v>3185</v>
      </c>
      <c r="C59" s="268" t="s">
        <v>3185</v>
      </c>
      <c r="D59" s="202" t="s">
        <v>3185</v>
      </c>
      <c r="E59" s="269" t="s">
        <v>3185</v>
      </c>
      <c r="F59" s="268"/>
      <c r="G59" s="202"/>
      <c r="H59" s="269"/>
      <c r="I59" s="151">
        <v>0</v>
      </c>
      <c r="J59" s="148">
        <f t="shared" si="5"/>
        <v>1</v>
      </c>
      <c r="K59" s="206" t="s">
        <v>2451</v>
      </c>
      <c r="L59" s="206" t="s">
        <v>2451</v>
      </c>
      <c r="M59" s="206" t="s">
        <v>3271</v>
      </c>
      <c r="N59" s="206" t="s">
        <v>3272</v>
      </c>
      <c r="O59" s="206"/>
      <c r="P59" s="299"/>
    </row>
    <row r="60" spans="1:21" ht="12" hidden="1" x14ac:dyDescent="0.25">
      <c r="A60" s="268"/>
      <c r="B60" s="269"/>
      <c r="C60" s="268"/>
      <c r="D60" s="202"/>
      <c r="E60" s="269"/>
      <c r="F60" s="268">
        <v>12</v>
      </c>
      <c r="G60" s="202">
        <v>12</v>
      </c>
      <c r="H60" s="269">
        <v>12</v>
      </c>
      <c r="I60" s="155">
        <v>0</v>
      </c>
      <c r="J60" s="148">
        <f t="shared" si="5"/>
        <v>0</v>
      </c>
      <c r="K60" s="195" t="s">
        <v>2450</v>
      </c>
      <c r="L60" s="195" t="s">
        <v>2450</v>
      </c>
      <c r="M60" s="195" t="s">
        <v>3267</v>
      </c>
      <c r="N60" s="195"/>
      <c r="O60" s="195"/>
      <c r="P60" s="346"/>
    </row>
    <row r="61" spans="1:21" ht="12" hidden="1" x14ac:dyDescent="0.25">
      <c r="A61" s="268"/>
      <c r="B61" s="269"/>
      <c r="C61" s="268"/>
      <c r="D61" s="202"/>
      <c r="E61" s="269"/>
      <c r="F61" s="268" t="s">
        <v>3193</v>
      </c>
      <c r="G61" s="202" t="s">
        <v>3193</v>
      </c>
      <c r="H61" s="269" t="s">
        <v>3193</v>
      </c>
      <c r="I61" s="155">
        <v>0</v>
      </c>
      <c r="J61" s="148">
        <f t="shared" si="5"/>
        <v>0</v>
      </c>
      <c r="K61" s="195" t="s">
        <v>2452</v>
      </c>
      <c r="L61" s="195" t="s">
        <v>2452</v>
      </c>
      <c r="M61" s="195" t="s">
        <v>3268</v>
      </c>
      <c r="N61" s="195"/>
      <c r="O61" s="195"/>
      <c r="P61" s="346"/>
    </row>
    <row r="62" spans="1:21" ht="13.2" customHeight="1" x14ac:dyDescent="0.25">
      <c r="A62" s="268">
        <v>22</v>
      </c>
      <c r="B62" s="269">
        <v>22</v>
      </c>
      <c r="C62" s="268">
        <v>23</v>
      </c>
      <c r="D62" s="202">
        <v>23</v>
      </c>
      <c r="E62" s="269">
        <v>23</v>
      </c>
      <c r="F62" s="268" t="s">
        <v>3194</v>
      </c>
      <c r="G62" s="202" t="s">
        <v>3194</v>
      </c>
      <c r="H62" s="269" t="s">
        <v>3194</v>
      </c>
      <c r="I62" s="151">
        <v>1</v>
      </c>
      <c r="J62" s="148">
        <f t="shared" si="5"/>
        <v>0</v>
      </c>
      <c r="K62" s="151" t="s">
        <v>865</v>
      </c>
      <c r="L62" s="152" t="s">
        <v>865</v>
      </c>
      <c r="M62" s="153" t="s">
        <v>864</v>
      </c>
      <c r="N62" s="276" t="s">
        <v>3078</v>
      </c>
      <c r="O62" s="153"/>
      <c r="P62" s="214"/>
      <c r="Q62" s="42" t="str">
        <f>CONCATENATE("NACC_UDS$",K62,"=","labelled_spss(NACC_UDS$",K62,",c(",N62,"), label=",$Q$1,M62,$Q$1,")")</f>
        <v>NACC_UDS$PARK=labelled_spss(NACC_UDS$PARK,c(0 = No (assumed assessed and found not present)
1 = Yes), label="Parkinson’s disease present")</v>
      </c>
      <c r="R62" s="33" t="str">
        <f>IF(S62="","",CONCATENATE("missing values ",K62,"(",S62,")."))</f>
        <v/>
      </c>
      <c r="S62" s="61"/>
      <c r="T62" s="8"/>
      <c r="U62" s="8"/>
    </row>
    <row r="63" spans="1:21" ht="12" hidden="1" x14ac:dyDescent="0.25">
      <c r="A63" s="268" t="s">
        <v>3218</v>
      </c>
      <c r="B63" s="269" t="s">
        <v>3218</v>
      </c>
      <c r="C63" s="268" t="s">
        <v>3219</v>
      </c>
      <c r="D63" s="202" t="s">
        <v>3219</v>
      </c>
      <c r="E63" s="269" t="s">
        <v>3219</v>
      </c>
      <c r="F63" s="268"/>
      <c r="G63" s="202"/>
      <c r="H63" s="269"/>
      <c r="I63" s="155">
        <v>0</v>
      </c>
      <c r="J63" s="148">
        <f t="shared" si="5"/>
        <v>1</v>
      </c>
      <c r="K63" s="206" t="s">
        <v>2368</v>
      </c>
      <c r="L63" s="206"/>
      <c r="M63" s="206"/>
      <c r="N63" s="206"/>
      <c r="O63" s="206"/>
      <c r="P63" s="299"/>
    </row>
    <row r="64" spans="1:21" ht="13.2" customHeight="1" x14ac:dyDescent="0.25">
      <c r="A64" s="268"/>
      <c r="B64" s="269"/>
      <c r="C64" s="268"/>
      <c r="D64" s="202"/>
      <c r="E64" s="269"/>
      <c r="F64" s="268">
        <v>13</v>
      </c>
      <c r="G64" s="202">
        <v>13</v>
      </c>
      <c r="H64" s="269">
        <v>13</v>
      </c>
      <c r="I64" s="151">
        <v>1</v>
      </c>
      <c r="J64" s="148">
        <f t="shared" si="5"/>
        <v>0</v>
      </c>
      <c r="K64" s="151" t="s">
        <v>863</v>
      </c>
      <c r="L64" s="152" t="s">
        <v>863</v>
      </c>
      <c r="M64" s="153" t="s">
        <v>1408</v>
      </c>
      <c r="N64" s="276" t="s">
        <v>3079</v>
      </c>
      <c r="O64" s="153"/>
      <c r="P64" s="214"/>
      <c r="Q64" s="42" t="str">
        <f t="shared" ref="Q64:Q77" si="8">CONCATENATE("NACC_UDS$",K64,"=","labelled_spss(NACC_UDS$",K64,",c(",N64,"), label=",$Q$1,M64,$Q$1,")")</f>
        <v>NACC_UDS$MSA=labelled_spss(NACC_UDS$MSA,c(0 = No (assumed assessed and found not present
1 = Yes
-4 = Not applicable), label="Presumptive etiologic diagnosis of the cognitive disorder — Multiple system atrophy (MSA)")</v>
      </c>
      <c r="R64" s="33" t="str">
        <f t="shared" ref="R64:R77" si="9">IF(S64="","",CONCATENATE("missing values ",K64,"(",S64,")."))</f>
        <v>missing values MSA(-4).</v>
      </c>
      <c r="S64" s="61" t="s">
        <v>2888</v>
      </c>
      <c r="T64" s="8"/>
      <c r="U64" s="8"/>
    </row>
    <row r="65" spans="1:21" ht="13.2" customHeight="1" x14ac:dyDescent="0.25">
      <c r="A65" s="268"/>
      <c r="B65" s="269"/>
      <c r="C65" s="268"/>
      <c r="D65" s="202"/>
      <c r="E65" s="269"/>
      <c r="F65" s="268" t="s">
        <v>3195</v>
      </c>
      <c r="G65" s="202" t="s">
        <v>3195</v>
      </c>
      <c r="H65" s="269" t="s">
        <v>3195</v>
      </c>
      <c r="I65" s="151">
        <v>1</v>
      </c>
      <c r="J65" s="148">
        <f t="shared" si="5"/>
        <v>0</v>
      </c>
      <c r="K65" s="151" t="s">
        <v>862</v>
      </c>
      <c r="L65" s="152" t="s">
        <v>862</v>
      </c>
      <c r="M65" s="153" t="s">
        <v>1409</v>
      </c>
      <c r="N65" s="276" t="s">
        <v>3080</v>
      </c>
      <c r="O65" s="153"/>
      <c r="P65" s="214"/>
      <c r="Q65" s="42" t="str">
        <f t="shared" si="8"/>
        <v>NACC_UDS$MSAIF=labelled_spss(NACC_UDS$MSAIF,c(1 = Primary
2 = Contributing
3 = Non-contributing
7 = Cognitively impaired but no MSA diagnosis
8 = Diagnosis of normal cognition
-4 = Not applicable), label="Primary, contributing, or non- contributing cause of cognitive impairment — Multiple system atrophy (MSA)")</v>
      </c>
      <c r="R65" s="33" t="str">
        <f t="shared" si="9"/>
        <v>missing values MSAIF(7,8,-4).</v>
      </c>
      <c r="S65" s="61" t="s">
        <v>3839</v>
      </c>
      <c r="T65" s="8"/>
      <c r="U65" s="8"/>
    </row>
    <row r="66" spans="1:21" ht="13.2" customHeight="1" x14ac:dyDescent="0.25">
      <c r="A66" s="268">
        <v>13</v>
      </c>
      <c r="B66" s="269">
        <v>13</v>
      </c>
      <c r="C66" s="268">
        <v>14</v>
      </c>
      <c r="D66" s="202">
        <v>14</v>
      </c>
      <c r="E66" s="269">
        <v>14</v>
      </c>
      <c r="F66" s="268" t="s">
        <v>3196</v>
      </c>
      <c r="G66" s="202" t="s">
        <v>3196</v>
      </c>
      <c r="H66" s="269" t="s">
        <v>3196</v>
      </c>
      <c r="I66" s="151">
        <v>1</v>
      </c>
      <c r="J66" s="148">
        <f t="shared" ref="J66:J97" si="10">IF(AND(F66="",G66="",H66=""),1,0)</f>
        <v>0</v>
      </c>
      <c r="K66" s="151" t="s">
        <v>595</v>
      </c>
      <c r="L66" s="152" t="s">
        <v>595</v>
      </c>
      <c r="M66" s="153" t="s">
        <v>1410</v>
      </c>
      <c r="N66" s="276" t="s">
        <v>3078</v>
      </c>
      <c r="O66" s="153"/>
      <c r="P66" s="214"/>
      <c r="Q66" s="42" t="str">
        <f t="shared" si="8"/>
        <v>NACC_UDS$PSP=labelled_spss(NACC_UDS$PSP,c(0 = No (assumed assessed and found not present)
1 = Yes), label="Presumptive etiologic diagnosis of the cognitive disorder — primary supranuclear palsy (PSP)")</v>
      </c>
      <c r="R66" s="33" t="str">
        <f t="shared" si="9"/>
        <v/>
      </c>
      <c r="S66" s="61"/>
      <c r="T66" s="8"/>
      <c r="U66" s="8"/>
    </row>
    <row r="67" spans="1:21" ht="13.2" customHeight="1" x14ac:dyDescent="0.25">
      <c r="A67" s="268" t="s">
        <v>3195</v>
      </c>
      <c r="B67" s="269" t="s">
        <v>3195</v>
      </c>
      <c r="C67" s="268" t="s">
        <v>3196</v>
      </c>
      <c r="D67" s="202" t="s">
        <v>3196</v>
      </c>
      <c r="E67" s="269" t="s">
        <v>3196</v>
      </c>
      <c r="F67" s="268" t="s">
        <v>3197</v>
      </c>
      <c r="G67" s="202" t="s">
        <v>3197</v>
      </c>
      <c r="H67" s="269" t="s">
        <v>3197</v>
      </c>
      <c r="I67" s="151">
        <v>1</v>
      </c>
      <c r="J67" s="148">
        <f t="shared" si="10"/>
        <v>0</v>
      </c>
      <c r="K67" s="151" t="s">
        <v>861</v>
      </c>
      <c r="L67" s="152" t="s">
        <v>861</v>
      </c>
      <c r="M67" s="153" t="s">
        <v>1411</v>
      </c>
      <c r="N67" s="276" t="s">
        <v>3081</v>
      </c>
      <c r="O67" s="153"/>
      <c r="P67" s="214"/>
      <c r="Q67" s="42" t="str">
        <f t="shared" si="8"/>
        <v>NACC_UDS$PSPIF=labelled_spss(NACC_UDS$PSPIF,c(1 = Primary
2 = Contributing
3 = Non-contributing
7 = Cognitively impaired but no PSP diagnosis
8 = Diagnosis of normal cognition), label="Primary, contributing, or non- contributing cause of cognitive impairment — Primary supranuclear palsy (PSP)")</v>
      </c>
      <c r="R67" s="33" t="str">
        <f t="shared" si="9"/>
        <v>missing values PSPIF(7,8).</v>
      </c>
      <c r="S67" s="61" t="s">
        <v>3838</v>
      </c>
      <c r="T67" s="8"/>
      <c r="U67" s="8"/>
    </row>
    <row r="68" spans="1:21" ht="13.2" customHeight="1" x14ac:dyDescent="0.25">
      <c r="A68" s="268">
        <v>14</v>
      </c>
      <c r="B68" s="269">
        <v>14</v>
      </c>
      <c r="C68" s="268">
        <v>15</v>
      </c>
      <c r="D68" s="202">
        <v>15</v>
      </c>
      <c r="E68" s="269">
        <v>15</v>
      </c>
      <c r="F68" s="268" t="s">
        <v>3198</v>
      </c>
      <c r="G68" s="202" t="s">
        <v>3198</v>
      </c>
      <c r="H68" s="269" t="s">
        <v>3198</v>
      </c>
      <c r="I68" s="151">
        <v>1</v>
      </c>
      <c r="J68" s="148">
        <f t="shared" si="10"/>
        <v>0</v>
      </c>
      <c r="K68" s="151" t="s">
        <v>860</v>
      </c>
      <c r="L68" s="152" t="s">
        <v>860</v>
      </c>
      <c r="M68" s="153" t="s">
        <v>1412</v>
      </c>
      <c r="N68" s="276" t="s">
        <v>3078</v>
      </c>
      <c r="O68" s="153"/>
      <c r="P68" s="214"/>
      <c r="Q68" s="42" t="str">
        <f t="shared" si="8"/>
        <v>NACC_UDS$CORT=labelled_spss(NACC_UDS$CORT,c(0 = No (assumed assessed and found not present)
1 = Yes), label="Presumptive etiologic diagnosis of the cognitive disorder — Corticobasal degeneration (CBD)")</v>
      </c>
      <c r="R68" s="33" t="str">
        <f t="shared" si="9"/>
        <v/>
      </c>
      <c r="S68" s="61"/>
      <c r="T68" s="8"/>
      <c r="U68" s="8"/>
    </row>
    <row r="69" spans="1:21" ht="13.2" customHeight="1" x14ac:dyDescent="0.25">
      <c r="A69" s="268" t="s">
        <v>3196</v>
      </c>
      <c r="B69" s="269" t="s">
        <v>3196</v>
      </c>
      <c r="C69" s="268" t="s">
        <v>3205</v>
      </c>
      <c r="D69" s="202" t="s">
        <v>3205</v>
      </c>
      <c r="E69" s="269" t="s">
        <v>3205</v>
      </c>
      <c r="F69" s="268" t="s">
        <v>3199</v>
      </c>
      <c r="G69" s="202" t="s">
        <v>3199</v>
      </c>
      <c r="H69" s="269" t="s">
        <v>3199</v>
      </c>
      <c r="I69" s="151">
        <v>1</v>
      </c>
      <c r="J69" s="148">
        <f t="shared" si="10"/>
        <v>0</v>
      </c>
      <c r="K69" s="151" t="s">
        <v>900</v>
      </c>
      <c r="L69" s="152" t="s">
        <v>900</v>
      </c>
      <c r="M69" s="153" t="s">
        <v>1413</v>
      </c>
      <c r="N69" s="276" t="s">
        <v>3082</v>
      </c>
      <c r="O69" s="153"/>
      <c r="P69" s="214"/>
      <c r="Q69" s="42" t="str">
        <f t="shared" si="8"/>
        <v>NACC_UDS$CORTIF=labelled_spss(NACC_UDS$CORTIF,c(1 = Primary
2 = Contributing
3 = Non-contributing
7 = Cognitively impaired but no CBD diagnosis
8 = Diagnosis of normal cognition), label="Primary, contributing, or non- contributing cause of cognitive impairment — Corticobasal degeneration (CBD)")</v>
      </c>
      <c r="R69" s="33" t="str">
        <f t="shared" si="9"/>
        <v>missing values CORTIF(7,8).</v>
      </c>
      <c r="S69" s="61" t="s">
        <v>3838</v>
      </c>
      <c r="T69" s="8"/>
      <c r="U69" s="8"/>
    </row>
    <row r="70" spans="1:21" ht="13.2" customHeight="1" x14ac:dyDescent="0.25">
      <c r="A70" s="268"/>
      <c r="B70" s="269"/>
      <c r="C70" s="268"/>
      <c r="D70" s="202"/>
      <c r="E70" s="269"/>
      <c r="F70" s="268" t="s">
        <v>3200</v>
      </c>
      <c r="G70" s="202" t="s">
        <v>3200</v>
      </c>
      <c r="H70" s="269" t="s">
        <v>3200</v>
      </c>
      <c r="I70" s="151">
        <v>1</v>
      </c>
      <c r="J70" s="148">
        <f t="shared" si="10"/>
        <v>0</v>
      </c>
      <c r="K70" s="151" t="s">
        <v>899</v>
      </c>
      <c r="L70" s="152" t="s">
        <v>899</v>
      </c>
      <c r="M70" s="153" t="s">
        <v>1414</v>
      </c>
      <c r="N70" s="276" t="s">
        <v>3083</v>
      </c>
      <c r="O70" s="153"/>
      <c r="P70" s="214"/>
      <c r="Q70" s="42" t="str">
        <f t="shared" si="8"/>
        <v>NACC_UDS$FTLDMO=labelled_spss(NACC_UDS$FTLDMO,c(0 = No (assumed assessed and found not present)
1 = Yes
-4 = Not applicable), label="Presumptive etiologic diagnosis of the cognitive disorder — FTLD with motor neuron disease (MND)")</v>
      </c>
      <c r="R70" s="33" t="str">
        <f t="shared" si="9"/>
        <v>missing values FTLDMO(-4).</v>
      </c>
      <c r="S70" s="61" t="s">
        <v>2888</v>
      </c>
      <c r="T70" s="8"/>
      <c r="U70" s="8"/>
    </row>
    <row r="71" spans="1:21" ht="13.2" customHeight="1" x14ac:dyDescent="0.25">
      <c r="A71" s="268"/>
      <c r="B71" s="269"/>
      <c r="C71" s="268"/>
      <c r="D71" s="202"/>
      <c r="E71" s="269"/>
      <c r="F71" s="268" t="s">
        <v>3201</v>
      </c>
      <c r="G71" s="202" t="s">
        <v>3201</v>
      </c>
      <c r="H71" s="269" t="s">
        <v>3201</v>
      </c>
      <c r="I71" s="151">
        <v>1</v>
      </c>
      <c r="J71" s="148">
        <f t="shared" si="10"/>
        <v>0</v>
      </c>
      <c r="K71" s="151" t="s">
        <v>898</v>
      </c>
      <c r="L71" s="152" t="s">
        <v>898</v>
      </c>
      <c r="M71" s="153" t="s">
        <v>1415</v>
      </c>
      <c r="N71" s="276" t="s">
        <v>3084</v>
      </c>
      <c r="O71" s="153"/>
      <c r="P71" s="214"/>
      <c r="Q71" s="42" t="str">
        <f t="shared" si="8"/>
        <v>NACC_UDS$FTLDMOIF=labelled_spss(NACC_UDS$FTLDMOIF,c(1 = Primary
2 = Contributing
3 = Non-contributing
7 = Cognitively impaired but no FTLD with MND diagnosis
8 = Diagnosis of normal cognition
-4 = Not applicable), label="Primary, contributing, or non- contributing cause of cognitive impairment — FTLD with motor neuron disease (MND)")</v>
      </c>
      <c r="R71" s="33" t="str">
        <f t="shared" si="9"/>
        <v>missing values FTLDMOIF(7,8,-4).</v>
      </c>
      <c r="S71" s="61" t="s">
        <v>3839</v>
      </c>
      <c r="T71" s="8"/>
      <c r="U71" s="8"/>
    </row>
    <row r="72" spans="1:21" ht="13.2" customHeight="1" x14ac:dyDescent="0.25">
      <c r="A72" s="268"/>
      <c r="B72" s="269"/>
      <c r="C72" s="268"/>
      <c r="D72" s="202"/>
      <c r="E72" s="269"/>
      <c r="F72" s="268" t="s">
        <v>3202</v>
      </c>
      <c r="G72" s="202" t="s">
        <v>3202</v>
      </c>
      <c r="H72" s="269" t="s">
        <v>3202</v>
      </c>
      <c r="I72" s="151">
        <v>1</v>
      </c>
      <c r="J72" s="148">
        <f t="shared" si="10"/>
        <v>0</v>
      </c>
      <c r="K72" s="151" t="s">
        <v>897</v>
      </c>
      <c r="L72" s="152" t="s">
        <v>897</v>
      </c>
      <c r="M72" s="153" t="s">
        <v>1416</v>
      </c>
      <c r="N72" s="276" t="s">
        <v>3083</v>
      </c>
      <c r="O72" s="153"/>
      <c r="P72" s="214"/>
      <c r="Q72" s="42" t="str">
        <f t="shared" si="8"/>
        <v>NACC_UDS$FTLDNOS=labelled_spss(NACC_UDS$FTLDNOS,c(0 = No (assumed assessed and found not present)
1 = Yes
-4 = Not applicable), label="Presumptive etiologic diagnosis of the cognitive disorder — FTLD not otherwise speciﬁed (NOS)")</v>
      </c>
      <c r="R72" s="33" t="str">
        <f t="shared" si="9"/>
        <v>missing values FTLDNOS(-4).</v>
      </c>
      <c r="S72" s="61" t="s">
        <v>2888</v>
      </c>
      <c r="T72" s="8"/>
      <c r="U72" s="8"/>
    </row>
    <row r="73" spans="1:21" ht="13.2" customHeight="1" x14ac:dyDescent="0.25">
      <c r="A73" s="268"/>
      <c r="B73" s="269"/>
      <c r="C73" s="268"/>
      <c r="D73" s="202"/>
      <c r="E73" s="269"/>
      <c r="F73" s="268" t="s">
        <v>3203</v>
      </c>
      <c r="G73" s="202" t="s">
        <v>3203</v>
      </c>
      <c r="H73" s="269" t="s">
        <v>3203</v>
      </c>
      <c r="I73" s="151">
        <v>1</v>
      </c>
      <c r="J73" s="148">
        <f t="shared" si="10"/>
        <v>0</v>
      </c>
      <c r="K73" s="151" t="s">
        <v>896</v>
      </c>
      <c r="L73" s="152" t="s">
        <v>896</v>
      </c>
      <c r="M73" s="153" t="s">
        <v>1417</v>
      </c>
      <c r="N73" s="276" t="s">
        <v>3085</v>
      </c>
      <c r="O73" s="153"/>
      <c r="P73" s="214"/>
      <c r="Q73" s="42" t="str">
        <f t="shared" si="8"/>
        <v>NACC_UDS$FTLDNOIF=labelled_spss(NACC_UDS$FTLDNOIF,c(1 = Primary
2 = Contributing
3 = Non-contributing
7 = Cognitively impaired but no FTLD NOS diagnosis
8 = Diagnosis of normal cognition
-4 = Not applicable), label="Primary, contributing, or non- contributing cause of cognitive impairment — FTLD not otherwise speciﬁed (NOS)")</v>
      </c>
      <c r="R73" s="33" t="str">
        <f t="shared" si="9"/>
        <v>missing values FTLDNOIF(7,8,-4).</v>
      </c>
      <c r="S73" s="61" t="s">
        <v>3839</v>
      </c>
      <c r="T73" s="8"/>
      <c r="U73" s="8"/>
    </row>
    <row r="74" spans="1:21" ht="13.2" customHeight="1" x14ac:dyDescent="0.25">
      <c r="A74" s="268">
        <v>11</v>
      </c>
      <c r="B74" s="269">
        <v>11</v>
      </c>
      <c r="C74" s="268">
        <v>12</v>
      </c>
      <c r="D74" s="202">
        <v>12</v>
      </c>
      <c r="E74" s="269">
        <v>12</v>
      </c>
      <c r="F74" s="268"/>
      <c r="G74" s="202"/>
      <c r="H74" s="269"/>
      <c r="I74" s="151">
        <v>1</v>
      </c>
      <c r="J74" s="148">
        <f t="shared" si="10"/>
        <v>1</v>
      </c>
      <c r="K74" s="175" t="s">
        <v>895</v>
      </c>
      <c r="L74" s="245" t="s">
        <v>895</v>
      </c>
      <c r="M74" s="333" t="s">
        <v>1418</v>
      </c>
      <c r="N74" s="277" t="s">
        <v>3086</v>
      </c>
      <c r="O74" s="333"/>
      <c r="P74" s="317"/>
      <c r="Q74" s="42" t="str">
        <f t="shared" si="8"/>
        <v>NACC_UDS$FTD=labelled_spss(NACC_UDS$FTD,c(0 = Absent
1 = Present
8 = No cognitive impairment
-4 = Not applicable), label="Presence of behavioral frontotemporal dementia (bvFTD)")</v>
      </c>
      <c r="R74" s="33" t="str">
        <f t="shared" si="9"/>
        <v>missing values FTD(8,-4).</v>
      </c>
      <c r="S74" s="61" t="s">
        <v>3828</v>
      </c>
      <c r="T74" s="8"/>
      <c r="U74" s="8"/>
    </row>
    <row r="75" spans="1:21" ht="13.2" customHeight="1" x14ac:dyDescent="0.25">
      <c r="A75" s="268" t="s">
        <v>3192</v>
      </c>
      <c r="B75" s="269" t="s">
        <v>3192</v>
      </c>
      <c r="C75" s="268" t="s">
        <v>3193</v>
      </c>
      <c r="D75" s="202" t="s">
        <v>3193</v>
      </c>
      <c r="E75" s="269" t="s">
        <v>3193</v>
      </c>
      <c r="F75" s="268"/>
      <c r="G75" s="202"/>
      <c r="H75" s="269"/>
      <c r="I75" s="151">
        <v>1</v>
      </c>
      <c r="J75" s="148">
        <f t="shared" si="10"/>
        <v>1</v>
      </c>
      <c r="K75" s="175" t="s">
        <v>894</v>
      </c>
      <c r="L75" s="245" t="s">
        <v>894</v>
      </c>
      <c r="M75" s="333" t="s">
        <v>1419</v>
      </c>
      <c r="N75" s="277" t="s">
        <v>3087</v>
      </c>
      <c r="O75" s="333"/>
      <c r="P75" s="317"/>
      <c r="Q75" s="42" t="str">
        <f t="shared" si="8"/>
        <v>NACC_UDS$FTDIF=labelled_spss(NACC_UDS$FTDIF,c(1 = Primary
2 = Contributing
7 = Cognitively impaired but no bvFTD diagnosis
8 = Diagnosis of normal cognition
-4 = Not applicable), label="Primary, contributing, or non- contributing cause of cognitive impairment — behavioral frontotemporal dementia (bvFTD)")</v>
      </c>
      <c r="R75" s="33" t="str">
        <f t="shared" si="9"/>
        <v>missing values FTDIF(7,8,-4).</v>
      </c>
      <c r="S75" s="61" t="s">
        <v>3839</v>
      </c>
      <c r="T75" s="8"/>
      <c r="U75" s="8"/>
    </row>
    <row r="76" spans="1:21" ht="13.2" customHeight="1" x14ac:dyDescent="0.25">
      <c r="A76" s="268">
        <v>12</v>
      </c>
      <c r="B76" s="269">
        <v>12</v>
      </c>
      <c r="C76" s="268">
        <v>13</v>
      </c>
      <c r="D76" s="202">
        <v>13</v>
      </c>
      <c r="E76" s="269">
        <v>13</v>
      </c>
      <c r="F76" s="268"/>
      <c r="G76" s="202"/>
      <c r="H76" s="269"/>
      <c r="I76" s="151">
        <v>1</v>
      </c>
      <c r="J76" s="148">
        <f t="shared" si="10"/>
        <v>1</v>
      </c>
      <c r="K76" s="175" t="s">
        <v>893</v>
      </c>
      <c r="L76" s="245" t="s">
        <v>893</v>
      </c>
      <c r="M76" s="333" t="s">
        <v>1420</v>
      </c>
      <c r="N76" s="277" t="s">
        <v>3075</v>
      </c>
      <c r="O76" s="333"/>
      <c r="P76" s="317"/>
      <c r="Q76" s="42" t="str">
        <f t="shared" si="8"/>
        <v>NACC_UDS$PPAPH=labelled_spss(NACC_UDS$PPAPH,c(0 = No
1 = Yes
8 = No cognitive impairment
-4 = Not applicable), label="Presumptive etiologic diagnosis of the cognitive disorder — Primary progressive aphasia (PPA)")</v>
      </c>
      <c r="R76" s="33" t="str">
        <f t="shared" si="9"/>
        <v>missing values PPAPH(8,-4).</v>
      </c>
      <c r="S76" s="61" t="s">
        <v>3828</v>
      </c>
      <c r="T76" s="8"/>
      <c r="U76" s="8"/>
    </row>
    <row r="77" spans="1:21" ht="13.2" customHeight="1" x14ac:dyDescent="0.25">
      <c r="A77" s="268" t="s">
        <v>3193</v>
      </c>
      <c r="B77" s="269" t="s">
        <v>3193</v>
      </c>
      <c r="C77" s="268" t="s">
        <v>3195</v>
      </c>
      <c r="D77" s="202" t="s">
        <v>3195</v>
      </c>
      <c r="E77" s="269" t="s">
        <v>3195</v>
      </c>
      <c r="F77" s="268"/>
      <c r="G77" s="202"/>
      <c r="H77" s="269"/>
      <c r="I77" s="151">
        <v>1</v>
      </c>
      <c r="J77" s="148">
        <f t="shared" si="10"/>
        <v>1</v>
      </c>
      <c r="K77" s="175" t="s">
        <v>892</v>
      </c>
      <c r="L77" s="245" t="s">
        <v>892</v>
      </c>
      <c r="M77" s="333" t="s">
        <v>1421</v>
      </c>
      <c r="N77" s="277" t="s">
        <v>3088</v>
      </c>
      <c r="O77" s="333"/>
      <c r="P77" s="317"/>
      <c r="Q77" s="42" t="str">
        <f t="shared" si="8"/>
        <v>NACC_UDS$PPAPHIF=labelled_spss(NACC_UDS$PPAPHIF,c(1 = Primary
2 = Contributing
7 = Cognitively impaired but no PPA diagnosis
8 = Diagnosis of normal cognition
-4 = Not applicable), label="Primary, contributing, or non- contributing cause of cognitive impairment — primary progressive aphasia (PPA)")</v>
      </c>
      <c r="R77" s="33" t="str">
        <f t="shared" si="9"/>
        <v>missing values PPAPHIF(7,8,-4).</v>
      </c>
      <c r="S77" s="61" t="s">
        <v>3839</v>
      </c>
      <c r="T77" s="8"/>
      <c r="U77" s="8"/>
    </row>
    <row r="78" spans="1:21" ht="12" hidden="1" x14ac:dyDescent="0.25">
      <c r="A78" s="268" t="s">
        <v>5840</v>
      </c>
      <c r="B78" s="269" t="s">
        <v>5840</v>
      </c>
      <c r="C78" s="268" t="s">
        <v>5831</v>
      </c>
      <c r="D78" s="202" t="s">
        <v>5831</v>
      </c>
      <c r="E78" s="269" t="s">
        <v>5831</v>
      </c>
      <c r="F78" s="268"/>
      <c r="G78" s="202"/>
      <c r="H78" s="269"/>
      <c r="I78" s="151">
        <v>0</v>
      </c>
      <c r="J78" s="148">
        <f t="shared" si="10"/>
        <v>1</v>
      </c>
      <c r="K78" s="205" t="s">
        <v>2424</v>
      </c>
      <c r="L78" s="205" t="s">
        <v>2424</v>
      </c>
      <c r="M78" s="333" t="s">
        <v>5814</v>
      </c>
      <c r="N78" s="206"/>
      <c r="O78" s="206"/>
      <c r="P78" s="299"/>
    </row>
    <row r="79" spans="1:21" ht="12" hidden="1" x14ac:dyDescent="0.25">
      <c r="A79" s="268" t="s">
        <v>5841</v>
      </c>
      <c r="B79" s="269" t="s">
        <v>5841</v>
      </c>
      <c r="C79" s="268" t="s">
        <v>5832</v>
      </c>
      <c r="D79" s="202" t="s">
        <v>5832</v>
      </c>
      <c r="E79" s="269" t="s">
        <v>5832</v>
      </c>
      <c r="F79" s="268"/>
      <c r="G79" s="202"/>
      <c r="H79" s="269"/>
      <c r="I79" s="151">
        <v>0</v>
      </c>
      <c r="J79" s="148">
        <f t="shared" si="10"/>
        <v>1</v>
      </c>
      <c r="K79" s="205" t="s">
        <v>2425</v>
      </c>
      <c r="L79" s="205" t="s">
        <v>2425</v>
      </c>
      <c r="M79" s="333" t="s">
        <v>5815</v>
      </c>
      <c r="N79" s="206"/>
      <c r="O79" s="206"/>
      <c r="P79" s="299"/>
    </row>
    <row r="80" spans="1:21" ht="12" hidden="1" x14ac:dyDescent="0.25">
      <c r="A80" s="268" t="s">
        <v>5842</v>
      </c>
      <c r="B80" s="269" t="s">
        <v>5842</v>
      </c>
      <c r="C80" s="268" t="s">
        <v>5833</v>
      </c>
      <c r="D80" s="202" t="s">
        <v>5833</v>
      </c>
      <c r="E80" s="269" t="s">
        <v>5833</v>
      </c>
      <c r="F80" s="268"/>
      <c r="G80" s="202"/>
      <c r="H80" s="269"/>
      <c r="I80" s="151">
        <v>0</v>
      </c>
      <c r="J80" s="148">
        <f t="shared" si="10"/>
        <v>1</v>
      </c>
      <c r="K80" s="205" t="s">
        <v>2426</v>
      </c>
      <c r="L80" s="205" t="s">
        <v>2426</v>
      </c>
      <c r="M80" s="333" t="s">
        <v>5816</v>
      </c>
      <c r="N80" s="206"/>
      <c r="O80" s="206"/>
      <c r="P80" s="299"/>
    </row>
    <row r="81" spans="1:21" ht="24" hidden="1" x14ac:dyDescent="0.25">
      <c r="A81" s="268" t="s">
        <v>5843</v>
      </c>
      <c r="B81" s="269" t="s">
        <v>5843</v>
      </c>
      <c r="C81" s="268" t="s">
        <v>5834</v>
      </c>
      <c r="D81" s="202" t="s">
        <v>5834</v>
      </c>
      <c r="E81" s="269" t="s">
        <v>5834</v>
      </c>
      <c r="F81" s="268"/>
      <c r="G81" s="202"/>
      <c r="H81" s="269"/>
      <c r="I81" s="151">
        <v>0</v>
      </c>
      <c r="J81" s="148">
        <f t="shared" si="10"/>
        <v>1</v>
      </c>
      <c r="K81" s="205" t="s">
        <v>2427</v>
      </c>
      <c r="L81" s="205" t="s">
        <v>2427</v>
      </c>
      <c r="M81" s="333" t="s">
        <v>5817</v>
      </c>
      <c r="N81" s="206"/>
      <c r="O81" s="206"/>
      <c r="P81" s="299"/>
    </row>
    <row r="82" spans="1:21" ht="13.2" customHeight="1" x14ac:dyDescent="0.25">
      <c r="A82" s="268"/>
      <c r="B82" s="269"/>
      <c r="C82" s="268"/>
      <c r="D82" s="202"/>
      <c r="E82" s="269"/>
      <c r="F82" s="268" t="s">
        <v>3204</v>
      </c>
      <c r="G82" s="202" t="s">
        <v>3204</v>
      </c>
      <c r="H82" s="269" t="s">
        <v>3204</v>
      </c>
      <c r="I82" s="151">
        <v>1</v>
      </c>
      <c r="J82" s="148">
        <f t="shared" si="10"/>
        <v>0</v>
      </c>
      <c r="K82" s="151" t="s">
        <v>891</v>
      </c>
      <c r="L82" s="152" t="s">
        <v>891</v>
      </c>
      <c r="M82" s="153" t="s">
        <v>890</v>
      </c>
      <c r="N82" s="276" t="s">
        <v>3089</v>
      </c>
      <c r="O82" s="153"/>
      <c r="P82" s="214"/>
      <c r="Q82" s="42" t="str">
        <f t="shared" ref="Q82:Q113" si="11">CONCATENATE("NACC_UDS$",K82,"=","labelled_spss(NACC_UDS$",K82,",c(",N82,"), label=",$Q$1,M82,$Q$1,")")</f>
        <v>NACC_UDS$FTLDSUBT=labelled_spss(NACC_UDS$FTLDSUBT,c(1 = Tauopathy
2 = TDP-43 proteinopathy
3 = Other
7 = Cognitively impaired but no FTLD diagnosis
8 = Diagnosis of normal cognition
9 = Unknown subtype
-4 = Not applicable), label="FTLD subtype")</v>
      </c>
      <c r="R82" s="42" t="str">
        <f t="shared" ref="R82:R113" si="12">IF(S82="","",CONCATENATE("missing values ",K82,"(",S82,")."))</f>
        <v>missing values FTLDSUBT(7 thru 9,-4).</v>
      </c>
      <c r="S82" s="66" t="s">
        <v>4364</v>
      </c>
      <c r="T82" s="8"/>
      <c r="U82" s="8"/>
    </row>
    <row r="83" spans="1:21" ht="13.2" customHeight="1" x14ac:dyDescent="0.25">
      <c r="A83" s="268"/>
      <c r="B83" s="269"/>
      <c r="C83" s="268"/>
      <c r="D83" s="202"/>
      <c r="E83" s="269"/>
      <c r="F83" s="268" t="s">
        <v>5839</v>
      </c>
      <c r="G83" s="202">
        <v>140</v>
      </c>
      <c r="H83" s="269">
        <v>140</v>
      </c>
      <c r="I83" s="151">
        <v>1</v>
      </c>
      <c r="J83" s="148">
        <f t="shared" si="10"/>
        <v>0</v>
      </c>
      <c r="K83" s="151" t="s">
        <v>889</v>
      </c>
      <c r="L83" s="152" t="s">
        <v>889</v>
      </c>
      <c r="M83" s="153" t="s">
        <v>888</v>
      </c>
      <c r="N83" s="278"/>
      <c r="O83" s="156"/>
      <c r="P83" s="279"/>
      <c r="Q83" s="42" t="str">
        <f t="shared" si="11"/>
        <v>NACC_UDS$FTLDSUBX=labelled_spss(NACC_UDS$FTLDSUBX,c(), label="Other FTLD subtype, specify")</v>
      </c>
      <c r="R83" s="42" t="str">
        <f t="shared" si="12"/>
        <v/>
      </c>
      <c r="S83" s="61"/>
      <c r="T83" s="8"/>
      <c r="U83" s="8"/>
    </row>
    <row r="84" spans="1:21" ht="13.2" customHeight="1" x14ac:dyDescent="0.25">
      <c r="A84" s="268"/>
      <c r="B84" s="269"/>
      <c r="C84" s="268"/>
      <c r="D84" s="202"/>
      <c r="E84" s="269"/>
      <c r="F84" s="268">
        <v>15</v>
      </c>
      <c r="G84" s="202">
        <v>15</v>
      </c>
      <c r="H84" s="269">
        <v>15</v>
      </c>
      <c r="I84" s="151">
        <v>1</v>
      </c>
      <c r="J84" s="148">
        <f t="shared" si="10"/>
        <v>0</v>
      </c>
      <c r="K84" s="151" t="s">
        <v>887</v>
      </c>
      <c r="L84" s="152" t="s">
        <v>887</v>
      </c>
      <c r="M84" s="153" t="s">
        <v>1422</v>
      </c>
      <c r="N84" s="276" t="s">
        <v>3083</v>
      </c>
      <c r="O84" s="153"/>
      <c r="P84" s="214"/>
      <c r="Q84" s="42" t="str">
        <f t="shared" si="11"/>
        <v>NACC_UDS$CVD=labelled_spss(NACC_UDS$CVD,c(0 = No (assumed assessed and found not present)
1 = Yes
-4 = Not applicable), label="Presumptive etiologic diagnosis of the cognitive disorder — Vascular brain injury (VBI)")</v>
      </c>
      <c r="R84" s="42" t="str">
        <f t="shared" si="12"/>
        <v>missing values CVD(-4).</v>
      </c>
      <c r="S84" s="61" t="s">
        <v>2888</v>
      </c>
      <c r="T84" s="8"/>
      <c r="U84" s="8"/>
    </row>
    <row r="85" spans="1:21" ht="13.2" customHeight="1" x14ac:dyDescent="0.25">
      <c r="A85" s="268"/>
      <c r="B85" s="269"/>
      <c r="C85" s="268"/>
      <c r="D85" s="202"/>
      <c r="E85" s="269"/>
      <c r="F85" s="268" t="s">
        <v>3205</v>
      </c>
      <c r="G85" s="202" t="s">
        <v>3205</v>
      </c>
      <c r="H85" s="269" t="s">
        <v>3205</v>
      </c>
      <c r="I85" s="151">
        <v>1</v>
      </c>
      <c r="J85" s="148">
        <f t="shared" si="10"/>
        <v>0</v>
      </c>
      <c r="K85" s="151" t="s">
        <v>886</v>
      </c>
      <c r="L85" s="152" t="s">
        <v>886</v>
      </c>
      <c r="M85" s="153" t="s">
        <v>1423</v>
      </c>
      <c r="N85" s="276" t="s">
        <v>3090</v>
      </c>
      <c r="O85" s="153"/>
      <c r="P85" s="214"/>
      <c r="Q85" s="42" t="str">
        <f t="shared" si="11"/>
        <v>NACC_UDS$CVDIF=labelled_spss(NACC_UDS$CVDIF,c(1 = Primary
2 = Contributing
3 = Non-contributing
7 = Cognitively impaired but no VBI diagnosis
8 = Diagnosis of normal cognition
-4 = Not applicable), label="Primary, contributing, or non- contributing cause of cognitive impairment — vascular brain injury")</v>
      </c>
      <c r="R85" s="42" t="str">
        <f t="shared" si="12"/>
        <v>missing values CVDIF(7,8,-4).</v>
      </c>
      <c r="S85" s="61" t="s">
        <v>3839</v>
      </c>
      <c r="T85" s="8"/>
      <c r="U85" s="8"/>
    </row>
    <row r="86" spans="1:21" ht="13.2" customHeight="1" x14ac:dyDescent="0.25">
      <c r="A86" s="268"/>
      <c r="B86" s="269"/>
      <c r="C86" s="268"/>
      <c r="D86" s="202"/>
      <c r="E86" s="269"/>
      <c r="F86" s="268" t="s">
        <v>3206</v>
      </c>
      <c r="G86" s="202" t="s">
        <v>3206</v>
      </c>
      <c r="H86" s="269" t="s">
        <v>3206</v>
      </c>
      <c r="I86" s="151">
        <v>1</v>
      </c>
      <c r="J86" s="148">
        <f t="shared" si="10"/>
        <v>0</v>
      </c>
      <c r="K86" s="151" t="s">
        <v>885</v>
      </c>
      <c r="L86" s="152" t="s">
        <v>885</v>
      </c>
      <c r="M86" s="153" t="s">
        <v>884</v>
      </c>
      <c r="N86" s="276" t="s">
        <v>3071</v>
      </c>
      <c r="O86" s="153"/>
      <c r="P86" s="214"/>
      <c r="Q86" s="42" t="str">
        <f t="shared" si="11"/>
        <v>NACC_UDS$PREVSTK=labelled_spss(NACC_UDS$PREVSTK,c(0 = No
1 = Yes
-4 = Not applicable), label="Previous symptomatic stroke")</v>
      </c>
      <c r="R86" s="42" t="str">
        <f t="shared" si="12"/>
        <v>missing values PREVSTK(-4).</v>
      </c>
      <c r="S86" s="61" t="s">
        <v>2888</v>
      </c>
      <c r="T86" s="8"/>
      <c r="U86" s="8"/>
    </row>
    <row r="87" spans="1:21" ht="13.2" customHeight="1" x14ac:dyDescent="0.25">
      <c r="A87" s="268"/>
      <c r="B87" s="269"/>
      <c r="C87" s="268"/>
      <c r="D87" s="202"/>
      <c r="E87" s="269"/>
      <c r="F87" s="268" t="s">
        <v>3207</v>
      </c>
      <c r="G87" s="202" t="s">
        <v>3207</v>
      </c>
      <c r="H87" s="269" t="s">
        <v>3207</v>
      </c>
      <c r="I87" s="151">
        <v>1</v>
      </c>
      <c r="J87" s="148">
        <f t="shared" si="10"/>
        <v>0</v>
      </c>
      <c r="K87" s="151" t="s">
        <v>883</v>
      </c>
      <c r="L87" s="152" t="s">
        <v>883</v>
      </c>
      <c r="M87" s="153" t="s">
        <v>1424</v>
      </c>
      <c r="N87" s="276" t="s">
        <v>3091</v>
      </c>
      <c r="O87" s="153"/>
      <c r="P87" s="214"/>
      <c r="Q87" s="42" t="str">
        <f t="shared" si="11"/>
        <v>NACC_UDS$STROKDEC=labelled_spss(NACC_UDS$STROKDEC,c(0 = No
1 = Yes
8 = Subject did not have a previous symptomatic stroke
-4 = Not applicable), label="Temporal relationship between stroke and cognitive decline")</v>
      </c>
      <c r="R87" s="42" t="str">
        <f t="shared" si="12"/>
        <v>missing values STROKDEC(8-4).</v>
      </c>
      <c r="S87" s="61" t="s">
        <v>4365</v>
      </c>
      <c r="T87" s="8"/>
      <c r="U87" s="8"/>
    </row>
    <row r="88" spans="1:21" ht="13.2" customHeight="1" x14ac:dyDescent="0.25">
      <c r="A88" s="268"/>
      <c r="B88" s="269"/>
      <c r="C88" s="268"/>
      <c r="D88" s="202"/>
      <c r="E88" s="269"/>
      <c r="F88" s="268" t="s">
        <v>3208</v>
      </c>
      <c r="G88" s="202" t="s">
        <v>3208</v>
      </c>
      <c r="H88" s="269" t="s">
        <v>3208</v>
      </c>
      <c r="I88" s="151">
        <v>1</v>
      </c>
      <c r="J88" s="148">
        <f t="shared" si="10"/>
        <v>0</v>
      </c>
      <c r="K88" s="151" t="s">
        <v>882</v>
      </c>
      <c r="L88" s="152" t="s">
        <v>882</v>
      </c>
      <c r="M88" s="153" t="s">
        <v>881</v>
      </c>
      <c r="N88" s="276" t="s">
        <v>3092</v>
      </c>
      <c r="O88" s="153"/>
      <c r="P88" s="214"/>
      <c r="Q88" s="42" t="str">
        <f t="shared" si="11"/>
        <v>NACC_UDS$STKIMAG=labelled_spss(NACC_UDS$STKIMAG,c(0 = No
1 = Yes
8 = Subject did not have a previous symptomatic stroke
9 = Unknown, no relevant imaging data available
-4 = Not applicable), label="Conﬁrmation of stroke by neuroimaging")</v>
      </c>
      <c r="R88" s="42" t="str">
        <f t="shared" si="12"/>
        <v>missing values STKIMAG(8,9,-4).</v>
      </c>
      <c r="S88" s="61" t="s">
        <v>3829</v>
      </c>
      <c r="T88" s="8"/>
      <c r="U88" s="8"/>
    </row>
    <row r="89" spans="1:21" ht="13.2" customHeight="1" x14ac:dyDescent="0.25">
      <c r="A89" s="268"/>
      <c r="B89" s="269"/>
      <c r="C89" s="268"/>
      <c r="D89" s="202"/>
      <c r="E89" s="269"/>
      <c r="F89" s="268" t="s">
        <v>3209</v>
      </c>
      <c r="G89" s="202" t="s">
        <v>3209</v>
      </c>
      <c r="H89" s="269" t="s">
        <v>3209</v>
      </c>
      <c r="I89" s="151">
        <v>1</v>
      </c>
      <c r="J89" s="148">
        <f t="shared" si="10"/>
        <v>0</v>
      </c>
      <c r="K89" s="151" t="s">
        <v>880</v>
      </c>
      <c r="L89" s="152" t="s">
        <v>880</v>
      </c>
      <c r="M89" s="153" t="s">
        <v>1425</v>
      </c>
      <c r="N89" s="276" t="s">
        <v>3093</v>
      </c>
      <c r="O89" s="153"/>
      <c r="P89" s="214"/>
      <c r="Q89" s="42" t="str">
        <f t="shared" si="11"/>
        <v>NACC_UDS$INFNETW=labelled_spss(NACC_UDS$INFNETW,c(0 = No
1 = Yes
9 = Unknown, no relevant imaging data available
-4 = Not applicable), label="Imaging evidence of cystic infarction in cognitive network(s)")</v>
      </c>
      <c r="R89" s="42" t="str">
        <f t="shared" si="12"/>
        <v>missing values INFNETW(9,-4).</v>
      </c>
      <c r="S89" s="61" t="s">
        <v>3826</v>
      </c>
      <c r="T89" s="8"/>
      <c r="U89" s="8"/>
    </row>
    <row r="90" spans="1:21" ht="13.2" customHeight="1" x14ac:dyDescent="0.25">
      <c r="A90" s="268"/>
      <c r="B90" s="269"/>
      <c r="C90" s="268"/>
      <c r="D90" s="202"/>
      <c r="E90" s="269"/>
      <c r="F90" s="268" t="s">
        <v>3210</v>
      </c>
      <c r="G90" s="202" t="s">
        <v>3210</v>
      </c>
      <c r="H90" s="269" t="s">
        <v>3210</v>
      </c>
      <c r="I90" s="151">
        <v>1</v>
      </c>
      <c r="J90" s="148">
        <f t="shared" si="10"/>
        <v>0</v>
      </c>
      <c r="K90" s="151" t="s">
        <v>879</v>
      </c>
      <c r="L90" s="152" t="s">
        <v>879</v>
      </c>
      <c r="M90" s="153" t="s">
        <v>1426</v>
      </c>
      <c r="N90" s="276" t="s">
        <v>3093</v>
      </c>
      <c r="O90" s="153"/>
      <c r="P90" s="214"/>
      <c r="Q90" s="42" t="str">
        <f t="shared" si="11"/>
        <v>NACC_UDS$INFWMH=labelled_spss(NACC_UDS$INFWMH,c(0 = No
1 = Yes
9 = Unknown, no relevant imaging data available
-4 = Not applicable), label="Imaging evidence of cystic infarction, imaging evidence of extensive white matter hyperintensity (CHS grade 7-8+), and impairment in executive function")</v>
      </c>
      <c r="R90" s="42" t="str">
        <f t="shared" si="12"/>
        <v>missing values INFWMH(9,-4).</v>
      </c>
      <c r="S90" s="61" t="s">
        <v>3826</v>
      </c>
      <c r="T90" s="8"/>
      <c r="U90" s="8"/>
    </row>
    <row r="91" spans="1:21" ht="13.2" customHeight="1" x14ac:dyDescent="0.25">
      <c r="A91" s="268">
        <v>8</v>
      </c>
      <c r="B91" s="269">
        <v>8</v>
      </c>
      <c r="C91" s="268">
        <v>8</v>
      </c>
      <c r="D91" s="202">
        <v>8</v>
      </c>
      <c r="E91" s="269">
        <v>8</v>
      </c>
      <c r="F91" s="268"/>
      <c r="G91" s="202"/>
      <c r="H91" s="269"/>
      <c r="I91" s="151">
        <v>1</v>
      </c>
      <c r="J91" s="148">
        <f t="shared" si="10"/>
        <v>1</v>
      </c>
      <c r="K91" s="175" t="s">
        <v>917</v>
      </c>
      <c r="L91" s="245" t="s">
        <v>917</v>
      </c>
      <c r="M91" s="333" t="s">
        <v>1427</v>
      </c>
      <c r="N91" s="277" t="s">
        <v>3094</v>
      </c>
      <c r="O91" s="333"/>
      <c r="P91" s="317"/>
      <c r="Q91" s="42" t="str">
        <f t="shared" si="11"/>
        <v>NACC_UDS$VASC=labelled_spss(NACC_UDS$VASC,c(0 = No
1 = Yes
8 = Not applicable, no cognitive impairment
-4 = Not applicable), label="Presumptive etiologic diagnosis of the cognitive disorder — Probable vascular dementia (NINDS/AIREN criteria)")</v>
      </c>
      <c r="R91" s="42" t="str">
        <f t="shared" si="12"/>
        <v>missing values VASC(8,-4).</v>
      </c>
      <c r="S91" s="61" t="s">
        <v>3828</v>
      </c>
      <c r="T91" s="8"/>
      <c r="U91" s="8"/>
    </row>
    <row r="92" spans="1:21" ht="13.2" customHeight="1" x14ac:dyDescent="0.25">
      <c r="A92" s="268" t="s">
        <v>5829</v>
      </c>
      <c r="B92" s="269" t="s">
        <v>5829</v>
      </c>
      <c r="C92" s="268" t="s">
        <v>5829</v>
      </c>
      <c r="D92" s="202" t="s">
        <v>5829</v>
      </c>
      <c r="E92" s="269" t="s">
        <v>5829</v>
      </c>
      <c r="F92" s="268"/>
      <c r="G92" s="202"/>
      <c r="H92" s="269"/>
      <c r="I92" s="151">
        <v>1</v>
      </c>
      <c r="J92" s="148">
        <f t="shared" si="10"/>
        <v>1</v>
      </c>
      <c r="K92" s="175" t="s">
        <v>916</v>
      </c>
      <c r="L92" s="245" t="s">
        <v>916</v>
      </c>
      <c r="M92" s="333" t="s">
        <v>1428</v>
      </c>
      <c r="N92" s="277" t="s">
        <v>3095</v>
      </c>
      <c r="O92" s="333"/>
      <c r="P92" s="317"/>
      <c r="Q92" s="42" t="str">
        <f t="shared" si="11"/>
        <v>NACC_UDS$VASCIF=labelled_spss(NACC_UDS$VASCIF,c(1 = Primary
2 = Contributing
7 = Cognitively impaired but no CVD diagnosis
8 = Diagnosis of normal cognition
-4 = Not applicable), label="Primary, contributing, or non- contributing cause of cognitive impairment — Probable vascular dementia (NINDS/AIREN criteria)")</v>
      </c>
      <c r="R92" s="42" t="str">
        <f t="shared" si="12"/>
        <v>missing values VASCIF(7,8,-4).</v>
      </c>
      <c r="S92" s="61" t="s">
        <v>3839</v>
      </c>
      <c r="T92" s="8"/>
      <c r="U92" s="8"/>
    </row>
    <row r="93" spans="1:21" ht="13.2" customHeight="1" x14ac:dyDescent="0.25">
      <c r="A93" s="268"/>
      <c r="B93" s="269"/>
      <c r="C93" s="268">
        <v>9</v>
      </c>
      <c r="D93" s="202">
        <v>9</v>
      </c>
      <c r="E93" s="269">
        <v>9</v>
      </c>
      <c r="F93" s="268"/>
      <c r="G93" s="202"/>
      <c r="H93" s="269"/>
      <c r="I93" s="151">
        <v>1</v>
      </c>
      <c r="J93" s="148">
        <f t="shared" si="10"/>
        <v>1</v>
      </c>
      <c r="K93" s="175" t="s">
        <v>915</v>
      </c>
      <c r="L93" s="245" t="s">
        <v>915</v>
      </c>
      <c r="M93" s="333" t="s">
        <v>1429</v>
      </c>
      <c r="N93" s="277" t="s">
        <v>3094</v>
      </c>
      <c r="O93" s="333"/>
      <c r="P93" s="317"/>
      <c r="Q93" s="42" t="str">
        <f t="shared" si="11"/>
        <v>NACC_UDS$VASCPS=labelled_spss(NACC_UDS$VASCPS,c(0 = No
1 = Yes
8 = Not applicable, no cognitive impairment
-4 = Not applicable), label="Presumptive etiologic diagnosis of the cognitive disorder — Possible vascular dementia (NINDS/AIREN criteria)")</v>
      </c>
      <c r="R93" s="42" t="str">
        <f t="shared" si="12"/>
        <v>missing values VASCPS(8,-4).</v>
      </c>
      <c r="S93" s="61" t="s">
        <v>3828</v>
      </c>
      <c r="T93" s="8"/>
      <c r="U93" s="8"/>
    </row>
    <row r="94" spans="1:21" ht="13.2" customHeight="1" x14ac:dyDescent="0.25">
      <c r="A94" s="268"/>
      <c r="B94" s="269"/>
      <c r="C94" s="268" t="s">
        <v>5830</v>
      </c>
      <c r="D94" s="202" t="s">
        <v>5830</v>
      </c>
      <c r="E94" s="269" t="s">
        <v>5830</v>
      </c>
      <c r="F94" s="268"/>
      <c r="G94" s="202"/>
      <c r="H94" s="269"/>
      <c r="I94" s="151">
        <v>1</v>
      </c>
      <c r="J94" s="148">
        <f t="shared" si="10"/>
        <v>1</v>
      </c>
      <c r="K94" s="175" t="s">
        <v>914</v>
      </c>
      <c r="L94" s="245" t="s">
        <v>914</v>
      </c>
      <c r="M94" s="333" t="s">
        <v>1430</v>
      </c>
      <c r="N94" s="277" t="s">
        <v>3096</v>
      </c>
      <c r="O94" s="333"/>
      <c r="P94" s="317"/>
      <c r="Q94" s="42" t="str">
        <f t="shared" si="11"/>
        <v>NACC_UDS$VASCPSIF=labelled_spss(NACC_UDS$VASCPSIF,c(1 = Primary
2 = Contributing
7 = Cognitively impaired but not diagnosed with primary possible vascular dementia
8 = Diagnosis of normal cognition
-4 = Not applicable), label="Primary, contributing, or non- contributing cause of cognitive impairment — possible vascular dementia (NINDS/AIREN criteria)")</v>
      </c>
      <c r="R94" s="42" t="str">
        <f t="shared" si="12"/>
        <v>missing values VASCPSIF(7,8,-4).</v>
      </c>
      <c r="S94" s="61" t="s">
        <v>3839</v>
      </c>
      <c r="T94" s="8"/>
      <c r="U94" s="8"/>
    </row>
    <row r="95" spans="1:21" ht="13.2" customHeight="1" x14ac:dyDescent="0.25">
      <c r="A95" s="268">
        <v>23</v>
      </c>
      <c r="B95" s="269">
        <v>23</v>
      </c>
      <c r="C95" s="268">
        <v>24</v>
      </c>
      <c r="D95" s="202">
        <v>24</v>
      </c>
      <c r="E95" s="269">
        <v>24</v>
      </c>
      <c r="F95" s="268"/>
      <c r="G95" s="202"/>
      <c r="H95" s="269"/>
      <c r="I95" s="151">
        <v>1</v>
      </c>
      <c r="J95" s="148">
        <f t="shared" si="10"/>
        <v>1</v>
      </c>
      <c r="K95" s="175" t="s">
        <v>913</v>
      </c>
      <c r="L95" s="245" t="s">
        <v>913</v>
      </c>
      <c r="M95" s="333" t="s">
        <v>1431</v>
      </c>
      <c r="N95" s="277" t="s">
        <v>3071</v>
      </c>
      <c r="O95" s="333"/>
      <c r="P95" s="317"/>
      <c r="Q95" s="42" t="str">
        <f t="shared" si="11"/>
        <v>NACC_UDS$STROKE=labelled_spss(NACC_UDS$STROKE,c(0 = No
1 = Yes
-4 = Not applicable), label="Presumptive etiologic diagnosis of the cognitive disorder — Stroke")</v>
      </c>
      <c r="R95" s="42" t="str">
        <f t="shared" si="12"/>
        <v>missing values STROKE(-4).</v>
      </c>
      <c r="S95" s="61" t="s">
        <v>2888</v>
      </c>
      <c r="T95" s="8"/>
      <c r="U95" s="8"/>
    </row>
    <row r="96" spans="1:21" ht="13.2" customHeight="1" x14ac:dyDescent="0.25">
      <c r="A96" s="268" t="s">
        <v>3219</v>
      </c>
      <c r="B96" s="269" t="s">
        <v>3219</v>
      </c>
      <c r="C96" s="268" t="s">
        <v>3221</v>
      </c>
      <c r="D96" s="202" t="s">
        <v>3221</v>
      </c>
      <c r="E96" s="269" t="s">
        <v>3221</v>
      </c>
      <c r="F96" s="268"/>
      <c r="G96" s="202"/>
      <c r="H96" s="269"/>
      <c r="I96" s="151">
        <v>1</v>
      </c>
      <c r="J96" s="148">
        <f t="shared" si="10"/>
        <v>1</v>
      </c>
      <c r="K96" s="175" t="s">
        <v>912</v>
      </c>
      <c r="L96" s="245" t="s">
        <v>912</v>
      </c>
      <c r="M96" s="333" t="s">
        <v>1432</v>
      </c>
      <c r="N96" s="277" t="s">
        <v>3097</v>
      </c>
      <c r="O96" s="333"/>
      <c r="P96" s="317"/>
      <c r="Q96" s="42" t="str">
        <f t="shared" si="11"/>
        <v>NACC_UDS$STROKIF=labelled_spss(NACC_UDS$STROKIF,c(1 = Primary
2 = Contributing
3 = Non-contributing
7 = Cognitively impaired but no stroke diagnosis
8 = Diagnosis of normal cognition
-4 = Not applicable), label="Primary, contributing, or non- contributing cause of cognitive impairment — stroke")</v>
      </c>
      <c r="R96" s="42" t="str">
        <f t="shared" si="12"/>
        <v>missing values STROKIF(7,8,-4).</v>
      </c>
      <c r="S96" s="61" t="s">
        <v>3839</v>
      </c>
      <c r="T96" s="8"/>
      <c r="U96" s="8"/>
    </row>
    <row r="97" spans="1:21" ht="13.2" customHeight="1" x14ac:dyDescent="0.25">
      <c r="A97" s="268"/>
      <c r="B97" s="269"/>
      <c r="C97" s="268"/>
      <c r="D97" s="202"/>
      <c r="E97" s="269"/>
      <c r="F97" s="268">
        <v>16</v>
      </c>
      <c r="G97" s="202">
        <v>16</v>
      </c>
      <c r="H97" s="269">
        <v>16</v>
      </c>
      <c r="I97" s="151">
        <v>1</v>
      </c>
      <c r="J97" s="148">
        <f t="shared" si="10"/>
        <v>0</v>
      </c>
      <c r="K97" s="151" t="s">
        <v>911</v>
      </c>
      <c r="L97" s="152" t="s">
        <v>911</v>
      </c>
      <c r="M97" s="153" t="s">
        <v>1433</v>
      </c>
      <c r="N97" s="276" t="s">
        <v>3083</v>
      </c>
      <c r="O97" s="153"/>
      <c r="P97" s="214"/>
      <c r="Q97" s="42" t="str">
        <f t="shared" si="11"/>
        <v>NACC_UDS$ESSTREM=labelled_spss(NACC_UDS$ESSTREM,c(0 = No (assumed assessed and found not present)
1 = Yes
-4 = Not applicable), label="Presumptive etiologic diagnosis of the cognitive disorder — Essential tremor")</v>
      </c>
      <c r="R97" s="42" t="str">
        <f t="shared" si="12"/>
        <v>missing values ESSTREM(-4).</v>
      </c>
      <c r="S97" s="61" t="s">
        <v>2888</v>
      </c>
      <c r="T97" s="8"/>
      <c r="U97" s="8"/>
    </row>
    <row r="98" spans="1:21" ht="13.2" customHeight="1" x14ac:dyDescent="0.25">
      <c r="A98" s="268"/>
      <c r="B98" s="269"/>
      <c r="C98" s="268"/>
      <c r="D98" s="202"/>
      <c r="E98" s="269"/>
      <c r="F98" s="268" t="s">
        <v>3211</v>
      </c>
      <c r="G98" s="202" t="s">
        <v>3211</v>
      </c>
      <c r="H98" s="269" t="s">
        <v>3211</v>
      </c>
      <c r="I98" s="151">
        <v>1</v>
      </c>
      <c r="J98" s="148">
        <f t="shared" ref="J98:J129" si="13">IF(AND(F98="",G98="",H98=""),1,0)</f>
        <v>0</v>
      </c>
      <c r="K98" s="151" t="s">
        <v>910</v>
      </c>
      <c r="L98" s="152" t="s">
        <v>910</v>
      </c>
      <c r="M98" s="153" t="s">
        <v>1434</v>
      </c>
      <c r="N98" s="276" t="s">
        <v>3098</v>
      </c>
      <c r="O98" s="153"/>
      <c r="P98" s="214"/>
      <c r="Q98" s="42" t="str">
        <f t="shared" si="11"/>
        <v>NACC_UDS$ESSTREIF=labelled_spss(NACC_UDS$ESSTREIF,c(1 = Primary
2 = Contributing
3 = Non-contributing
7 = Cognitively impaired but no diagnosis of essential tremor
8 = Diagnosis of normal cognition
-4 = Not applicable), label="Primary, contributing, or non- contributing cause of cognitive impairment — Essential tremor")</v>
      </c>
      <c r="R98" s="42" t="str">
        <f t="shared" si="12"/>
        <v>missing values ESSTREIF(7,8,-4).</v>
      </c>
      <c r="S98" s="61" t="s">
        <v>3839</v>
      </c>
      <c r="T98" s="8"/>
      <c r="U98" s="8"/>
    </row>
    <row r="99" spans="1:21" ht="13.2" customHeight="1" x14ac:dyDescent="0.25">
      <c r="A99" s="268">
        <v>21</v>
      </c>
      <c r="B99" s="269">
        <v>21</v>
      </c>
      <c r="C99" s="268">
        <v>22</v>
      </c>
      <c r="D99" s="202">
        <v>22</v>
      </c>
      <c r="E99" s="269">
        <v>22</v>
      </c>
      <c r="F99" s="268">
        <v>17</v>
      </c>
      <c r="G99" s="202">
        <v>17</v>
      </c>
      <c r="H99" s="269">
        <v>17</v>
      </c>
      <c r="I99" s="151">
        <v>1</v>
      </c>
      <c r="J99" s="148">
        <f t="shared" si="13"/>
        <v>0</v>
      </c>
      <c r="K99" s="151" t="s">
        <v>909</v>
      </c>
      <c r="L99" s="152" t="s">
        <v>909</v>
      </c>
      <c r="M99" s="153" t="s">
        <v>1435</v>
      </c>
      <c r="N99" s="276" t="s">
        <v>3078</v>
      </c>
      <c r="O99" s="153"/>
      <c r="P99" s="214"/>
      <c r="Q99" s="42" t="str">
        <f t="shared" si="11"/>
        <v>NACC_UDS$DOWNS=labelled_spss(NACC_UDS$DOWNS,c(0 = No (assumed assessed and found not present)
1 = Yes), label="Presumptive etiologic diagnosis of the cognitive disorder — Down syndrome")</v>
      </c>
      <c r="R99" s="42" t="str">
        <f t="shared" si="12"/>
        <v/>
      </c>
      <c r="S99" s="61"/>
      <c r="T99" s="8"/>
      <c r="U99" s="8"/>
    </row>
    <row r="100" spans="1:21" ht="13.2" customHeight="1" x14ac:dyDescent="0.25">
      <c r="A100" s="268" t="s">
        <v>3217</v>
      </c>
      <c r="B100" s="269" t="s">
        <v>3217</v>
      </c>
      <c r="C100" s="268" t="s">
        <v>3218</v>
      </c>
      <c r="D100" s="202" t="s">
        <v>3218</v>
      </c>
      <c r="E100" s="269" t="s">
        <v>3218</v>
      </c>
      <c r="F100" s="268" t="s">
        <v>3212</v>
      </c>
      <c r="G100" s="202" t="s">
        <v>3212</v>
      </c>
      <c r="H100" s="269" t="s">
        <v>3212</v>
      </c>
      <c r="I100" s="151">
        <v>1</v>
      </c>
      <c r="J100" s="148">
        <f t="shared" si="13"/>
        <v>0</v>
      </c>
      <c r="K100" s="151" t="s">
        <v>908</v>
      </c>
      <c r="L100" s="152" t="s">
        <v>908</v>
      </c>
      <c r="M100" s="153" t="s">
        <v>1436</v>
      </c>
      <c r="N100" s="276" t="s">
        <v>3099</v>
      </c>
      <c r="O100" s="153"/>
      <c r="P100" s="214"/>
      <c r="Q100" s="42" t="str">
        <f t="shared" si="11"/>
        <v>NACC_UDS$DOWNSIF=labelled_spss(NACC_UDS$DOWNSIF,c(1 = Primary
2 = Contributing
3 = Non-contributing
7 = Cognitively impaired but no Down syndrome diagnosis
8 = Diagnosis of normal cognition
-4 = Not applicable), label="Primary, contributing, or non- contributing cause of cognitive impairment — Down syndrome")</v>
      </c>
      <c r="R100" s="42" t="str">
        <f t="shared" si="12"/>
        <v>missing values DOWNSIF(7,8,-4).</v>
      </c>
      <c r="S100" s="61" t="s">
        <v>3839</v>
      </c>
      <c r="T100" s="8"/>
      <c r="U100" s="8"/>
    </row>
    <row r="101" spans="1:21" ht="13.2" customHeight="1" x14ac:dyDescent="0.25">
      <c r="A101" s="268">
        <v>15</v>
      </c>
      <c r="B101" s="269">
        <v>15</v>
      </c>
      <c r="C101" s="268">
        <v>16</v>
      </c>
      <c r="D101" s="202">
        <v>16</v>
      </c>
      <c r="E101" s="269">
        <v>16</v>
      </c>
      <c r="F101" s="268">
        <v>18</v>
      </c>
      <c r="G101" s="202">
        <v>18</v>
      </c>
      <c r="H101" s="269">
        <v>18</v>
      </c>
      <c r="I101" s="151">
        <v>1</v>
      </c>
      <c r="J101" s="148">
        <f t="shared" si="13"/>
        <v>0</v>
      </c>
      <c r="K101" s="151" t="s">
        <v>907</v>
      </c>
      <c r="L101" s="152" t="s">
        <v>907</v>
      </c>
      <c r="M101" s="153" t="s">
        <v>1437</v>
      </c>
      <c r="N101" s="276" t="s">
        <v>3078</v>
      </c>
      <c r="O101" s="153"/>
      <c r="P101" s="214"/>
      <c r="Q101" s="42" t="str">
        <f t="shared" si="11"/>
        <v>NACC_UDS$HUNT=labelled_spss(NACC_UDS$HUNT,c(0 = No (assumed assessed and found not present)
1 = Yes), label="Presumptive etiologic diagnosis of the cognitive disorder — Huntington’s disease")</v>
      </c>
      <c r="R101" s="42" t="str">
        <f t="shared" si="12"/>
        <v/>
      </c>
      <c r="S101" s="61"/>
      <c r="T101" s="8"/>
      <c r="U101" s="8"/>
    </row>
    <row r="102" spans="1:21" ht="13.2" customHeight="1" x14ac:dyDescent="0.25">
      <c r="A102" s="268" t="s">
        <v>3205</v>
      </c>
      <c r="B102" s="269" t="s">
        <v>3205</v>
      </c>
      <c r="C102" s="268" t="s">
        <v>3211</v>
      </c>
      <c r="D102" s="202" t="s">
        <v>3211</v>
      </c>
      <c r="E102" s="269" t="s">
        <v>3211</v>
      </c>
      <c r="F102" s="268" t="s">
        <v>3213</v>
      </c>
      <c r="G102" s="202" t="s">
        <v>3213</v>
      </c>
      <c r="H102" s="269" t="s">
        <v>3213</v>
      </c>
      <c r="I102" s="151">
        <v>1</v>
      </c>
      <c r="J102" s="148">
        <f t="shared" si="13"/>
        <v>0</v>
      </c>
      <c r="K102" s="151" t="s">
        <v>906</v>
      </c>
      <c r="L102" s="152" t="s">
        <v>906</v>
      </c>
      <c r="M102" s="153" t="s">
        <v>1438</v>
      </c>
      <c r="N102" s="276" t="s">
        <v>3100</v>
      </c>
      <c r="O102" s="153"/>
      <c r="P102" s="214"/>
      <c r="Q102" s="42" t="str">
        <f t="shared" si="11"/>
        <v>NACC_UDS$HUNTIF=labelled_spss(NACC_UDS$HUNTIF,c(1 = Primary
2 = Contributing
3 = Non-contributing
7 = Cognitively impaired but no Huntington’s disease diagnosis
8 = Diagnosis of normal cognition
-4 = Not applicable), label="Primary, contributing, or non- contributing cause of cognitive impairment — Huntington’s disease")</v>
      </c>
      <c r="R102" s="42" t="str">
        <f t="shared" si="12"/>
        <v>missing values HUNTIF(7,8,-4).</v>
      </c>
      <c r="S102" s="61" t="s">
        <v>3839</v>
      </c>
      <c r="T102" s="8"/>
      <c r="U102" s="8"/>
    </row>
    <row r="103" spans="1:21" ht="13.2" customHeight="1" x14ac:dyDescent="0.25">
      <c r="A103" s="268">
        <v>16</v>
      </c>
      <c r="B103" s="269">
        <v>16</v>
      </c>
      <c r="C103" s="268">
        <v>17</v>
      </c>
      <c r="D103" s="202">
        <v>17</v>
      </c>
      <c r="E103" s="269">
        <v>17</v>
      </c>
      <c r="F103" s="268">
        <v>19</v>
      </c>
      <c r="G103" s="202">
        <v>19</v>
      </c>
      <c r="H103" s="269">
        <v>19</v>
      </c>
      <c r="I103" s="151">
        <v>1</v>
      </c>
      <c r="J103" s="148">
        <f t="shared" si="13"/>
        <v>0</v>
      </c>
      <c r="K103" s="151" t="s">
        <v>905</v>
      </c>
      <c r="L103" s="152" t="s">
        <v>905</v>
      </c>
      <c r="M103" s="153" t="s">
        <v>1439</v>
      </c>
      <c r="N103" s="276" t="s">
        <v>3078</v>
      </c>
      <c r="O103" s="153"/>
      <c r="P103" s="214"/>
      <c r="Q103" s="42" t="str">
        <f t="shared" si="11"/>
        <v>NACC_UDS$PRION=labelled_spss(NACC_UDS$PRION,c(0 = No (assumed assessed and found not present)
1 = Yes), label="Presumptive etiologic diagnosis of the cognitive disorder — Prion disease (CJD, other)")</v>
      </c>
      <c r="R103" s="42" t="str">
        <f t="shared" si="12"/>
        <v/>
      </c>
      <c r="S103" s="61"/>
      <c r="T103" s="8"/>
      <c r="U103" s="8"/>
    </row>
    <row r="104" spans="1:21" ht="13.2" customHeight="1" x14ac:dyDescent="0.25">
      <c r="A104" s="268" t="s">
        <v>3211</v>
      </c>
      <c r="B104" s="269" t="s">
        <v>3211</v>
      </c>
      <c r="C104" s="268" t="s">
        <v>3212</v>
      </c>
      <c r="D104" s="202" t="s">
        <v>3212</v>
      </c>
      <c r="E104" s="269" t="s">
        <v>3212</v>
      </c>
      <c r="F104" s="268" t="s">
        <v>3214</v>
      </c>
      <c r="G104" s="202" t="s">
        <v>3214</v>
      </c>
      <c r="H104" s="269" t="s">
        <v>3214</v>
      </c>
      <c r="I104" s="151">
        <v>1</v>
      </c>
      <c r="J104" s="148">
        <f t="shared" si="13"/>
        <v>0</v>
      </c>
      <c r="K104" s="151" t="s">
        <v>904</v>
      </c>
      <c r="L104" s="152" t="s">
        <v>904</v>
      </c>
      <c r="M104" s="153" t="s">
        <v>1440</v>
      </c>
      <c r="N104" s="276" t="s">
        <v>3101</v>
      </c>
      <c r="O104" s="153"/>
      <c r="P104" s="214"/>
      <c r="Q104" s="42" t="str">
        <f t="shared" si="11"/>
        <v>NACC_UDS$PRIONIF=labelled_spss(NACC_UDS$PRIONIF,c(1 = Primary
2 = Contributing
3 = Non-contributing
7 = Cognitively impaired but no Prion disease diagnosis
8 = Diagnosis of normal cognition
-4 = Not applicable), label="Primary, contributing, or non- contributing cause of cognitive impairment — Prion disease (CJD, other)")</v>
      </c>
      <c r="R104" s="42" t="str">
        <f t="shared" si="12"/>
        <v>missing values PRIONIF(7,8,-4).</v>
      </c>
      <c r="S104" s="61" t="s">
        <v>3839</v>
      </c>
      <c r="T104" s="8"/>
      <c r="U104" s="8"/>
    </row>
    <row r="105" spans="1:21" ht="13.2" customHeight="1" x14ac:dyDescent="0.25">
      <c r="A105" s="268">
        <v>25</v>
      </c>
      <c r="B105" s="269">
        <v>25</v>
      </c>
      <c r="C105" s="268">
        <v>26</v>
      </c>
      <c r="D105" s="202">
        <v>26</v>
      </c>
      <c r="E105" s="269">
        <v>26</v>
      </c>
      <c r="F105" s="268">
        <v>20</v>
      </c>
      <c r="G105" s="202">
        <v>20</v>
      </c>
      <c r="H105" s="269">
        <v>20</v>
      </c>
      <c r="I105" s="151">
        <v>1</v>
      </c>
      <c r="J105" s="148">
        <f t="shared" si="13"/>
        <v>0</v>
      </c>
      <c r="K105" s="151" t="s">
        <v>903</v>
      </c>
      <c r="L105" s="152" t="s">
        <v>903</v>
      </c>
      <c r="M105" s="153" t="s">
        <v>1441</v>
      </c>
      <c r="N105" s="276" t="s">
        <v>3078</v>
      </c>
      <c r="O105" s="153"/>
      <c r="P105" s="214"/>
      <c r="Q105" s="42" t="str">
        <f t="shared" si="11"/>
        <v>NACC_UDS$BRNINJ=labelled_spss(NACC_UDS$BRNINJ,c(0 = No (assumed assessed and found not present)
1 = Yes), label="Presumptive etiologic diagnosis of the cognitive disorder — Traumatic brain injury (TBI)")</v>
      </c>
      <c r="R105" s="42" t="str">
        <f t="shared" si="12"/>
        <v/>
      </c>
      <c r="S105" s="61"/>
      <c r="T105" s="8"/>
      <c r="U105" s="8"/>
    </row>
    <row r="106" spans="1:21" ht="13.2" customHeight="1" x14ac:dyDescent="0.25">
      <c r="A106" s="268" t="s">
        <v>3222</v>
      </c>
      <c r="B106" s="269" t="s">
        <v>3222</v>
      </c>
      <c r="C106" s="268" t="s">
        <v>3224</v>
      </c>
      <c r="D106" s="202" t="s">
        <v>3224</v>
      </c>
      <c r="E106" s="269" t="s">
        <v>3224</v>
      </c>
      <c r="F106" s="268" t="s">
        <v>3215</v>
      </c>
      <c r="G106" s="202" t="s">
        <v>3215</v>
      </c>
      <c r="H106" s="269" t="s">
        <v>3215</v>
      </c>
      <c r="I106" s="151">
        <v>1</v>
      </c>
      <c r="J106" s="148">
        <f t="shared" si="13"/>
        <v>0</v>
      </c>
      <c r="K106" s="151" t="s">
        <v>902</v>
      </c>
      <c r="L106" s="152" t="s">
        <v>902</v>
      </c>
      <c r="M106" s="153" t="s">
        <v>1442</v>
      </c>
      <c r="N106" s="276" t="s">
        <v>3102</v>
      </c>
      <c r="O106" s="153"/>
      <c r="P106" s="214"/>
      <c r="Q106" s="42" t="str">
        <f t="shared" si="11"/>
        <v>NACC_UDS$BRNINJIF=labelled_spss(NACC_UDS$BRNINJIF,c(1 = Primary
2 = Contributing
3 = Non-contributing
7 = Cognitively impaired but no diagnosis of TBI
8 = Diagnosis of normal cognition
-4 = Not applicable), label="Primary, contributing, or non- contributing cause of cognitive impairment — Traumatic brain injury (TBI)")</v>
      </c>
      <c r="R106" s="42" t="str">
        <f t="shared" si="12"/>
        <v>missing values BRNINJIF(7,8,-4).</v>
      </c>
      <c r="S106" s="61" t="s">
        <v>3839</v>
      </c>
      <c r="T106" s="8"/>
      <c r="U106" s="8"/>
    </row>
    <row r="107" spans="1:21" ht="13.2" customHeight="1" x14ac:dyDescent="0.25">
      <c r="A107" s="268"/>
      <c r="B107" s="269"/>
      <c r="C107" s="268"/>
      <c r="D107" s="202"/>
      <c r="E107" s="269"/>
      <c r="F107" s="268" t="s">
        <v>3216</v>
      </c>
      <c r="G107" s="202" t="s">
        <v>3216</v>
      </c>
      <c r="H107" s="269" t="s">
        <v>3216</v>
      </c>
      <c r="I107" s="151">
        <v>1</v>
      </c>
      <c r="J107" s="148">
        <f t="shared" si="13"/>
        <v>0</v>
      </c>
      <c r="K107" s="151" t="s">
        <v>901</v>
      </c>
      <c r="L107" s="152" t="s">
        <v>901</v>
      </c>
      <c r="M107" s="153" t="s">
        <v>1443</v>
      </c>
      <c r="N107" s="276" t="s">
        <v>3103</v>
      </c>
      <c r="O107" s="153"/>
      <c r="P107" s="214"/>
      <c r="Q107" s="42" t="str">
        <f t="shared" si="11"/>
        <v>NACC_UDS$BRNINCTE=labelled_spss(NACC_UDS$BRNINCTE,c(0 = No
1 = Yes
9 = Unknown
8 = No TBI diagnosis
-4 = Not applicable), label="Symptoms consistent with chronic traumatic encephalopathy (CTE)")</v>
      </c>
      <c r="R107" s="42" t="str">
        <f t="shared" si="12"/>
        <v>missing values BRNINCTE(8,9,-4).</v>
      </c>
      <c r="S107" s="61" t="s">
        <v>3829</v>
      </c>
      <c r="T107" s="8"/>
      <c r="U107" s="8"/>
    </row>
    <row r="108" spans="1:21" ht="13.2" customHeight="1" x14ac:dyDescent="0.25">
      <c r="A108" s="268">
        <v>24</v>
      </c>
      <c r="B108" s="269">
        <v>24</v>
      </c>
      <c r="C108" s="268">
        <v>25</v>
      </c>
      <c r="D108" s="202">
        <v>25</v>
      </c>
      <c r="E108" s="269">
        <v>25</v>
      </c>
      <c r="F108" s="268">
        <v>21</v>
      </c>
      <c r="G108" s="202">
        <v>21</v>
      </c>
      <c r="H108" s="269">
        <v>21</v>
      </c>
      <c r="I108" s="151">
        <v>1</v>
      </c>
      <c r="J108" s="148">
        <f t="shared" si="13"/>
        <v>0</v>
      </c>
      <c r="K108" s="151" t="s">
        <v>937</v>
      </c>
      <c r="L108" s="152" t="s">
        <v>937</v>
      </c>
      <c r="M108" s="153" t="s">
        <v>1444</v>
      </c>
      <c r="N108" s="276" t="s">
        <v>3078</v>
      </c>
      <c r="O108" s="153"/>
      <c r="P108" s="214"/>
      <c r="Q108" s="42" t="str">
        <f t="shared" si="11"/>
        <v>NACC_UDS$HYCEPH=labelled_spss(NACC_UDS$HYCEPH,c(0 = No (assumed assessed and found not present)
1 = Yes), label="Presumptive etiologic diagnosis of the cognitive disorder — Normal-pressure hydrocephalus (NPH)")</v>
      </c>
      <c r="R108" s="42" t="str">
        <f t="shared" si="12"/>
        <v/>
      </c>
      <c r="S108" s="61"/>
      <c r="T108" s="8"/>
      <c r="U108" s="8"/>
    </row>
    <row r="109" spans="1:21" ht="13.2" customHeight="1" x14ac:dyDescent="0.25">
      <c r="A109" s="268" t="s">
        <v>3221</v>
      </c>
      <c r="B109" s="269" t="s">
        <v>3221</v>
      </c>
      <c r="C109" s="268" t="s">
        <v>3222</v>
      </c>
      <c r="D109" s="202" t="s">
        <v>3222</v>
      </c>
      <c r="E109" s="269" t="s">
        <v>3222</v>
      </c>
      <c r="F109" s="268" t="s">
        <v>3217</v>
      </c>
      <c r="G109" s="202" t="s">
        <v>3217</v>
      </c>
      <c r="H109" s="269" t="s">
        <v>3217</v>
      </c>
      <c r="I109" s="151">
        <v>1</v>
      </c>
      <c r="J109" s="148">
        <f t="shared" si="13"/>
        <v>0</v>
      </c>
      <c r="K109" s="151" t="s">
        <v>936</v>
      </c>
      <c r="L109" s="152" t="s">
        <v>936</v>
      </c>
      <c r="M109" s="153" t="s">
        <v>1445</v>
      </c>
      <c r="N109" s="276" t="s">
        <v>3104</v>
      </c>
      <c r="O109" s="153"/>
      <c r="P109" s="214"/>
      <c r="Q109" s="42" t="str">
        <f t="shared" si="11"/>
        <v>NACC_UDS$HYCEPHIF=labelled_spss(NACC_UDS$HYCEPHIF,c(1 = Primary
2 = Contributing
3 = Non-contributing
7 = Cognitively impaired but no hydrocephalus diagnosis
8 = Diagnosis of normal cognition
-4 = Not applicable), label="Primary, contributing, or non- contributing cause of cognitive impairment — Normal-pressure hydrocephalus (NPH)")</v>
      </c>
      <c r="R109" s="42" t="str">
        <f t="shared" si="12"/>
        <v>missing values HYCEPHIF(7,8,-4).</v>
      </c>
      <c r="S109" s="61" t="s">
        <v>3839</v>
      </c>
      <c r="T109" s="8"/>
      <c r="U109" s="8"/>
    </row>
    <row r="110" spans="1:21" ht="13.2" customHeight="1" x14ac:dyDescent="0.25">
      <c r="A110" s="268"/>
      <c r="B110" s="269"/>
      <c r="C110" s="268"/>
      <c r="D110" s="202"/>
      <c r="E110" s="269"/>
      <c r="F110" s="268">
        <v>22</v>
      </c>
      <c r="G110" s="202">
        <v>22</v>
      </c>
      <c r="H110" s="269">
        <v>22</v>
      </c>
      <c r="I110" s="151">
        <v>1</v>
      </c>
      <c r="J110" s="148">
        <f t="shared" si="13"/>
        <v>0</v>
      </c>
      <c r="K110" s="151" t="s">
        <v>935</v>
      </c>
      <c r="L110" s="152" t="s">
        <v>935</v>
      </c>
      <c r="M110" s="153" t="s">
        <v>1446</v>
      </c>
      <c r="N110" s="276" t="s">
        <v>3083</v>
      </c>
      <c r="O110" s="153"/>
      <c r="P110" s="214"/>
      <c r="Q110" s="42" t="str">
        <f t="shared" si="11"/>
        <v>NACC_UDS$EPILEP=labelled_spss(NACC_UDS$EPILEP,c(0 = No (assumed assessed and found not present)
1 = Yes
-4 = Not applicable), label="Presumptive etiologic diagnosis of the cognitive disorder — Epilepsy")</v>
      </c>
      <c r="R110" s="42" t="str">
        <f t="shared" si="12"/>
        <v>missing values EPILEP(-4).</v>
      </c>
      <c r="S110" s="61" t="s">
        <v>2888</v>
      </c>
      <c r="T110" s="8"/>
      <c r="U110" s="8"/>
    </row>
    <row r="111" spans="1:21" ht="13.2" customHeight="1" x14ac:dyDescent="0.25">
      <c r="A111" s="268"/>
      <c r="B111" s="269"/>
      <c r="C111" s="268"/>
      <c r="D111" s="202"/>
      <c r="E111" s="269"/>
      <c r="F111" s="268" t="s">
        <v>3218</v>
      </c>
      <c r="G111" s="202" t="s">
        <v>3218</v>
      </c>
      <c r="H111" s="269" t="s">
        <v>3218</v>
      </c>
      <c r="I111" s="151">
        <v>1</v>
      </c>
      <c r="J111" s="148">
        <f t="shared" si="13"/>
        <v>0</v>
      </c>
      <c r="K111" s="151" t="s">
        <v>934</v>
      </c>
      <c r="L111" s="152" t="s">
        <v>934</v>
      </c>
      <c r="M111" s="153" t="s">
        <v>1447</v>
      </c>
      <c r="N111" s="276" t="s">
        <v>3105</v>
      </c>
      <c r="O111" s="153"/>
      <c r="P111" s="214"/>
      <c r="Q111" s="42" t="str">
        <f t="shared" si="11"/>
        <v>NACC_UDS$EPILEPIF=labelled_spss(NACC_UDS$EPILEPIF,c(1 = Primary
2 = Contributing
3 = Non-contributing
7 = Cognitively impaired but no epilepsy diagnosis
8 = Diagnosis of normal cognition
-4 = Not applicable), label="Primary, contributing, or non- contributing cause of cognitive impairment — Epilepsy")</v>
      </c>
      <c r="R111" s="42" t="str">
        <f t="shared" si="12"/>
        <v>missing values EPILEPIF(7,8,-4).</v>
      </c>
      <c r="S111" s="61" t="s">
        <v>3839</v>
      </c>
      <c r="T111" s="8"/>
      <c r="U111" s="8"/>
    </row>
    <row r="112" spans="1:21" ht="13.2" customHeight="1" x14ac:dyDescent="0.25">
      <c r="A112" s="268">
        <v>26</v>
      </c>
      <c r="B112" s="269">
        <v>26</v>
      </c>
      <c r="C112" s="268">
        <v>27</v>
      </c>
      <c r="D112" s="202">
        <v>27</v>
      </c>
      <c r="E112" s="269">
        <v>27</v>
      </c>
      <c r="F112" s="268">
        <v>23</v>
      </c>
      <c r="G112" s="202">
        <v>23</v>
      </c>
      <c r="H112" s="269">
        <v>23</v>
      </c>
      <c r="I112" s="151">
        <v>1</v>
      </c>
      <c r="J112" s="148">
        <f t="shared" si="13"/>
        <v>0</v>
      </c>
      <c r="K112" s="151" t="s">
        <v>933</v>
      </c>
      <c r="L112" s="152" t="s">
        <v>933</v>
      </c>
      <c r="M112" s="153" t="s">
        <v>1448</v>
      </c>
      <c r="N112" s="276" t="s">
        <v>3078</v>
      </c>
      <c r="O112" s="153"/>
      <c r="P112" s="214"/>
      <c r="Q112" s="42" t="str">
        <f t="shared" si="11"/>
        <v>NACC_UDS$NEOP=labelled_spss(NACC_UDS$NEOP,c(0 = No (assumed assessed and found not present)
1 = Yes), label="Presumptive etiologic diagnosis of the cognitive disorder — CNS neoplasm")</v>
      </c>
      <c r="R112" s="42" t="str">
        <f t="shared" si="12"/>
        <v/>
      </c>
      <c r="S112" s="61"/>
      <c r="T112" s="8"/>
      <c r="U112" s="8"/>
    </row>
    <row r="113" spans="1:21" ht="13.2" customHeight="1" x14ac:dyDescent="0.25">
      <c r="A113" s="268" t="s">
        <v>3224</v>
      </c>
      <c r="B113" s="269" t="s">
        <v>3224</v>
      </c>
      <c r="C113" s="268" t="s">
        <v>3226</v>
      </c>
      <c r="D113" s="202" t="s">
        <v>3226</v>
      </c>
      <c r="E113" s="269" t="s">
        <v>3226</v>
      </c>
      <c r="F113" s="268" t="s">
        <v>3219</v>
      </c>
      <c r="G113" s="202" t="s">
        <v>3219</v>
      </c>
      <c r="H113" s="269" t="s">
        <v>3219</v>
      </c>
      <c r="I113" s="151">
        <v>1</v>
      </c>
      <c r="J113" s="148">
        <f t="shared" si="13"/>
        <v>0</v>
      </c>
      <c r="K113" s="151" t="s">
        <v>932</v>
      </c>
      <c r="L113" s="152" t="s">
        <v>932</v>
      </c>
      <c r="M113" s="153" t="s">
        <v>1449</v>
      </c>
      <c r="N113" s="276" t="s">
        <v>3106</v>
      </c>
      <c r="O113" s="153"/>
      <c r="P113" s="214"/>
      <c r="Q113" s="42" t="str">
        <f t="shared" si="11"/>
        <v>NACC_UDS$NEOPIF=labelled_spss(NACC_UDS$NEOPIF,c(1 = Primary
2 = Contributing
3 = Non-contributing
7 = Cognitively impaired but no CNS neoplasm diagnosis
8 = Diagnosis of normal cognition
-4 = Not applicable), label="Primary, contributing, or non- contributing cause of cognitive impairment — CNS neoplasm")</v>
      </c>
      <c r="R113" s="42" t="str">
        <f t="shared" si="12"/>
        <v>missing values NEOPIF(7,8,-4).</v>
      </c>
      <c r="S113" s="61" t="s">
        <v>3839</v>
      </c>
      <c r="T113" s="8"/>
      <c r="U113" s="8"/>
    </row>
    <row r="114" spans="1:21" ht="13.2" customHeight="1" x14ac:dyDescent="0.25">
      <c r="A114" s="268"/>
      <c r="B114" s="269"/>
      <c r="C114" s="268"/>
      <c r="D114" s="202"/>
      <c r="E114" s="269"/>
      <c r="F114" s="268" t="s">
        <v>3220</v>
      </c>
      <c r="G114" s="202" t="s">
        <v>3220</v>
      </c>
      <c r="H114" s="269" t="s">
        <v>3220</v>
      </c>
      <c r="I114" s="151">
        <v>1</v>
      </c>
      <c r="J114" s="148">
        <f t="shared" si="13"/>
        <v>0</v>
      </c>
      <c r="K114" s="151" t="s">
        <v>931</v>
      </c>
      <c r="L114" s="152" t="s">
        <v>931</v>
      </c>
      <c r="M114" s="153" t="s">
        <v>930</v>
      </c>
      <c r="N114" s="276" t="s">
        <v>3107</v>
      </c>
      <c r="O114" s="153"/>
      <c r="P114" s="214"/>
      <c r="Q114" s="42" t="str">
        <f t="shared" ref="Q114:Q145" si="14">CONCATENATE("NACC_UDS$",K114,"=","labelled_spss(NACC_UDS$",K114,",c(",N114,"), label=",$Q$1,M114,$Q$1,")")</f>
        <v>NACC_UDS$NEOPSTAT=labelled_spss(NACC_UDS$NEOPSTAT,c(1 = Benign
2 = Malignant
8 = No diagnosis of CNS neoplasm
-4 = Not applicable), label="CNS neoplasm — benign or malignant")</v>
      </c>
      <c r="R114" s="42" t="str">
        <f t="shared" ref="R114:R145" si="15">IF(S114="","",CONCATENATE("missing values ",K114,"(",S114,")."))</f>
        <v>missing values NEOPSTAT(8,-4).</v>
      </c>
      <c r="S114" s="61" t="s">
        <v>3828</v>
      </c>
      <c r="T114" s="8"/>
      <c r="U114" s="8"/>
    </row>
    <row r="115" spans="1:21" ht="13.2" customHeight="1" x14ac:dyDescent="0.25">
      <c r="A115" s="268"/>
      <c r="B115" s="269"/>
      <c r="C115" s="268"/>
      <c r="D115" s="202"/>
      <c r="E115" s="269"/>
      <c r="F115" s="268">
        <v>24</v>
      </c>
      <c r="G115" s="202">
        <v>24</v>
      </c>
      <c r="H115" s="269">
        <v>24</v>
      </c>
      <c r="I115" s="151">
        <v>1</v>
      </c>
      <c r="J115" s="148">
        <f t="shared" si="13"/>
        <v>0</v>
      </c>
      <c r="K115" s="151" t="s">
        <v>929</v>
      </c>
      <c r="L115" s="152" t="s">
        <v>929</v>
      </c>
      <c r="M115" s="153" t="s">
        <v>1450</v>
      </c>
      <c r="N115" s="276" t="s">
        <v>3083</v>
      </c>
      <c r="O115" s="153"/>
      <c r="P115" s="214"/>
      <c r="Q115" s="42" t="str">
        <f t="shared" si="14"/>
        <v>NACC_UDS$HIV=labelled_spss(NACC_UDS$HIV,c(0 = No (assumed assessed and found not present)
1 = Yes
-4 = Not applicable), label="Presumptive etiologic diagnosis of the cognitive disorder — Human immunodeﬁciency virus (HIV)")</v>
      </c>
      <c r="R115" s="42" t="str">
        <f t="shared" si="15"/>
        <v>missing values HIV(-4).</v>
      </c>
      <c r="S115" s="61" t="s">
        <v>2888</v>
      </c>
      <c r="T115" s="8"/>
      <c r="U115" s="8"/>
    </row>
    <row r="116" spans="1:21" ht="13.2" customHeight="1" x14ac:dyDescent="0.25">
      <c r="A116" s="268"/>
      <c r="B116" s="269"/>
      <c r="C116" s="268"/>
      <c r="D116" s="202"/>
      <c r="E116" s="269"/>
      <c r="F116" s="268" t="s">
        <v>3221</v>
      </c>
      <c r="G116" s="202" t="s">
        <v>3221</v>
      </c>
      <c r="H116" s="269" t="s">
        <v>3221</v>
      </c>
      <c r="I116" s="151">
        <v>1</v>
      </c>
      <c r="J116" s="148">
        <f t="shared" si="13"/>
        <v>0</v>
      </c>
      <c r="K116" s="151" t="s">
        <v>928</v>
      </c>
      <c r="L116" s="152" t="s">
        <v>928</v>
      </c>
      <c r="M116" s="153" t="s">
        <v>1451</v>
      </c>
      <c r="N116" s="276" t="s">
        <v>3108</v>
      </c>
      <c r="O116" s="153"/>
      <c r="P116" s="214"/>
      <c r="Q116" s="42" t="str">
        <f t="shared" si="14"/>
        <v>NACC_UDS$HIVIF=labelled_spss(NACC_UDS$HIVIF,c(1 = Primary
2 = Contributing
3 = Non-contributing
7 = Cognitively impaired but no HIV diagnosis
8 = Diagnosis of normal cognition
-4 = Not applicable), label="Primary, contributing, or non- contributing cause of cognitive impairment — HIV")</v>
      </c>
      <c r="R116" s="42" t="str">
        <f t="shared" si="15"/>
        <v>missing values HIVIF(7,8,-4).</v>
      </c>
      <c r="S116" s="61" t="s">
        <v>3839</v>
      </c>
      <c r="T116" s="8"/>
      <c r="U116" s="8"/>
    </row>
    <row r="117" spans="1:21" ht="13.2" customHeight="1" x14ac:dyDescent="0.25">
      <c r="A117" s="268"/>
      <c r="B117" s="269"/>
      <c r="C117" s="268"/>
      <c r="D117" s="202"/>
      <c r="E117" s="269"/>
      <c r="F117" s="268">
        <v>25</v>
      </c>
      <c r="G117" s="202">
        <v>25</v>
      </c>
      <c r="H117" s="269">
        <v>25</v>
      </c>
      <c r="I117" s="151">
        <v>1</v>
      </c>
      <c r="J117" s="148">
        <f t="shared" si="13"/>
        <v>0</v>
      </c>
      <c r="K117" s="151" t="s">
        <v>927</v>
      </c>
      <c r="L117" s="152" t="s">
        <v>927</v>
      </c>
      <c r="M117" s="153" t="s">
        <v>1452</v>
      </c>
      <c r="N117" s="276" t="s">
        <v>3083</v>
      </c>
      <c r="O117" s="153"/>
      <c r="P117" s="214"/>
      <c r="Q117" s="42" t="str">
        <f t="shared" si="14"/>
        <v>NACC_UDS$OTHCOG=labelled_spss(NACC_UDS$OTHCOG,c(0 = No (assumed assessed and found not present)
1 = Yes
-4 = Not applicable), label="Presumptive etiologic diagnosis of the cognitive disorder — Other neurological, genetic, or infectious condition")</v>
      </c>
      <c r="R117" s="42" t="str">
        <f t="shared" si="15"/>
        <v>missing values OTHCOG(-4).</v>
      </c>
      <c r="S117" s="61" t="s">
        <v>2888</v>
      </c>
      <c r="T117" s="8"/>
      <c r="U117" s="8"/>
    </row>
    <row r="118" spans="1:21" ht="13.2" customHeight="1" x14ac:dyDescent="0.25">
      <c r="A118" s="268"/>
      <c r="B118" s="269"/>
      <c r="C118" s="268"/>
      <c r="D118" s="202"/>
      <c r="E118" s="269"/>
      <c r="F118" s="268" t="s">
        <v>3222</v>
      </c>
      <c r="G118" s="202" t="s">
        <v>3222</v>
      </c>
      <c r="H118" s="269" t="s">
        <v>3222</v>
      </c>
      <c r="I118" s="151">
        <v>1</v>
      </c>
      <c r="J118" s="148">
        <f t="shared" si="13"/>
        <v>0</v>
      </c>
      <c r="K118" s="151" t="s">
        <v>926</v>
      </c>
      <c r="L118" s="152" t="s">
        <v>926</v>
      </c>
      <c r="M118" s="153" t="s">
        <v>1453</v>
      </c>
      <c r="N118" s="276" t="s">
        <v>3109</v>
      </c>
      <c r="O118" s="153"/>
      <c r="P118" s="214"/>
      <c r="Q118" s="42" t="str">
        <f t="shared" si="14"/>
        <v>NACC_UDS$OTHCOGIF=labelled_spss(NACC_UDS$OTHCOGIF,c(1 = Primary
2 = Contributing
3 = Non-contributing
7 = Cognitively impaired but no diagnosis of other neurological, genetic, or infectious condition 
8 = Diagnosis of normal cognition
-4 = Not applicable), label="Primary, contributing, or non- contributing cause of cognitive impairment — Other neurological, genetic, or infectious condition")</v>
      </c>
      <c r="R118" s="42" t="str">
        <f t="shared" si="15"/>
        <v>missing values OTHCOGIF(7,8,-4).</v>
      </c>
      <c r="S118" s="61" t="s">
        <v>3839</v>
      </c>
      <c r="T118" s="8"/>
      <c r="U118" s="8"/>
    </row>
    <row r="119" spans="1:21" ht="13.2" customHeight="1" x14ac:dyDescent="0.25">
      <c r="A119" s="268"/>
      <c r="B119" s="269"/>
      <c r="C119" s="268"/>
      <c r="D119" s="202"/>
      <c r="E119" s="269"/>
      <c r="F119" s="268" t="s">
        <v>3223</v>
      </c>
      <c r="G119" s="202" t="s">
        <v>3223</v>
      </c>
      <c r="H119" s="269" t="s">
        <v>3223</v>
      </c>
      <c r="I119" s="151">
        <v>1</v>
      </c>
      <c r="J119" s="148">
        <f t="shared" si="13"/>
        <v>0</v>
      </c>
      <c r="K119" s="151" t="s">
        <v>925</v>
      </c>
      <c r="L119" s="152" t="s">
        <v>925</v>
      </c>
      <c r="M119" s="153" t="s">
        <v>1454</v>
      </c>
      <c r="N119" s="278"/>
      <c r="O119" s="156"/>
      <c r="P119" s="279"/>
      <c r="Q119" s="42" t="str">
        <f t="shared" si="14"/>
        <v>NACC_UDS$OTHCOGX=labelled_spss(NACC_UDS$OTHCOGX,c(), label="Presumptive etiologic diagnosis of the cognitive disorder — Other neurological, genetic, or infectious conditions (specify)")</v>
      </c>
      <c r="R119" s="42" t="str">
        <f t="shared" si="15"/>
        <v/>
      </c>
      <c r="S119" s="61"/>
      <c r="T119" s="8"/>
      <c r="U119" s="8"/>
    </row>
    <row r="120" spans="1:21" ht="13.2" customHeight="1" x14ac:dyDescent="0.25">
      <c r="A120" s="268">
        <v>19</v>
      </c>
      <c r="B120" s="269">
        <v>19</v>
      </c>
      <c r="C120" s="268">
        <v>20</v>
      </c>
      <c r="D120" s="202">
        <v>20</v>
      </c>
      <c r="E120" s="269">
        <v>20</v>
      </c>
      <c r="F120" s="268">
        <v>26</v>
      </c>
      <c r="G120" s="202">
        <v>26</v>
      </c>
      <c r="H120" s="269">
        <v>26</v>
      </c>
      <c r="I120" s="151">
        <v>1</v>
      </c>
      <c r="J120" s="148">
        <f t="shared" si="13"/>
        <v>0</v>
      </c>
      <c r="K120" s="151" t="s">
        <v>924</v>
      </c>
      <c r="L120" s="152" t="s">
        <v>924</v>
      </c>
      <c r="M120" s="153" t="s">
        <v>1455</v>
      </c>
      <c r="N120" s="276" t="s">
        <v>3083</v>
      </c>
      <c r="O120" s="153"/>
      <c r="P120" s="214"/>
      <c r="Q120" s="42" t="str">
        <f t="shared" si="14"/>
        <v>NACC_UDS$DEP=labelled_spss(NACC_UDS$DEP,c(0 = No (assumed assessed and found not present)
1 = Yes
-4 = Not applicable), label="Presumptive etiologic diagnosis of the cognitive disorder — Depression")</v>
      </c>
      <c r="R120" s="42" t="str">
        <f t="shared" si="15"/>
        <v>missing values DEP(-4).</v>
      </c>
      <c r="S120" s="61" t="s">
        <v>2888</v>
      </c>
      <c r="T120" s="8"/>
      <c r="U120" s="8"/>
    </row>
    <row r="121" spans="1:21" ht="13.2" customHeight="1" x14ac:dyDescent="0.25">
      <c r="A121" s="268" t="s">
        <v>3214</v>
      </c>
      <c r="B121" s="269" t="s">
        <v>3214</v>
      </c>
      <c r="C121" s="268" t="s">
        <v>3215</v>
      </c>
      <c r="D121" s="202" t="s">
        <v>3215</v>
      </c>
      <c r="E121" s="269" t="s">
        <v>3215</v>
      </c>
      <c r="F121" s="268" t="s">
        <v>3224</v>
      </c>
      <c r="G121" s="202" t="s">
        <v>3224</v>
      </c>
      <c r="H121" s="269" t="s">
        <v>3224</v>
      </c>
      <c r="I121" s="151">
        <v>1</v>
      </c>
      <c r="J121" s="148">
        <f t="shared" si="13"/>
        <v>0</v>
      </c>
      <c r="K121" s="151" t="s">
        <v>923</v>
      </c>
      <c r="L121" s="152" t="s">
        <v>923</v>
      </c>
      <c r="M121" s="153" t="s">
        <v>1456</v>
      </c>
      <c r="N121" s="276" t="s">
        <v>3110</v>
      </c>
      <c r="O121" s="153"/>
      <c r="P121" s="214"/>
      <c r="Q121" s="42" t="str">
        <f t="shared" si="14"/>
        <v>NACC_UDS$DEPIF=labelled_spss(NACC_UDS$DEPIF,c(1 = Primary
2 = Contributing
3 = Non-contributing
7 = Cognitively impaired but no depression diagnosis
8 = Diagnosis of normal cognition
-4 = Not applicable), label="Primary, contributing, or non- contributing cause of cognitive impairment — Depression")</v>
      </c>
      <c r="R121" s="42" t="str">
        <f t="shared" si="15"/>
        <v>missing values DEPIF(7,8,-4).</v>
      </c>
      <c r="S121" s="61" t="s">
        <v>3839</v>
      </c>
      <c r="T121" s="8"/>
      <c r="U121" s="8"/>
    </row>
    <row r="122" spans="1:21" ht="13.2" customHeight="1" x14ac:dyDescent="0.25">
      <c r="A122" s="268"/>
      <c r="B122" s="269"/>
      <c r="C122" s="268"/>
      <c r="D122" s="202"/>
      <c r="E122" s="269"/>
      <c r="F122" s="268" t="s">
        <v>3225</v>
      </c>
      <c r="G122" s="202" t="s">
        <v>3225</v>
      </c>
      <c r="H122" s="269" t="s">
        <v>3225</v>
      </c>
      <c r="I122" s="151">
        <v>1</v>
      </c>
      <c r="J122" s="148">
        <f t="shared" si="13"/>
        <v>0</v>
      </c>
      <c r="K122" s="151" t="s">
        <v>922</v>
      </c>
      <c r="L122" s="152" t="s">
        <v>922</v>
      </c>
      <c r="M122" s="153" t="s">
        <v>921</v>
      </c>
      <c r="N122" s="276" t="s">
        <v>3111</v>
      </c>
      <c r="O122" s="153"/>
      <c r="P122" s="214"/>
      <c r="Q122" s="42" t="str">
        <f t="shared" si="14"/>
        <v>NACC_UDS$DEPTREAT=labelled_spss(NACC_UDS$DEPTREAT,c(0 = Untreated
1 = Treated
8 = No diagnosis of depression
-4 = Not applicable), label="Depression — Treated or untreated")</v>
      </c>
      <c r="R122" s="42" t="str">
        <f t="shared" si="15"/>
        <v>missing values DEPTREAT(8,-4).</v>
      </c>
      <c r="S122" s="61" t="s">
        <v>3828</v>
      </c>
      <c r="T122" s="8"/>
      <c r="U122" s="8"/>
    </row>
    <row r="123" spans="1:21" ht="13.2" customHeight="1" x14ac:dyDescent="0.25">
      <c r="A123" s="268"/>
      <c r="B123" s="269"/>
      <c r="C123" s="268"/>
      <c r="D123" s="202"/>
      <c r="E123" s="269"/>
      <c r="F123" s="268">
        <v>27</v>
      </c>
      <c r="G123" s="202">
        <v>27</v>
      </c>
      <c r="H123" s="269">
        <v>27</v>
      </c>
      <c r="I123" s="151">
        <v>1</v>
      </c>
      <c r="J123" s="148">
        <f t="shared" si="13"/>
        <v>0</v>
      </c>
      <c r="K123" s="151" t="s">
        <v>920</v>
      </c>
      <c r="L123" s="152" t="s">
        <v>920</v>
      </c>
      <c r="M123" s="153" t="s">
        <v>1457</v>
      </c>
      <c r="N123" s="276" t="s">
        <v>3083</v>
      </c>
      <c r="O123" s="153"/>
      <c r="P123" s="214"/>
      <c r="Q123" s="42" t="str">
        <f t="shared" si="14"/>
        <v>NACC_UDS$BIPOLDX=labelled_spss(NACC_UDS$BIPOLDX,c(0 = No (assumed assessed and found not present)
1 = Yes
-4 = Not applicable), label="Presumptive etiologic diagnosis of the cognitive disorder — Bipolar disorder")</v>
      </c>
      <c r="R123" s="42" t="str">
        <f t="shared" si="15"/>
        <v>missing values BIPOLDX(-4).</v>
      </c>
      <c r="S123" s="61" t="s">
        <v>2888</v>
      </c>
      <c r="T123" s="8"/>
      <c r="U123" s="8"/>
    </row>
    <row r="124" spans="1:21" ht="13.2" customHeight="1" x14ac:dyDescent="0.25">
      <c r="A124" s="268"/>
      <c r="B124" s="269"/>
      <c r="C124" s="268"/>
      <c r="D124" s="202"/>
      <c r="E124" s="269"/>
      <c r="F124" s="268" t="s">
        <v>3226</v>
      </c>
      <c r="G124" s="202" t="s">
        <v>3226</v>
      </c>
      <c r="H124" s="269" t="s">
        <v>3226</v>
      </c>
      <c r="I124" s="151">
        <v>1</v>
      </c>
      <c r="J124" s="148">
        <f t="shared" si="13"/>
        <v>0</v>
      </c>
      <c r="K124" s="151" t="s">
        <v>919</v>
      </c>
      <c r="L124" s="152" t="s">
        <v>919</v>
      </c>
      <c r="M124" s="153" t="s">
        <v>1458</v>
      </c>
      <c r="N124" s="276" t="s">
        <v>3112</v>
      </c>
      <c r="O124" s="153"/>
      <c r="P124" s="214"/>
      <c r="Q124" s="42" t="str">
        <f t="shared" si="14"/>
        <v>NACC_UDS$BIPOLDIF=labelled_spss(NACC_UDS$BIPOLDIF,c(1 = Primary
2 = Contributing
3 = Non-contributing
7 = Cognitively impaired but no bipolar disorder diagnosis
8 = Diagnosis of normal cognition
-4 = Not applicable), label="Primary, contributing, or non- contributing cause of cognitive impairment — bipolar disorder")</v>
      </c>
      <c r="R124" s="42" t="str">
        <f t="shared" si="15"/>
        <v>missing values BIPOLDIF(7,8,-4).</v>
      </c>
      <c r="S124" s="61" t="s">
        <v>3839</v>
      </c>
      <c r="T124" s="8"/>
      <c r="U124" s="8"/>
    </row>
    <row r="125" spans="1:21" ht="13.2" customHeight="1" x14ac:dyDescent="0.25">
      <c r="A125" s="268"/>
      <c r="B125" s="269"/>
      <c r="C125" s="268"/>
      <c r="D125" s="202"/>
      <c r="E125" s="269"/>
      <c r="F125" s="268">
        <v>28</v>
      </c>
      <c r="G125" s="202">
        <v>28</v>
      </c>
      <c r="H125" s="269">
        <v>28</v>
      </c>
      <c r="I125" s="151">
        <v>1</v>
      </c>
      <c r="J125" s="148">
        <f t="shared" si="13"/>
        <v>0</v>
      </c>
      <c r="K125" s="151" t="s">
        <v>918</v>
      </c>
      <c r="L125" s="152" t="s">
        <v>918</v>
      </c>
      <c r="M125" s="153" t="s">
        <v>1459</v>
      </c>
      <c r="N125" s="276" t="s">
        <v>3083</v>
      </c>
      <c r="O125" s="153"/>
      <c r="P125" s="214"/>
      <c r="Q125" s="42" t="str">
        <f t="shared" si="14"/>
        <v>NACC_UDS$SCHIZOP=labelled_spss(NACC_UDS$SCHIZOP,c(0 = No (assumed assessed and found not present)
1 = Yes
-4 = Not applicable), label="Presumptive etiologic diagnosis of the cognitive disorder — Schizophrenia or other psychosis")</v>
      </c>
      <c r="R125" s="42" t="str">
        <f t="shared" si="15"/>
        <v>missing values SCHIZOP(-4).</v>
      </c>
      <c r="S125" s="61" t="s">
        <v>2888</v>
      </c>
      <c r="T125" s="8"/>
      <c r="U125" s="8"/>
    </row>
    <row r="126" spans="1:21" ht="13.2" customHeight="1" x14ac:dyDescent="0.25">
      <c r="A126" s="268"/>
      <c r="B126" s="269"/>
      <c r="C126" s="268"/>
      <c r="D126" s="202"/>
      <c r="E126" s="269"/>
      <c r="F126" s="268" t="s">
        <v>3227</v>
      </c>
      <c r="G126" s="202" t="s">
        <v>3227</v>
      </c>
      <c r="H126" s="269" t="s">
        <v>3227</v>
      </c>
      <c r="I126" s="151">
        <v>1</v>
      </c>
      <c r="J126" s="148">
        <f t="shared" si="13"/>
        <v>0</v>
      </c>
      <c r="K126" s="151" t="s">
        <v>955</v>
      </c>
      <c r="L126" s="152" t="s">
        <v>955</v>
      </c>
      <c r="M126" s="153" t="s">
        <v>1460</v>
      </c>
      <c r="N126" s="276" t="s">
        <v>3114</v>
      </c>
      <c r="O126" s="153"/>
      <c r="P126" s="214"/>
      <c r="Q126" s="42" t="str">
        <f t="shared" si="14"/>
        <v>NACC_UDS$SCHIZOIF=labelled_spss(NACC_UDS$SCHIZOIF,c(1 = Primary
2 = Contributing
3 = Non-contributing
7 = Cognitively impaired but no schizophrenia diagnosis
8 = Diagnosis of normal cognition
-4 = Not applicable), label="Primary, contributing, or non- contributing cause of cognitive impairment — Schizophrenia or other psychosis")</v>
      </c>
      <c r="R126" s="42" t="str">
        <f t="shared" si="15"/>
        <v>missing values SCHIZOIF(7,8,-4).</v>
      </c>
      <c r="S126" s="61" t="s">
        <v>3839</v>
      </c>
      <c r="T126" s="8"/>
      <c r="U126" s="8"/>
    </row>
    <row r="127" spans="1:21" ht="13.2" customHeight="1" x14ac:dyDescent="0.25">
      <c r="A127" s="268"/>
      <c r="B127" s="269"/>
      <c r="C127" s="268"/>
      <c r="D127" s="202"/>
      <c r="E127" s="269"/>
      <c r="F127" s="268">
        <v>29</v>
      </c>
      <c r="G127" s="202">
        <v>29</v>
      </c>
      <c r="H127" s="269">
        <v>29</v>
      </c>
      <c r="I127" s="151">
        <v>1</v>
      </c>
      <c r="J127" s="148">
        <f t="shared" si="13"/>
        <v>0</v>
      </c>
      <c r="K127" s="151" t="s">
        <v>954</v>
      </c>
      <c r="L127" s="152" t="s">
        <v>954</v>
      </c>
      <c r="M127" s="153" t="s">
        <v>1461</v>
      </c>
      <c r="N127" s="276" t="s">
        <v>3083</v>
      </c>
      <c r="O127" s="153"/>
      <c r="P127" s="214"/>
      <c r="Q127" s="42" t="str">
        <f t="shared" si="14"/>
        <v>NACC_UDS$ANXIET=labelled_spss(NACC_UDS$ANXIET,c(0 = No (assumed assessed and found not present)
1 = Yes
-4 = Not applicable), label="Presumptive etiologic diagnosis of the cognitive disorder — Anxiety")</v>
      </c>
      <c r="R127" s="42" t="str">
        <f t="shared" si="15"/>
        <v>missing values ANXIET(-4).</v>
      </c>
      <c r="S127" s="61" t="s">
        <v>2888</v>
      </c>
      <c r="T127" s="8"/>
      <c r="U127" s="8"/>
    </row>
    <row r="128" spans="1:21" ht="13.2" customHeight="1" x14ac:dyDescent="0.25">
      <c r="A128" s="268"/>
      <c r="B128" s="269"/>
      <c r="C128" s="268"/>
      <c r="D128" s="202"/>
      <c r="E128" s="269"/>
      <c r="F128" s="268" t="s">
        <v>3228</v>
      </c>
      <c r="G128" s="202" t="s">
        <v>3228</v>
      </c>
      <c r="H128" s="269" t="s">
        <v>3228</v>
      </c>
      <c r="I128" s="151">
        <v>1</v>
      </c>
      <c r="J128" s="148">
        <f t="shared" si="13"/>
        <v>0</v>
      </c>
      <c r="K128" s="151" t="s">
        <v>953</v>
      </c>
      <c r="L128" s="152" t="s">
        <v>953</v>
      </c>
      <c r="M128" s="153" t="s">
        <v>1462</v>
      </c>
      <c r="N128" s="276" t="s">
        <v>3115</v>
      </c>
      <c r="O128" s="153"/>
      <c r="P128" s="214"/>
      <c r="Q128" s="42" t="str">
        <f t="shared" si="14"/>
        <v>NACC_UDS$ANXIETIF=labelled_spss(NACC_UDS$ANXIETIF,c(1 = Primary
2 = Contributing
3 = Non-contributing
7 = Cognitively impaired but no anxiety diagnosis
8 = Diagnosis of normal cognition
-4 = Not applicable), label="Primary, contributing, or non- contributing cause of cognitive impairment — Anxiety")</v>
      </c>
      <c r="R128" s="42" t="str">
        <f t="shared" si="15"/>
        <v>missing values ANXIETIF(7,8,-4).</v>
      </c>
      <c r="S128" s="61" t="s">
        <v>3839</v>
      </c>
      <c r="T128" s="8"/>
      <c r="U128" s="8"/>
    </row>
    <row r="129" spans="1:21" ht="13.2" customHeight="1" x14ac:dyDescent="0.25">
      <c r="A129" s="268"/>
      <c r="B129" s="269"/>
      <c r="C129" s="268"/>
      <c r="D129" s="202"/>
      <c r="E129" s="269"/>
      <c r="F129" s="268">
        <v>30</v>
      </c>
      <c r="G129" s="202">
        <v>30</v>
      </c>
      <c r="H129" s="269">
        <v>30</v>
      </c>
      <c r="I129" s="151">
        <v>1</v>
      </c>
      <c r="J129" s="148">
        <f t="shared" si="13"/>
        <v>0</v>
      </c>
      <c r="K129" s="151" t="s">
        <v>952</v>
      </c>
      <c r="L129" s="152" t="s">
        <v>952</v>
      </c>
      <c r="M129" s="153" t="s">
        <v>1463</v>
      </c>
      <c r="N129" s="276" t="s">
        <v>3083</v>
      </c>
      <c r="O129" s="153"/>
      <c r="P129" s="214"/>
      <c r="Q129" s="42" t="str">
        <f t="shared" si="14"/>
        <v>NACC_UDS$DELIR=labelled_spss(NACC_UDS$DELIR,c(0 = No (assumed assessed and found not present)
1 = Yes
-4 = Not applicable), label="Presumptive etiologic diagnosis of the cognitive disorder — Delirium")</v>
      </c>
      <c r="R129" s="42" t="str">
        <f t="shared" si="15"/>
        <v>missing values DELIR(-4).</v>
      </c>
      <c r="S129" s="61" t="s">
        <v>2888</v>
      </c>
      <c r="T129" s="8"/>
      <c r="U129" s="8"/>
    </row>
    <row r="130" spans="1:21" ht="13.2" customHeight="1" x14ac:dyDescent="0.25">
      <c r="A130" s="268"/>
      <c r="B130" s="269"/>
      <c r="C130" s="268"/>
      <c r="D130" s="202"/>
      <c r="E130" s="269"/>
      <c r="F130" s="268" t="s">
        <v>3229</v>
      </c>
      <c r="G130" s="202" t="s">
        <v>3229</v>
      </c>
      <c r="H130" s="269" t="s">
        <v>3229</v>
      </c>
      <c r="I130" s="151">
        <v>1</v>
      </c>
      <c r="J130" s="148">
        <f t="shared" ref="J130:J155" si="16">IF(AND(F130="",G130="",H130=""),1,0)</f>
        <v>0</v>
      </c>
      <c r="K130" s="151" t="s">
        <v>951</v>
      </c>
      <c r="L130" s="152" t="s">
        <v>951</v>
      </c>
      <c r="M130" s="153" t="s">
        <v>1464</v>
      </c>
      <c r="N130" s="276" t="s">
        <v>3116</v>
      </c>
      <c r="O130" s="153"/>
      <c r="P130" s="214"/>
      <c r="Q130" s="42" t="str">
        <f t="shared" si="14"/>
        <v>NACC_UDS$DELIRIF=labelled_spss(NACC_UDS$DELIRIF,c(1 = Primary
2 = Contributing
3 = Non-contributing
7 = Cognitively impaired but no delirium diagnosis
8 = Diagnosis of normal cognition
-4 = Not applicable), label="Primary, contributing, or non- contributing cause of cognitive impairment — Delirium")</v>
      </c>
      <c r="R130" s="42" t="str">
        <f t="shared" si="15"/>
        <v>missing values DELIRIF(7,8,-4).</v>
      </c>
      <c r="S130" s="61" t="s">
        <v>3839</v>
      </c>
      <c r="T130" s="8"/>
      <c r="U130" s="8"/>
    </row>
    <row r="131" spans="1:21" ht="13.2" customHeight="1" x14ac:dyDescent="0.25">
      <c r="A131" s="268"/>
      <c r="B131" s="269"/>
      <c r="C131" s="268"/>
      <c r="D131" s="202"/>
      <c r="E131" s="269"/>
      <c r="F131" s="268">
        <v>31</v>
      </c>
      <c r="G131" s="202">
        <v>31</v>
      </c>
      <c r="H131" s="269">
        <v>31</v>
      </c>
      <c r="I131" s="151">
        <v>1</v>
      </c>
      <c r="J131" s="148">
        <f t="shared" si="16"/>
        <v>0</v>
      </c>
      <c r="K131" s="151" t="s">
        <v>950</v>
      </c>
      <c r="L131" s="152" t="s">
        <v>950</v>
      </c>
      <c r="M131" s="153" t="s">
        <v>1465</v>
      </c>
      <c r="N131" s="276" t="s">
        <v>3083</v>
      </c>
      <c r="O131" s="153"/>
      <c r="P131" s="214"/>
      <c r="Q131" s="42" t="str">
        <f t="shared" si="14"/>
        <v>NACC_UDS$PTSDDX=labelled_spss(NACC_UDS$PTSDDX,c(0 = No (assumed assessed and found not present)
1 = Yes
-4 = Not applicable), label="Presumptive etiologic diagnosis of the cognitive disorder — Post-traumatic stress disorder (PTSD)")</v>
      </c>
      <c r="R131" s="42" t="str">
        <f t="shared" si="15"/>
        <v>missing values PTSDDX(-4).</v>
      </c>
      <c r="S131" s="61" t="s">
        <v>2888</v>
      </c>
      <c r="T131" s="8"/>
      <c r="U131" s="8"/>
    </row>
    <row r="132" spans="1:21" ht="13.2" customHeight="1" x14ac:dyDescent="0.25">
      <c r="A132" s="268"/>
      <c r="B132" s="269"/>
      <c r="C132" s="268"/>
      <c r="D132" s="202"/>
      <c r="E132" s="269"/>
      <c r="F132" s="268" t="s">
        <v>3230</v>
      </c>
      <c r="G132" s="202" t="s">
        <v>3230</v>
      </c>
      <c r="H132" s="269" t="s">
        <v>3230</v>
      </c>
      <c r="I132" s="151">
        <v>1</v>
      </c>
      <c r="J132" s="148">
        <f t="shared" si="16"/>
        <v>0</v>
      </c>
      <c r="K132" s="151" t="s">
        <v>949</v>
      </c>
      <c r="L132" s="152" t="s">
        <v>949</v>
      </c>
      <c r="M132" s="153" t="s">
        <v>1466</v>
      </c>
      <c r="N132" s="276" t="s">
        <v>3117</v>
      </c>
      <c r="O132" s="153"/>
      <c r="P132" s="214"/>
      <c r="Q132" s="42" t="str">
        <f t="shared" si="14"/>
        <v>NACC_UDS$PTSDDXIF=labelled_spss(NACC_UDS$PTSDDXIF,c(1 = Primary
2 = Contributing
3 = Non-contributing
7 = Cognitively impaired but no PTSD diagnosis
8 = Diagnosis of normal cognition
-4 = Not applicable), label="Primary, contributing, or non- contributing cause of cognitive impairment — PTSD")</v>
      </c>
      <c r="R132" s="42" t="str">
        <f t="shared" si="15"/>
        <v>missing values PTSDDXIF(7,8,-4).</v>
      </c>
      <c r="S132" s="61" t="s">
        <v>3839</v>
      </c>
      <c r="T132" s="8"/>
      <c r="U132" s="8"/>
    </row>
    <row r="133" spans="1:21" ht="13.2" customHeight="1" x14ac:dyDescent="0.25">
      <c r="A133" s="268">
        <v>20</v>
      </c>
      <c r="B133" s="269">
        <v>20</v>
      </c>
      <c r="C133" s="268">
        <v>21</v>
      </c>
      <c r="D133" s="202">
        <v>21</v>
      </c>
      <c r="E133" s="269">
        <v>21</v>
      </c>
      <c r="F133" s="268">
        <v>32</v>
      </c>
      <c r="G133" s="202">
        <v>32</v>
      </c>
      <c r="H133" s="269">
        <v>32</v>
      </c>
      <c r="I133" s="151">
        <v>1</v>
      </c>
      <c r="J133" s="148">
        <f t="shared" si="16"/>
        <v>0</v>
      </c>
      <c r="K133" s="151" t="s">
        <v>948</v>
      </c>
      <c r="L133" s="152" t="s">
        <v>948</v>
      </c>
      <c r="M133" s="153" t="s">
        <v>1467</v>
      </c>
      <c r="N133" s="276" t="s">
        <v>3078</v>
      </c>
      <c r="O133" s="153"/>
      <c r="P133" s="214"/>
      <c r="Q133" s="42" t="str">
        <f t="shared" si="14"/>
        <v>NACC_UDS$OTHPSY=labelled_spss(NACC_UDS$OTHPSY,c(0 = No (assumed assessed and found not present)
1 = Yes), label="Presumptive etiologic diagnosis of the cognitive disorder — Other psychiatric disease")</v>
      </c>
      <c r="R133" s="42" t="str">
        <f t="shared" si="15"/>
        <v/>
      </c>
      <c r="S133" s="61"/>
      <c r="T133" s="8"/>
      <c r="U133" s="8"/>
    </row>
    <row r="134" spans="1:21" ht="13.2" customHeight="1" x14ac:dyDescent="0.25">
      <c r="A134" s="268" t="s">
        <v>3215</v>
      </c>
      <c r="B134" s="269" t="s">
        <v>3215</v>
      </c>
      <c r="C134" s="268" t="s">
        <v>3217</v>
      </c>
      <c r="D134" s="202" t="s">
        <v>3217</v>
      </c>
      <c r="E134" s="269" t="s">
        <v>3217</v>
      </c>
      <c r="F134" s="268" t="s">
        <v>3231</v>
      </c>
      <c r="G134" s="202" t="s">
        <v>3231</v>
      </c>
      <c r="H134" s="269" t="s">
        <v>3231</v>
      </c>
      <c r="I134" s="151">
        <v>1</v>
      </c>
      <c r="J134" s="148">
        <f t="shared" si="16"/>
        <v>0</v>
      </c>
      <c r="K134" s="151" t="s">
        <v>947</v>
      </c>
      <c r="L134" s="152" t="s">
        <v>947</v>
      </c>
      <c r="M134" s="153" t="s">
        <v>1468</v>
      </c>
      <c r="N134" s="276" t="s">
        <v>3118</v>
      </c>
      <c r="O134" s="153"/>
      <c r="P134" s="214"/>
      <c r="Q134" s="42" t="str">
        <f t="shared" si="14"/>
        <v>NACC_UDS$OTHPSYIF=labelled_spss(NACC_UDS$OTHPSYIF,c(1 = Primary
2 = Contributing
3 = Non-contributing
7 = Cognitively impaired but no diagnosis of other psychiatric disease
8 = Diagnosis of normal cognition), label="Primary, contributing, or non- contributing cause of cognitive impairment — Other psychiatric disease")</v>
      </c>
      <c r="R134" s="42" t="str">
        <f t="shared" si="15"/>
        <v>missing values OTHPSYIF(7,8).</v>
      </c>
      <c r="S134" s="61" t="s">
        <v>3838</v>
      </c>
      <c r="T134" s="8"/>
      <c r="U134" s="8"/>
    </row>
    <row r="135" spans="1:21" ht="13.2" customHeight="1" x14ac:dyDescent="0.25">
      <c r="A135" s="268"/>
      <c r="B135" s="269"/>
      <c r="C135" s="268"/>
      <c r="D135" s="202"/>
      <c r="E135" s="269"/>
      <c r="F135" s="268" t="s">
        <v>3232</v>
      </c>
      <c r="G135" s="202" t="s">
        <v>3232</v>
      </c>
      <c r="H135" s="269" t="s">
        <v>3232</v>
      </c>
      <c r="I135" s="151">
        <v>1</v>
      </c>
      <c r="J135" s="148">
        <f t="shared" si="16"/>
        <v>0</v>
      </c>
      <c r="K135" s="151" t="s">
        <v>946</v>
      </c>
      <c r="L135" s="152" t="s">
        <v>946</v>
      </c>
      <c r="M135" s="153" t="s">
        <v>1469</v>
      </c>
      <c r="N135" s="278"/>
      <c r="O135" s="156"/>
      <c r="P135" s="279"/>
      <c r="Q135" s="42" t="str">
        <f t="shared" si="14"/>
        <v>NACC_UDS$OTHPSYX=labelled_spss(NACC_UDS$OTHPSYX,c(), label="Presumptive etiologic diagnosis of the cognitive disorder — Other psychiatric disease (specify)")</v>
      </c>
      <c r="R135" s="42" t="str">
        <f t="shared" si="15"/>
        <v/>
      </c>
      <c r="S135" s="61"/>
      <c r="T135" s="8"/>
      <c r="U135" s="8"/>
    </row>
    <row r="136" spans="1:21" ht="13.2" customHeight="1" x14ac:dyDescent="0.25">
      <c r="A136" s="268">
        <v>9</v>
      </c>
      <c r="B136" s="269">
        <v>9</v>
      </c>
      <c r="C136" s="268">
        <v>10</v>
      </c>
      <c r="D136" s="202">
        <v>10</v>
      </c>
      <c r="E136" s="269">
        <v>10</v>
      </c>
      <c r="F136" s="268">
        <v>33</v>
      </c>
      <c r="G136" s="202">
        <v>33</v>
      </c>
      <c r="H136" s="269">
        <v>33</v>
      </c>
      <c r="I136" s="151">
        <v>1</v>
      </c>
      <c r="J136" s="148">
        <f t="shared" si="16"/>
        <v>0</v>
      </c>
      <c r="K136" s="151" t="s">
        <v>945</v>
      </c>
      <c r="L136" s="152" t="s">
        <v>945</v>
      </c>
      <c r="M136" s="153" t="s">
        <v>1470</v>
      </c>
      <c r="N136" s="276" t="s">
        <v>3083</v>
      </c>
      <c r="O136" s="153"/>
      <c r="P136" s="214"/>
      <c r="Q136" s="42" t="str">
        <f t="shared" si="14"/>
        <v>NACC_UDS$ALCDEM=labelled_spss(NACC_UDS$ALCDEM,c(0 = No (assumed assessed and found not present)
1 = Yes
-4 = Not applicable), label="Presumptive etiologic diagnosis of the cognitive disorder — Cognitive impairment due to alcohol abuse")</v>
      </c>
      <c r="R136" s="42" t="str">
        <f t="shared" si="15"/>
        <v>missing values ALCDEM(-4).</v>
      </c>
      <c r="S136" s="61" t="s">
        <v>2888</v>
      </c>
      <c r="T136" s="8"/>
      <c r="U136" s="8"/>
    </row>
    <row r="137" spans="1:21" ht="13.2" customHeight="1" x14ac:dyDescent="0.25">
      <c r="A137" s="268" t="s">
        <v>5830</v>
      </c>
      <c r="B137" s="269" t="s">
        <v>5830</v>
      </c>
      <c r="C137" s="268" t="s">
        <v>3191</v>
      </c>
      <c r="D137" s="202" t="s">
        <v>3191</v>
      </c>
      <c r="E137" s="269" t="s">
        <v>3191</v>
      </c>
      <c r="F137" s="268" t="s">
        <v>3233</v>
      </c>
      <c r="G137" s="202" t="s">
        <v>3233</v>
      </c>
      <c r="H137" s="269" t="s">
        <v>3233</v>
      </c>
      <c r="I137" s="151">
        <v>1</v>
      </c>
      <c r="J137" s="148">
        <f t="shared" si="16"/>
        <v>0</v>
      </c>
      <c r="K137" s="151" t="s">
        <v>944</v>
      </c>
      <c r="L137" s="152" t="s">
        <v>944</v>
      </c>
      <c r="M137" s="153" t="s">
        <v>1471</v>
      </c>
      <c r="N137" s="276" t="s">
        <v>3119</v>
      </c>
      <c r="O137" s="153"/>
      <c r="P137" s="214"/>
      <c r="Q137" s="42" t="str">
        <f t="shared" si="14"/>
        <v>NACC_UDS$ALCDEMIF=labelled_spss(NACC_UDS$ALCDEMIF,c(1 = Primary
2 = Contributing
3 = Non-contributing
7 = Cognitively impaired but no diagnosis of impairment due to alcohol abuse
8 = Diagnosis of normal cognition), label="Primary, contributing, or non- contributing cause of cognitive impairment — Alcohol abuse")</v>
      </c>
      <c r="R137" s="42" t="str">
        <f t="shared" si="15"/>
        <v>missing values ALCDEMIF(7,8).</v>
      </c>
      <c r="S137" s="61" t="s">
        <v>3838</v>
      </c>
      <c r="T137" s="8"/>
      <c r="U137" s="8"/>
    </row>
    <row r="138" spans="1:21" ht="13.2" customHeight="1" x14ac:dyDescent="0.25">
      <c r="A138" s="268"/>
      <c r="B138" s="269"/>
      <c r="C138" s="268"/>
      <c r="D138" s="202"/>
      <c r="E138" s="269"/>
      <c r="F138" s="268" t="s">
        <v>3234</v>
      </c>
      <c r="G138" s="202" t="s">
        <v>3234</v>
      </c>
      <c r="H138" s="269" t="s">
        <v>3234</v>
      </c>
      <c r="I138" s="151">
        <v>1</v>
      </c>
      <c r="J138" s="148">
        <f t="shared" si="16"/>
        <v>0</v>
      </c>
      <c r="K138" s="151" t="s">
        <v>943</v>
      </c>
      <c r="L138" s="152" t="s">
        <v>943</v>
      </c>
      <c r="M138" s="153" t="s">
        <v>942</v>
      </c>
      <c r="N138" s="276" t="s">
        <v>3120</v>
      </c>
      <c r="O138" s="153"/>
      <c r="P138" s="214"/>
      <c r="Q138" s="42" t="str">
        <f t="shared" si="14"/>
        <v>NACC_UDS$ALCABUSE=labelled_spss(NACC_UDS$ALCABUSE,c(0 = No
1 = Yes
9 = Unknown
8 = No diagnosis of impairment due to alcohol abuse
-4 = Not applicable), label="Current alcohol abuse")</v>
      </c>
      <c r="R138" s="42" t="str">
        <f t="shared" si="15"/>
        <v>missing values ALCABUSE(8,9,-4).</v>
      </c>
      <c r="S138" s="61" t="s">
        <v>3829</v>
      </c>
      <c r="T138" s="8"/>
      <c r="U138" s="8"/>
    </row>
    <row r="139" spans="1:21" ht="13.2" customHeight="1" x14ac:dyDescent="0.25">
      <c r="A139" s="268"/>
      <c r="B139" s="269"/>
      <c r="C139" s="268"/>
      <c r="D139" s="202"/>
      <c r="E139" s="269"/>
      <c r="F139" s="268">
        <v>34</v>
      </c>
      <c r="G139" s="202">
        <v>34</v>
      </c>
      <c r="H139" s="269">
        <v>34</v>
      </c>
      <c r="I139" s="151">
        <v>1</v>
      </c>
      <c r="J139" s="148">
        <f t="shared" si="16"/>
        <v>0</v>
      </c>
      <c r="K139" s="151" t="s">
        <v>941</v>
      </c>
      <c r="L139" s="152" t="s">
        <v>941</v>
      </c>
      <c r="M139" s="153" t="s">
        <v>1472</v>
      </c>
      <c r="N139" s="276" t="s">
        <v>3083</v>
      </c>
      <c r="O139" s="153"/>
      <c r="P139" s="214"/>
      <c r="Q139" s="42" t="str">
        <f t="shared" si="14"/>
        <v>NACC_UDS$IMPSUB=labelled_spss(NACC_UDS$IMPSUB,c(0 = No (assumed assessed and found not present)
1 = Yes
-4 = Not applicable), label="Presumptive etiologic diagnosis of the cognitive disorder — Cognitive impairment due to other substance abuse")</v>
      </c>
      <c r="R139" s="42" t="str">
        <f t="shared" si="15"/>
        <v>missing values IMPSUB(-4).</v>
      </c>
      <c r="S139" s="61" t="s">
        <v>2888</v>
      </c>
      <c r="T139" s="8"/>
      <c r="U139" s="8"/>
    </row>
    <row r="140" spans="1:21" ht="13.2" customHeight="1" x14ac:dyDescent="0.25">
      <c r="A140" s="268"/>
      <c r="B140" s="269"/>
      <c r="C140" s="268"/>
      <c r="D140" s="202"/>
      <c r="E140" s="269"/>
      <c r="F140" s="268" t="s">
        <v>3235</v>
      </c>
      <c r="G140" s="202" t="s">
        <v>3235</v>
      </c>
      <c r="H140" s="269" t="s">
        <v>3235</v>
      </c>
      <c r="I140" s="151">
        <v>1</v>
      </c>
      <c r="J140" s="148">
        <f t="shared" si="16"/>
        <v>0</v>
      </c>
      <c r="K140" s="151" t="s">
        <v>940</v>
      </c>
      <c r="L140" s="152" t="s">
        <v>940</v>
      </c>
      <c r="M140" s="153" t="s">
        <v>1473</v>
      </c>
      <c r="N140" s="276" t="s">
        <v>3121</v>
      </c>
      <c r="O140" s="153"/>
      <c r="P140" s="214"/>
      <c r="Q140" s="42" t="str">
        <f t="shared" si="14"/>
        <v>NACC_UDS$IMPSUBIF=labelled_spss(NACC_UDS$IMPSUBIF,c(1 = Primary
2 = Contributing
3 = Non-contributing
7 = Cognitively impaired but no diagnosis of impairment due to substance abuse
8 = Diagnosis of normal cognition
-4 = Not applicable), label="Primary, contributing, or non- contributing cause of cognitive impairment — Other substance abuse")</v>
      </c>
      <c r="R140" s="42" t="str">
        <f t="shared" si="15"/>
        <v>missing values IMPSUBIF(7,8,-4).</v>
      </c>
      <c r="S140" s="61" t="s">
        <v>3839</v>
      </c>
      <c r="T140" s="8"/>
      <c r="U140" s="8"/>
    </row>
    <row r="141" spans="1:21" ht="13.2" customHeight="1" x14ac:dyDescent="0.25">
      <c r="A141" s="268">
        <v>18</v>
      </c>
      <c r="B141" s="269">
        <v>18</v>
      </c>
      <c r="C141" s="268">
        <v>19</v>
      </c>
      <c r="D141" s="202">
        <v>19</v>
      </c>
      <c r="E141" s="269">
        <v>19</v>
      </c>
      <c r="F141" s="268">
        <v>35</v>
      </c>
      <c r="G141" s="202">
        <v>35</v>
      </c>
      <c r="H141" s="269">
        <v>35</v>
      </c>
      <c r="I141" s="151">
        <v>1</v>
      </c>
      <c r="J141" s="148">
        <f t="shared" si="16"/>
        <v>0</v>
      </c>
      <c r="K141" s="151" t="s">
        <v>939</v>
      </c>
      <c r="L141" s="152" t="s">
        <v>939</v>
      </c>
      <c r="M141" s="153" t="s">
        <v>1474</v>
      </c>
      <c r="N141" s="276" t="s">
        <v>3078</v>
      </c>
      <c r="O141" s="153"/>
      <c r="P141" s="214"/>
      <c r="Q141" s="42" t="str">
        <f t="shared" si="14"/>
        <v>NACC_UDS$DYSILL=labelled_spss(NACC_UDS$DYSILL,c(0 = No (assumed assessed and found not present)
1 = Yes), label="Presumptive etiologic diagnosis of the cognitive disorder — Cognitive impairment due to systemic disease/ medical illness")</v>
      </c>
      <c r="R141" s="42" t="str">
        <f t="shared" si="15"/>
        <v/>
      </c>
      <c r="S141" s="61"/>
      <c r="T141" s="8"/>
      <c r="U141" s="8"/>
    </row>
    <row r="142" spans="1:21" ht="13.2" customHeight="1" x14ac:dyDescent="0.25">
      <c r="A142" s="268" t="s">
        <v>3213</v>
      </c>
      <c r="B142" s="269" t="s">
        <v>3213</v>
      </c>
      <c r="C142" s="268" t="s">
        <v>3214</v>
      </c>
      <c r="D142" s="202" t="s">
        <v>3214</v>
      </c>
      <c r="E142" s="269" t="s">
        <v>3214</v>
      </c>
      <c r="F142" s="268" t="s">
        <v>3236</v>
      </c>
      <c r="G142" s="202" t="s">
        <v>3236</v>
      </c>
      <c r="H142" s="269" t="s">
        <v>3236</v>
      </c>
      <c r="I142" s="151">
        <v>1</v>
      </c>
      <c r="J142" s="148">
        <f t="shared" si="16"/>
        <v>0</v>
      </c>
      <c r="K142" s="151" t="s">
        <v>938</v>
      </c>
      <c r="L142" s="152" t="s">
        <v>938</v>
      </c>
      <c r="M142" s="153" t="s">
        <v>1475</v>
      </c>
      <c r="N142" s="276" t="s">
        <v>3122</v>
      </c>
      <c r="O142" s="153"/>
      <c r="P142" s="214"/>
      <c r="Q142" s="42" t="str">
        <f t="shared" si="14"/>
        <v>NACC_UDS$DYSILLIF=labelled_spss(NACC_UDS$DYSILLIF,c(1 = Primary
2 = Contributing
3 = Non-contributing
7 = Cognitively impaired but no diagnosis of impairment due to systemic disease/medical illness
8 = Diagnosis of normal cognition
-4 = Not applicable), label="Primary, contributing, or non- contributing cause of cognitive impairment — systemic disease/medical illness")</v>
      </c>
      <c r="R142" s="42" t="str">
        <f t="shared" si="15"/>
        <v>missing values DYSILLIF(7,8,-4).</v>
      </c>
      <c r="S142" s="61" t="s">
        <v>3839</v>
      </c>
      <c r="T142" s="8"/>
      <c r="U142" s="8"/>
    </row>
    <row r="143" spans="1:21" ht="13.2" customHeight="1" x14ac:dyDescent="0.25">
      <c r="A143" s="268">
        <v>17</v>
      </c>
      <c r="B143" s="269">
        <v>17</v>
      </c>
      <c r="C143" s="268">
        <v>18</v>
      </c>
      <c r="D143" s="202">
        <v>18</v>
      </c>
      <c r="E143" s="269">
        <v>18</v>
      </c>
      <c r="F143" s="268">
        <v>36</v>
      </c>
      <c r="G143" s="202">
        <v>36</v>
      </c>
      <c r="H143" s="269">
        <v>36</v>
      </c>
      <c r="I143" s="151">
        <v>1</v>
      </c>
      <c r="J143" s="148">
        <f t="shared" si="16"/>
        <v>0</v>
      </c>
      <c r="K143" s="151" t="s">
        <v>980</v>
      </c>
      <c r="L143" s="152" t="s">
        <v>980</v>
      </c>
      <c r="M143" s="153" t="s">
        <v>1476</v>
      </c>
      <c r="N143" s="276" t="s">
        <v>3078</v>
      </c>
      <c r="O143" s="153"/>
      <c r="P143" s="214"/>
      <c r="Q143" s="42" t="str">
        <f t="shared" si="14"/>
        <v>NACC_UDS$MEDS=labelled_spss(NACC_UDS$MEDS,c(0 = No (assumed assessed and found not present)
1 = Yes), label="Presumptive etiologic diagnosis of the cognitive disorder — Cognitive impairment due to medications")</v>
      </c>
      <c r="R143" s="42" t="str">
        <f t="shared" si="15"/>
        <v/>
      </c>
      <c r="S143" s="61"/>
      <c r="T143" s="8"/>
      <c r="U143" s="8"/>
    </row>
    <row r="144" spans="1:21" ht="13.2" customHeight="1" x14ac:dyDescent="0.25">
      <c r="A144" s="268" t="s">
        <v>3212</v>
      </c>
      <c r="B144" s="269" t="s">
        <v>3212</v>
      </c>
      <c r="C144" s="268" t="s">
        <v>3213</v>
      </c>
      <c r="D144" s="202" t="s">
        <v>3213</v>
      </c>
      <c r="E144" s="269" t="s">
        <v>3213</v>
      </c>
      <c r="F144" s="268" t="s">
        <v>3237</v>
      </c>
      <c r="G144" s="202" t="s">
        <v>3237</v>
      </c>
      <c r="H144" s="269" t="s">
        <v>3237</v>
      </c>
      <c r="I144" s="151">
        <v>1</v>
      </c>
      <c r="J144" s="148">
        <f t="shared" si="16"/>
        <v>0</v>
      </c>
      <c r="K144" s="151" t="s">
        <v>979</v>
      </c>
      <c r="L144" s="152" t="s">
        <v>979</v>
      </c>
      <c r="M144" s="153" t="s">
        <v>1477</v>
      </c>
      <c r="N144" s="276" t="s">
        <v>3123</v>
      </c>
      <c r="O144" s="153"/>
      <c r="P144" s="214"/>
      <c r="Q144" s="42" t="str">
        <f t="shared" si="14"/>
        <v>NACC_UDS$MEDSIF=labelled_spss(NACC_UDS$MEDSIF,c(1 = Primary
2 = Contributing
3 = Non-contributing
7 = Cognitively impaired but no diagnosis of impairment due to medications
8 = Diagnosis of normal cognition
-4 = Not applicable), label="Primary, contributing, or non- contributing cause of cognitive impairment — medications")</v>
      </c>
      <c r="R144" s="42" t="str">
        <f t="shared" si="15"/>
        <v>missing values MEDSIF(7,8,-4).</v>
      </c>
      <c r="S144" s="61" t="s">
        <v>3839</v>
      </c>
      <c r="T144" s="8"/>
      <c r="U144" s="8"/>
    </row>
    <row r="145" spans="1:21" ht="13.2" customHeight="1" x14ac:dyDescent="0.25">
      <c r="A145" s="268">
        <v>10</v>
      </c>
      <c r="B145" s="269">
        <v>10</v>
      </c>
      <c r="C145" s="268">
        <v>11</v>
      </c>
      <c r="D145" s="202">
        <v>11</v>
      </c>
      <c r="E145" s="269">
        <v>11</v>
      </c>
      <c r="F145" s="268"/>
      <c r="G145" s="202"/>
      <c r="H145" s="269"/>
      <c r="I145" s="151">
        <v>1</v>
      </c>
      <c r="J145" s="148">
        <f t="shared" si="16"/>
        <v>1</v>
      </c>
      <c r="K145" s="175" t="s">
        <v>978</v>
      </c>
      <c r="L145" s="245" t="s">
        <v>978</v>
      </c>
      <c r="M145" s="333" t="s">
        <v>1478</v>
      </c>
      <c r="N145" s="277" t="s">
        <v>3083</v>
      </c>
      <c r="O145" s="333"/>
      <c r="P145" s="317"/>
      <c r="Q145" s="42" t="str">
        <f t="shared" si="14"/>
        <v>NACC_UDS$DEMUN=labelled_spss(NACC_UDS$DEMUN,c(0 = No (assumed assessed and found not present)
1 = Yes
-4 = Not applicable), label="Presumptive etiologic diagnosis of the cognitive disorder — Undetermined etiology")</v>
      </c>
      <c r="R145" s="42" t="str">
        <f t="shared" si="15"/>
        <v>missing values DEMUN(-4).</v>
      </c>
      <c r="S145" s="61" t="s">
        <v>2888</v>
      </c>
      <c r="T145" s="8"/>
      <c r="U145" s="8"/>
    </row>
    <row r="146" spans="1:21" ht="13.2" customHeight="1" x14ac:dyDescent="0.25">
      <c r="A146" s="268" t="s">
        <v>3191</v>
      </c>
      <c r="B146" s="269" t="s">
        <v>3191</v>
      </c>
      <c r="C146" s="268" t="s">
        <v>3192</v>
      </c>
      <c r="D146" s="202" t="s">
        <v>3192</v>
      </c>
      <c r="E146" s="269" t="s">
        <v>3192</v>
      </c>
      <c r="F146" s="268"/>
      <c r="G146" s="202"/>
      <c r="H146" s="269"/>
      <c r="I146" s="151">
        <v>1</v>
      </c>
      <c r="J146" s="148">
        <f t="shared" si="16"/>
        <v>1</v>
      </c>
      <c r="K146" s="175" t="s">
        <v>977</v>
      </c>
      <c r="L146" s="245" t="s">
        <v>977</v>
      </c>
      <c r="M146" s="333" t="s">
        <v>1479</v>
      </c>
      <c r="N146" s="277" t="s">
        <v>3124</v>
      </c>
      <c r="O146" s="333"/>
      <c r="P146" s="317"/>
      <c r="Q146" s="42" t="str">
        <f t="shared" ref="Q146:Q176" si="17">CONCATENATE("NACC_UDS$",K146,"=","labelled_spss(NACC_UDS$",K146,",c(",N146,"), label=",$Q$1,M146,$Q$1,")")</f>
        <v>NACC_UDS$DEMUNIF=labelled_spss(NACC_UDS$DEMUNIF,c(1 = Primary
2 = Contributing
3 = Non-contributing
7 = Cognitively impaired but no diagnosis of dementia due to undetermined etiology
8 = Diagnosis of normal cognition
-4 = Not applicable), label="Primary, contributing, or non- contributing cause of cognitive impairment — Undetermined etiology")</v>
      </c>
      <c r="R146" s="42" t="str">
        <f t="shared" ref="R146:R176" si="18">IF(S146="","",CONCATENATE("missing values ",K146,"(",S146,")."))</f>
        <v>missing values DEMUNIF(7,8,-4).</v>
      </c>
      <c r="S146" s="61" t="s">
        <v>3839</v>
      </c>
      <c r="T146" s="8"/>
      <c r="U146" s="8"/>
    </row>
    <row r="147" spans="1:21" ht="13.2" customHeight="1" x14ac:dyDescent="0.25">
      <c r="A147" s="268">
        <v>27</v>
      </c>
      <c r="B147" s="269">
        <v>27</v>
      </c>
      <c r="C147" s="268">
        <v>28</v>
      </c>
      <c r="D147" s="202">
        <v>28</v>
      </c>
      <c r="E147" s="269">
        <v>28</v>
      </c>
      <c r="F147" s="268">
        <v>37</v>
      </c>
      <c r="G147" s="202">
        <v>37</v>
      </c>
      <c r="H147" s="269">
        <v>37</v>
      </c>
      <c r="I147" s="151">
        <v>1</v>
      </c>
      <c r="J147" s="148">
        <f t="shared" si="16"/>
        <v>0</v>
      </c>
      <c r="K147" s="151" t="s">
        <v>976</v>
      </c>
      <c r="L147" s="152" t="s">
        <v>976</v>
      </c>
      <c r="M147" s="153" t="s">
        <v>1480</v>
      </c>
      <c r="N147" s="276" t="s">
        <v>3078</v>
      </c>
      <c r="O147" s="153"/>
      <c r="P147" s="214"/>
      <c r="Q147" s="42" t="str">
        <f t="shared" si="17"/>
        <v>NACC_UDS$COGOTH=labelled_spss(NACC_UDS$COGOTH,c(0 = No (assumed assessed and found not present)
1 = Yes), label="Presumptive etiologic diagnosis of the cognitive disorder — Other 1 (specify)")</v>
      </c>
      <c r="R147" s="42" t="str">
        <f t="shared" si="18"/>
        <v/>
      </c>
      <c r="S147" s="61"/>
      <c r="T147" s="8"/>
      <c r="U147" s="8"/>
    </row>
    <row r="148" spans="1:21" ht="13.2" customHeight="1" x14ac:dyDescent="0.25">
      <c r="A148" s="268" t="s">
        <v>3226</v>
      </c>
      <c r="B148" s="269" t="s">
        <v>3226</v>
      </c>
      <c r="C148" s="268" t="s">
        <v>3227</v>
      </c>
      <c r="D148" s="202" t="s">
        <v>3227</v>
      </c>
      <c r="E148" s="269" t="s">
        <v>3227</v>
      </c>
      <c r="F148" s="268" t="s">
        <v>3238</v>
      </c>
      <c r="G148" s="202" t="s">
        <v>3238</v>
      </c>
      <c r="H148" s="269" t="s">
        <v>3238</v>
      </c>
      <c r="I148" s="151">
        <v>1</v>
      </c>
      <c r="J148" s="148">
        <f t="shared" si="16"/>
        <v>0</v>
      </c>
      <c r="K148" s="151" t="s">
        <v>975</v>
      </c>
      <c r="L148" s="152" t="s">
        <v>975</v>
      </c>
      <c r="M148" s="153" t="s">
        <v>1481</v>
      </c>
      <c r="N148" s="276" t="s">
        <v>3125</v>
      </c>
      <c r="O148" s="153"/>
      <c r="P148" s="214"/>
      <c r="Q148" s="42" t="str">
        <f t="shared" si="17"/>
        <v>NACC_UDS$COGOTHIF=labelled_spss(NACC_UDS$COGOTHIF,c(1 = Primary
2 = Contributing
3 = Non-contributing
7 = Cognitively impaired but no other etiologic diagnosis
8 = Diagnosis of normal cognition), label="Primary, contributing, or non- contributing cause of cognitive impairment — Other1 (specify)")</v>
      </c>
      <c r="R148" s="42" t="str">
        <f t="shared" si="18"/>
        <v>missing values COGOTHIF(7,8).</v>
      </c>
      <c r="S148" s="61" t="s">
        <v>3838</v>
      </c>
      <c r="T148" s="8"/>
      <c r="U148" s="8"/>
    </row>
    <row r="149" spans="1:21" ht="13.2" customHeight="1" x14ac:dyDescent="0.25">
      <c r="A149" s="268" t="s">
        <v>5844</v>
      </c>
      <c r="B149" s="269" t="s">
        <v>5844</v>
      </c>
      <c r="C149" s="268" t="s">
        <v>5835</v>
      </c>
      <c r="D149" s="202" t="s">
        <v>5835</v>
      </c>
      <c r="E149" s="269" t="s">
        <v>5835</v>
      </c>
      <c r="F149" s="268" t="s">
        <v>3239</v>
      </c>
      <c r="G149" s="202" t="s">
        <v>3239</v>
      </c>
      <c r="H149" s="269" t="s">
        <v>3239</v>
      </c>
      <c r="I149" s="151">
        <v>1</v>
      </c>
      <c r="J149" s="148">
        <f t="shared" si="16"/>
        <v>0</v>
      </c>
      <c r="K149" s="151" t="s">
        <v>974</v>
      </c>
      <c r="L149" s="152" t="s">
        <v>974</v>
      </c>
      <c r="M149" s="153" t="s">
        <v>1482</v>
      </c>
      <c r="N149" s="278"/>
      <c r="O149" s="156"/>
      <c r="P149" s="279"/>
      <c r="Q149" s="42" t="str">
        <f t="shared" si="17"/>
        <v>NACC_UDS$COGOTHX=labelled_spss(NACC_UDS$COGOTHX,c(), label="Other presumptive etiologic diagnosis of the cognitive disorder 1, specify")</v>
      </c>
      <c r="R149" s="42" t="str">
        <f t="shared" si="18"/>
        <v/>
      </c>
      <c r="S149" s="61"/>
      <c r="T149" s="8"/>
      <c r="U149" s="8"/>
    </row>
    <row r="150" spans="1:21" ht="13.2" customHeight="1" x14ac:dyDescent="0.25">
      <c r="A150" s="268"/>
      <c r="B150" s="269"/>
      <c r="C150" s="268">
        <v>29</v>
      </c>
      <c r="D150" s="202">
        <v>29</v>
      </c>
      <c r="E150" s="269">
        <v>29</v>
      </c>
      <c r="F150" s="268">
        <v>38</v>
      </c>
      <c r="G150" s="202">
        <v>38</v>
      </c>
      <c r="H150" s="269">
        <v>38</v>
      </c>
      <c r="I150" s="151">
        <v>1</v>
      </c>
      <c r="J150" s="148">
        <f t="shared" si="16"/>
        <v>0</v>
      </c>
      <c r="K150" s="151" t="s">
        <v>973</v>
      </c>
      <c r="L150" s="152" t="s">
        <v>973</v>
      </c>
      <c r="M150" s="153" t="s">
        <v>1483</v>
      </c>
      <c r="N150" s="276" t="s">
        <v>3071</v>
      </c>
      <c r="O150" s="153"/>
      <c r="P150" s="214"/>
      <c r="Q150" s="42" t="str">
        <f t="shared" si="17"/>
        <v>NACC_UDS$COGOTH2=labelled_spss(NACC_UDS$COGOTH2,c(0 = No
1 = Yes
-4 = Not applicable), label="Presumptive etiologic diagnosis of the cognitive disorder — Other 2 (specify)")</v>
      </c>
      <c r="R150" s="42" t="str">
        <f t="shared" si="18"/>
        <v>missing values COGOTH2(-4).</v>
      </c>
      <c r="S150" s="61" t="s">
        <v>2888</v>
      </c>
      <c r="T150" s="8"/>
      <c r="U150" s="8"/>
    </row>
    <row r="151" spans="1:21" ht="13.2" customHeight="1" x14ac:dyDescent="0.25">
      <c r="A151" s="268"/>
      <c r="B151" s="269"/>
      <c r="C151" s="268" t="s">
        <v>3228</v>
      </c>
      <c r="D151" s="202" t="s">
        <v>3228</v>
      </c>
      <c r="E151" s="269" t="s">
        <v>3228</v>
      </c>
      <c r="F151" s="268" t="s">
        <v>3240</v>
      </c>
      <c r="G151" s="202" t="s">
        <v>3240</v>
      </c>
      <c r="H151" s="269" t="s">
        <v>3240</v>
      </c>
      <c r="I151" s="151">
        <v>1</v>
      </c>
      <c r="J151" s="148">
        <f t="shared" si="16"/>
        <v>0</v>
      </c>
      <c r="K151" s="151" t="s">
        <v>972</v>
      </c>
      <c r="L151" s="152" t="s">
        <v>972</v>
      </c>
      <c r="M151" s="153" t="s">
        <v>1484</v>
      </c>
      <c r="N151" s="276" t="s">
        <v>3126</v>
      </c>
      <c r="O151" s="153"/>
      <c r="P151" s="214"/>
      <c r="Q151" s="42" t="str">
        <f t="shared" si="17"/>
        <v>NACC_UDS$COGOTH2F=labelled_spss(NACC_UDS$COGOTH2F,c(1 = Primary
2 = Contributing
3 = Non-contributing
7 = Cognitively impaired but no other etiologic diagnosis
8 = Diagnosis of normal cognition
-4 = Not applicable), label="Primary, contributing, or non- contributing cause of cognitive impairment — Other 2 (specify)")</v>
      </c>
      <c r="R151" s="42" t="str">
        <f t="shared" si="18"/>
        <v>missing values COGOTH2F(7,8,-4).</v>
      </c>
      <c r="S151" s="61" t="s">
        <v>3839</v>
      </c>
      <c r="T151" s="8"/>
      <c r="U151" s="8"/>
    </row>
    <row r="152" spans="1:21" ht="13.2" customHeight="1" x14ac:dyDescent="0.25">
      <c r="A152" s="268"/>
      <c r="B152" s="269"/>
      <c r="C152" s="268" t="s">
        <v>5836</v>
      </c>
      <c r="D152" s="202" t="s">
        <v>5836</v>
      </c>
      <c r="E152" s="269" t="s">
        <v>5836</v>
      </c>
      <c r="F152" s="268" t="s">
        <v>3241</v>
      </c>
      <c r="G152" s="202" t="s">
        <v>3241</v>
      </c>
      <c r="H152" s="269" t="s">
        <v>3241</v>
      </c>
      <c r="I152" s="151">
        <v>1</v>
      </c>
      <c r="J152" s="148">
        <f t="shared" si="16"/>
        <v>0</v>
      </c>
      <c r="K152" s="151" t="s">
        <v>971</v>
      </c>
      <c r="L152" s="152" t="s">
        <v>971</v>
      </c>
      <c r="M152" s="153" t="s">
        <v>1485</v>
      </c>
      <c r="N152" s="278"/>
      <c r="O152" s="156"/>
      <c r="P152" s="279"/>
      <c r="Q152" s="42" t="str">
        <f t="shared" si="17"/>
        <v>NACC_UDS$COGOTH2X=labelled_spss(NACC_UDS$COGOTH2X,c(), label="Other presumptive etiologic diagnosis of the cognitive disorder 2, specify")</v>
      </c>
      <c r="R152" s="42" t="str">
        <f t="shared" si="18"/>
        <v/>
      </c>
      <c r="S152" s="61"/>
      <c r="T152" s="8"/>
      <c r="U152" s="8"/>
    </row>
    <row r="153" spans="1:21" ht="13.2" customHeight="1" x14ac:dyDescent="0.25">
      <c r="A153" s="268"/>
      <c r="B153" s="269"/>
      <c r="C153" s="268">
        <v>30</v>
      </c>
      <c r="D153" s="202">
        <v>30</v>
      </c>
      <c r="E153" s="269">
        <v>30</v>
      </c>
      <c r="F153" s="268">
        <v>39</v>
      </c>
      <c r="G153" s="202">
        <v>39</v>
      </c>
      <c r="H153" s="269">
        <v>39</v>
      </c>
      <c r="I153" s="151">
        <v>1</v>
      </c>
      <c r="J153" s="148">
        <f t="shared" si="16"/>
        <v>0</v>
      </c>
      <c r="K153" s="151" t="s">
        <v>970</v>
      </c>
      <c r="L153" s="152" t="s">
        <v>970</v>
      </c>
      <c r="M153" s="153" t="s">
        <v>1486</v>
      </c>
      <c r="N153" s="276" t="s">
        <v>3071</v>
      </c>
      <c r="O153" s="153"/>
      <c r="P153" s="214"/>
      <c r="Q153" s="42" t="str">
        <f t="shared" si="17"/>
        <v>NACC_UDS$COGOTH3=labelled_spss(NACC_UDS$COGOTH3,c(0 = No
1 = Yes
-4 = Not applicable), label="Presumptive etiologic diagnosis of the cognitive disorder — Other 3 (specify)")</v>
      </c>
      <c r="R153" s="42" t="str">
        <f t="shared" si="18"/>
        <v>missing values COGOTH3(-4).</v>
      </c>
      <c r="S153" s="61" t="s">
        <v>2888</v>
      </c>
      <c r="T153" s="8"/>
      <c r="U153" s="8"/>
    </row>
    <row r="154" spans="1:21" ht="13.2" customHeight="1" x14ac:dyDescent="0.25">
      <c r="A154" s="268"/>
      <c r="B154" s="269"/>
      <c r="C154" s="268" t="s">
        <v>3229</v>
      </c>
      <c r="D154" s="202" t="s">
        <v>3229</v>
      </c>
      <c r="E154" s="269" t="s">
        <v>3229</v>
      </c>
      <c r="F154" s="268" t="s">
        <v>3242</v>
      </c>
      <c r="G154" s="202" t="s">
        <v>3242</v>
      </c>
      <c r="H154" s="269" t="s">
        <v>3242</v>
      </c>
      <c r="I154" s="151">
        <v>1</v>
      </c>
      <c r="J154" s="148">
        <f t="shared" si="16"/>
        <v>0</v>
      </c>
      <c r="K154" s="151" t="s">
        <v>969</v>
      </c>
      <c r="L154" s="152" t="s">
        <v>969</v>
      </c>
      <c r="M154" s="153" t="s">
        <v>1487</v>
      </c>
      <c r="N154" s="276" t="s">
        <v>3126</v>
      </c>
      <c r="O154" s="153"/>
      <c r="P154" s="214"/>
      <c r="Q154" s="42" t="str">
        <f t="shared" si="17"/>
        <v>NACC_UDS$COGOTH3F=labelled_spss(NACC_UDS$COGOTH3F,c(1 = Primary
2 = Contributing
3 = Non-contributing
7 = Cognitively impaired but no other etiologic diagnosis
8 = Diagnosis of normal cognition
-4 = Not applicable), label="Primary, contributing, or non- contributing cause of cognitive impairment — Other 3 (specify)")</v>
      </c>
      <c r="R154" s="42" t="str">
        <f t="shared" si="18"/>
        <v>missing values COGOTH3F(7,8,-4).</v>
      </c>
      <c r="S154" s="61" t="s">
        <v>3839</v>
      </c>
      <c r="T154" s="8"/>
      <c r="U154" s="8"/>
    </row>
    <row r="155" spans="1:21" ht="13.2" customHeight="1" thickBot="1" x14ac:dyDescent="0.3">
      <c r="A155" s="270"/>
      <c r="B155" s="271"/>
      <c r="C155" s="270" t="s">
        <v>5837</v>
      </c>
      <c r="D155" s="267" t="s">
        <v>5837</v>
      </c>
      <c r="E155" s="271" t="s">
        <v>5837</v>
      </c>
      <c r="F155" s="270" t="s">
        <v>3243</v>
      </c>
      <c r="G155" s="267" t="s">
        <v>3243</v>
      </c>
      <c r="H155" s="271" t="s">
        <v>3243</v>
      </c>
      <c r="I155" s="168">
        <v>1</v>
      </c>
      <c r="J155" s="192">
        <f t="shared" si="16"/>
        <v>0</v>
      </c>
      <c r="K155" s="151" t="s">
        <v>968</v>
      </c>
      <c r="L155" s="152" t="s">
        <v>968</v>
      </c>
      <c r="M155" s="153" t="s">
        <v>1488</v>
      </c>
      <c r="N155" s="278"/>
      <c r="O155" s="156"/>
      <c r="P155" s="279"/>
      <c r="Q155" s="42" t="str">
        <f t="shared" si="17"/>
        <v>NACC_UDS$COGOTH3X=labelled_spss(NACC_UDS$COGOTH3X,c(), label="Other presumptive etiologic diagnosis of the cognitive disorder 3, specify")</v>
      </c>
      <c r="R155" s="42" t="str">
        <f t="shared" si="18"/>
        <v/>
      </c>
      <c r="S155" s="61"/>
      <c r="T155" s="8"/>
      <c r="U155" s="8"/>
    </row>
    <row r="156" spans="1:21" ht="13.2" customHeight="1" x14ac:dyDescent="0.25">
      <c r="A156" s="268"/>
      <c r="B156" s="269"/>
      <c r="C156" s="202"/>
      <c r="D156" s="202"/>
      <c r="E156" s="202"/>
      <c r="F156" s="202"/>
      <c r="G156" s="202"/>
      <c r="H156" s="202"/>
      <c r="I156" s="151">
        <v>1</v>
      </c>
      <c r="J156" s="148">
        <v>0</v>
      </c>
      <c r="K156" s="166" t="s">
        <v>796</v>
      </c>
      <c r="L156" s="167" t="s">
        <v>796</v>
      </c>
      <c r="M156" s="170" t="s">
        <v>795</v>
      </c>
      <c r="N156" s="283" t="s">
        <v>3063</v>
      </c>
      <c r="O156" s="291"/>
      <c r="P156" s="230"/>
      <c r="Q156" s="42" t="str">
        <f t="shared" si="17"/>
        <v>NACC_UDS$NACCUDSD=labelled_spss(NACC_UDS$NACCUDSD,c(1 = Normal cognition
2 = Impaired-not-MCI
3 = MCI
4 = Dementia), label="Cognitive status at UDS visit")</v>
      </c>
      <c r="R156" s="33" t="str">
        <f t="shared" si="18"/>
        <v/>
      </c>
      <c r="S156" s="61"/>
      <c r="T156" s="8"/>
      <c r="U156" s="8"/>
    </row>
    <row r="157" spans="1:21" ht="13.2" customHeight="1" x14ac:dyDescent="0.25">
      <c r="A157" s="268"/>
      <c r="B157" s="269"/>
      <c r="C157" s="202"/>
      <c r="D157" s="202"/>
      <c r="E157" s="202"/>
      <c r="F157" s="202"/>
      <c r="G157" s="202"/>
      <c r="H157" s="202"/>
      <c r="I157" s="151">
        <v>1</v>
      </c>
      <c r="J157" s="148">
        <v>0</v>
      </c>
      <c r="K157" s="151" t="s">
        <v>858</v>
      </c>
      <c r="L157" s="152" t="s">
        <v>858</v>
      </c>
      <c r="M157" s="153" t="s">
        <v>1387</v>
      </c>
      <c r="N157" s="276" t="s">
        <v>3065</v>
      </c>
      <c r="O157" s="292"/>
      <c r="P157" s="284"/>
      <c r="Q157" s="42" t="str">
        <f t="shared" si="17"/>
        <v>NACC_UDS$NACCPPA=labelled_spss(NACC_UDS$NACCPPA,c(0 = No
1 = Yes
7 = Subject had Impaired-not-MCI or MCI but is missing information on presence/absence of PPA
8 = No cognitive impairment), label="Primary progressive aphasia (PPA) with cognitive impairment")</v>
      </c>
      <c r="R157" s="33" t="str">
        <f t="shared" si="18"/>
        <v>missing values NACCPPA(7,8).</v>
      </c>
      <c r="S157" s="61" t="s">
        <v>3838</v>
      </c>
      <c r="T157" s="8"/>
      <c r="U157" s="8"/>
    </row>
    <row r="158" spans="1:21" ht="13.2" customHeight="1" x14ac:dyDescent="0.25">
      <c r="A158" s="268"/>
      <c r="B158" s="269"/>
      <c r="C158" s="202"/>
      <c r="D158" s="202"/>
      <c r="E158" s="202"/>
      <c r="F158" s="202"/>
      <c r="G158" s="202"/>
      <c r="H158" s="202"/>
      <c r="I158" s="151">
        <v>1</v>
      </c>
      <c r="J158" s="148">
        <v>0</v>
      </c>
      <c r="K158" s="151" t="s">
        <v>857</v>
      </c>
      <c r="L158" s="152" t="s">
        <v>857</v>
      </c>
      <c r="M158" s="153" t="s">
        <v>1388</v>
      </c>
      <c r="N158" s="276" t="s">
        <v>3066</v>
      </c>
      <c r="O158" s="292"/>
      <c r="P158" s="284"/>
      <c r="Q158" s="42" t="str">
        <f t="shared" si="17"/>
        <v>NACC_UDS$NACCPPAG=labelled_spss(NACC_UDS$NACCPPAG,c(1 = Meets criteria for semantic PPA
2 = Meets criteria for logopenic PPA
3 = Meets criteria for nonfluent/agrammatic PPA
4 = PPA other/not otherwise specified
7 = Impaired but no PPA syndrome
8 = No cognitive impairment
-4 = Not applicable), label="Dementia syndrome — Primary progressive aphasia (PPA) subtype according to the criteria outlined by Gorno-Tempini et al. 2011")</v>
      </c>
      <c r="R158" s="33" t="str">
        <f t="shared" si="18"/>
        <v>missing values NACCPPAG(7,8,-4).</v>
      </c>
      <c r="S158" s="61" t="s">
        <v>3839</v>
      </c>
      <c r="T158" s="8"/>
      <c r="U158" s="8"/>
    </row>
    <row r="159" spans="1:21" ht="13.2" customHeight="1" x14ac:dyDescent="0.25">
      <c r="A159" s="268"/>
      <c r="B159" s="269"/>
      <c r="C159" s="202"/>
      <c r="D159" s="202"/>
      <c r="E159" s="202"/>
      <c r="F159" s="202"/>
      <c r="G159" s="202"/>
      <c r="H159" s="202"/>
      <c r="I159" s="151">
        <v>1</v>
      </c>
      <c r="J159" s="148">
        <v>0</v>
      </c>
      <c r="K159" s="151" t="s">
        <v>856</v>
      </c>
      <c r="L159" s="152" t="s">
        <v>856</v>
      </c>
      <c r="M159" s="153" t="s">
        <v>1389</v>
      </c>
      <c r="N159" s="276" t="s">
        <v>3067</v>
      </c>
      <c r="O159" s="292"/>
      <c r="P159" s="284"/>
      <c r="Q159" s="42" t="str">
        <f t="shared" si="17"/>
        <v>NACC_UDS$NACCPPME=labelled_spss(NACC_UDS$NACCPPME,c(1 = Meets criteria for progressive nonfluent PPA
2 = Meets criteria for semantic dementia — anomia plus word comprehension
3 = Meets criteria for semantic dementia — agnostic variant
4 = PPA other/not otherwise specified (logopenic, anomic, transcortical, word deafness, syntactic comprehension, motor speech disorder)
6 = Subject had MCI but missing information on presence / absence of PPA
7 = Subject was cognitively impaired but did not have PPA
8 = No cognitive impairment
-4 = Not applicable), label="Primary progressive aphasia (PPA) subtype according to older criteria outlined by Mesulam et al (2001 and 2003)")</v>
      </c>
      <c r="R159" s="33" t="str">
        <f t="shared" si="18"/>
        <v>missing values NACCPPME(7,8,-4).</v>
      </c>
      <c r="S159" s="61" t="s">
        <v>3839</v>
      </c>
      <c r="T159" s="8"/>
      <c r="U159" s="8"/>
    </row>
    <row r="160" spans="1:21" ht="13.2" customHeight="1" x14ac:dyDescent="0.25">
      <c r="A160" s="268"/>
      <c r="B160" s="269"/>
      <c r="C160" s="202"/>
      <c r="D160" s="202"/>
      <c r="E160" s="202"/>
      <c r="F160" s="202"/>
      <c r="G160" s="202"/>
      <c r="H160" s="202"/>
      <c r="I160" s="151">
        <v>1</v>
      </c>
      <c r="J160" s="148">
        <v>0</v>
      </c>
      <c r="K160" s="151" t="s">
        <v>855</v>
      </c>
      <c r="L160" s="152" t="s">
        <v>855</v>
      </c>
      <c r="M160" s="153" t="s">
        <v>1390</v>
      </c>
      <c r="N160" s="276" t="s">
        <v>3068</v>
      </c>
      <c r="O160" s="292"/>
      <c r="P160" s="284"/>
      <c r="Q160" s="42" t="str">
        <f t="shared" si="17"/>
        <v>NACC_UDS$NACCBVFT=labelled_spss(NACC_UDS$NACCBVFT,c(0 = No
1 = Yes
8 = No diagnosis of dementia), label="Dementia syndrome — behavioral variant FTD syndrome (bvFTD)")</v>
      </c>
      <c r="R160" s="33" t="str">
        <f t="shared" si="18"/>
        <v>missing values NACCBVFT(8).</v>
      </c>
      <c r="S160" s="61" t="s">
        <v>2737</v>
      </c>
      <c r="T160" s="8"/>
      <c r="U160" s="8"/>
    </row>
    <row r="161" spans="1:21" ht="13.2" customHeight="1" x14ac:dyDescent="0.25">
      <c r="A161" s="268"/>
      <c r="B161" s="269"/>
      <c r="C161" s="202"/>
      <c r="D161" s="202"/>
      <c r="E161" s="202"/>
      <c r="F161" s="202"/>
      <c r="G161" s="202"/>
      <c r="H161" s="202"/>
      <c r="I161" s="151">
        <v>1</v>
      </c>
      <c r="J161" s="148">
        <v>0</v>
      </c>
      <c r="K161" s="151" t="s">
        <v>854</v>
      </c>
      <c r="L161" s="152" t="s">
        <v>854</v>
      </c>
      <c r="M161" s="153" t="s">
        <v>1391</v>
      </c>
      <c r="N161" s="276" t="s">
        <v>3068</v>
      </c>
      <c r="O161" s="292"/>
      <c r="P161" s="284"/>
      <c r="Q161" s="42" t="str">
        <f t="shared" si="17"/>
        <v>NACC_UDS$NACCLBDS=labelled_spss(NACC_UDS$NACCLBDS,c(0 = No
1 = Yes
8 = No diagnosis of dementia), label="Dementia syndrome — Lewy body dementia syndrome")</v>
      </c>
      <c r="R161" s="33" t="str">
        <f t="shared" si="18"/>
        <v>missing values NACCLBDS(8).</v>
      </c>
      <c r="S161" s="61" t="s">
        <v>2737</v>
      </c>
      <c r="T161" s="8"/>
      <c r="U161" s="8"/>
    </row>
    <row r="162" spans="1:21" ht="13.2" customHeight="1" x14ac:dyDescent="0.25">
      <c r="A162" s="268"/>
      <c r="B162" s="269"/>
      <c r="C162" s="202"/>
      <c r="D162" s="202"/>
      <c r="E162" s="202"/>
      <c r="F162" s="202"/>
      <c r="G162" s="202"/>
      <c r="H162" s="202"/>
      <c r="I162" s="151">
        <v>1</v>
      </c>
      <c r="J162" s="148">
        <v>0</v>
      </c>
      <c r="K162" s="151" t="s">
        <v>852</v>
      </c>
      <c r="L162" s="152" t="s">
        <v>852</v>
      </c>
      <c r="M162" s="153" t="s">
        <v>851</v>
      </c>
      <c r="N162" s="276" t="s">
        <v>3069</v>
      </c>
      <c r="O162" s="292"/>
      <c r="P162" s="284"/>
      <c r="Q162" s="42" t="str">
        <f t="shared" si="17"/>
        <v>NACC_UDS$NACCTMCI=labelled_spss(NACC_UDS$NACCTMCI,c(1 = Amnestic MCI- single domain
2 = Amnestic MCI- multiple domain
3 = Non-amnestic MCI- single domain
4 = Non-amnestic MCI- multiple domain
8 = No diagnosis of MCI), label="Mild cognitive impairment (MCI) type")</v>
      </c>
      <c r="R162" s="33" t="str">
        <f t="shared" si="18"/>
        <v>missing values NACCTMCI(8).</v>
      </c>
      <c r="S162" s="61" t="s">
        <v>2737</v>
      </c>
      <c r="T162" s="8"/>
      <c r="U162" s="8"/>
    </row>
    <row r="163" spans="1:21" ht="13.2" customHeight="1" x14ac:dyDescent="0.25">
      <c r="A163" s="268"/>
      <c r="B163" s="269"/>
      <c r="C163" s="202"/>
      <c r="D163" s="202"/>
      <c r="E163" s="202"/>
      <c r="F163" s="202"/>
      <c r="G163" s="202"/>
      <c r="H163" s="202"/>
      <c r="I163" s="151">
        <v>1</v>
      </c>
      <c r="J163" s="148">
        <v>0</v>
      </c>
      <c r="K163" s="151" t="s">
        <v>850</v>
      </c>
      <c r="L163" s="152" t="s">
        <v>850</v>
      </c>
      <c r="M163" s="153" t="s">
        <v>849</v>
      </c>
      <c r="N163" s="276" t="s">
        <v>3068</v>
      </c>
      <c r="O163" s="292"/>
      <c r="P163" s="284"/>
      <c r="Q163" s="42" t="str">
        <f t="shared" si="17"/>
        <v>NACC_UDS$NACCMCIL=labelled_spss(NACC_UDS$NACCMCIL,c(0 = No
1 = Yes
8 = No diagnosis of dementia), label="MCI domain affected — language")</v>
      </c>
      <c r="R163" s="33" t="str">
        <f t="shared" si="18"/>
        <v>missing values NACCMCIL(8).</v>
      </c>
      <c r="S163" s="61" t="s">
        <v>2737</v>
      </c>
      <c r="T163" s="8"/>
      <c r="U163" s="8"/>
    </row>
    <row r="164" spans="1:21" ht="13.2" customHeight="1" x14ac:dyDescent="0.25">
      <c r="A164" s="268"/>
      <c r="B164" s="269"/>
      <c r="C164" s="202"/>
      <c r="D164" s="202"/>
      <c r="E164" s="202"/>
      <c r="F164" s="202"/>
      <c r="G164" s="202"/>
      <c r="H164" s="202"/>
      <c r="I164" s="151">
        <v>1</v>
      </c>
      <c r="J164" s="148">
        <v>0</v>
      </c>
      <c r="K164" s="151" t="s">
        <v>848</v>
      </c>
      <c r="L164" s="152" t="s">
        <v>848</v>
      </c>
      <c r="M164" s="153" t="s">
        <v>847</v>
      </c>
      <c r="N164" s="276" t="s">
        <v>3068</v>
      </c>
      <c r="O164" s="292"/>
      <c r="P164" s="284"/>
      <c r="Q164" s="42" t="str">
        <f t="shared" si="17"/>
        <v>NACC_UDS$NACCMCIA=labelled_spss(NACC_UDS$NACCMCIA,c(0 = No
1 = Yes
8 = No diagnosis of dementia), label="MCI domain affected — attention")</v>
      </c>
      <c r="R164" s="33" t="str">
        <f t="shared" si="18"/>
        <v>missing values NACCMCIA(8).</v>
      </c>
      <c r="S164" s="61" t="s">
        <v>2737</v>
      </c>
      <c r="T164" s="8"/>
      <c r="U164" s="8"/>
    </row>
    <row r="165" spans="1:21" ht="13.2" customHeight="1" x14ac:dyDescent="0.25">
      <c r="A165" s="268"/>
      <c r="B165" s="269"/>
      <c r="C165" s="202"/>
      <c r="D165" s="202"/>
      <c r="E165" s="202"/>
      <c r="F165" s="202"/>
      <c r="G165" s="202"/>
      <c r="H165" s="202"/>
      <c r="I165" s="151">
        <v>1</v>
      </c>
      <c r="J165" s="148">
        <v>0</v>
      </c>
      <c r="K165" s="151" t="s">
        <v>846</v>
      </c>
      <c r="L165" s="152" t="s">
        <v>846</v>
      </c>
      <c r="M165" s="153" t="s">
        <v>1393</v>
      </c>
      <c r="N165" s="276" t="s">
        <v>3068</v>
      </c>
      <c r="O165" s="292"/>
      <c r="P165" s="284"/>
      <c r="Q165" s="42" t="str">
        <f t="shared" si="17"/>
        <v>NACC_UDS$NACCMCIE=labelled_spss(NACC_UDS$NACCMCIE,c(0 = No
1 = Yes
8 = No diagnosis of dementia), label="MCI domain affected — executive function")</v>
      </c>
      <c r="R165" s="33" t="str">
        <f t="shared" si="18"/>
        <v>missing values NACCMCIE(8).</v>
      </c>
      <c r="S165" s="61" t="s">
        <v>2737</v>
      </c>
      <c r="T165" s="8"/>
      <c r="U165" s="8"/>
    </row>
    <row r="166" spans="1:21" ht="13.2" customHeight="1" x14ac:dyDescent="0.25">
      <c r="A166" s="268"/>
      <c r="B166" s="269"/>
      <c r="C166" s="202"/>
      <c r="D166" s="202"/>
      <c r="E166" s="202"/>
      <c r="F166" s="202"/>
      <c r="G166" s="202"/>
      <c r="H166" s="202"/>
      <c r="I166" s="151">
        <v>1</v>
      </c>
      <c r="J166" s="148">
        <v>0</v>
      </c>
      <c r="K166" s="151" t="s">
        <v>845</v>
      </c>
      <c r="L166" s="152" t="s">
        <v>845</v>
      </c>
      <c r="M166" s="153" t="s">
        <v>844</v>
      </c>
      <c r="N166" s="276" t="s">
        <v>3068</v>
      </c>
      <c r="O166" s="292"/>
      <c r="P166" s="284"/>
      <c r="Q166" s="42" t="str">
        <f t="shared" si="17"/>
        <v>NACC_UDS$NACCMCIV=labelled_spss(NACC_UDS$NACCMCIV,c(0 = No
1 = Yes
8 = No diagnosis of dementia), label="MCI domain affected — visuospatial")</v>
      </c>
      <c r="R166" s="33" t="str">
        <f t="shared" si="18"/>
        <v>missing values NACCMCIV(8).</v>
      </c>
      <c r="S166" s="61" t="s">
        <v>2737</v>
      </c>
      <c r="T166" s="8"/>
      <c r="U166" s="8"/>
    </row>
    <row r="167" spans="1:21" ht="13.2" customHeight="1" x14ac:dyDescent="0.25">
      <c r="A167" s="268"/>
      <c r="B167" s="269"/>
      <c r="C167" s="202"/>
      <c r="D167" s="202"/>
      <c r="E167" s="202"/>
      <c r="F167" s="202"/>
      <c r="G167" s="202"/>
      <c r="H167" s="202"/>
      <c r="I167" s="151">
        <v>1</v>
      </c>
      <c r="J167" s="148">
        <v>0</v>
      </c>
      <c r="K167" s="151" t="s">
        <v>873</v>
      </c>
      <c r="L167" s="152" t="s">
        <v>873</v>
      </c>
      <c r="M167" s="153" t="s">
        <v>1400</v>
      </c>
      <c r="N167" s="276" t="s">
        <v>3073</v>
      </c>
      <c r="O167" s="292"/>
      <c r="P167" s="284"/>
      <c r="Q167" s="42" t="str">
        <f t="shared" si="17"/>
        <v>NACC_UDS$NACCALZD=labelled_spss(NACC_UDS$NACCALZD,c(0 = No (assumed assessed and found not present)
1 = Yes
8 = No cognitive impairment), label="Presumptive etiologic diagnosis of the cognitive disorder — Alzheimer’s disease")</v>
      </c>
      <c r="R167" s="33" t="str">
        <f t="shared" si="18"/>
        <v>missing values NACCALZD(8).</v>
      </c>
      <c r="S167" s="61" t="s">
        <v>2737</v>
      </c>
      <c r="T167" s="8"/>
      <c r="U167" s="8"/>
    </row>
    <row r="168" spans="1:21" ht="13.2" customHeight="1" x14ac:dyDescent="0.25">
      <c r="A168" s="268"/>
      <c r="B168" s="269"/>
      <c r="C168" s="202"/>
      <c r="D168" s="202"/>
      <c r="E168" s="202"/>
      <c r="F168" s="202"/>
      <c r="G168" s="202"/>
      <c r="H168" s="202"/>
      <c r="I168" s="151">
        <v>1</v>
      </c>
      <c r="J168" s="148">
        <v>0</v>
      </c>
      <c r="K168" s="151" t="s">
        <v>872</v>
      </c>
      <c r="L168" s="152" t="s">
        <v>872</v>
      </c>
      <c r="M168" s="153" t="s">
        <v>1401</v>
      </c>
      <c r="N168" s="276" t="s">
        <v>3074</v>
      </c>
      <c r="O168" s="292"/>
      <c r="P168" s="284"/>
      <c r="Q168" s="42" t="str">
        <f t="shared" si="17"/>
        <v>NACC_UDS$NACCALZP=labelled_spss(NACC_UDS$NACCALZP,c(1 = Primary
2 = Contributing
3 = Non-contributing
7 = Cognitively impaired but not AD diagnosis
8 = Diagnosis of normal cognition), label="Primary, contributing, or non- contributing cause of observed cognitive impairment — Alzheimer’s disease (AD)")</v>
      </c>
      <c r="R168" s="33" t="str">
        <f t="shared" si="18"/>
        <v>missing values NACCALZP(7,8).</v>
      </c>
      <c r="S168" s="61" t="s">
        <v>3838</v>
      </c>
      <c r="T168" s="8"/>
      <c r="U168" s="8"/>
    </row>
    <row r="169" spans="1:21" ht="13.2" customHeight="1" x14ac:dyDescent="0.25">
      <c r="A169" s="268"/>
      <c r="B169" s="269"/>
      <c r="C169" s="202"/>
      <c r="D169" s="202"/>
      <c r="E169" s="202"/>
      <c r="F169" s="202"/>
      <c r="G169" s="202"/>
      <c r="H169" s="202"/>
      <c r="I169" s="151">
        <v>1</v>
      </c>
      <c r="J169" s="148">
        <v>0</v>
      </c>
      <c r="K169" s="151" t="s">
        <v>867</v>
      </c>
      <c r="L169" s="152" t="s">
        <v>867</v>
      </c>
      <c r="M169" s="153" t="s">
        <v>1406</v>
      </c>
      <c r="N169" s="276" t="s">
        <v>3073</v>
      </c>
      <c r="O169" s="292"/>
      <c r="P169" s="284"/>
      <c r="Q169" s="42" t="str">
        <f t="shared" si="17"/>
        <v>NACC_UDS$NACCLBDE=labelled_spss(NACC_UDS$NACCLBDE,c(0 = No (assumed assessed and found not present)
1 = Yes
8 = No cognitive impairment), label="Presumptive etiologic diagnosis of the cognitive disorder — Lewy body disease")</v>
      </c>
      <c r="R169" s="33" t="str">
        <f t="shared" si="18"/>
        <v>missing values NACCLBDE(8).</v>
      </c>
      <c r="S169" s="61" t="s">
        <v>2737</v>
      </c>
      <c r="T169" s="8"/>
      <c r="U169" s="8"/>
    </row>
    <row r="170" spans="1:21" ht="13.2" customHeight="1" x14ac:dyDescent="0.25">
      <c r="A170" s="268"/>
      <c r="B170" s="269"/>
      <c r="C170" s="202"/>
      <c r="D170" s="202"/>
      <c r="E170" s="202"/>
      <c r="F170" s="202"/>
      <c r="G170" s="202"/>
      <c r="H170" s="202"/>
      <c r="I170" s="151">
        <v>1</v>
      </c>
      <c r="J170" s="148">
        <v>0</v>
      </c>
      <c r="K170" s="151" t="s">
        <v>866</v>
      </c>
      <c r="L170" s="152" t="s">
        <v>866</v>
      </c>
      <c r="M170" s="153" t="s">
        <v>1407</v>
      </c>
      <c r="N170" s="276" t="s">
        <v>3077</v>
      </c>
      <c r="O170" s="292"/>
      <c r="P170" s="284"/>
      <c r="Q170" s="42" t="str">
        <f t="shared" si="17"/>
        <v>NACC_UDS$NACCLBDP=labelled_spss(NACC_UDS$NACCLBDP,c(1 = Primary
2 = Contributing
3 = Non-contributing
7 = Cognitively impaired but not LBD diagnosis
8 = Diagnosis of normal cognition), label="Primary, contributing, or non- contributing cause of cognitive impairment — Lewy body disease (LBD)")</v>
      </c>
      <c r="R170" s="33" t="str">
        <f t="shared" si="18"/>
        <v>missing values NACCLBDP(7,8).</v>
      </c>
      <c r="S170" s="61" t="s">
        <v>3838</v>
      </c>
      <c r="T170" s="8"/>
      <c r="U170" s="8"/>
    </row>
    <row r="171" spans="1:21" ht="13.2" customHeight="1" x14ac:dyDescent="0.25">
      <c r="A171" s="268"/>
      <c r="B171" s="269"/>
      <c r="C171" s="202"/>
      <c r="D171" s="202"/>
      <c r="E171" s="202"/>
      <c r="F171" s="202"/>
      <c r="G171" s="202"/>
      <c r="H171" s="202"/>
      <c r="I171" s="151">
        <v>1</v>
      </c>
      <c r="J171" s="148">
        <v>0</v>
      </c>
      <c r="K171" s="155" t="s">
        <v>967</v>
      </c>
      <c r="L171" s="152" t="s">
        <v>967</v>
      </c>
      <c r="M171" s="153" t="s">
        <v>966</v>
      </c>
      <c r="N171" s="276" t="s">
        <v>3113</v>
      </c>
      <c r="O171" s="292"/>
      <c r="P171" s="284"/>
      <c r="Q171" s="42" t="str">
        <f t="shared" si="17"/>
        <v>NACC_UDS$NACCNORM=labelled_spss(NACC_UDS$NACCNORM,c(0 = Had a diagnosis other than normal cognition (impaired but not MCI, MCI, or dementia) for at least one UDS visit
1 = Normal cognition at all UDS visits), label="Normal cognition at all visits to date")</v>
      </c>
      <c r="R171" s="42" t="str">
        <f t="shared" si="18"/>
        <v/>
      </c>
      <c r="S171" s="61"/>
      <c r="T171" s="8"/>
      <c r="U171" s="8"/>
    </row>
    <row r="172" spans="1:21" ht="13.2" customHeight="1" x14ac:dyDescent="0.25">
      <c r="A172" s="268"/>
      <c r="B172" s="269"/>
      <c r="C172" s="202"/>
      <c r="D172" s="202"/>
      <c r="E172" s="202"/>
      <c r="F172" s="202"/>
      <c r="G172" s="202"/>
      <c r="H172" s="202"/>
      <c r="I172" s="151">
        <v>1</v>
      </c>
      <c r="J172" s="148">
        <v>0</v>
      </c>
      <c r="K172" s="155" t="s">
        <v>965</v>
      </c>
      <c r="L172" s="152" t="s">
        <v>965</v>
      </c>
      <c r="M172" s="153" t="s">
        <v>964</v>
      </c>
      <c r="N172" s="276" t="s">
        <v>3127</v>
      </c>
      <c r="O172" s="292"/>
      <c r="P172" s="284"/>
      <c r="Q172" s="42" t="str">
        <f t="shared" si="17"/>
        <v>NACC_UDS$NACCIDEM=labelled_spss(NACC_UDS$NACCIDEM,c(0 = Did not progress to dementia
1 = Progressed to dementia
8 = Initial visit only or diagnosed with dementia at initial visit), label="Incident dementia during UDS follow-up")</v>
      </c>
      <c r="R172" s="42" t="str">
        <f t="shared" si="18"/>
        <v>missing values NACCIDEM(8).</v>
      </c>
      <c r="S172" s="61" t="s">
        <v>2737</v>
      </c>
      <c r="T172" s="8"/>
      <c r="U172" s="8"/>
    </row>
    <row r="173" spans="1:21" ht="13.2" customHeight="1" x14ac:dyDescent="0.25">
      <c r="A173" s="268"/>
      <c r="B173" s="269"/>
      <c r="C173" s="202"/>
      <c r="D173" s="202"/>
      <c r="E173" s="202"/>
      <c r="F173" s="202"/>
      <c r="G173" s="202"/>
      <c r="H173" s="202"/>
      <c r="I173" s="151">
        <v>1</v>
      </c>
      <c r="J173" s="148">
        <v>0</v>
      </c>
      <c r="K173" s="155" t="s">
        <v>963</v>
      </c>
      <c r="L173" s="152" t="s">
        <v>963</v>
      </c>
      <c r="M173" s="153" t="s">
        <v>962</v>
      </c>
      <c r="N173" s="276" t="s">
        <v>3128</v>
      </c>
      <c r="O173" s="292"/>
      <c r="P173" s="284"/>
      <c r="Q173" s="42" t="str">
        <f t="shared" si="17"/>
        <v>NACC_UDS$NACCMCII=labelled_spss(NACC_UDS$NACCMCII,c(0 = Did not progress to MCI
1 = Progressed to MCI
8 = Initial visit only, or had a diagnosis of MCI or dementia at initial UDS visit, or progressed directly to dementia), label="Incident MCI during UDS follow-up")</v>
      </c>
      <c r="R173" s="42" t="str">
        <f t="shared" si="18"/>
        <v>missing values NACCMCII(8).</v>
      </c>
      <c r="S173" s="61" t="s">
        <v>2737</v>
      </c>
      <c r="T173" s="8"/>
      <c r="U173" s="8"/>
    </row>
    <row r="174" spans="1:21" ht="13.2" customHeight="1" x14ac:dyDescent="0.25">
      <c r="A174" s="268"/>
      <c r="B174" s="269"/>
      <c r="C174" s="202"/>
      <c r="D174" s="202"/>
      <c r="E174" s="202"/>
      <c r="F174" s="202"/>
      <c r="G174" s="202"/>
      <c r="H174" s="202"/>
      <c r="I174" s="151">
        <v>1</v>
      </c>
      <c r="J174" s="148">
        <v>0</v>
      </c>
      <c r="K174" s="151" t="s">
        <v>961</v>
      </c>
      <c r="L174" s="152" t="s">
        <v>961</v>
      </c>
      <c r="M174" s="153" t="s">
        <v>1489</v>
      </c>
      <c r="N174" s="276" t="s">
        <v>2941</v>
      </c>
      <c r="O174" s="292"/>
      <c r="P174" s="284"/>
      <c r="Q174" s="42" t="str">
        <f t="shared" si="17"/>
        <v>NACC_UDS$NACCADMU=labelled_spss(NACC_UDS$NACCADMU,c(0 = No/unknown
1 = Yes), label="Does the subject have a dominantly inherited AD mutation?")</v>
      </c>
      <c r="R174" s="42" t="str">
        <f t="shared" si="18"/>
        <v/>
      </c>
      <c r="S174" s="61"/>
      <c r="T174" s="8"/>
      <c r="U174" s="8"/>
    </row>
    <row r="175" spans="1:21" ht="13.2" customHeight="1" x14ac:dyDescent="0.25">
      <c r="A175" s="268"/>
      <c r="B175" s="269"/>
      <c r="C175" s="202"/>
      <c r="D175" s="202"/>
      <c r="E175" s="202"/>
      <c r="F175" s="202"/>
      <c r="G175" s="202"/>
      <c r="H175" s="202"/>
      <c r="I175" s="151">
        <v>1</v>
      </c>
      <c r="J175" s="148">
        <v>0</v>
      </c>
      <c r="K175" s="151" t="s">
        <v>960</v>
      </c>
      <c r="L175" s="152" t="s">
        <v>960</v>
      </c>
      <c r="M175" s="153" t="s">
        <v>1490</v>
      </c>
      <c r="N175" s="276" t="s">
        <v>2941</v>
      </c>
      <c r="O175" s="292"/>
      <c r="P175" s="284"/>
      <c r="Q175" s="42" t="str">
        <f t="shared" si="17"/>
        <v>NACC_UDS$NACCFTDM=labelled_spss(NACC_UDS$NACCFTDM,c(0 = No/unknown
1 = Yes), label="Does the subject have an hereditary FTLD mutation?")</v>
      </c>
      <c r="R175" s="42" t="str">
        <f t="shared" si="18"/>
        <v/>
      </c>
      <c r="S175" s="61"/>
      <c r="T175" s="8"/>
      <c r="U175" s="8"/>
    </row>
    <row r="176" spans="1:21" ht="13.2" customHeight="1" thickBot="1" x14ac:dyDescent="0.3">
      <c r="A176" s="270"/>
      <c r="B176" s="271"/>
      <c r="C176" s="267"/>
      <c r="D176" s="267"/>
      <c r="E176" s="267"/>
      <c r="F176" s="267"/>
      <c r="G176" s="267"/>
      <c r="H176" s="267"/>
      <c r="I176" s="168">
        <v>1</v>
      </c>
      <c r="J176" s="192">
        <v>0</v>
      </c>
      <c r="K176" s="168" t="s">
        <v>959</v>
      </c>
      <c r="L176" s="169" t="s">
        <v>959</v>
      </c>
      <c r="M176" s="172" t="s">
        <v>1491</v>
      </c>
      <c r="N176" s="281" t="s">
        <v>3129</v>
      </c>
      <c r="O176" s="293"/>
      <c r="P176" s="231"/>
      <c r="Q176" s="42" t="str">
        <f t="shared" si="17"/>
        <v>NACC_UDS$NACCETPR=labelled_spss(NACC_UDS$NACCETPR,c(1 = Alzheimer’s disease (AD)
2 = Lewy body disease (LBD)
3 = Multiple system atrophy (MSA)
4 = Progressive supranuclear palsy (PSP)
5 = Corticobasal degeneration (CBD)
6 = FTLD with motor neuron disease (e.g., ALS)
7 = FTLD, other
8 = Vascular brain injury or vascular dementia including stroke
9 = Essential tremor
10 = Down syndrome
11 = Huntington’s disease
12 = Prion disease (CJD, other)
13 = Traumatic brain injury (TBI)
14 = Normal-pressure hydrocephalus (NPH)
15 = Epilepsy
16 = CNS neoplasm
17 = Human immunodeficiency virus (HIV)
18 = Other neurologic, genetic, or infectious condition
19 = Depression
20 = Bipolar disorder
21 = Schizophrenia or other psychosis
22 = Anxiety disorder
23 = Delirium
24 = Post-traumatic stress disorder (PTSD)
25 = Other psychiatric disease
26 = Cognitive impairment due to alcohol abuse
27 = Cognitive impairment due to other substance abuse
28 = Cognitive impairment due to systemic disease or medical illness
29 = Cognitive impairment due to medications
30 = Cognitive impairment for other specified reasons (i.e., written-in values)
88 = Not applicable, not cognitively impaired
99 = Missing/unknown), label="Primary etiologic diagnosis (MCI); impaired, not MCI; or dementia")</v>
      </c>
      <c r="R176" s="42" t="str">
        <f t="shared" si="18"/>
        <v>missing values NACCETPR(88,99).</v>
      </c>
      <c r="S176" s="61" t="s">
        <v>3814</v>
      </c>
      <c r="T176" s="8"/>
      <c r="U176" s="8"/>
    </row>
  </sheetData>
  <autoFilter ref="A1:J176" xr:uid="{0F0C995C-6D89-4211-875C-31D0DA8CD999}">
    <filterColumn colId="8">
      <filters>
        <filter val="1"/>
      </filters>
    </filterColumn>
  </autoFilter>
  <conditionalFormatting sqref="J2:J176">
    <cfRule type="cellIs" dxfId="19" priority="6" operator="equal">
      <formula>1</formula>
    </cfRule>
    <cfRule type="cellIs" dxfId="18" priority="7" operator="equal">
      <formula>0</formula>
    </cfRule>
  </conditionalFormatting>
  <conditionalFormatting sqref="I2:I176">
    <cfRule type="cellIs" dxfId="17" priority="5" operator="equal">
      <formula>0</formula>
    </cfRule>
  </conditionalFormatting>
  <conditionalFormatting sqref="A2:H176">
    <cfRule type="containsBlanks" dxfId="16" priority="2">
      <formula>LEN(TRIM(A2))=0</formula>
    </cfRule>
  </conditionalFormatting>
  <conditionalFormatting sqref="O2:P176">
    <cfRule type="containsBlanks" dxfId="15" priority="1">
      <formula>LEN(TRIM(O2))=0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E1-FB19-4973-82B2-FAAFDF035D1F}">
  <dimension ref="A1:U34"/>
  <sheetViews>
    <sheetView workbookViewId="0">
      <selection activeCell="A2" sqref="A2:J2"/>
    </sheetView>
  </sheetViews>
  <sheetFormatPr defaultRowHeight="13.2" customHeight="1" x14ac:dyDescent="0.3"/>
  <cols>
    <col min="1" max="8" width="6.109375" customWidth="1"/>
    <col min="9" max="10" width="5" customWidth="1"/>
    <col min="11" max="12" width="10.33203125" bestFit="1" customWidth="1"/>
    <col min="13" max="13" width="66.33203125" bestFit="1" customWidth="1"/>
    <col min="14" max="14" width="8.77734375" customWidth="1"/>
    <col min="17" max="19" width="0" hidden="1" customWidth="1"/>
  </cols>
  <sheetData>
    <row r="1" spans="1:2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96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1" s="1" customFormat="1" ht="13.2" customHeight="1" x14ac:dyDescent="0.25">
      <c r="A2" s="268"/>
      <c r="B2" s="269"/>
      <c r="C2" s="268"/>
      <c r="D2" s="202"/>
      <c r="E2" s="269"/>
      <c r="F2" s="268">
        <v>1</v>
      </c>
      <c r="G2" s="202">
        <v>1</v>
      </c>
      <c r="H2" s="269">
        <v>1</v>
      </c>
      <c r="I2" s="151">
        <v>1</v>
      </c>
      <c r="J2" s="148">
        <f>IF(AND(F2="",G2="",H2=""),1,0)</f>
        <v>0</v>
      </c>
      <c r="K2" s="151" t="s">
        <v>958</v>
      </c>
      <c r="L2" s="152" t="s">
        <v>958</v>
      </c>
      <c r="M2" s="153" t="s">
        <v>1492</v>
      </c>
      <c r="N2" s="276" t="s">
        <v>3130</v>
      </c>
      <c r="O2" s="153"/>
      <c r="P2" s="214"/>
      <c r="Q2" s="42" t="str">
        <f t="shared" ref="Q2:Q34" si="0">CONCATENATE("NACC_UDS$",K2,"=","labelled_spss(NACC_UDS$",K2,",c(",N2,"), label=",$Q$1,M2,$Q$1,")")</f>
        <v>NACC_UDS$CANCER=labelled_spss(NACC_UDS$CANCER,c(0 = No
1 = Yes, primary/non-metastatic
2 = Yes, metastatic
8 = Not assessed
-4 = Not available), label=Cancer present in the last 12 months (excluding non-melanoma skin cancer), primary or metastatic)</v>
      </c>
      <c r="R2" s="42" t="str">
        <f t="shared" ref="R2:R34" si="1">IF(S2="","",CONCATENATE("missing values ",K2,"(",S2,")."))</f>
        <v>missing values CANCER(8,-4).</v>
      </c>
      <c r="S2" s="61" t="s">
        <v>3828</v>
      </c>
      <c r="T2" s="8"/>
      <c r="U2" s="8"/>
    </row>
    <row r="3" spans="1:21" s="1" customFormat="1" ht="13.2" customHeight="1" x14ac:dyDescent="0.25">
      <c r="A3" s="268"/>
      <c r="B3" s="269"/>
      <c r="C3" s="268"/>
      <c r="D3" s="202"/>
      <c r="E3" s="269"/>
      <c r="F3" s="268" t="s">
        <v>5845</v>
      </c>
      <c r="G3" s="202" t="s">
        <v>5845</v>
      </c>
      <c r="H3" s="269" t="s">
        <v>5845</v>
      </c>
      <c r="I3" s="151">
        <v>1</v>
      </c>
      <c r="J3" s="148">
        <f t="shared" ref="J3:J34" si="2">IF(AND(F3="",G3="",H3=""),1,0)</f>
        <v>0</v>
      </c>
      <c r="K3" s="151" t="s">
        <v>957</v>
      </c>
      <c r="L3" s="152" t="s">
        <v>957</v>
      </c>
      <c r="M3" s="153" t="s">
        <v>1493</v>
      </c>
      <c r="N3" s="278"/>
      <c r="O3" s="156"/>
      <c r="P3" s="279"/>
      <c r="Q3" s="42" t="str">
        <f t="shared" si="0"/>
        <v>NACC_UDS$CANCSITE=labelled_spss(NACC_UDS$CANCSITE,c(), label=Cancer primary site speciﬁcation )</v>
      </c>
      <c r="R3" s="42" t="str">
        <f t="shared" si="1"/>
        <v/>
      </c>
      <c r="S3" s="61"/>
      <c r="T3" s="8"/>
      <c r="U3" s="8"/>
    </row>
    <row r="4" spans="1:21" s="1" customFormat="1" ht="13.2" customHeight="1" x14ac:dyDescent="0.25">
      <c r="A4" s="268"/>
      <c r="B4" s="269"/>
      <c r="C4" s="268"/>
      <c r="D4" s="202"/>
      <c r="E4" s="269"/>
      <c r="F4" s="268">
        <v>2</v>
      </c>
      <c r="G4" s="202">
        <v>2</v>
      </c>
      <c r="H4" s="269">
        <v>2</v>
      </c>
      <c r="I4" s="151">
        <v>1</v>
      </c>
      <c r="J4" s="148">
        <f t="shared" si="2"/>
        <v>0</v>
      </c>
      <c r="K4" s="151" t="s">
        <v>956</v>
      </c>
      <c r="L4" s="152" t="s">
        <v>956</v>
      </c>
      <c r="M4" s="153" t="s">
        <v>1494</v>
      </c>
      <c r="N4" s="276" t="s">
        <v>3131</v>
      </c>
      <c r="O4" s="153"/>
      <c r="P4" s="214"/>
      <c r="Q4" s="42" t="str">
        <f t="shared" si="0"/>
        <v>NACC_UDS$DIABET=labelled_spss(NACC_UDS$DIABET,c(0 = No
1 = Yes, Type I
2 = Yes, Type II
3 = Yes, other type
9 = Not assessed or unknown
-4 = Not available), label=Diabetes present at visit )</v>
      </c>
      <c r="R4" s="42" t="str">
        <f t="shared" si="1"/>
        <v>missing values DIABET(9,-4).</v>
      </c>
      <c r="S4" s="61" t="s">
        <v>3826</v>
      </c>
      <c r="T4" s="8"/>
      <c r="U4" s="8"/>
    </row>
    <row r="5" spans="1:21" s="1" customFormat="1" ht="13.2" customHeight="1" x14ac:dyDescent="0.25">
      <c r="A5" s="268"/>
      <c r="B5" s="269"/>
      <c r="C5" s="268"/>
      <c r="D5" s="202"/>
      <c r="E5" s="269"/>
      <c r="F5" s="268">
        <v>3</v>
      </c>
      <c r="G5" s="202">
        <v>3</v>
      </c>
      <c r="H5" s="269">
        <v>3</v>
      </c>
      <c r="I5" s="151">
        <v>1</v>
      </c>
      <c r="J5" s="148">
        <f t="shared" si="2"/>
        <v>0</v>
      </c>
      <c r="K5" s="151" t="s">
        <v>1022</v>
      </c>
      <c r="L5" s="152" t="s">
        <v>1022</v>
      </c>
      <c r="M5" s="153" t="s">
        <v>1495</v>
      </c>
      <c r="N5" s="276" t="s">
        <v>3015</v>
      </c>
      <c r="O5" s="153"/>
      <c r="P5" s="214"/>
      <c r="Q5" s="42" t="str">
        <f t="shared" si="0"/>
        <v>NACC_UDS$MYOINF=labelled_spss(NACC_UDS$MYOINF,c(0 = No
1 = Yes
8 = Not assessed
-4 = Not available), label=Myocardial infarct present within the past 12 months)</v>
      </c>
      <c r="R5" s="42" t="str">
        <f t="shared" si="1"/>
        <v>missing values MYOINF(8,-4).</v>
      </c>
      <c r="S5" s="61" t="s">
        <v>3828</v>
      </c>
      <c r="T5" s="8"/>
      <c r="U5" s="8"/>
    </row>
    <row r="6" spans="1:21" s="1" customFormat="1" ht="13.2" customHeight="1" x14ac:dyDescent="0.25">
      <c r="A6" s="268"/>
      <c r="B6" s="269"/>
      <c r="C6" s="268"/>
      <c r="D6" s="202"/>
      <c r="E6" s="269"/>
      <c r="F6" s="268">
        <v>4</v>
      </c>
      <c r="G6" s="202">
        <v>4</v>
      </c>
      <c r="H6" s="269">
        <v>4</v>
      </c>
      <c r="I6" s="151">
        <v>1</v>
      </c>
      <c r="J6" s="148">
        <f t="shared" si="2"/>
        <v>0</v>
      </c>
      <c r="K6" s="151" t="s">
        <v>1021</v>
      </c>
      <c r="L6" s="152" t="s">
        <v>1021</v>
      </c>
      <c r="M6" s="153" t="s">
        <v>1020</v>
      </c>
      <c r="N6" s="276" t="s">
        <v>3015</v>
      </c>
      <c r="O6" s="153"/>
      <c r="P6" s="214"/>
      <c r="Q6" s="42" t="str">
        <f t="shared" si="0"/>
        <v>NACC_UDS$CONGHRT=labelled_spss(NACC_UDS$CONGHRT,c(0 = No
1 = Yes
8 = Not assessed
-4 = Not available), label=Congestive heart failure present)</v>
      </c>
      <c r="R6" s="42" t="str">
        <f t="shared" si="1"/>
        <v>missing values CONGHRT(8,-4).</v>
      </c>
      <c r="S6" s="61" t="s">
        <v>3828</v>
      </c>
      <c r="T6" s="8"/>
      <c r="U6" s="8"/>
    </row>
    <row r="7" spans="1:21" s="1" customFormat="1" ht="13.2" customHeight="1" x14ac:dyDescent="0.25">
      <c r="A7" s="268"/>
      <c r="B7" s="269"/>
      <c r="C7" s="268"/>
      <c r="D7" s="202"/>
      <c r="E7" s="269"/>
      <c r="F7" s="268">
        <v>5</v>
      </c>
      <c r="G7" s="202">
        <v>5</v>
      </c>
      <c r="H7" s="269">
        <v>5</v>
      </c>
      <c r="I7" s="151">
        <v>1</v>
      </c>
      <c r="J7" s="148">
        <f t="shared" si="2"/>
        <v>0</v>
      </c>
      <c r="K7" s="151" t="s">
        <v>1019</v>
      </c>
      <c r="L7" s="152" t="s">
        <v>1019</v>
      </c>
      <c r="M7" s="153" t="s">
        <v>1018</v>
      </c>
      <c r="N7" s="276" t="s">
        <v>3015</v>
      </c>
      <c r="O7" s="153"/>
      <c r="P7" s="214"/>
      <c r="Q7" s="42" t="str">
        <f t="shared" si="0"/>
        <v>NACC_UDS$AFIBRILL=labelled_spss(NACC_UDS$AFIBRILL,c(0 = No
1 = Yes
8 = Not assessed
-4 = Not available), label=Atrial ﬁbrillation present)</v>
      </c>
      <c r="R7" s="42" t="str">
        <f t="shared" si="1"/>
        <v>missing values AFIBRILL(8,-4).</v>
      </c>
      <c r="S7" s="61" t="s">
        <v>3828</v>
      </c>
      <c r="T7" s="8"/>
      <c r="U7" s="8"/>
    </row>
    <row r="8" spans="1:21" s="1" customFormat="1" ht="13.2" customHeight="1" x14ac:dyDescent="0.25">
      <c r="A8" s="268"/>
      <c r="B8" s="269"/>
      <c r="C8" s="268"/>
      <c r="D8" s="202"/>
      <c r="E8" s="269"/>
      <c r="F8" s="268">
        <v>6</v>
      </c>
      <c r="G8" s="202">
        <v>6</v>
      </c>
      <c r="H8" s="269">
        <v>6</v>
      </c>
      <c r="I8" s="151">
        <v>1</v>
      </c>
      <c r="J8" s="148">
        <f t="shared" si="2"/>
        <v>0</v>
      </c>
      <c r="K8" s="151" t="s">
        <v>1017</v>
      </c>
      <c r="L8" s="152" t="s">
        <v>1017</v>
      </c>
      <c r="M8" s="153" t="s">
        <v>1016</v>
      </c>
      <c r="N8" s="276" t="s">
        <v>3015</v>
      </c>
      <c r="O8" s="153"/>
      <c r="P8" s="214"/>
      <c r="Q8" s="42" t="str">
        <f t="shared" si="0"/>
        <v>NACC_UDS$HYPERT=labelled_spss(NACC_UDS$HYPERT,c(0 = No
1 = Yes
8 = Not assessed
-4 = Not available), label=Hypertension present)</v>
      </c>
      <c r="R8" s="42" t="str">
        <f t="shared" si="1"/>
        <v>missing values HYPERT(8,-4).</v>
      </c>
      <c r="S8" s="61" t="s">
        <v>3828</v>
      </c>
      <c r="T8" s="8"/>
      <c r="U8" s="8"/>
    </row>
    <row r="9" spans="1:21" s="1" customFormat="1" ht="13.2" customHeight="1" x14ac:dyDescent="0.25">
      <c r="A9" s="268"/>
      <c r="B9" s="269"/>
      <c r="C9" s="268"/>
      <c r="D9" s="202"/>
      <c r="E9" s="269"/>
      <c r="F9" s="268">
        <v>7</v>
      </c>
      <c r="G9" s="202">
        <v>7</v>
      </c>
      <c r="H9" s="269">
        <v>7</v>
      </c>
      <c r="I9" s="151">
        <v>1</v>
      </c>
      <c r="J9" s="148">
        <f t="shared" si="2"/>
        <v>0</v>
      </c>
      <c r="K9" s="151" t="s">
        <v>1015</v>
      </c>
      <c r="L9" s="152" t="s">
        <v>1015</v>
      </c>
      <c r="M9" s="153" t="s">
        <v>1014</v>
      </c>
      <c r="N9" s="276" t="s">
        <v>3015</v>
      </c>
      <c r="O9" s="153"/>
      <c r="P9" s="214"/>
      <c r="Q9" s="42" t="str">
        <f t="shared" si="0"/>
        <v>NACC_UDS$ANGINA=labelled_spss(NACC_UDS$ANGINA,c(0 = No
1 = Yes
8 = Not assessed
-4 = Not available), label=Angina present)</v>
      </c>
      <c r="R9" s="42" t="str">
        <f t="shared" si="1"/>
        <v>missing values ANGINA(8,-4).</v>
      </c>
      <c r="S9" s="61" t="s">
        <v>3828</v>
      </c>
      <c r="T9" s="8"/>
      <c r="U9" s="8"/>
    </row>
    <row r="10" spans="1:21" s="1" customFormat="1" ht="13.2" customHeight="1" x14ac:dyDescent="0.25">
      <c r="A10" s="268"/>
      <c r="B10" s="269"/>
      <c r="C10" s="268"/>
      <c r="D10" s="202"/>
      <c r="E10" s="269"/>
      <c r="F10" s="268">
        <v>8</v>
      </c>
      <c r="G10" s="202">
        <v>8</v>
      </c>
      <c r="H10" s="269">
        <v>8</v>
      </c>
      <c r="I10" s="151">
        <v>1</v>
      </c>
      <c r="J10" s="148">
        <f t="shared" si="2"/>
        <v>0</v>
      </c>
      <c r="K10" s="151" t="s">
        <v>1013</v>
      </c>
      <c r="L10" s="152" t="s">
        <v>1013</v>
      </c>
      <c r="M10" s="153" t="s">
        <v>1012</v>
      </c>
      <c r="N10" s="276" t="s">
        <v>3015</v>
      </c>
      <c r="O10" s="153"/>
      <c r="P10" s="214"/>
      <c r="Q10" s="42" t="str">
        <f t="shared" si="0"/>
        <v>NACC_UDS$HYPCHOL=labelled_spss(NACC_UDS$HYPCHOL,c(0 = No
1 = Yes
8 = Not assessed
-4 = Not available), label=Hypercholesterolemia present)</v>
      </c>
      <c r="R10" s="42" t="str">
        <f t="shared" si="1"/>
        <v>missing values HYPCHOL(8,-4).</v>
      </c>
      <c r="S10" s="61" t="s">
        <v>3828</v>
      </c>
      <c r="T10" s="8"/>
      <c r="U10" s="8"/>
    </row>
    <row r="11" spans="1:21" s="1" customFormat="1" ht="13.2" customHeight="1" x14ac:dyDescent="0.25">
      <c r="A11" s="268"/>
      <c r="B11" s="269"/>
      <c r="C11" s="268"/>
      <c r="D11" s="202"/>
      <c r="E11" s="269"/>
      <c r="F11" s="268">
        <v>9</v>
      </c>
      <c r="G11" s="202">
        <v>9</v>
      </c>
      <c r="H11" s="269">
        <v>9</v>
      </c>
      <c r="I11" s="151">
        <v>1</v>
      </c>
      <c r="J11" s="148">
        <f t="shared" si="2"/>
        <v>0</v>
      </c>
      <c r="K11" s="151" t="s">
        <v>1011</v>
      </c>
      <c r="L11" s="152" t="s">
        <v>1011</v>
      </c>
      <c r="M11" s="153" t="s">
        <v>1010</v>
      </c>
      <c r="N11" s="276" t="s">
        <v>3015</v>
      </c>
      <c r="O11" s="153"/>
      <c r="P11" s="214"/>
      <c r="Q11" s="42" t="str">
        <f t="shared" si="0"/>
        <v>NACC_UDS$VB12DEF=labelled_spss(NACC_UDS$VB12DEF,c(0 = No
1 = Yes
8 = Not assessed
-4 = Not available), label=B12 deﬁciency present)</v>
      </c>
      <c r="R11" s="42" t="str">
        <f t="shared" si="1"/>
        <v>missing values VB12DEF(8,-4).</v>
      </c>
      <c r="S11" s="61" t="s">
        <v>3828</v>
      </c>
      <c r="T11" s="8"/>
      <c r="U11" s="8"/>
    </row>
    <row r="12" spans="1:21" s="1" customFormat="1" ht="13.2" customHeight="1" x14ac:dyDescent="0.25">
      <c r="A12" s="268"/>
      <c r="B12" s="269"/>
      <c r="C12" s="268"/>
      <c r="D12" s="202"/>
      <c r="E12" s="269"/>
      <c r="F12" s="268">
        <v>10</v>
      </c>
      <c r="G12" s="202">
        <v>10</v>
      </c>
      <c r="H12" s="269">
        <v>10</v>
      </c>
      <c r="I12" s="151">
        <v>1</v>
      </c>
      <c r="J12" s="148">
        <f t="shared" si="2"/>
        <v>0</v>
      </c>
      <c r="K12" s="151" t="s">
        <v>1009</v>
      </c>
      <c r="L12" s="152" t="s">
        <v>1009</v>
      </c>
      <c r="M12" s="153" t="s">
        <v>1008</v>
      </c>
      <c r="N12" s="276" t="s">
        <v>3015</v>
      </c>
      <c r="O12" s="153"/>
      <c r="P12" s="214"/>
      <c r="Q12" s="42" t="str">
        <f t="shared" si="0"/>
        <v>NACC_UDS$THYDIS=labelled_spss(NACC_UDS$THYDIS,c(0 = No
1 = Yes
8 = Not assessed
-4 = Not available), label=Thyroid disease present)</v>
      </c>
      <c r="R12" s="42" t="str">
        <f t="shared" si="1"/>
        <v>missing values THYDIS(8,-4).</v>
      </c>
      <c r="S12" s="61" t="s">
        <v>3828</v>
      </c>
      <c r="T12" s="8"/>
      <c r="U12" s="8"/>
    </row>
    <row r="13" spans="1:21" s="1" customFormat="1" ht="13.2" customHeight="1" x14ac:dyDescent="0.25">
      <c r="A13" s="268"/>
      <c r="B13" s="269"/>
      <c r="C13" s="268"/>
      <c r="D13" s="202"/>
      <c r="E13" s="269"/>
      <c r="F13" s="268">
        <v>11</v>
      </c>
      <c r="G13" s="202">
        <v>11</v>
      </c>
      <c r="H13" s="269">
        <v>11</v>
      </c>
      <c r="I13" s="151">
        <v>1</v>
      </c>
      <c r="J13" s="148">
        <f t="shared" si="2"/>
        <v>0</v>
      </c>
      <c r="K13" s="151" t="s">
        <v>1007</v>
      </c>
      <c r="L13" s="152" t="s">
        <v>1007</v>
      </c>
      <c r="M13" s="153" t="s">
        <v>1006</v>
      </c>
      <c r="N13" s="276" t="s">
        <v>3015</v>
      </c>
      <c r="O13" s="153"/>
      <c r="P13" s="214"/>
      <c r="Q13" s="42" t="str">
        <f t="shared" si="0"/>
        <v>NACC_UDS$ARTH=labelled_spss(NACC_UDS$ARTH,c(0 = No
1 = Yes
8 = Not assessed
-4 = Not available), label=Arthritis present)</v>
      </c>
      <c r="R13" s="42" t="str">
        <f t="shared" si="1"/>
        <v>missing values ARTH(8,-4).</v>
      </c>
      <c r="S13" s="61" t="s">
        <v>3828</v>
      </c>
      <c r="T13" s="8"/>
      <c r="U13" s="8"/>
    </row>
    <row r="14" spans="1:21" s="1" customFormat="1" ht="13.2" customHeight="1" x14ac:dyDescent="0.25">
      <c r="A14" s="268"/>
      <c r="B14" s="269"/>
      <c r="C14" s="268"/>
      <c r="D14" s="202"/>
      <c r="E14" s="269"/>
      <c r="F14" s="268" t="s">
        <v>3192</v>
      </c>
      <c r="G14" s="202" t="s">
        <v>3192</v>
      </c>
      <c r="H14" s="269" t="s">
        <v>3192</v>
      </c>
      <c r="I14" s="151">
        <v>1</v>
      </c>
      <c r="J14" s="148">
        <f t="shared" si="2"/>
        <v>0</v>
      </c>
      <c r="K14" s="151" t="s">
        <v>1005</v>
      </c>
      <c r="L14" s="152" t="s">
        <v>1005</v>
      </c>
      <c r="M14" s="153" t="s">
        <v>1004</v>
      </c>
      <c r="N14" s="276" t="s">
        <v>3132</v>
      </c>
      <c r="O14" s="153"/>
      <c r="P14" s="214"/>
      <c r="Q14" s="42" t="str">
        <f t="shared" si="0"/>
        <v>NACC_UDS$ARTYPE=labelled_spss(NACC_UDS$ARTYPE,c(1 = Rheumatoid
2 = Osteoarthritis
3 = Other (specify)
8 = No arthritis reported
9 = Unknown
-4 = Not available), label=Arthritis type)</v>
      </c>
      <c r="R14" s="42" t="str">
        <f t="shared" si="1"/>
        <v>missing values ARTYPE(8,9,-4).</v>
      </c>
      <c r="S14" s="61" t="s">
        <v>3829</v>
      </c>
      <c r="T14" s="8"/>
      <c r="U14" s="8"/>
    </row>
    <row r="15" spans="1:21" s="1" customFormat="1" ht="13.2" customHeight="1" x14ac:dyDescent="0.25">
      <c r="A15" s="268"/>
      <c r="B15" s="269"/>
      <c r="C15" s="268"/>
      <c r="D15" s="202"/>
      <c r="E15" s="269"/>
      <c r="F15" s="268" t="s">
        <v>5846</v>
      </c>
      <c r="G15" s="202" t="s">
        <v>5851</v>
      </c>
      <c r="H15" s="269" t="s">
        <v>5852</v>
      </c>
      <c r="I15" s="151">
        <v>1</v>
      </c>
      <c r="J15" s="148">
        <f t="shared" si="2"/>
        <v>0</v>
      </c>
      <c r="K15" s="151" t="s">
        <v>1003</v>
      </c>
      <c r="L15" s="152" t="s">
        <v>1003</v>
      </c>
      <c r="M15" s="153" t="s">
        <v>1002</v>
      </c>
      <c r="N15" s="278"/>
      <c r="O15" s="156"/>
      <c r="P15" s="279"/>
      <c r="Q15" s="42" t="str">
        <f t="shared" si="0"/>
        <v>NACC_UDS$ARTYPEX=labelled_spss(NACC_UDS$ARTYPEX,c(), label=Other arthritis type speciﬁcation)</v>
      </c>
      <c r="R15" s="42" t="str">
        <f t="shared" si="1"/>
        <v/>
      </c>
      <c r="S15" s="61"/>
      <c r="T15" s="8"/>
      <c r="U15" s="8"/>
    </row>
    <row r="16" spans="1:21" s="1" customFormat="1" ht="13.2" customHeight="1" x14ac:dyDescent="0.25">
      <c r="A16" s="268"/>
      <c r="B16" s="269"/>
      <c r="C16" s="268"/>
      <c r="D16" s="202"/>
      <c r="E16" s="269"/>
      <c r="F16" s="268" t="s">
        <v>5847</v>
      </c>
      <c r="G16" s="202" t="s">
        <v>5847</v>
      </c>
      <c r="H16" s="269" t="s">
        <v>5847</v>
      </c>
      <c r="I16" s="151">
        <v>1</v>
      </c>
      <c r="J16" s="148">
        <f t="shared" si="2"/>
        <v>0</v>
      </c>
      <c r="K16" s="151" t="s">
        <v>1001</v>
      </c>
      <c r="L16" s="152" t="s">
        <v>1001</v>
      </c>
      <c r="M16" s="153" t="s">
        <v>1496</v>
      </c>
      <c r="N16" s="276" t="s">
        <v>3133</v>
      </c>
      <c r="O16" s="153"/>
      <c r="P16" s="214"/>
      <c r="Q16" s="42" t="str">
        <f t="shared" si="0"/>
        <v>NACC_UDS$ARTUPEX=labelled_spss(NACC_UDS$ARTUPEX,c(0 = No
1 = Yes
8 = No arthritis reported
-4 = Not available), label=Arthritis region affected — upper extremity)</v>
      </c>
      <c r="R16" s="42" t="str">
        <f t="shared" si="1"/>
        <v>missing values ARTUPEX(8,-4).</v>
      </c>
      <c r="S16" s="61" t="s">
        <v>3828</v>
      </c>
      <c r="T16" s="8"/>
      <c r="U16" s="8"/>
    </row>
    <row r="17" spans="1:21" s="1" customFormat="1" ht="13.2" customHeight="1" x14ac:dyDescent="0.25">
      <c r="A17" s="268"/>
      <c r="B17" s="269"/>
      <c r="C17" s="268"/>
      <c r="D17" s="202"/>
      <c r="E17" s="269"/>
      <c r="F17" s="268" t="s">
        <v>5848</v>
      </c>
      <c r="G17" s="202" t="s">
        <v>5848</v>
      </c>
      <c r="H17" s="269" t="s">
        <v>5848</v>
      </c>
      <c r="I17" s="151">
        <v>1</v>
      </c>
      <c r="J17" s="148">
        <f t="shared" si="2"/>
        <v>0</v>
      </c>
      <c r="K17" s="151" t="s">
        <v>1000</v>
      </c>
      <c r="L17" s="152" t="s">
        <v>1000</v>
      </c>
      <c r="M17" s="153" t="s">
        <v>1497</v>
      </c>
      <c r="N17" s="276" t="s">
        <v>3133</v>
      </c>
      <c r="O17" s="153"/>
      <c r="P17" s="214"/>
      <c r="Q17" s="42" t="str">
        <f t="shared" si="0"/>
        <v>NACC_UDS$ARTLOEX=labelled_spss(NACC_UDS$ARTLOEX,c(0 = No
1 = Yes
8 = No arthritis reported
-4 = Not available), label=Arthritis region affected — lower extremity)</v>
      </c>
      <c r="R17" s="42" t="str">
        <f t="shared" si="1"/>
        <v>missing values ARTLOEX(8,-4).</v>
      </c>
      <c r="S17" s="61" t="s">
        <v>3828</v>
      </c>
      <c r="T17" s="8"/>
      <c r="U17" s="8"/>
    </row>
    <row r="18" spans="1:21" s="1" customFormat="1" ht="13.2" customHeight="1" x14ac:dyDescent="0.25">
      <c r="A18" s="268"/>
      <c r="B18" s="269"/>
      <c r="C18" s="268"/>
      <c r="D18" s="202"/>
      <c r="E18" s="269"/>
      <c r="F18" s="268" t="s">
        <v>5849</v>
      </c>
      <c r="G18" s="202" t="s">
        <v>5849</v>
      </c>
      <c r="H18" s="269" t="s">
        <v>5849</v>
      </c>
      <c r="I18" s="151">
        <v>1</v>
      </c>
      <c r="J18" s="148">
        <f t="shared" si="2"/>
        <v>0</v>
      </c>
      <c r="K18" s="151" t="s">
        <v>999</v>
      </c>
      <c r="L18" s="152" t="s">
        <v>999</v>
      </c>
      <c r="M18" s="153" t="s">
        <v>998</v>
      </c>
      <c r="N18" s="276" t="s">
        <v>3133</v>
      </c>
      <c r="O18" s="153"/>
      <c r="P18" s="214"/>
      <c r="Q18" s="42" t="str">
        <f t="shared" si="0"/>
        <v>NACC_UDS$ARTSPIN=labelled_spss(NACC_UDS$ARTSPIN,c(0 = No
1 = Yes
8 = No arthritis reported
-4 = Not available), label=Arthritis region affected — spine)</v>
      </c>
      <c r="R18" s="42" t="str">
        <f t="shared" si="1"/>
        <v>missing values ARTSPIN(8,-4).</v>
      </c>
      <c r="S18" s="61" t="s">
        <v>3828</v>
      </c>
      <c r="T18" s="8"/>
      <c r="U18" s="8"/>
    </row>
    <row r="19" spans="1:21" s="1" customFormat="1" ht="13.2" customHeight="1" x14ac:dyDescent="0.25">
      <c r="A19" s="268"/>
      <c r="B19" s="269"/>
      <c r="C19" s="268"/>
      <c r="D19" s="202"/>
      <c r="E19" s="269"/>
      <c r="F19" s="268" t="s">
        <v>5850</v>
      </c>
      <c r="G19" s="202" t="s">
        <v>5850</v>
      </c>
      <c r="H19" s="269" t="s">
        <v>5850</v>
      </c>
      <c r="I19" s="151">
        <v>1</v>
      </c>
      <c r="J19" s="148">
        <f t="shared" si="2"/>
        <v>0</v>
      </c>
      <c r="K19" s="151" t="s">
        <v>997</v>
      </c>
      <c r="L19" s="152" t="s">
        <v>997</v>
      </c>
      <c r="M19" s="153" t="s">
        <v>996</v>
      </c>
      <c r="N19" s="276" t="s">
        <v>3133</v>
      </c>
      <c r="O19" s="153"/>
      <c r="P19" s="214"/>
      <c r="Q19" s="42" t="str">
        <f t="shared" si="0"/>
        <v>NACC_UDS$ARTUNKN=labelled_spss(NACC_UDS$ARTUNKN,c(0 = No
1 = Yes
8 = No arthritis reported
-4 = Not available), label=Arthritis region affected — unknown)</v>
      </c>
      <c r="R19" s="42" t="str">
        <f t="shared" si="1"/>
        <v>missing values ARTUNKN(8,-4).</v>
      </c>
      <c r="S19" s="61" t="s">
        <v>3828</v>
      </c>
      <c r="T19" s="8"/>
      <c r="U19" s="8"/>
    </row>
    <row r="20" spans="1:21" s="1" customFormat="1" ht="13.2" customHeight="1" x14ac:dyDescent="0.25">
      <c r="A20" s="268"/>
      <c r="B20" s="269"/>
      <c r="C20" s="268"/>
      <c r="D20" s="202"/>
      <c r="E20" s="269"/>
      <c r="F20" s="268">
        <v>12</v>
      </c>
      <c r="G20" s="202">
        <v>12</v>
      </c>
      <c r="H20" s="269">
        <v>12</v>
      </c>
      <c r="I20" s="151">
        <v>1</v>
      </c>
      <c r="J20" s="148">
        <f t="shared" si="2"/>
        <v>0</v>
      </c>
      <c r="K20" s="151" t="s">
        <v>995</v>
      </c>
      <c r="L20" s="152" t="s">
        <v>995</v>
      </c>
      <c r="M20" s="153" t="s">
        <v>994</v>
      </c>
      <c r="N20" s="276" t="s">
        <v>3015</v>
      </c>
      <c r="O20" s="153"/>
      <c r="P20" s="214"/>
      <c r="Q20" s="42" t="str">
        <f t="shared" si="0"/>
        <v>NACC_UDS$URINEINC=labelled_spss(NACC_UDS$URINEINC,c(0 = No
1 = Yes
8 = Not assessed
-4 = Not available), label=Incontinence present — urinary)</v>
      </c>
      <c r="R20" s="42" t="str">
        <f t="shared" si="1"/>
        <v>missing values URINEINC(8,-4).</v>
      </c>
      <c r="S20" s="61" t="s">
        <v>3828</v>
      </c>
      <c r="T20" s="8"/>
      <c r="U20" s="8"/>
    </row>
    <row r="21" spans="1:21" s="1" customFormat="1" ht="13.2" customHeight="1" x14ac:dyDescent="0.25">
      <c r="A21" s="268"/>
      <c r="B21" s="269"/>
      <c r="C21" s="268"/>
      <c r="D21" s="202"/>
      <c r="E21" s="269"/>
      <c r="F21" s="268">
        <v>13</v>
      </c>
      <c r="G21" s="202">
        <v>13</v>
      </c>
      <c r="H21" s="269">
        <v>13</v>
      </c>
      <c r="I21" s="151">
        <v>1</v>
      </c>
      <c r="J21" s="148">
        <f t="shared" si="2"/>
        <v>0</v>
      </c>
      <c r="K21" s="151" t="s">
        <v>993</v>
      </c>
      <c r="L21" s="152" t="s">
        <v>993</v>
      </c>
      <c r="M21" s="153" t="s">
        <v>992</v>
      </c>
      <c r="N21" s="276" t="s">
        <v>3015</v>
      </c>
      <c r="O21" s="153"/>
      <c r="P21" s="214"/>
      <c r="Q21" s="42" t="str">
        <f t="shared" si="0"/>
        <v>NACC_UDS$BOWLINC=labelled_spss(NACC_UDS$BOWLINC,c(0 = No
1 = Yes
8 = Not assessed
-4 = Not available), label=Incontinence present — bowel)</v>
      </c>
      <c r="R21" s="42" t="str">
        <f t="shared" si="1"/>
        <v>missing values BOWLINC(8,-4).</v>
      </c>
      <c r="S21" s="61" t="s">
        <v>3828</v>
      </c>
      <c r="T21" s="8"/>
      <c r="U21" s="8"/>
    </row>
    <row r="22" spans="1:21" s="1" customFormat="1" ht="13.2" customHeight="1" x14ac:dyDescent="0.25">
      <c r="A22" s="268"/>
      <c r="B22" s="269"/>
      <c r="C22" s="268"/>
      <c r="D22" s="202"/>
      <c r="E22" s="269"/>
      <c r="F22" s="268">
        <v>14</v>
      </c>
      <c r="G22" s="202">
        <v>14</v>
      </c>
      <c r="H22" s="269">
        <v>14</v>
      </c>
      <c r="I22" s="151">
        <v>1</v>
      </c>
      <c r="J22" s="148">
        <f t="shared" si="2"/>
        <v>0</v>
      </c>
      <c r="K22" s="151" t="s">
        <v>991</v>
      </c>
      <c r="L22" s="152" t="s">
        <v>991</v>
      </c>
      <c r="M22" s="153" t="s">
        <v>990</v>
      </c>
      <c r="N22" s="276" t="s">
        <v>3015</v>
      </c>
      <c r="O22" s="153"/>
      <c r="P22" s="214"/>
      <c r="Q22" s="42" t="str">
        <f t="shared" si="0"/>
        <v>NACC_UDS$SLEEPAP=labelled_spss(NACC_UDS$SLEEPAP,c(0 = No
1 = Yes
8 = Not assessed
-4 = Not available), label=Sleep apnea present)</v>
      </c>
      <c r="R22" s="42" t="str">
        <f t="shared" si="1"/>
        <v>missing values SLEEPAP(8,-4).</v>
      </c>
      <c r="S22" s="61" t="s">
        <v>3828</v>
      </c>
      <c r="T22" s="8"/>
      <c r="U22" s="8"/>
    </row>
    <row r="23" spans="1:21" s="1" customFormat="1" ht="13.2" customHeight="1" x14ac:dyDescent="0.25">
      <c r="A23" s="268"/>
      <c r="B23" s="269"/>
      <c r="C23" s="268"/>
      <c r="D23" s="202"/>
      <c r="E23" s="269"/>
      <c r="F23" s="268">
        <v>15</v>
      </c>
      <c r="G23" s="202">
        <v>15</v>
      </c>
      <c r="H23" s="269">
        <v>15</v>
      </c>
      <c r="I23" s="151">
        <v>1</v>
      </c>
      <c r="J23" s="148">
        <f t="shared" si="2"/>
        <v>0</v>
      </c>
      <c r="K23" s="151" t="s">
        <v>989</v>
      </c>
      <c r="L23" s="152" t="s">
        <v>989</v>
      </c>
      <c r="M23" s="153" t="s">
        <v>1498</v>
      </c>
      <c r="N23" s="276" t="s">
        <v>3015</v>
      </c>
      <c r="O23" s="153"/>
      <c r="P23" s="214"/>
      <c r="Q23" s="42" t="str">
        <f t="shared" si="0"/>
        <v>NACC_UDS$REMDIS=labelled_spss(NACC_UDS$REMDIS,c(0 = No
1 = Yes
8 = Not assessed
-4 = Not available), label=REM sleep behavior disorder (RBD) present)</v>
      </c>
      <c r="R23" s="42" t="str">
        <f t="shared" si="1"/>
        <v>missing values REMDIS(8,-4).</v>
      </c>
      <c r="S23" s="61" t="s">
        <v>3828</v>
      </c>
      <c r="T23" s="8"/>
      <c r="U23" s="8"/>
    </row>
    <row r="24" spans="1:21" s="1" customFormat="1" ht="13.2" customHeight="1" x14ac:dyDescent="0.25">
      <c r="A24" s="268"/>
      <c r="B24" s="269"/>
      <c r="C24" s="268"/>
      <c r="D24" s="202"/>
      <c r="E24" s="269"/>
      <c r="F24" s="268">
        <v>16</v>
      </c>
      <c r="G24" s="202">
        <v>16</v>
      </c>
      <c r="H24" s="269">
        <v>16</v>
      </c>
      <c r="I24" s="151">
        <v>1</v>
      </c>
      <c r="J24" s="148">
        <f t="shared" si="2"/>
        <v>0</v>
      </c>
      <c r="K24" s="151" t="s">
        <v>988</v>
      </c>
      <c r="L24" s="152" t="s">
        <v>988</v>
      </c>
      <c r="M24" s="153" t="s">
        <v>987</v>
      </c>
      <c r="N24" s="276" t="s">
        <v>3015</v>
      </c>
      <c r="O24" s="153"/>
      <c r="P24" s="214"/>
      <c r="Q24" s="42" t="str">
        <f t="shared" si="0"/>
        <v>NACC_UDS$HYPOSOM=labelled_spss(NACC_UDS$HYPOSOM,c(0 = No
1 = Yes
8 = Not assessed
-4 = Not available), label=Hyposomnia/insomnia present)</v>
      </c>
      <c r="R24" s="42" t="str">
        <f t="shared" si="1"/>
        <v>missing values HYPOSOM(8,-4).</v>
      </c>
      <c r="S24" s="61" t="s">
        <v>3828</v>
      </c>
      <c r="T24" s="8"/>
      <c r="U24" s="8"/>
    </row>
    <row r="25" spans="1:21" s="1" customFormat="1" ht="13.2" customHeight="1" x14ac:dyDescent="0.25">
      <c r="A25" s="268"/>
      <c r="B25" s="269"/>
      <c r="C25" s="268"/>
      <c r="D25" s="202"/>
      <c r="E25" s="269"/>
      <c r="F25" s="268">
        <v>17</v>
      </c>
      <c r="G25" s="202">
        <v>17</v>
      </c>
      <c r="H25" s="269">
        <v>17</v>
      </c>
      <c r="I25" s="151">
        <v>1</v>
      </c>
      <c r="J25" s="148">
        <f t="shared" si="2"/>
        <v>0</v>
      </c>
      <c r="K25" s="151" t="s">
        <v>986</v>
      </c>
      <c r="L25" s="152" t="s">
        <v>986</v>
      </c>
      <c r="M25" s="153" t="s">
        <v>985</v>
      </c>
      <c r="N25" s="276" t="s">
        <v>3015</v>
      </c>
      <c r="O25" s="153"/>
      <c r="P25" s="214"/>
      <c r="Q25" s="42" t="str">
        <f t="shared" si="0"/>
        <v>NACC_UDS$SLEEPOTH=labelled_spss(NACC_UDS$SLEEPOTH,c(0 = No
1 = Yes
8 = Not assessed
-4 = Not available), label=Other sleep disorder present)</v>
      </c>
      <c r="R25" s="42" t="str">
        <f t="shared" si="1"/>
        <v>missing values SLEEPOTH(8,-4).</v>
      </c>
      <c r="S25" s="61" t="s">
        <v>3828</v>
      </c>
      <c r="T25" s="8"/>
      <c r="U25" s="8"/>
    </row>
    <row r="26" spans="1:21" s="1" customFormat="1" ht="13.2" customHeight="1" x14ac:dyDescent="0.25">
      <c r="A26" s="268"/>
      <c r="B26" s="269"/>
      <c r="C26" s="268"/>
      <c r="D26" s="202"/>
      <c r="E26" s="269"/>
      <c r="F26" s="268" t="s">
        <v>3212</v>
      </c>
      <c r="G26" s="202" t="s">
        <v>3212</v>
      </c>
      <c r="H26" s="269" t="s">
        <v>3212</v>
      </c>
      <c r="I26" s="151">
        <v>1</v>
      </c>
      <c r="J26" s="148">
        <f t="shared" si="2"/>
        <v>0</v>
      </c>
      <c r="K26" s="151" t="s">
        <v>984</v>
      </c>
      <c r="L26" s="152" t="s">
        <v>984</v>
      </c>
      <c r="M26" s="153" t="s">
        <v>983</v>
      </c>
      <c r="N26" s="278"/>
      <c r="O26" s="156"/>
      <c r="P26" s="279"/>
      <c r="Q26" s="42" t="str">
        <f t="shared" si="0"/>
        <v>NACC_UDS$SLEEPOTX=labelled_spss(NACC_UDS$SLEEPOTX,c(), label=Other sleep disorder speciﬁcation)</v>
      </c>
      <c r="R26" s="42" t="str">
        <f t="shared" si="1"/>
        <v/>
      </c>
      <c r="S26" s="61"/>
      <c r="T26" s="8"/>
      <c r="U26" s="8"/>
    </row>
    <row r="27" spans="1:21" s="1" customFormat="1" ht="13.2" customHeight="1" x14ac:dyDescent="0.25">
      <c r="A27" s="268"/>
      <c r="B27" s="269"/>
      <c r="C27" s="268"/>
      <c r="D27" s="202"/>
      <c r="E27" s="269"/>
      <c r="F27" s="268">
        <v>18</v>
      </c>
      <c r="G27" s="202">
        <v>18</v>
      </c>
      <c r="H27" s="269">
        <v>18</v>
      </c>
      <c r="I27" s="151">
        <v>1</v>
      </c>
      <c r="J27" s="148">
        <f t="shared" si="2"/>
        <v>0</v>
      </c>
      <c r="K27" s="151" t="s">
        <v>982</v>
      </c>
      <c r="L27" s="152" t="s">
        <v>982</v>
      </c>
      <c r="M27" s="153" t="s">
        <v>1499</v>
      </c>
      <c r="N27" s="276" t="s">
        <v>3015</v>
      </c>
      <c r="O27" s="153"/>
      <c r="P27" s="214"/>
      <c r="Q27" s="42" t="str">
        <f t="shared" si="0"/>
        <v>NACC_UDS$ANGIOCP=labelled_spss(NACC_UDS$ANGIOCP,c(0 = No
1 = Yes
8 = Not assessed
-4 = Not available), label=Carotid procedure: angioplasty, endarterectomy, or stent within the past 12 months)</v>
      </c>
      <c r="R27" s="42" t="str">
        <f t="shared" si="1"/>
        <v>missing values ANGIOCP(8,-4).</v>
      </c>
      <c r="S27" s="61" t="s">
        <v>3828</v>
      </c>
      <c r="T27" s="8"/>
      <c r="U27" s="8"/>
    </row>
    <row r="28" spans="1:21" s="1" customFormat="1" ht="13.2" customHeight="1" x14ac:dyDescent="0.25">
      <c r="A28" s="268"/>
      <c r="B28" s="269"/>
      <c r="C28" s="268"/>
      <c r="D28" s="202"/>
      <c r="E28" s="269"/>
      <c r="F28" s="268">
        <v>19</v>
      </c>
      <c r="G28" s="202">
        <v>19</v>
      </c>
      <c r="H28" s="269">
        <v>19</v>
      </c>
      <c r="I28" s="151">
        <v>1</v>
      </c>
      <c r="J28" s="148">
        <f t="shared" si="2"/>
        <v>0</v>
      </c>
      <c r="K28" s="151" t="s">
        <v>981</v>
      </c>
      <c r="L28" s="152" t="s">
        <v>981</v>
      </c>
      <c r="M28" s="153" t="s">
        <v>1500</v>
      </c>
      <c r="N28" s="276" t="s">
        <v>3015</v>
      </c>
      <c r="O28" s="153"/>
      <c r="P28" s="214"/>
      <c r="Q28" s="42" t="str">
        <f t="shared" si="0"/>
        <v>NACC_UDS$ANGIOPCI=labelled_spss(NACC_UDS$ANGIOPCI,c(0 = No
1 = Yes
8 = Not assessed
-4 = Not available), label=Percutaneous coronary intervention: angioplasty and/or stent within the past 12 months)</v>
      </c>
      <c r="R28" s="42" t="str">
        <f t="shared" si="1"/>
        <v>missing values ANGIOPCI(8,-4).</v>
      </c>
      <c r="S28" s="61" t="s">
        <v>3828</v>
      </c>
      <c r="T28" s="8"/>
      <c r="U28" s="8"/>
    </row>
    <row r="29" spans="1:21" s="1" customFormat="1" ht="13.2" customHeight="1" x14ac:dyDescent="0.25">
      <c r="A29" s="268"/>
      <c r="B29" s="269"/>
      <c r="C29" s="268"/>
      <c r="D29" s="202"/>
      <c r="E29" s="269"/>
      <c r="F29" s="268">
        <v>20</v>
      </c>
      <c r="G29" s="202">
        <v>20</v>
      </c>
      <c r="H29" s="269">
        <v>20</v>
      </c>
      <c r="I29" s="151">
        <v>1</v>
      </c>
      <c r="J29" s="148">
        <f t="shared" si="2"/>
        <v>0</v>
      </c>
      <c r="K29" s="151" t="s">
        <v>1054</v>
      </c>
      <c r="L29" s="152" t="s">
        <v>1054</v>
      </c>
      <c r="M29" s="153" t="s">
        <v>1501</v>
      </c>
      <c r="N29" s="276" t="s">
        <v>3015</v>
      </c>
      <c r="O29" s="153"/>
      <c r="P29" s="214"/>
      <c r="Q29" s="42" t="str">
        <f t="shared" si="0"/>
        <v>NACC_UDS$PACEMAKE=labelled_spss(NACC_UDS$PACEMAKE,c(0 = No
1 = Yes
8 = Not assessed
-4 = Not available), label=Procedure: pacemaker and/or deﬁbrillator within the past 12 months)</v>
      </c>
      <c r="R29" s="42" t="str">
        <f t="shared" si="1"/>
        <v>missing values PACEMAKE(8,-4).</v>
      </c>
      <c r="S29" s="61" t="s">
        <v>3828</v>
      </c>
      <c r="T29" s="8"/>
      <c r="U29" s="8"/>
    </row>
    <row r="30" spans="1:21" s="1" customFormat="1" ht="13.2" customHeight="1" x14ac:dyDescent="0.25">
      <c r="A30" s="268"/>
      <c r="B30" s="269"/>
      <c r="C30" s="268"/>
      <c r="D30" s="202"/>
      <c r="E30" s="269"/>
      <c r="F30" s="268">
        <v>21</v>
      </c>
      <c r="G30" s="202">
        <v>21</v>
      </c>
      <c r="H30" s="269">
        <v>21</v>
      </c>
      <c r="I30" s="151">
        <v>1</v>
      </c>
      <c r="J30" s="148">
        <f t="shared" si="2"/>
        <v>0</v>
      </c>
      <c r="K30" s="151" t="s">
        <v>1053</v>
      </c>
      <c r="L30" s="152" t="s">
        <v>1053</v>
      </c>
      <c r="M30" s="153" t="s">
        <v>1502</v>
      </c>
      <c r="N30" s="276" t="s">
        <v>3015</v>
      </c>
      <c r="O30" s="153"/>
      <c r="P30" s="214"/>
      <c r="Q30" s="42" t="str">
        <f t="shared" si="0"/>
        <v>NACC_UDS$HVALVE=labelled_spss(NACC_UDS$HVALVE,c(0 = No
1 = Yes
8 = Not assessed
-4 = Not available), label=Procedure: heart valve replacement or repair within the past 12 months)</v>
      </c>
      <c r="R30" s="42" t="str">
        <f t="shared" si="1"/>
        <v>missing values HVALVE(8,-4).</v>
      </c>
      <c r="S30" s="61" t="s">
        <v>3828</v>
      </c>
      <c r="T30" s="8"/>
      <c r="U30" s="8"/>
    </row>
    <row r="31" spans="1:21" s="1" customFormat="1" ht="13.2" customHeight="1" x14ac:dyDescent="0.25">
      <c r="A31" s="268"/>
      <c r="B31" s="269"/>
      <c r="C31" s="268"/>
      <c r="D31" s="202"/>
      <c r="E31" s="269"/>
      <c r="F31" s="268">
        <v>22</v>
      </c>
      <c r="G31" s="202">
        <v>22</v>
      </c>
      <c r="H31" s="269">
        <v>22</v>
      </c>
      <c r="I31" s="151">
        <v>1</v>
      </c>
      <c r="J31" s="148">
        <f t="shared" si="2"/>
        <v>0</v>
      </c>
      <c r="K31" s="151" t="s">
        <v>1052</v>
      </c>
      <c r="L31" s="152" t="s">
        <v>1052</v>
      </c>
      <c r="M31" s="153" t="s">
        <v>1503</v>
      </c>
      <c r="N31" s="276" t="s">
        <v>3015</v>
      </c>
      <c r="O31" s="153"/>
      <c r="P31" s="214"/>
      <c r="Q31" s="42" t="str">
        <f t="shared" si="0"/>
        <v>NACC_UDS$ANTIENC=labelled_spss(NACC_UDS$ANTIENC,c(0 = No
1 = Yes
8 = Not assessed
-4 = Not available), label=Antibody-mediated encephalopathy within the past 12 months)</v>
      </c>
      <c r="R31" s="42" t="str">
        <f t="shared" si="1"/>
        <v>missing values ANTIENC(8,-4).</v>
      </c>
      <c r="S31" s="61" t="s">
        <v>3828</v>
      </c>
      <c r="T31" s="8"/>
      <c r="U31" s="8"/>
    </row>
    <row r="32" spans="1:21" s="1" customFormat="1" ht="13.2" customHeight="1" x14ac:dyDescent="0.25">
      <c r="A32" s="268"/>
      <c r="B32" s="269"/>
      <c r="C32" s="268"/>
      <c r="D32" s="202"/>
      <c r="E32" s="269"/>
      <c r="F32" s="268" t="s">
        <v>3218</v>
      </c>
      <c r="G32" s="202" t="s">
        <v>3218</v>
      </c>
      <c r="H32" s="269" t="s">
        <v>3218</v>
      </c>
      <c r="I32" s="151">
        <v>1</v>
      </c>
      <c r="J32" s="148">
        <f t="shared" si="2"/>
        <v>0</v>
      </c>
      <c r="K32" s="151" t="s">
        <v>1051</v>
      </c>
      <c r="L32" s="152" t="s">
        <v>1051</v>
      </c>
      <c r="M32" s="153" t="s">
        <v>1504</v>
      </c>
      <c r="N32" s="278"/>
      <c r="O32" s="156"/>
      <c r="P32" s="279"/>
      <c r="Q32" s="42" t="str">
        <f t="shared" si="0"/>
        <v>NACC_UDS$ANTIENCX=labelled_spss(NACC_UDS$ANTIENCX,c(), label=Antibody-mediated encephalopathy, specify)</v>
      </c>
      <c r="R32" s="42" t="str">
        <f t="shared" si="1"/>
        <v/>
      </c>
      <c r="S32" s="61"/>
      <c r="T32" s="8"/>
      <c r="U32" s="8"/>
    </row>
    <row r="33" spans="1:21" s="1" customFormat="1" ht="13.2" customHeight="1" x14ac:dyDescent="0.25">
      <c r="A33" s="268"/>
      <c r="B33" s="269"/>
      <c r="C33" s="268"/>
      <c r="D33" s="202"/>
      <c r="E33" s="269"/>
      <c r="F33" s="268">
        <v>23</v>
      </c>
      <c r="G33" s="202">
        <v>24</v>
      </c>
      <c r="H33" s="269">
        <v>25</v>
      </c>
      <c r="I33" s="151">
        <v>1</v>
      </c>
      <c r="J33" s="148">
        <f t="shared" si="2"/>
        <v>0</v>
      </c>
      <c r="K33" s="151" t="s">
        <v>1050</v>
      </c>
      <c r="L33" s="152" t="s">
        <v>1050</v>
      </c>
      <c r="M33" s="153" t="s">
        <v>1505</v>
      </c>
      <c r="N33" s="276" t="s">
        <v>3014</v>
      </c>
      <c r="O33" s="153"/>
      <c r="P33" s="214"/>
      <c r="Q33" s="42" t="str">
        <f t="shared" si="0"/>
        <v>NACC_UDS$OTHCOND=labelled_spss(NACC_UDS$OTHCOND,c(0 = No
1 = Yes
-4 = Not available), label=Other medical conditions or procedures within the past 12 months not listed above)</v>
      </c>
      <c r="R33" s="42" t="str">
        <f t="shared" si="1"/>
        <v>missing values OTHCOND(-4).</v>
      </c>
      <c r="S33" s="61" t="s">
        <v>2888</v>
      </c>
      <c r="T33" s="8"/>
      <c r="U33" s="8"/>
    </row>
    <row r="34" spans="1:21" s="1" customFormat="1" ht="13.2" customHeight="1" thickBot="1" x14ac:dyDescent="0.3">
      <c r="A34" s="270"/>
      <c r="B34" s="271"/>
      <c r="C34" s="270"/>
      <c r="D34" s="267"/>
      <c r="E34" s="271"/>
      <c r="F34" s="270" t="s">
        <v>3219</v>
      </c>
      <c r="G34" s="267" t="s">
        <v>3219</v>
      </c>
      <c r="H34" s="271" t="s">
        <v>3219</v>
      </c>
      <c r="I34" s="168">
        <v>1</v>
      </c>
      <c r="J34" s="192">
        <f t="shared" si="2"/>
        <v>0</v>
      </c>
      <c r="K34" s="168" t="s">
        <v>1049</v>
      </c>
      <c r="L34" s="169" t="s">
        <v>1049</v>
      </c>
      <c r="M34" s="172" t="s">
        <v>1506</v>
      </c>
      <c r="N34" s="373"/>
      <c r="O34" s="186"/>
      <c r="P34" s="374"/>
      <c r="Q34" s="42" t="str">
        <f t="shared" si="0"/>
        <v>NACC_UDS$OTHCONDX=labelled_spss(NACC_UDS$OTHCONDX,c(), label=Other medical conditions speciﬁcation )</v>
      </c>
      <c r="R34" s="42" t="str">
        <f t="shared" si="1"/>
        <v/>
      </c>
      <c r="S34" s="61"/>
      <c r="T34" s="8"/>
      <c r="U34" s="8"/>
    </row>
  </sheetData>
  <phoneticPr fontId="1" type="noConversion"/>
  <conditionalFormatting sqref="J2:J34">
    <cfRule type="cellIs" dxfId="14" priority="4" operator="equal">
      <formula>1</formula>
    </cfRule>
    <cfRule type="cellIs" dxfId="13" priority="5" operator="equal">
      <formula>0</formula>
    </cfRule>
  </conditionalFormatting>
  <conditionalFormatting sqref="I2:I34">
    <cfRule type="cellIs" dxfId="12" priority="3" operator="equal">
      <formula>0</formula>
    </cfRule>
  </conditionalFormatting>
  <conditionalFormatting sqref="A2:H34">
    <cfRule type="containsBlanks" dxfId="11" priority="2">
      <formula>LEN(TRIM(A2))=0</formula>
    </cfRule>
  </conditionalFormatting>
  <conditionalFormatting sqref="O2:P34">
    <cfRule type="containsBlanks" dxfId="10" priority="1">
      <formula>LEN(TRIM(O2))=0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FFA6-42F5-41B6-8B13-C1A5FF084CA5}">
  <dimension ref="A1:W25"/>
  <sheetViews>
    <sheetView workbookViewId="0">
      <selection activeCell="Q21" sqref="Q21"/>
    </sheetView>
  </sheetViews>
  <sheetFormatPr defaultRowHeight="15" customHeight="1" x14ac:dyDescent="0.25"/>
  <cols>
    <col min="1" max="8" width="6.33203125" style="1" customWidth="1"/>
    <col min="9" max="10" width="4.6640625" style="1" customWidth="1"/>
    <col min="11" max="12" width="10.33203125" style="1" bestFit="1" customWidth="1"/>
    <col min="13" max="13" width="48" style="1" bestFit="1" customWidth="1"/>
    <col min="14" max="16384" width="8.88671875" style="1"/>
  </cols>
  <sheetData>
    <row r="1" spans="1:23" ht="36.6" thickBot="1" x14ac:dyDescent="0.3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96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23" ht="15" customHeight="1" x14ac:dyDescent="0.25">
      <c r="A2" s="268" t="s">
        <v>5845</v>
      </c>
      <c r="B2" s="269" t="s">
        <v>5845</v>
      </c>
      <c r="C2" s="268" t="s">
        <v>5845</v>
      </c>
      <c r="D2" s="202" t="s">
        <v>5845</v>
      </c>
      <c r="E2" s="269" t="s">
        <v>5845</v>
      </c>
      <c r="F2" s="268"/>
      <c r="G2" s="202"/>
      <c r="H2" s="269"/>
      <c r="I2" s="151">
        <v>0</v>
      </c>
      <c r="J2" s="148">
        <f>IF(AND(F2="",G2="",H2=""),1,0)</f>
        <v>1</v>
      </c>
      <c r="K2" s="195" t="s">
        <v>2369</v>
      </c>
      <c r="L2" s="195" t="s">
        <v>2369</v>
      </c>
      <c r="M2" s="195" t="s">
        <v>5853</v>
      </c>
      <c r="N2" s="276" t="s">
        <v>3062</v>
      </c>
      <c r="O2" s="195"/>
      <c r="P2" s="346"/>
    </row>
    <row r="3" spans="1:23" ht="15" customHeight="1" x14ac:dyDescent="0.25">
      <c r="A3" s="268" t="s">
        <v>5871</v>
      </c>
      <c r="B3" s="269" t="s">
        <v>5871</v>
      </c>
      <c r="C3" s="268" t="s">
        <v>5871</v>
      </c>
      <c r="D3" s="202" t="s">
        <v>5871</v>
      </c>
      <c r="E3" s="269" t="s">
        <v>5871</v>
      </c>
      <c r="F3" s="268"/>
      <c r="G3" s="202"/>
      <c r="H3" s="269"/>
      <c r="I3" s="151">
        <v>0</v>
      </c>
      <c r="J3" s="148">
        <f t="shared" ref="J3:J19" si="0">IF(AND(F3="",G3="",H3=""),1,0)</f>
        <v>1</v>
      </c>
      <c r="K3" s="195" t="s">
        <v>2370</v>
      </c>
      <c r="L3" s="195" t="s">
        <v>2370</v>
      </c>
      <c r="M3" s="195" t="s">
        <v>5854</v>
      </c>
      <c r="N3" s="276" t="s">
        <v>3062</v>
      </c>
      <c r="O3" s="195"/>
      <c r="P3" s="346"/>
    </row>
    <row r="4" spans="1:23" ht="15" customHeight="1" x14ac:dyDescent="0.25">
      <c r="A4" s="268" t="s">
        <v>5872</v>
      </c>
      <c r="B4" s="269" t="s">
        <v>5872</v>
      </c>
      <c r="C4" s="268" t="s">
        <v>5872</v>
      </c>
      <c r="D4" s="202" t="s">
        <v>5872</v>
      </c>
      <c r="E4" s="269" t="s">
        <v>5872</v>
      </c>
      <c r="F4" s="268"/>
      <c r="G4" s="202"/>
      <c r="H4" s="269"/>
      <c r="I4" s="151">
        <v>0</v>
      </c>
      <c r="J4" s="148">
        <f t="shared" si="0"/>
        <v>1</v>
      </c>
      <c r="K4" s="195" t="s">
        <v>2371</v>
      </c>
      <c r="L4" s="195" t="s">
        <v>2371</v>
      </c>
      <c r="M4" s="195" t="s">
        <v>5855</v>
      </c>
      <c r="N4" s="276" t="s">
        <v>3062</v>
      </c>
      <c r="O4" s="195"/>
      <c r="P4" s="346"/>
    </row>
    <row r="5" spans="1:23" ht="15" customHeight="1" x14ac:dyDescent="0.25">
      <c r="A5" s="268" t="s">
        <v>5873</v>
      </c>
      <c r="B5" s="269" t="s">
        <v>5873</v>
      </c>
      <c r="C5" s="268" t="s">
        <v>5873</v>
      </c>
      <c r="D5" s="202" t="s">
        <v>5873</v>
      </c>
      <c r="E5" s="269" t="s">
        <v>5873</v>
      </c>
      <c r="F5" s="268"/>
      <c r="G5" s="202"/>
      <c r="H5" s="269"/>
      <c r="I5" s="151">
        <v>0</v>
      </c>
      <c r="J5" s="148">
        <f t="shared" si="0"/>
        <v>1</v>
      </c>
      <c r="K5" s="195" t="s">
        <v>2372</v>
      </c>
      <c r="L5" s="195" t="s">
        <v>2372</v>
      </c>
      <c r="M5" s="195" t="s">
        <v>5856</v>
      </c>
      <c r="N5" s="276" t="s">
        <v>3062</v>
      </c>
      <c r="O5" s="195"/>
      <c r="P5" s="346"/>
    </row>
    <row r="6" spans="1:23" ht="15" customHeight="1" x14ac:dyDescent="0.25">
      <c r="A6" s="268" t="s">
        <v>5874</v>
      </c>
      <c r="B6" s="269" t="s">
        <v>5874</v>
      </c>
      <c r="C6" s="268" t="s">
        <v>5874</v>
      </c>
      <c r="D6" s="202" t="s">
        <v>5874</v>
      </c>
      <c r="E6" s="269" t="s">
        <v>5874</v>
      </c>
      <c r="F6" s="268"/>
      <c r="G6" s="202"/>
      <c r="H6" s="269"/>
      <c r="I6" s="151">
        <v>0</v>
      </c>
      <c r="J6" s="148">
        <f t="shared" si="0"/>
        <v>1</v>
      </c>
      <c r="K6" s="195" t="s">
        <v>2373</v>
      </c>
      <c r="L6" s="195" t="s">
        <v>2373</v>
      </c>
      <c r="M6" s="195" t="s">
        <v>5857</v>
      </c>
      <c r="N6" s="276" t="s">
        <v>3062</v>
      </c>
      <c r="O6" s="195"/>
      <c r="P6" s="346"/>
    </row>
    <row r="7" spans="1:23" ht="15" customHeight="1" x14ac:dyDescent="0.25">
      <c r="A7" s="268" t="s">
        <v>5875</v>
      </c>
      <c r="B7" s="269" t="s">
        <v>5875</v>
      </c>
      <c r="C7" s="268" t="s">
        <v>5875</v>
      </c>
      <c r="D7" s="202" t="s">
        <v>5875</v>
      </c>
      <c r="E7" s="269" t="s">
        <v>5875</v>
      </c>
      <c r="F7" s="268"/>
      <c r="G7" s="202"/>
      <c r="H7" s="269"/>
      <c r="I7" s="151">
        <v>0</v>
      </c>
      <c r="J7" s="148">
        <f t="shared" si="0"/>
        <v>1</v>
      </c>
      <c r="K7" s="195" t="s">
        <v>2374</v>
      </c>
      <c r="L7" s="195" t="s">
        <v>2374</v>
      </c>
      <c r="M7" s="195" t="s">
        <v>5858</v>
      </c>
      <c r="N7" s="276" t="s">
        <v>3062</v>
      </c>
      <c r="O7" s="195"/>
      <c r="P7" s="346"/>
    </row>
    <row r="8" spans="1:23" ht="15" customHeight="1" x14ac:dyDescent="0.3">
      <c r="A8" s="268" t="s">
        <v>3149</v>
      </c>
      <c r="B8" s="269" t="s">
        <v>3149</v>
      </c>
      <c r="C8" s="268" t="s">
        <v>3149</v>
      </c>
      <c r="D8" s="202" t="s">
        <v>3149</v>
      </c>
      <c r="E8" s="269" t="s">
        <v>3149</v>
      </c>
      <c r="F8" s="268"/>
      <c r="G8" s="202"/>
      <c r="H8" s="269"/>
      <c r="I8" s="151">
        <v>0</v>
      </c>
      <c r="J8" s="148">
        <f t="shared" si="0"/>
        <v>1</v>
      </c>
      <c r="K8" s="195" t="s">
        <v>2375</v>
      </c>
      <c r="L8" s="195" t="s">
        <v>2375</v>
      </c>
      <c r="M8" s="195" t="s">
        <v>5859</v>
      </c>
      <c r="N8" s="276" t="s">
        <v>3062</v>
      </c>
      <c r="O8" s="195"/>
      <c r="P8" s="346"/>
      <c r="R8"/>
      <c r="S8"/>
      <c r="T8"/>
      <c r="U8"/>
      <c r="V8"/>
      <c r="W8"/>
    </row>
    <row r="9" spans="1:23" ht="15" customHeight="1" x14ac:dyDescent="0.3">
      <c r="A9" s="268" t="s">
        <v>3150</v>
      </c>
      <c r="B9" s="269" t="s">
        <v>3150</v>
      </c>
      <c r="C9" s="268" t="s">
        <v>3150</v>
      </c>
      <c r="D9" s="202" t="s">
        <v>3150</v>
      </c>
      <c r="E9" s="269" t="s">
        <v>3150</v>
      </c>
      <c r="F9" s="268"/>
      <c r="G9" s="202"/>
      <c r="H9" s="269"/>
      <c r="I9" s="151">
        <v>0</v>
      </c>
      <c r="J9" s="148">
        <f t="shared" si="0"/>
        <v>1</v>
      </c>
      <c r="K9" s="195" t="s">
        <v>2376</v>
      </c>
      <c r="L9" s="195" t="s">
        <v>2376</v>
      </c>
      <c r="M9" s="195" t="s">
        <v>5860</v>
      </c>
      <c r="N9" s="276" t="s">
        <v>3062</v>
      </c>
      <c r="O9" s="195"/>
      <c r="P9" s="346"/>
      <c r="R9"/>
      <c r="S9"/>
      <c r="T9"/>
      <c r="U9"/>
      <c r="V9"/>
      <c r="W9"/>
    </row>
    <row r="10" spans="1:23" ht="15" customHeight="1" x14ac:dyDescent="0.3">
      <c r="A10" s="268" t="s">
        <v>3156</v>
      </c>
      <c r="B10" s="269" t="s">
        <v>3156</v>
      </c>
      <c r="C10" s="268" t="s">
        <v>3156</v>
      </c>
      <c r="D10" s="202" t="s">
        <v>3156</v>
      </c>
      <c r="E10" s="269" t="s">
        <v>3156</v>
      </c>
      <c r="F10" s="268"/>
      <c r="G10" s="202"/>
      <c r="H10" s="269"/>
      <c r="I10" s="151">
        <v>0</v>
      </c>
      <c r="J10" s="148">
        <f t="shared" si="0"/>
        <v>1</v>
      </c>
      <c r="K10" s="195" t="s">
        <v>2377</v>
      </c>
      <c r="L10" s="195" t="s">
        <v>2377</v>
      </c>
      <c r="M10" s="195" t="s">
        <v>5861</v>
      </c>
      <c r="N10" s="276" t="s">
        <v>3062</v>
      </c>
      <c r="O10" s="195"/>
      <c r="P10" s="346"/>
      <c r="R10"/>
      <c r="S10"/>
      <c r="T10"/>
      <c r="U10"/>
      <c r="V10"/>
      <c r="W10"/>
    </row>
    <row r="11" spans="1:23" ht="15" customHeight="1" x14ac:dyDescent="0.3">
      <c r="A11" s="268" t="s">
        <v>3157</v>
      </c>
      <c r="B11" s="269" t="s">
        <v>3157</v>
      </c>
      <c r="C11" s="268" t="s">
        <v>3157</v>
      </c>
      <c r="D11" s="202" t="s">
        <v>3157</v>
      </c>
      <c r="E11" s="269" t="s">
        <v>3157</v>
      </c>
      <c r="F11" s="268"/>
      <c r="G11" s="202"/>
      <c r="H11" s="269"/>
      <c r="I11" s="151">
        <v>0</v>
      </c>
      <c r="J11" s="148">
        <f t="shared" si="0"/>
        <v>1</v>
      </c>
      <c r="K11" s="195" t="s">
        <v>2378</v>
      </c>
      <c r="L11" s="195" t="s">
        <v>2378</v>
      </c>
      <c r="M11" s="195" t="s">
        <v>5862</v>
      </c>
      <c r="N11" s="276" t="s">
        <v>3062</v>
      </c>
      <c r="O11" s="195"/>
      <c r="P11" s="346"/>
      <c r="R11"/>
      <c r="S11"/>
      <c r="T11"/>
      <c r="U11"/>
      <c r="V11"/>
      <c r="W11"/>
    </row>
    <row r="12" spans="1:23" ht="15" customHeight="1" x14ac:dyDescent="0.3">
      <c r="A12" s="268" t="s">
        <v>3173</v>
      </c>
      <c r="B12" s="269" t="s">
        <v>3173</v>
      </c>
      <c r="C12" s="268" t="s">
        <v>3173</v>
      </c>
      <c r="D12" s="202" t="s">
        <v>3173</v>
      </c>
      <c r="E12" s="269" t="s">
        <v>3173</v>
      </c>
      <c r="F12" s="268"/>
      <c r="G12" s="202"/>
      <c r="H12" s="269"/>
      <c r="I12" s="151">
        <v>0</v>
      </c>
      <c r="J12" s="148">
        <f t="shared" si="0"/>
        <v>1</v>
      </c>
      <c r="K12" s="195" t="s">
        <v>2379</v>
      </c>
      <c r="L12" s="195" t="s">
        <v>2379</v>
      </c>
      <c r="M12" s="195" t="s">
        <v>5863</v>
      </c>
      <c r="N12" s="276" t="s">
        <v>3062</v>
      </c>
      <c r="O12" s="195"/>
      <c r="P12" s="346"/>
      <c r="R12"/>
      <c r="S12"/>
      <c r="T12"/>
      <c r="U12"/>
      <c r="V12"/>
      <c r="W12"/>
    </row>
    <row r="13" spans="1:23" ht="15" customHeight="1" x14ac:dyDescent="0.3">
      <c r="A13" s="268" t="s">
        <v>3174</v>
      </c>
      <c r="B13" s="269" t="s">
        <v>3174</v>
      </c>
      <c r="C13" s="268" t="s">
        <v>3174</v>
      </c>
      <c r="D13" s="202" t="s">
        <v>3174</v>
      </c>
      <c r="E13" s="269" t="s">
        <v>3174</v>
      </c>
      <c r="F13" s="268"/>
      <c r="G13" s="202"/>
      <c r="H13" s="269"/>
      <c r="I13" s="151">
        <v>0</v>
      </c>
      <c r="J13" s="148">
        <f t="shared" si="0"/>
        <v>1</v>
      </c>
      <c r="K13" s="195" t="s">
        <v>2380</v>
      </c>
      <c r="L13" s="195" t="s">
        <v>2380</v>
      </c>
      <c r="M13" s="195" t="s">
        <v>5864</v>
      </c>
      <c r="N13" s="276" t="s">
        <v>3062</v>
      </c>
      <c r="O13" s="195"/>
      <c r="P13" s="346"/>
      <c r="R13"/>
      <c r="S13"/>
      <c r="T13"/>
      <c r="U13"/>
      <c r="V13"/>
      <c r="W13"/>
    </row>
    <row r="14" spans="1:23" ht="15" customHeight="1" x14ac:dyDescent="0.3">
      <c r="A14" s="268" t="s">
        <v>3185</v>
      </c>
      <c r="B14" s="269" t="s">
        <v>3185</v>
      </c>
      <c r="C14" s="268" t="s">
        <v>3185</v>
      </c>
      <c r="D14" s="202" t="s">
        <v>3185</v>
      </c>
      <c r="E14" s="269" t="s">
        <v>3185</v>
      </c>
      <c r="F14" s="268"/>
      <c r="G14" s="202"/>
      <c r="H14" s="269"/>
      <c r="I14" s="151">
        <v>0</v>
      </c>
      <c r="J14" s="148">
        <f t="shared" si="0"/>
        <v>1</v>
      </c>
      <c r="K14" s="195" t="s">
        <v>2381</v>
      </c>
      <c r="L14" s="195" t="s">
        <v>2381</v>
      </c>
      <c r="M14" s="195" t="s">
        <v>5865</v>
      </c>
      <c r="N14" s="276" t="s">
        <v>3062</v>
      </c>
      <c r="O14" s="195"/>
      <c r="P14" s="346"/>
      <c r="R14"/>
      <c r="S14"/>
      <c r="T14"/>
      <c r="U14"/>
      <c r="V14"/>
      <c r="W14"/>
    </row>
    <row r="15" spans="1:23" ht="15" customHeight="1" x14ac:dyDescent="0.3">
      <c r="A15" s="268" t="s">
        <v>3186</v>
      </c>
      <c r="B15" s="269" t="s">
        <v>3186</v>
      </c>
      <c r="C15" s="268" t="s">
        <v>3186</v>
      </c>
      <c r="D15" s="202" t="s">
        <v>3186</v>
      </c>
      <c r="E15" s="269" t="s">
        <v>3186</v>
      </c>
      <c r="F15" s="268"/>
      <c r="G15" s="202"/>
      <c r="H15" s="269"/>
      <c r="I15" s="151">
        <v>0</v>
      </c>
      <c r="J15" s="148">
        <f t="shared" si="0"/>
        <v>1</v>
      </c>
      <c r="K15" s="195" t="s">
        <v>2382</v>
      </c>
      <c r="L15" s="195" t="s">
        <v>2382</v>
      </c>
      <c r="M15" s="195" t="s">
        <v>5866</v>
      </c>
      <c r="N15" s="276" t="s">
        <v>3062</v>
      </c>
      <c r="O15" s="195"/>
      <c r="P15" s="346"/>
      <c r="R15"/>
      <c r="S15"/>
      <c r="T15"/>
      <c r="U15"/>
      <c r="V15"/>
      <c r="W15"/>
    </row>
    <row r="16" spans="1:23" ht="15" customHeight="1" x14ac:dyDescent="0.3">
      <c r="A16" s="268">
        <v>8</v>
      </c>
      <c r="B16" s="269">
        <v>8</v>
      </c>
      <c r="C16" s="268">
        <v>8</v>
      </c>
      <c r="D16" s="202">
        <v>8</v>
      </c>
      <c r="E16" s="269">
        <v>8</v>
      </c>
      <c r="F16" s="268"/>
      <c r="G16" s="202"/>
      <c r="H16" s="269"/>
      <c r="I16" s="151">
        <v>0</v>
      </c>
      <c r="J16" s="148">
        <f t="shared" si="0"/>
        <v>1</v>
      </c>
      <c r="K16" s="195" t="s">
        <v>2383</v>
      </c>
      <c r="L16" s="195" t="s">
        <v>2383</v>
      </c>
      <c r="M16" s="195" t="s">
        <v>5867</v>
      </c>
      <c r="N16" s="276" t="s">
        <v>3062</v>
      </c>
      <c r="O16" s="195"/>
      <c r="P16" s="346"/>
      <c r="R16"/>
      <c r="S16"/>
      <c r="T16"/>
      <c r="U16"/>
      <c r="V16"/>
      <c r="W16"/>
    </row>
    <row r="17" spans="1:23" ht="15" customHeight="1" x14ac:dyDescent="0.3">
      <c r="A17" s="268">
        <v>9</v>
      </c>
      <c r="B17" s="269">
        <v>9</v>
      </c>
      <c r="C17" s="268">
        <v>9</v>
      </c>
      <c r="D17" s="202">
        <v>9</v>
      </c>
      <c r="E17" s="269">
        <v>9</v>
      </c>
      <c r="F17" s="268"/>
      <c r="G17" s="202"/>
      <c r="H17" s="269"/>
      <c r="I17" s="151">
        <v>0</v>
      </c>
      <c r="J17" s="148">
        <f t="shared" si="0"/>
        <v>1</v>
      </c>
      <c r="K17" s="195" t="s">
        <v>2384</v>
      </c>
      <c r="L17" s="195" t="s">
        <v>2384</v>
      </c>
      <c r="M17" s="195" t="s">
        <v>5868</v>
      </c>
      <c r="N17" s="276" t="s">
        <v>3062</v>
      </c>
      <c r="O17" s="195"/>
      <c r="P17" s="346"/>
      <c r="R17"/>
      <c r="S17"/>
      <c r="T17"/>
      <c r="U17"/>
      <c r="V17"/>
      <c r="W17"/>
    </row>
    <row r="18" spans="1:23" ht="15" customHeight="1" x14ac:dyDescent="0.3">
      <c r="A18" s="268">
        <v>10</v>
      </c>
      <c r="B18" s="269">
        <v>10</v>
      </c>
      <c r="C18" s="268">
        <v>10</v>
      </c>
      <c r="D18" s="202">
        <v>10</v>
      </c>
      <c r="E18" s="269">
        <v>10</v>
      </c>
      <c r="F18" s="268"/>
      <c r="G18" s="202"/>
      <c r="H18" s="269"/>
      <c r="I18" s="151">
        <v>0</v>
      </c>
      <c r="J18" s="148">
        <f t="shared" si="0"/>
        <v>1</v>
      </c>
      <c r="K18" s="195" t="s">
        <v>2385</v>
      </c>
      <c r="L18" s="195" t="s">
        <v>2385</v>
      </c>
      <c r="M18" s="195" t="s">
        <v>5869</v>
      </c>
      <c r="N18" s="276" t="s">
        <v>3062</v>
      </c>
      <c r="O18" s="195"/>
      <c r="P18" s="346"/>
      <c r="R18"/>
      <c r="S18"/>
      <c r="T18"/>
      <c r="U18"/>
      <c r="V18"/>
      <c r="W18"/>
    </row>
    <row r="19" spans="1:23" ht="15" customHeight="1" thickBot="1" x14ac:dyDescent="0.35">
      <c r="A19" s="270">
        <v>11</v>
      </c>
      <c r="B19" s="271">
        <v>11</v>
      </c>
      <c r="C19" s="270">
        <v>11</v>
      </c>
      <c r="D19" s="267">
        <v>11</v>
      </c>
      <c r="E19" s="271">
        <v>11</v>
      </c>
      <c r="F19" s="270"/>
      <c r="G19" s="267"/>
      <c r="H19" s="271"/>
      <c r="I19" s="168">
        <v>0</v>
      </c>
      <c r="J19" s="192">
        <f t="shared" si="0"/>
        <v>1</v>
      </c>
      <c r="K19" s="201" t="s">
        <v>2386</v>
      </c>
      <c r="L19" s="201" t="s">
        <v>2386</v>
      </c>
      <c r="M19" s="201" t="s">
        <v>5870</v>
      </c>
      <c r="N19" s="281" t="s">
        <v>3062</v>
      </c>
      <c r="O19" s="201"/>
      <c r="P19" s="371"/>
      <c r="R19"/>
      <c r="S19"/>
      <c r="T19"/>
      <c r="U19"/>
      <c r="V19"/>
      <c r="W19"/>
    </row>
    <row r="20" spans="1:23" ht="15" customHeight="1" x14ac:dyDescent="0.3">
      <c r="R20"/>
      <c r="S20"/>
      <c r="T20"/>
      <c r="U20"/>
      <c r="V20"/>
      <c r="W20"/>
    </row>
    <row r="21" spans="1:23" ht="15" customHeight="1" x14ac:dyDescent="0.3">
      <c r="R21"/>
      <c r="S21"/>
      <c r="T21"/>
      <c r="U21"/>
      <c r="V21"/>
      <c r="W21"/>
    </row>
    <row r="22" spans="1:23" ht="15" customHeight="1" x14ac:dyDescent="0.3">
      <c r="R22"/>
      <c r="S22"/>
      <c r="T22"/>
      <c r="U22"/>
      <c r="V22"/>
      <c r="W22"/>
    </row>
    <row r="23" spans="1:23" ht="15" customHeight="1" x14ac:dyDescent="0.3">
      <c r="R23"/>
      <c r="S23"/>
      <c r="T23"/>
      <c r="U23"/>
      <c r="V23"/>
      <c r="W23"/>
    </row>
    <row r="24" spans="1:23" ht="15" customHeight="1" x14ac:dyDescent="0.3">
      <c r="R24"/>
      <c r="S24"/>
      <c r="T24"/>
      <c r="U24"/>
      <c r="V24"/>
      <c r="W24"/>
    </row>
    <row r="25" spans="1:23" ht="15" customHeight="1" x14ac:dyDescent="0.3">
      <c r="R25"/>
      <c r="S25"/>
      <c r="T25"/>
      <c r="U25"/>
      <c r="V25"/>
      <c r="W25"/>
    </row>
  </sheetData>
  <conditionalFormatting sqref="J2:J19">
    <cfRule type="cellIs" dxfId="9" priority="4" operator="equal">
      <formula>1</formula>
    </cfRule>
    <cfRule type="cellIs" dxfId="8" priority="5" operator="equal">
      <formula>0</formula>
    </cfRule>
  </conditionalFormatting>
  <conditionalFormatting sqref="I2:I19">
    <cfRule type="cellIs" dxfId="7" priority="3" operator="equal">
      <formula>0</formula>
    </cfRule>
  </conditionalFormatting>
  <conditionalFormatting sqref="A2:H19">
    <cfRule type="containsBlanks" dxfId="6" priority="1">
      <formula>LEN(TRIM(A2))=0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500A-4C0B-4138-8C0E-CF9862D4D603}">
  <dimension ref="A1:P11"/>
  <sheetViews>
    <sheetView workbookViewId="0">
      <selection activeCell="K19" sqref="K19"/>
    </sheetView>
  </sheetViews>
  <sheetFormatPr defaultColWidth="3.21875" defaultRowHeight="14.4" x14ac:dyDescent="0.3"/>
  <cols>
    <col min="1" max="8" width="6.109375" customWidth="1"/>
    <col min="9" max="9" width="4.21875" style="158" customWidth="1"/>
    <col min="10" max="10" width="5.88671875" style="158" customWidth="1"/>
    <col min="11" max="12" width="10.33203125" bestFit="1" customWidth="1"/>
    <col min="13" max="13" width="61.5546875" bestFit="1" customWidth="1"/>
    <col min="14" max="14" width="5.33203125" bestFit="1" customWidth="1"/>
    <col min="15" max="15" width="6.88671875" customWidth="1"/>
    <col min="16" max="16" width="9.44140625" customWidth="1"/>
  </cols>
  <sheetData>
    <row r="1" spans="1:16" s="199" customFormat="1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0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16" x14ac:dyDescent="0.3">
      <c r="A2" s="143">
        <v>0</v>
      </c>
      <c r="B2" s="188">
        <v>0</v>
      </c>
      <c r="C2" s="143">
        <v>0</v>
      </c>
      <c r="D2" s="147">
        <v>0</v>
      </c>
      <c r="E2" s="148">
        <v>1</v>
      </c>
      <c r="F2" s="146">
        <v>0</v>
      </c>
      <c r="G2" s="147">
        <v>0</v>
      </c>
      <c r="H2" s="187">
        <v>1</v>
      </c>
      <c r="I2" s="159">
        <v>0</v>
      </c>
      <c r="J2" s="148">
        <f>IF(AND(F2=0,G2=0,H2=0),1,0)</f>
        <v>0</v>
      </c>
      <c r="K2" s="195" t="s">
        <v>1842</v>
      </c>
      <c r="L2" s="195" t="s">
        <v>1842</v>
      </c>
      <c r="M2" s="195" t="s">
        <v>2793</v>
      </c>
      <c r="N2" s="195"/>
      <c r="O2" s="195"/>
      <c r="P2" s="160"/>
    </row>
    <row r="3" spans="1:16" x14ac:dyDescent="0.3">
      <c r="A3" s="143">
        <v>0</v>
      </c>
      <c r="B3" s="145">
        <v>0</v>
      </c>
      <c r="C3" s="143">
        <v>0</v>
      </c>
      <c r="D3" s="144">
        <v>0</v>
      </c>
      <c r="E3" s="145">
        <v>1</v>
      </c>
      <c r="F3" s="146">
        <v>0</v>
      </c>
      <c r="G3" s="144">
        <v>0</v>
      </c>
      <c r="H3" s="144">
        <v>1</v>
      </c>
      <c r="I3" s="143">
        <v>0</v>
      </c>
      <c r="J3" s="148">
        <f t="shared" ref="J3:J11" si="0">IF(AND(F3=0,G3=0,H3=0),1,0)</f>
        <v>0</v>
      </c>
      <c r="K3" s="195" t="s">
        <v>1843</v>
      </c>
      <c r="L3" s="195" t="s">
        <v>1843</v>
      </c>
      <c r="M3" s="195" t="s">
        <v>2794</v>
      </c>
      <c r="N3" s="195"/>
      <c r="O3" s="195"/>
      <c r="P3" s="160"/>
    </row>
    <row r="4" spans="1:16" x14ac:dyDescent="0.3">
      <c r="A4" s="143">
        <v>0</v>
      </c>
      <c r="B4" s="145">
        <v>0</v>
      </c>
      <c r="C4" s="143">
        <v>0</v>
      </c>
      <c r="D4" s="144">
        <v>0</v>
      </c>
      <c r="E4" s="145">
        <v>1</v>
      </c>
      <c r="F4" s="146">
        <v>0</v>
      </c>
      <c r="G4" s="144">
        <v>0</v>
      </c>
      <c r="H4" s="144">
        <v>1</v>
      </c>
      <c r="I4" s="143">
        <v>0</v>
      </c>
      <c r="J4" s="148">
        <f t="shared" si="0"/>
        <v>0</v>
      </c>
      <c r="K4" s="195" t="s">
        <v>1844</v>
      </c>
      <c r="L4" s="195" t="s">
        <v>1844</v>
      </c>
      <c r="M4" s="195" t="s">
        <v>2795</v>
      </c>
      <c r="N4" s="195"/>
      <c r="O4" s="195"/>
      <c r="P4" s="160"/>
    </row>
    <row r="5" spans="1:16" x14ac:dyDescent="0.3">
      <c r="A5" s="143">
        <v>0</v>
      </c>
      <c r="B5" s="145">
        <v>0</v>
      </c>
      <c r="C5" s="143">
        <v>0</v>
      </c>
      <c r="D5" s="144">
        <v>0</v>
      </c>
      <c r="E5" s="145">
        <v>1</v>
      </c>
      <c r="F5" s="146">
        <v>0</v>
      </c>
      <c r="G5" s="144">
        <v>0</v>
      </c>
      <c r="H5" s="144">
        <v>1</v>
      </c>
      <c r="I5" s="143">
        <v>0</v>
      </c>
      <c r="J5" s="148">
        <f t="shared" si="0"/>
        <v>0</v>
      </c>
      <c r="K5" s="195" t="s">
        <v>1845</v>
      </c>
      <c r="L5" s="195" t="s">
        <v>1845</v>
      </c>
      <c r="M5" s="195" t="s">
        <v>2796</v>
      </c>
      <c r="N5" s="195"/>
      <c r="O5" s="195"/>
      <c r="P5" s="160"/>
    </row>
    <row r="6" spans="1:16" x14ac:dyDescent="0.3">
      <c r="A6" s="143">
        <v>0</v>
      </c>
      <c r="B6" s="145">
        <v>0</v>
      </c>
      <c r="C6" s="143">
        <v>0</v>
      </c>
      <c r="D6" s="144">
        <v>0</v>
      </c>
      <c r="E6" s="145">
        <v>0</v>
      </c>
      <c r="F6" s="146">
        <v>0</v>
      </c>
      <c r="G6" s="144">
        <v>0</v>
      </c>
      <c r="H6" s="144">
        <v>1</v>
      </c>
      <c r="I6" s="143">
        <v>0</v>
      </c>
      <c r="J6" s="148">
        <f t="shared" si="0"/>
        <v>0</v>
      </c>
      <c r="K6" s="200"/>
      <c r="L6" s="195" t="s">
        <v>2804</v>
      </c>
      <c r="M6" s="195" t="s">
        <v>2797</v>
      </c>
      <c r="N6" s="195"/>
      <c r="O6" s="195"/>
      <c r="P6" s="160"/>
    </row>
    <row r="7" spans="1:16" x14ac:dyDescent="0.3">
      <c r="A7" s="143">
        <v>0</v>
      </c>
      <c r="B7" s="145">
        <v>0</v>
      </c>
      <c r="C7" s="143">
        <v>0</v>
      </c>
      <c r="D7" s="144">
        <v>0</v>
      </c>
      <c r="E7" s="145">
        <v>1</v>
      </c>
      <c r="F7" s="146">
        <v>0</v>
      </c>
      <c r="G7" s="144">
        <v>0</v>
      </c>
      <c r="H7" s="144">
        <v>1</v>
      </c>
      <c r="I7" s="143">
        <v>0</v>
      </c>
      <c r="J7" s="148">
        <f t="shared" si="0"/>
        <v>0</v>
      </c>
      <c r="K7" s="195" t="s">
        <v>1846</v>
      </c>
      <c r="L7" s="195" t="s">
        <v>1846</v>
      </c>
      <c r="M7" s="195" t="s">
        <v>2798</v>
      </c>
      <c r="N7" s="195"/>
      <c r="O7" s="195"/>
      <c r="P7" s="160"/>
    </row>
    <row r="8" spans="1:16" x14ac:dyDescent="0.3">
      <c r="A8" s="143">
        <v>0</v>
      </c>
      <c r="B8" s="145">
        <v>0</v>
      </c>
      <c r="C8" s="143">
        <v>0</v>
      </c>
      <c r="D8" s="144">
        <v>0</v>
      </c>
      <c r="E8" s="145">
        <v>1</v>
      </c>
      <c r="F8" s="146">
        <v>0</v>
      </c>
      <c r="G8" s="144">
        <v>0</v>
      </c>
      <c r="H8" s="144">
        <v>1</v>
      </c>
      <c r="I8" s="143">
        <v>0</v>
      </c>
      <c r="J8" s="148">
        <f t="shared" si="0"/>
        <v>0</v>
      </c>
      <c r="K8" s="195" t="s">
        <v>1847</v>
      </c>
      <c r="L8" s="195" t="s">
        <v>1847</v>
      </c>
      <c r="M8" s="195" t="s">
        <v>2799</v>
      </c>
      <c r="N8" s="195"/>
      <c r="O8" s="195"/>
      <c r="P8" s="160"/>
    </row>
    <row r="9" spans="1:16" x14ac:dyDescent="0.3">
      <c r="A9" s="143">
        <v>0</v>
      </c>
      <c r="B9" s="145">
        <v>0</v>
      </c>
      <c r="C9" s="143">
        <v>0</v>
      </c>
      <c r="D9" s="144">
        <v>0</v>
      </c>
      <c r="E9" s="145">
        <v>0</v>
      </c>
      <c r="F9" s="146">
        <v>0</v>
      </c>
      <c r="G9" s="144">
        <v>0</v>
      </c>
      <c r="H9" s="144">
        <v>1</v>
      </c>
      <c r="I9" s="143">
        <v>0</v>
      </c>
      <c r="J9" s="148">
        <f t="shared" si="0"/>
        <v>0</v>
      </c>
      <c r="K9" s="200"/>
      <c r="L9" s="195" t="s">
        <v>2800</v>
      </c>
      <c r="M9" s="195" t="s">
        <v>2801</v>
      </c>
      <c r="N9" s="195"/>
      <c r="O9" s="195"/>
      <c r="P9" s="160"/>
    </row>
    <row r="10" spans="1:16" x14ac:dyDescent="0.3">
      <c r="A10" s="143">
        <v>0</v>
      </c>
      <c r="B10" s="145">
        <v>0</v>
      </c>
      <c r="C10" s="143">
        <v>0</v>
      </c>
      <c r="D10" s="144">
        <v>0</v>
      </c>
      <c r="E10" s="145">
        <v>1</v>
      </c>
      <c r="F10" s="146">
        <v>0</v>
      </c>
      <c r="G10" s="144">
        <v>0</v>
      </c>
      <c r="H10" s="144">
        <v>1</v>
      </c>
      <c r="I10" s="143">
        <v>0</v>
      </c>
      <c r="J10" s="148">
        <f t="shared" si="0"/>
        <v>0</v>
      </c>
      <c r="K10" s="195" t="s">
        <v>1849</v>
      </c>
      <c r="L10" s="195" t="s">
        <v>1849</v>
      </c>
      <c r="M10" s="195" t="s">
        <v>2802</v>
      </c>
      <c r="N10" s="195"/>
      <c r="O10" s="195"/>
      <c r="P10" s="160"/>
    </row>
    <row r="11" spans="1:16" ht="15" thickBot="1" x14ac:dyDescent="0.35">
      <c r="A11" s="157">
        <v>0</v>
      </c>
      <c r="B11" s="189">
        <v>0</v>
      </c>
      <c r="C11" s="157">
        <v>0</v>
      </c>
      <c r="D11" s="190">
        <v>0</v>
      </c>
      <c r="E11" s="189">
        <v>1</v>
      </c>
      <c r="F11" s="191">
        <v>0</v>
      </c>
      <c r="G11" s="190">
        <v>0</v>
      </c>
      <c r="H11" s="190">
        <v>1</v>
      </c>
      <c r="I11" s="157">
        <v>0</v>
      </c>
      <c r="J11" s="192">
        <f t="shared" si="0"/>
        <v>0</v>
      </c>
      <c r="K11" s="201" t="s">
        <v>1848</v>
      </c>
      <c r="L11" s="201" t="s">
        <v>1848</v>
      </c>
      <c r="M11" s="201" t="s">
        <v>2803</v>
      </c>
      <c r="N11" s="201"/>
      <c r="O11" s="201"/>
      <c r="P11" s="161"/>
    </row>
  </sheetData>
  <autoFilter ref="A1:J1" xr:uid="{9E1104CC-4617-4650-A1C5-574173445BC6}"/>
  <phoneticPr fontId="1" type="noConversion"/>
  <conditionalFormatting sqref="I2:I11">
    <cfRule type="cellIs" dxfId="5" priority="2" operator="equal">
      <formula>0</formula>
    </cfRule>
  </conditionalFormatting>
  <conditionalFormatting sqref="J2:J11">
    <cfRule type="cellIs" dxfId="4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2F8D-78B3-4998-92AE-52C98E804034}">
  <dimension ref="A1:P71"/>
  <sheetViews>
    <sheetView zoomScaleNormal="100" workbookViewId="0">
      <selection activeCell="K7" sqref="K7"/>
    </sheetView>
  </sheetViews>
  <sheetFormatPr defaultRowHeight="14.4" x14ac:dyDescent="0.3"/>
  <cols>
    <col min="1" max="1" width="4.33203125" bestFit="1" customWidth="1"/>
    <col min="2" max="2" width="5.6640625" bestFit="1" customWidth="1"/>
    <col min="3" max="3" width="4.33203125" bestFit="1" customWidth="1"/>
    <col min="4" max="4" width="7.21875" bestFit="1" customWidth="1"/>
    <col min="5" max="5" width="5.6640625" bestFit="1" customWidth="1"/>
    <col min="6" max="6" width="4.33203125" bestFit="1" customWidth="1"/>
    <col min="7" max="7" width="7.21875" bestFit="1" customWidth="1"/>
    <col min="8" max="8" width="5.6640625" bestFit="1" customWidth="1"/>
    <col min="9" max="9" width="4.109375" bestFit="1" customWidth="1"/>
    <col min="10" max="10" width="6" customWidth="1"/>
    <col min="11" max="12" width="10.33203125" bestFit="1" customWidth="1"/>
    <col min="13" max="13" width="55.6640625" bestFit="1" customWidth="1"/>
  </cols>
  <sheetData>
    <row r="1" spans="1:16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96" t="s">
        <v>4875</v>
      </c>
      <c r="J1" s="182" t="s">
        <v>4886</v>
      </c>
      <c r="K1" s="197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16" x14ac:dyDescent="0.3">
      <c r="A2" s="146">
        <v>0</v>
      </c>
      <c r="B2" s="188">
        <v>0</v>
      </c>
      <c r="C2" s="146">
        <v>0</v>
      </c>
      <c r="D2" s="147">
        <v>0</v>
      </c>
      <c r="E2" s="148">
        <v>0</v>
      </c>
      <c r="F2" s="146">
        <v>0</v>
      </c>
      <c r="G2" s="147">
        <v>0</v>
      </c>
      <c r="H2" s="148">
        <v>1</v>
      </c>
      <c r="I2" s="187">
        <v>0</v>
      </c>
      <c r="J2" s="148">
        <f>IF(AND(F2=0,G2=0,H2=0),1,0)</f>
        <v>0</v>
      </c>
      <c r="K2" s="202" t="s">
        <v>1831</v>
      </c>
      <c r="L2" s="202" t="s">
        <v>1831</v>
      </c>
      <c r="M2" s="203" t="s">
        <v>2772</v>
      </c>
      <c r="N2" s="195"/>
      <c r="O2" s="195"/>
      <c r="P2" s="160"/>
    </row>
    <row r="3" spans="1:16" x14ac:dyDescent="0.3">
      <c r="A3" s="146">
        <v>0</v>
      </c>
      <c r="B3" s="145">
        <v>0</v>
      </c>
      <c r="C3" s="143">
        <v>0</v>
      </c>
      <c r="D3" s="144">
        <v>0</v>
      </c>
      <c r="E3" s="145">
        <v>0</v>
      </c>
      <c r="F3" s="143">
        <v>1</v>
      </c>
      <c r="G3" s="144">
        <v>1</v>
      </c>
      <c r="H3" s="145">
        <v>1</v>
      </c>
      <c r="I3" s="187">
        <v>1</v>
      </c>
      <c r="J3" s="148">
        <f t="shared" ref="J3:J66" si="0">IF(AND(F3=0,G3=0,H3=0),1,0)</f>
        <v>0</v>
      </c>
      <c r="K3" s="204" t="s">
        <v>1048</v>
      </c>
      <c r="L3" s="204" t="s">
        <v>1048</v>
      </c>
      <c r="M3" s="195" t="s">
        <v>1047</v>
      </c>
      <c r="N3" s="195"/>
      <c r="O3" s="195"/>
      <c r="P3" s="160"/>
    </row>
    <row r="4" spans="1:16" x14ac:dyDescent="0.3">
      <c r="A4" s="143">
        <v>0</v>
      </c>
      <c r="B4" s="145">
        <v>0</v>
      </c>
      <c r="C4" s="143">
        <v>0</v>
      </c>
      <c r="D4" s="144">
        <v>0</v>
      </c>
      <c r="E4" s="145">
        <v>0</v>
      </c>
      <c r="F4" s="143">
        <v>1</v>
      </c>
      <c r="G4" s="144">
        <v>1</v>
      </c>
      <c r="H4" s="145">
        <v>1</v>
      </c>
      <c r="I4" s="187">
        <v>1</v>
      </c>
      <c r="J4" s="148">
        <f t="shared" si="0"/>
        <v>0</v>
      </c>
      <c r="K4" s="204" t="s">
        <v>1046</v>
      </c>
      <c r="L4" s="204" t="s">
        <v>1046</v>
      </c>
      <c r="M4" s="195" t="s">
        <v>1507</v>
      </c>
      <c r="N4" s="195"/>
      <c r="O4" s="195"/>
      <c r="P4" s="160"/>
    </row>
    <row r="5" spans="1:16" x14ac:dyDescent="0.3">
      <c r="A5" s="143">
        <v>1</v>
      </c>
      <c r="B5" s="145">
        <v>1</v>
      </c>
      <c r="C5" s="143">
        <v>1</v>
      </c>
      <c r="D5" s="144">
        <v>1</v>
      </c>
      <c r="E5" s="145">
        <v>0</v>
      </c>
      <c r="F5" s="143">
        <v>1</v>
      </c>
      <c r="G5" s="144">
        <v>1</v>
      </c>
      <c r="H5" s="145">
        <v>0</v>
      </c>
      <c r="I5" s="187">
        <v>0</v>
      </c>
      <c r="J5" s="148">
        <f t="shared" si="0"/>
        <v>0</v>
      </c>
      <c r="K5" s="204" t="s">
        <v>1802</v>
      </c>
      <c r="L5" s="204" t="s">
        <v>1802</v>
      </c>
      <c r="M5" s="195" t="s">
        <v>2742</v>
      </c>
      <c r="N5" s="195"/>
      <c r="O5" s="195"/>
      <c r="P5" s="160"/>
    </row>
    <row r="6" spans="1:16" x14ac:dyDescent="0.3">
      <c r="A6" s="143">
        <v>1</v>
      </c>
      <c r="B6" s="145">
        <v>1</v>
      </c>
      <c r="C6" s="143">
        <v>1</v>
      </c>
      <c r="D6" s="144">
        <v>1</v>
      </c>
      <c r="E6" s="145">
        <v>0</v>
      </c>
      <c r="F6" s="143">
        <v>1</v>
      </c>
      <c r="G6" s="144">
        <v>1</v>
      </c>
      <c r="H6" s="145">
        <v>0</v>
      </c>
      <c r="I6" s="187">
        <v>0</v>
      </c>
      <c r="J6" s="148">
        <f t="shared" si="0"/>
        <v>0</v>
      </c>
      <c r="K6" s="204" t="s">
        <v>1801</v>
      </c>
      <c r="L6" s="204" t="s">
        <v>1801</v>
      </c>
      <c r="M6" s="195" t="s">
        <v>2743</v>
      </c>
      <c r="N6" s="195"/>
      <c r="O6" s="195"/>
      <c r="P6" s="160"/>
    </row>
    <row r="7" spans="1:16" x14ac:dyDescent="0.3">
      <c r="A7" s="143">
        <v>1</v>
      </c>
      <c r="B7" s="145">
        <v>1</v>
      </c>
      <c r="C7" s="143">
        <v>1</v>
      </c>
      <c r="D7" s="144">
        <v>1</v>
      </c>
      <c r="E7" s="145">
        <v>0</v>
      </c>
      <c r="F7" s="143">
        <v>0</v>
      </c>
      <c r="G7" s="144">
        <v>0</v>
      </c>
      <c r="H7" s="145">
        <v>0</v>
      </c>
      <c r="I7" s="187">
        <v>0</v>
      </c>
      <c r="J7" s="148">
        <f t="shared" si="0"/>
        <v>1</v>
      </c>
      <c r="K7" s="205" t="s">
        <v>1832</v>
      </c>
      <c r="L7" s="205" t="s">
        <v>1832</v>
      </c>
      <c r="M7" s="206" t="s">
        <v>2784</v>
      </c>
      <c r="N7" s="206"/>
      <c r="O7" s="206"/>
      <c r="P7" s="311"/>
    </row>
    <row r="8" spans="1:16" x14ac:dyDescent="0.3">
      <c r="A8" s="143">
        <v>0</v>
      </c>
      <c r="B8" s="145">
        <v>0</v>
      </c>
      <c r="C8" s="143">
        <v>0</v>
      </c>
      <c r="D8" s="144">
        <v>0</v>
      </c>
      <c r="E8" s="145">
        <v>0</v>
      </c>
      <c r="F8" s="143">
        <v>1</v>
      </c>
      <c r="G8" s="144">
        <v>1</v>
      </c>
      <c r="H8" s="145">
        <v>1</v>
      </c>
      <c r="I8" s="187">
        <v>1</v>
      </c>
      <c r="J8" s="148">
        <f t="shared" si="0"/>
        <v>0</v>
      </c>
      <c r="K8" s="204" t="s">
        <v>1045</v>
      </c>
      <c r="L8" s="204" t="s">
        <v>1045</v>
      </c>
      <c r="M8" s="195" t="s">
        <v>1044</v>
      </c>
      <c r="N8" s="195"/>
      <c r="O8" s="195"/>
      <c r="P8" s="160"/>
    </row>
    <row r="9" spans="1:16" x14ac:dyDescent="0.3">
      <c r="A9" s="143">
        <v>1</v>
      </c>
      <c r="B9" s="145">
        <v>1</v>
      </c>
      <c r="C9" s="143">
        <v>1</v>
      </c>
      <c r="D9" s="144">
        <v>1</v>
      </c>
      <c r="E9" s="145">
        <v>1</v>
      </c>
      <c r="F9" s="143">
        <v>1</v>
      </c>
      <c r="G9" s="144">
        <v>1</v>
      </c>
      <c r="H9" s="145">
        <v>1</v>
      </c>
      <c r="I9" s="187">
        <v>0</v>
      </c>
      <c r="J9" s="148">
        <f t="shared" si="0"/>
        <v>0</v>
      </c>
      <c r="K9" s="204" t="s">
        <v>1804</v>
      </c>
      <c r="L9" s="204" t="s">
        <v>1804</v>
      </c>
      <c r="M9" s="195" t="s">
        <v>2744</v>
      </c>
      <c r="N9" s="195"/>
      <c r="O9" s="195"/>
      <c r="P9" s="160"/>
    </row>
    <row r="10" spans="1:16" x14ac:dyDescent="0.3">
      <c r="A10" s="143">
        <v>1</v>
      </c>
      <c r="B10" s="145">
        <v>1</v>
      </c>
      <c r="C10" s="143">
        <v>1</v>
      </c>
      <c r="D10" s="144">
        <v>1</v>
      </c>
      <c r="E10" s="145">
        <v>1</v>
      </c>
      <c r="F10" s="143">
        <v>1</v>
      </c>
      <c r="G10" s="144">
        <v>1</v>
      </c>
      <c r="H10" s="145">
        <v>1</v>
      </c>
      <c r="I10" s="187">
        <v>0</v>
      </c>
      <c r="J10" s="148">
        <f t="shared" si="0"/>
        <v>0</v>
      </c>
      <c r="K10" s="204" t="s">
        <v>1803</v>
      </c>
      <c r="L10" s="204" t="s">
        <v>1803</v>
      </c>
      <c r="M10" s="195" t="s">
        <v>2745</v>
      </c>
      <c r="N10" s="195"/>
      <c r="O10" s="195"/>
      <c r="P10" s="160"/>
    </row>
    <row r="11" spans="1:16" x14ac:dyDescent="0.3">
      <c r="A11" s="143">
        <v>1</v>
      </c>
      <c r="B11" s="145">
        <v>1</v>
      </c>
      <c r="C11" s="143">
        <v>1</v>
      </c>
      <c r="D11" s="144">
        <v>1</v>
      </c>
      <c r="E11" s="145">
        <v>1</v>
      </c>
      <c r="F11" s="143">
        <v>0</v>
      </c>
      <c r="G11" s="144">
        <v>0</v>
      </c>
      <c r="H11" s="145">
        <v>0</v>
      </c>
      <c r="I11" s="187">
        <v>0</v>
      </c>
      <c r="J11" s="148">
        <f t="shared" si="0"/>
        <v>1</v>
      </c>
      <c r="K11" s="205" t="s">
        <v>1833</v>
      </c>
      <c r="L11" s="205" t="s">
        <v>1833</v>
      </c>
      <c r="M11" s="206" t="s">
        <v>2785</v>
      </c>
      <c r="N11" s="206"/>
      <c r="O11" s="206"/>
      <c r="P11" s="311"/>
    </row>
    <row r="12" spans="1:16" x14ac:dyDescent="0.3">
      <c r="A12" s="143">
        <v>0</v>
      </c>
      <c r="B12" s="145">
        <v>0</v>
      </c>
      <c r="C12" s="143">
        <v>0</v>
      </c>
      <c r="D12" s="144">
        <v>0</v>
      </c>
      <c r="E12" s="145">
        <v>0</v>
      </c>
      <c r="F12" s="143">
        <v>1</v>
      </c>
      <c r="G12" s="144">
        <v>1</v>
      </c>
      <c r="H12" s="145">
        <v>1</v>
      </c>
      <c r="I12" s="187">
        <v>1</v>
      </c>
      <c r="J12" s="148">
        <f t="shared" si="0"/>
        <v>0</v>
      </c>
      <c r="K12" s="204" t="s">
        <v>1043</v>
      </c>
      <c r="L12" s="204" t="s">
        <v>1043</v>
      </c>
      <c r="M12" s="195" t="s">
        <v>1042</v>
      </c>
      <c r="N12" s="195"/>
      <c r="O12" s="195"/>
      <c r="P12" s="160"/>
    </row>
    <row r="13" spans="1:16" x14ac:dyDescent="0.3">
      <c r="A13" s="143">
        <v>1</v>
      </c>
      <c r="B13" s="145">
        <v>1</v>
      </c>
      <c r="C13" s="143">
        <v>1</v>
      </c>
      <c r="D13" s="144">
        <v>1</v>
      </c>
      <c r="E13" s="149">
        <v>1</v>
      </c>
      <c r="F13" s="143">
        <v>1</v>
      </c>
      <c r="G13" s="144">
        <v>1</v>
      </c>
      <c r="H13" s="149">
        <v>1</v>
      </c>
      <c r="I13" s="187">
        <v>0</v>
      </c>
      <c r="J13" s="148">
        <f t="shared" si="0"/>
        <v>0</v>
      </c>
      <c r="K13" s="204" t="s">
        <v>1806</v>
      </c>
      <c r="L13" s="204" t="s">
        <v>1806</v>
      </c>
      <c r="M13" s="195" t="s">
        <v>2746</v>
      </c>
      <c r="N13" s="195"/>
      <c r="O13" s="195"/>
      <c r="P13" s="160"/>
    </row>
    <row r="14" spans="1:16" x14ac:dyDescent="0.3">
      <c r="A14" s="143">
        <v>1</v>
      </c>
      <c r="B14" s="145">
        <v>1</v>
      </c>
      <c r="C14" s="143">
        <v>1</v>
      </c>
      <c r="D14" s="144">
        <v>1</v>
      </c>
      <c r="E14" s="149">
        <v>1</v>
      </c>
      <c r="F14" s="143">
        <v>1</v>
      </c>
      <c r="G14" s="144">
        <v>1</v>
      </c>
      <c r="H14" s="149">
        <v>1</v>
      </c>
      <c r="I14" s="187">
        <v>0</v>
      </c>
      <c r="J14" s="148">
        <f t="shared" si="0"/>
        <v>0</v>
      </c>
      <c r="K14" s="204" t="s">
        <v>1805</v>
      </c>
      <c r="L14" s="204" t="s">
        <v>1805</v>
      </c>
      <c r="M14" s="195" t="s">
        <v>2747</v>
      </c>
      <c r="N14" s="195"/>
      <c r="O14" s="195"/>
      <c r="P14" s="160"/>
    </row>
    <row r="15" spans="1:16" x14ac:dyDescent="0.3">
      <c r="A15" s="143">
        <v>1</v>
      </c>
      <c r="B15" s="145">
        <v>1</v>
      </c>
      <c r="C15" s="143">
        <v>1</v>
      </c>
      <c r="D15" s="144">
        <v>1</v>
      </c>
      <c r="E15" s="149">
        <v>1</v>
      </c>
      <c r="F15" s="143">
        <v>0</v>
      </c>
      <c r="G15" s="144">
        <v>0</v>
      </c>
      <c r="H15" s="149">
        <v>0</v>
      </c>
      <c r="I15" s="187">
        <v>0</v>
      </c>
      <c r="J15" s="148">
        <f t="shared" si="0"/>
        <v>1</v>
      </c>
      <c r="K15" s="205" t="s">
        <v>1834</v>
      </c>
      <c r="L15" s="205" t="s">
        <v>1834</v>
      </c>
      <c r="M15" s="206" t="s">
        <v>2786</v>
      </c>
      <c r="N15" s="206"/>
      <c r="O15" s="206"/>
      <c r="P15" s="311"/>
    </row>
    <row r="16" spans="1:16" x14ac:dyDescent="0.3">
      <c r="A16" s="143">
        <v>0</v>
      </c>
      <c r="B16" s="145">
        <v>0</v>
      </c>
      <c r="C16" s="143">
        <v>0</v>
      </c>
      <c r="D16" s="144">
        <v>0</v>
      </c>
      <c r="E16" s="145">
        <v>0</v>
      </c>
      <c r="F16" s="143">
        <v>1</v>
      </c>
      <c r="G16" s="144">
        <v>0</v>
      </c>
      <c r="H16" s="145">
        <v>0</v>
      </c>
      <c r="I16" s="187">
        <v>1</v>
      </c>
      <c r="J16" s="148">
        <f t="shared" si="0"/>
        <v>0</v>
      </c>
      <c r="K16" s="204" t="s">
        <v>1041</v>
      </c>
      <c r="L16" s="204" t="s">
        <v>1041</v>
      </c>
      <c r="M16" s="195" t="s">
        <v>1040</v>
      </c>
      <c r="N16" s="195"/>
      <c r="O16" s="195"/>
      <c r="P16" s="160"/>
    </row>
    <row r="17" spans="1:16" x14ac:dyDescent="0.3">
      <c r="A17" s="143">
        <v>0</v>
      </c>
      <c r="B17" s="145">
        <v>0</v>
      </c>
      <c r="C17" s="143">
        <v>0</v>
      </c>
      <c r="D17" s="144">
        <v>0</v>
      </c>
      <c r="E17" s="145">
        <v>0</v>
      </c>
      <c r="F17" s="143">
        <v>1</v>
      </c>
      <c r="G17" s="144">
        <v>1</v>
      </c>
      <c r="H17" s="145">
        <v>0</v>
      </c>
      <c r="I17" s="187">
        <v>1</v>
      </c>
      <c r="J17" s="148">
        <f t="shared" si="0"/>
        <v>0</v>
      </c>
      <c r="K17" s="204" t="s">
        <v>1039</v>
      </c>
      <c r="L17" s="204" t="s">
        <v>1039</v>
      </c>
      <c r="M17" s="195" t="s">
        <v>1508</v>
      </c>
      <c r="N17" s="195"/>
      <c r="O17" s="195"/>
      <c r="P17" s="160"/>
    </row>
    <row r="18" spans="1:16" x14ac:dyDescent="0.3">
      <c r="A18" s="143">
        <v>1</v>
      </c>
      <c r="B18" s="145">
        <v>1</v>
      </c>
      <c r="C18" s="143">
        <v>1</v>
      </c>
      <c r="D18" s="144">
        <v>1</v>
      </c>
      <c r="E18" s="145">
        <v>0</v>
      </c>
      <c r="F18" s="143">
        <v>1</v>
      </c>
      <c r="G18" s="144">
        <v>1</v>
      </c>
      <c r="H18" s="145">
        <v>0</v>
      </c>
      <c r="I18" s="187">
        <v>0</v>
      </c>
      <c r="J18" s="148">
        <f t="shared" si="0"/>
        <v>0</v>
      </c>
      <c r="K18" s="204" t="s">
        <v>1808</v>
      </c>
      <c r="L18" s="204" t="s">
        <v>1808</v>
      </c>
      <c r="M18" s="195" t="s">
        <v>2748</v>
      </c>
      <c r="N18" s="195"/>
      <c r="O18" s="195"/>
      <c r="P18" s="160"/>
    </row>
    <row r="19" spans="1:16" x14ac:dyDescent="0.3">
      <c r="A19" s="143">
        <v>1</v>
      </c>
      <c r="B19" s="145">
        <v>1</v>
      </c>
      <c r="C19" s="143">
        <v>1</v>
      </c>
      <c r="D19" s="144">
        <v>1</v>
      </c>
      <c r="E19" s="149">
        <v>0</v>
      </c>
      <c r="F19" s="143">
        <v>1</v>
      </c>
      <c r="G19" s="144">
        <v>1</v>
      </c>
      <c r="H19" s="149">
        <v>0</v>
      </c>
      <c r="I19" s="187">
        <v>0</v>
      </c>
      <c r="J19" s="148">
        <f t="shared" si="0"/>
        <v>0</v>
      </c>
      <c r="K19" s="204" t="s">
        <v>1807</v>
      </c>
      <c r="L19" s="204" t="s">
        <v>1807</v>
      </c>
      <c r="M19" s="195" t="s">
        <v>2749</v>
      </c>
      <c r="N19" s="195"/>
      <c r="O19" s="195"/>
      <c r="P19" s="160"/>
    </row>
    <row r="20" spans="1:16" x14ac:dyDescent="0.3">
      <c r="A20" s="143">
        <v>1</v>
      </c>
      <c r="B20" s="145">
        <v>1</v>
      </c>
      <c r="C20" s="143">
        <v>1</v>
      </c>
      <c r="D20" s="144">
        <v>1</v>
      </c>
      <c r="E20" s="149">
        <v>0</v>
      </c>
      <c r="F20" s="143">
        <v>0</v>
      </c>
      <c r="G20" s="144">
        <v>0</v>
      </c>
      <c r="H20" s="149">
        <v>0</v>
      </c>
      <c r="I20" s="187">
        <v>0</v>
      </c>
      <c r="J20" s="148">
        <f t="shared" si="0"/>
        <v>1</v>
      </c>
      <c r="K20" s="207" t="s">
        <v>1835</v>
      </c>
      <c r="L20" s="207" t="s">
        <v>1835</v>
      </c>
      <c r="M20" s="206" t="s">
        <v>2777</v>
      </c>
      <c r="N20" s="206"/>
      <c r="O20" s="206"/>
      <c r="P20" s="311"/>
    </row>
    <row r="21" spans="1:16" x14ac:dyDescent="0.3">
      <c r="A21" s="143">
        <v>1</v>
      </c>
      <c r="B21" s="145">
        <v>1</v>
      </c>
      <c r="C21" s="143">
        <v>1</v>
      </c>
      <c r="D21" s="144">
        <v>1</v>
      </c>
      <c r="E21" s="145">
        <v>0</v>
      </c>
      <c r="F21" s="143">
        <v>0</v>
      </c>
      <c r="G21" s="144">
        <v>0</v>
      </c>
      <c r="H21" s="145">
        <v>0</v>
      </c>
      <c r="I21" s="187">
        <v>0</v>
      </c>
      <c r="J21" s="148">
        <f t="shared" si="0"/>
        <v>1</v>
      </c>
      <c r="K21" s="205" t="s">
        <v>1816</v>
      </c>
      <c r="L21" s="205" t="s">
        <v>1816</v>
      </c>
      <c r="M21" s="206" t="s">
        <v>2778</v>
      </c>
      <c r="N21" s="206"/>
      <c r="O21" s="206"/>
      <c r="P21" s="311"/>
    </row>
    <row r="22" spans="1:16" x14ac:dyDescent="0.3">
      <c r="A22" s="143">
        <v>1</v>
      </c>
      <c r="B22" s="145">
        <v>1</v>
      </c>
      <c r="C22" s="143">
        <v>1</v>
      </c>
      <c r="D22" s="144">
        <v>1</v>
      </c>
      <c r="E22" s="149">
        <v>0</v>
      </c>
      <c r="F22" s="143">
        <v>0</v>
      </c>
      <c r="G22" s="144">
        <v>0</v>
      </c>
      <c r="H22" s="149">
        <v>0</v>
      </c>
      <c r="I22" s="187">
        <v>0</v>
      </c>
      <c r="J22" s="148">
        <f t="shared" si="0"/>
        <v>1</v>
      </c>
      <c r="K22" s="205" t="s">
        <v>1815</v>
      </c>
      <c r="L22" s="205" t="s">
        <v>1815</v>
      </c>
      <c r="M22" s="206" t="s">
        <v>2779</v>
      </c>
      <c r="N22" s="206"/>
      <c r="O22" s="206"/>
      <c r="P22" s="311"/>
    </row>
    <row r="23" spans="1:16" x14ac:dyDescent="0.3">
      <c r="A23" s="143">
        <v>1</v>
      </c>
      <c r="B23" s="145">
        <v>1</v>
      </c>
      <c r="C23" s="143">
        <v>1</v>
      </c>
      <c r="D23" s="144">
        <v>1</v>
      </c>
      <c r="E23" s="149">
        <v>0</v>
      </c>
      <c r="F23" s="143">
        <v>0</v>
      </c>
      <c r="G23" s="144">
        <v>0</v>
      </c>
      <c r="H23" s="149">
        <v>0</v>
      </c>
      <c r="I23" s="187">
        <v>0</v>
      </c>
      <c r="J23" s="148">
        <f t="shared" si="0"/>
        <v>1</v>
      </c>
      <c r="K23" s="205" t="s">
        <v>1836</v>
      </c>
      <c r="L23" s="205" t="s">
        <v>1836</v>
      </c>
      <c r="M23" s="206" t="s">
        <v>2780</v>
      </c>
      <c r="N23" s="206"/>
      <c r="O23" s="206"/>
      <c r="P23" s="311"/>
    </row>
    <row r="24" spans="1:16" x14ac:dyDescent="0.3">
      <c r="A24" s="143">
        <v>1</v>
      </c>
      <c r="B24" s="145">
        <v>1</v>
      </c>
      <c r="C24" s="143">
        <v>1</v>
      </c>
      <c r="D24" s="144">
        <v>1</v>
      </c>
      <c r="E24" s="149">
        <v>0</v>
      </c>
      <c r="F24" s="143">
        <v>0</v>
      </c>
      <c r="G24" s="144">
        <v>0</v>
      </c>
      <c r="H24" s="149">
        <v>0</v>
      </c>
      <c r="I24" s="187">
        <v>0</v>
      </c>
      <c r="J24" s="148">
        <f t="shared" si="0"/>
        <v>1</v>
      </c>
      <c r="K24" s="205" t="s">
        <v>1818</v>
      </c>
      <c r="L24" s="205" t="s">
        <v>1818</v>
      </c>
      <c r="M24" s="206" t="s">
        <v>2781</v>
      </c>
      <c r="N24" s="206"/>
      <c r="O24" s="206"/>
      <c r="P24" s="311"/>
    </row>
    <row r="25" spans="1:16" x14ac:dyDescent="0.3">
      <c r="A25" s="143">
        <v>1</v>
      </c>
      <c r="B25" s="145">
        <v>1</v>
      </c>
      <c r="C25" s="143">
        <v>1</v>
      </c>
      <c r="D25" s="144">
        <v>1</v>
      </c>
      <c r="E25" s="149">
        <v>0</v>
      </c>
      <c r="F25" s="143">
        <v>0</v>
      </c>
      <c r="G25" s="144">
        <v>0</v>
      </c>
      <c r="H25" s="149">
        <v>0</v>
      </c>
      <c r="I25" s="187">
        <v>0</v>
      </c>
      <c r="J25" s="148">
        <f t="shared" si="0"/>
        <v>1</v>
      </c>
      <c r="K25" s="205" t="s">
        <v>1817</v>
      </c>
      <c r="L25" s="205" t="s">
        <v>1817</v>
      </c>
      <c r="M25" s="206" t="s">
        <v>2782</v>
      </c>
      <c r="N25" s="206"/>
      <c r="O25" s="206"/>
      <c r="P25" s="311"/>
    </row>
    <row r="26" spans="1:16" x14ac:dyDescent="0.3">
      <c r="A26" s="143">
        <v>1</v>
      </c>
      <c r="B26" s="145">
        <v>1</v>
      </c>
      <c r="C26" s="143">
        <v>1</v>
      </c>
      <c r="D26" s="144">
        <v>1</v>
      </c>
      <c r="E26" s="149">
        <v>0</v>
      </c>
      <c r="F26" s="143">
        <v>0</v>
      </c>
      <c r="G26" s="144">
        <v>0</v>
      </c>
      <c r="H26" s="149">
        <v>0</v>
      </c>
      <c r="I26" s="187">
        <v>0</v>
      </c>
      <c r="J26" s="148">
        <f t="shared" si="0"/>
        <v>1</v>
      </c>
      <c r="K26" s="205" t="s">
        <v>1837</v>
      </c>
      <c r="L26" s="205" t="s">
        <v>1837</v>
      </c>
      <c r="M26" s="206" t="s">
        <v>2783</v>
      </c>
      <c r="N26" s="206"/>
      <c r="O26" s="206"/>
      <c r="P26" s="311"/>
    </row>
    <row r="27" spans="1:16" x14ac:dyDescent="0.3">
      <c r="A27" s="143">
        <v>0</v>
      </c>
      <c r="B27" s="145">
        <v>0</v>
      </c>
      <c r="C27" s="143">
        <v>0</v>
      </c>
      <c r="D27" s="144">
        <v>0</v>
      </c>
      <c r="E27" s="149">
        <v>0</v>
      </c>
      <c r="F27" s="143">
        <v>1</v>
      </c>
      <c r="G27" s="144">
        <v>1</v>
      </c>
      <c r="H27" s="149">
        <v>1</v>
      </c>
      <c r="I27" s="187">
        <v>1</v>
      </c>
      <c r="J27" s="148">
        <f t="shared" si="0"/>
        <v>0</v>
      </c>
      <c r="K27" s="204" t="s">
        <v>1038</v>
      </c>
      <c r="L27" s="204" t="s">
        <v>1038</v>
      </c>
      <c r="M27" s="195" t="s">
        <v>2715</v>
      </c>
      <c r="N27" s="195"/>
      <c r="O27" s="195"/>
      <c r="P27" s="160"/>
    </row>
    <row r="28" spans="1:16" x14ac:dyDescent="0.3">
      <c r="A28" s="143">
        <v>0</v>
      </c>
      <c r="B28" s="145">
        <v>0</v>
      </c>
      <c r="C28" s="143">
        <v>0</v>
      </c>
      <c r="D28" s="144">
        <v>0</v>
      </c>
      <c r="E28" s="149">
        <v>0</v>
      </c>
      <c r="F28" s="143">
        <v>1</v>
      </c>
      <c r="G28" s="144">
        <v>1</v>
      </c>
      <c r="H28" s="149">
        <v>1</v>
      </c>
      <c r="I28" s="187">
        <v>1</v>
      </c>
      <c r="J28" s="148">
        <f t="shared" si="0"/>
        <v>0</v>
      </c>
      <c r="K28" s="204" t="s">
        <v>1037</v>
      </c>
      <c r="L28" s="204" t="s">
        <v>1037</v>
      </c>
      <c r="M28" s="195" t="s">
        <v>1510</v>
      </c>
      <c r="N28" s="195"/>
      <c r="O28" s="195"/>
      <c r="P28" s="160"/>
    </row>
    <row r="29" spans="1:16" x14ac:dyDescent="0.3">
      <c r="A29" s="143">
        <v>1</v>
      </c>
      <c r="B29" s="145">
        <v>1</v>
      </c>
      <c r="C29" s="143">
        <v>1</v>
      </c>
      <c r="D29" s="144">
        <v>1</v>
      </c>
      <c r="E29" s="149">
        <v>1</v>
      </c>
      <c r="F29" s="143">
        <v>1</v>
      </c>
      <c r="G29" s="144">
        <v>1</v>
      </c>
      <c r="H29" s="149">
        <v>1</v>
      </c>
      <c r="I29" s="187">
        <v>0</v>
      </c>
      <c r="J29" s="148">
        <f t="shared" si="0"/>
        <v>0</v>
      </c>
      <c r="K29" s="204" t="s">
        <v>1810</v>
      </c>
      <c r="L29" s="204" t="s">
        <v>1810</v>
      </c>
      <c r="M29" s="195" t="s">
        <v>2750</v>
      </c>
      <c r="N29" s="195"/>
      <c r="O29" s="195"/>
      <c r="P29" s="160"/>
    </row>
    <row r="30" spans="1:16" x14ac:dyDescent="0.3">
      <c r="A30" s="143">
        <v>1</v>
      </c>
      <c r="B30" s="145">
        <v>1</v>
      </c>
      <c r="C30" s="143">
        <v>1</v>
      </c>
      <c r="D30" s="144">
        <v>1</v>
      </c>
      <c r="E30" s="149">
        <v>1</v>
      </c>
      <c r="F30" s="143">
        <v>1</v>
      </c>
      <c r="G30" s="144">
        <v>1</v>
      </c>
      <c r="H30" s="149">
        <v>1</v>
      </c>
      <c r="I30" s="187">
        <v>0</v>
      </c>
      <c r="J30" s="148">
        <f t="shared" si="0"/>
        <v>0</v>
      </c>
      <c r="K30" s="204" t="s">
        <v>1809</v>
      </c>
      <c r="L30" s="204" t="s">
        <v>1809</v>
      </c>
      <c r="M30" s="195" t="s">
        <v>2751</v>
      </c>
      <c r="N30" s="195"/>
      <c r="O30" s="195"/>
      <c r="P30" s="160"/>
    </row>
    <row r="31" spans="1:16" x14ac:dyDescent="0.3">
      <c r="A31" s="143">
        <v>1</v>
      </c>
      <c r="B31" s="145">
        <v>1</v>
      </c>
      <c r="C31" s="143">
        <v>1</v>
      </c>
      <c r="D31" s="144">
        <v>1</v>
      </c>
      <c r="E31" s="149">
        <v>1</v>
      </c>
      <c r="F31" s="143">
        <v>0</v>
      </c>
      <c r="G31" s="144">
        <v>0</v>
      </c>
      <c r="H31" s="149">
        <v>0</v>
      </c>
      <c r="I31" s="187">
        <v>0</v>
      </c>
      <c r="J31" s="148">
        <f t="shared" si="0"/>
        <v>1</v>
      </c>
      <c r="K31" s="205" t="s">
        <v>1838</v>
      </c>
      <c r="L31" s="205" t="s">
        <v>1838</v>
      </c>
      <c r="M31" s="206" t="s">
        <v>2787</v>
      </c>
      <c r="N31" s="206"/>
      <c r="O31" s="206"/>
      <c r="P31" s="311"/>
    </row>
    <row r="32" spans="1:16" x14ac:dyDescent="0.3">
      <c r="A32" s="143">
        <v>0</v>
      </c>
      <c r="B32" s="145">
        <v>0</v>
      </c>
      <c r="C32" s="143">
        <v>0</v>
      </c>
      <c r="D32" s="144">
        <v>0</v>
      </c>
      <c r="E32" s="149">
        <v>0</v>
      </c>
      <c r="F32" s="143">
        <v>1</v>
      </c>
      <c r="G32" s="144">
        <v>1</v>
      </c>
      <c r="H32" s="149">
        <v>1</v>
      </c>
      <c r="I32" s="187">
        <v>1</v>
      </c>
      <c r="J32" s="148">
        <f t="shared" si="0"/>
        <v>0</v>
      </c>
      <c r="K32" s="204" t="s">
        <v>1036</v>
      </c>
      <c r="L32" s="204" t="s">
        <v>1036</v>
      </c>
      <c r="M32" s="195" t="s">
        <v>1511</v>
      </c>
      <c r="N32" s="195"/>
      <c r="O32" s="195"/>
      <c r="P32" s="160"/>
    </row>
    <row r="33" spans="1:16" x14ac:dyDescent="0.3">
      <c r="A33" s="143">
        <v>1</v>
      </c>
      <c r="B33" s="145">
        <v>1</v>
      </c>
      <c r="C33" s="143">
        <v>1</v>
      </c>
      <c r="D33" s="144">
        <v>1</v>
      </c>
      <c r="E33" s="149">
        <v>0</v>
      </c>
      <c r="F33" s="143">
        <v>1</v>
      </c>
      <c r="G33" s="144">
        <v>1</v>
      </c>
      <c r="H33" s="149">
        <v>1</v>
      </c>
      <c r="I33" s="187">
        <v>0</v>
      </c>
      <c r="J33" s="148">
        <f t="shared" si="0"/>
        <v>0</v>
      </c>
      <c r="K33" s="204" t="s">
        <v>1812</v>
      </c>
      <c r="L33" s="204" t="s">
        <v>1812</v>
      </c>
      <c r="M33" s="195" t="s">
        <v>2752</v>
      </c>
      <c r="N33" s="195"/>
      <c r="O33" s="195"/>
      <c r="P33" s="160"/>
    </row>
    <row r="34" spans="1:16" x14ac:dyDescent="0.3">
      <c r="A34" s="143">
        <v>1</v>
      </c>
      <c r="B34" s="145">
        <v>1</v>
      </c>
      <c r="C34" s="143">
        <v>1</v>
      </c>
      <c r="D34" s="144">
        <v>1</v>
      </c>
      <c r="E34" s="149">
        <v>0</v>
      </c>
      <c r="F34" s="143">
        <v>1</v>
      </c>
      <c r="G34" s="144">
        <v>1</v>
      </c>
      <c r="H34" s="149">
        <v>1</v>
      </c>
      <c r="I34" s="187">
        <v>0</v>
      </c>
      <c r="J34" s="148">
        <f t="shared" si="0"/>
        <v>0</v>
      </c>
      <c r="K34" s="204" t="s">
        <v>1811</v>
      </c>
      <c r="L34" s="204" t="s">
        <v>1811</v>
      </c>
      <c r="M34" s="195" t="s">
        <v>2753</v>
      </c>
      <c r="N34" s="195"/>
      <c r="O34" s="195"/>
      <c r="P34" s="160"/>
    </row>
    <row r="35" spans="1:16" x14ac:dyDescent="0.3">
      <c r="A35" s="143">
        <v>1</v>
      </c>
      <c r="B35" s="145">
        <v>1</v>
      </c>
      <c r="C35" s="143">
        <v>1</v>
      </c>
      <c r="D35" s="144">
        <v>1</v>
      </c>
      <c r="E35" s="149">
        <v>0</v>
      </c>
      <c r="F35" s="143">
        <v>0</v>
      </c>
      <c r="G35" s="144">
        <v>0</v>
      </c>
      <c r="H35" s="149">
        <v>0</v>
      </c>
      <c r="I35" s="187">
        <v>0</v>
      </c>
      <c r="J35" s="148">
        <f t="shared" si="0"/>
        <v>1</v>
      </c>
      <c r="K35" s="205" t="s">
        <v>1839</v>
      </c>
      <c r="L35" s="205" t="s">
        <v>1839</v>
      </c>
      <c r="M35" s="206" t="s">
        <v>2788</v>
      </c>
      <c r="N35" s="206"/>
      <c r="O35" s="206"/>
      <c r="P35" s="311"/>
    </row>
    <row r="36" spans="1:16" x14ac:dyDescent="0.3">
      <c r="A36" s="143">
        <v>0</v>
      </c>
      <c r="B36" s="145">
        <v>0</v>
      </c>
      <c r="C36" s="143">
        <v>0</v>
      </c>
      <c r="D36" s="144">
        <v>0</v>
      </c>
      <c r="E36" s="149">
        <v>0</v>
      </c>
      <c r="F36" s="143">
        <v>1</v>
      </c>
      <c r="G36" s="144">
        <v>1</v>
      </c>
      <c r="H36" s="149">
        <v>1</v>
      </c>
      <c r="I36" s="187">
        <v>1</v>
      </c>
      <c r="J36" s="148">
        <f t="shared" si="0"/>
        <v>0</v>
      </c>
      <c r="K36" s="204" t="s">
        <v>1035</v>
      </c>
      <c r="L36" s="204" t="s">
        <v>1035</v>
      </c>
      <c r="M36" s="195" t="s">
        <v>2754</v>
      </c>
      <c r="N36" s="195"/>
      <c r="O36" s="195"/>
      <c r="P36" s="160"/>
    </row>
    <row r="37" spans="1:16" x14ac:dyDescent="0.3">
      <c r="A37" s="143">
        <v>1</v>
      </c>
      <c r="B37" s="145">
        <v>1</v>
      </c>
      <c r="C37" s="143">
        <v>1</v>
      </c>
      <c r="D37" s="144">
        <v>1</v>
      </c>
      <c r="E37" s="149">
        <v>1</v>
      </c>
      <c r="F37" s="143">
        <v>1</v>
      </c>
      <c r="G37" s="144">
        <v>1</v>
      </c>
      <c r="H37" s="149">
        <v>1</v>
      </c>
      <c r="I37" s="187">
        <v>0</v>
      </c>
      <c r="J37" s="148">
        <f t="shared" si="0"/>
        <v>0</v>
      </c>
      <c r="K37" s="204" t="s">
        <v>1814</v>
      </c>
      <c r="L37" s="204" t="s">
        <v>1814</v>
      </c>
      <c r="M37" s="195" t="s">
        <v>2755</v>
      </c>
      <c r="N37" s="195"/>
      <c r="O37" s="195"/>
      <c r="P37" s="160"/>
    </row>
    <row r="38" spans="1:16" x14ac:dyDescent="0.3">
      <c r="A38" s="143">
        <v>1</v>
      </c>
      <c r="B38" s="145">
        <v>1</v>
      </c>
      <c r="C38" s="143">
        <v>1</v>
      </c>
      <c r="D38" s="144">
        <v>1</v>
      </c>
      <c r="E38" s="149">
        <v>1</v>
      </c>
      <c r="F38" s="143">
        <v>1</v>
      </c>
      <c r="G38" s="144">
        <v>1</v>
      </c>
      <c r="H38" s="149">
        <v>1</v>
      </c>
      <c r="I38" s="187">
        <v>0</v>
      </c>
      <c r="J38" s="148">
        <f t="shared" si="0"/>
        <v>0</v>
      </c>
      <c r="K38" s="204" t="s">
        <v>1813</v>
      </c>
      <c r="L38" s="204" t="s">
        <v>1813</v>
      </c>
      <c r="M38" s="195" t="s">
        <v>2756</v>
      </c>
      <c r="N38" s="195"/>
      <c r="O38" s="195"/>
      <c r="P38" s="160"/>
    </row>
    <row r="39" spans="1:16" x14ac:dyDescent="0.3">
      <c r="A39" s="143">
        <v>1</v>
      </c>
      <c r="B39" s="145">
        <v>1</v>
      </c>
      <c r="C39" s="143">
        <v>1</v>
      </c>
      <c r="D39" s="144">
        <v>1</v>
      </c>
      <c r="E39" s="149">
        <v>1</v>
      </c>
      <c r="F39" s="143">
        <v>0</v>
      </c>
      <c r="G39" s="144">
        <v>0</v>
      </c>
      <c r="H39" s="149">
        <v>0</v>
      </c>
      <c r="I39" s="187">
        <v>0</v>
      </c>
      <c r="J39" s="148">
        <f t="shared" si="0"/>
        <v>1</v>
      </c>
      <c r="K39" s="205" t="s">
        <v>1840</v>
      </c>
      <c r="L39" s="205" t="s">
        <v>1840</v>
      </c>
      <c r="M39" s="206" t="s">
        <v>2789</v>
      </c>
      <c r="N39" s="206"/>
      <c r="O39" s="206"/>
      <c r="P39" s="311"/>
    </row>
    <row r="40" spans="1:16" x14ac:dyDescent="0.3">
      <c r="A40" s="143">
        <v>0</v>
      </c>
      <c r="B40" s="145">
        <v>0</v>
      </c>
      <c r="C40" s="143">
        <v>0</v>
      </c>
      <c r="D40" s="144">
        <v>0</v>
      </c>
      <c r="E40" s="149">
        <v>0</v>
      </c>
      <c r="F40" s="143">
        <v>1</v>
      </c>
      <c r="G40" s="144">
        <v>1</v>
      </c>
      <c r="H40" s="149">
        <v>0</v>
      </c>
      <c r="I40" s="187">
        <v>1</v>
      </c>
      <c r="J40" s="148">
        <f t="shared" si="0"/>
        <v>0</v>
      </c>
      <c r="K40" s="204" t="s">
        <v>1034</v>
      </c>
      <c r="L40" s="204" t="s">
        <v>1034</v>
      </c>
      <c r="M40" s="195" t="s">
        <v>1513</v>
      </c>
      <c r="N40" s="195"/>
      <c r="O40" s="195"/>
      <c r="P40" s="160"/>
    </row>
    <row r="41" spans="1:16" x14ac:dyDescent="0.3">
      <c r="A41" s="143">
        <v>1</v>
      </c>
      <c r="B41" s="145">
        <v>1</v>
      </c>
      <c r="C41" s="143">
        <v>1</v>
      </c>
      <c r="D41" s="144">
        <v>1</v>
      </c>
      <c r="E41" s="149">
        <v>0</v>
      </c>
      <c r="F41" s="143">
        <v>0</v>
      </c>
      <c r="G41" s="144">
        <v>0</v>
      </c>
      <c r="H41" s="149">
        <v>0</v>
      </c>
      <c r="I41" s="187">
        <v>0</v>
      </c>
      <c r="J41" s="148">
        <f t="shared" si="0"/>
        <v>1</v>
      </c>
      <c r="K41" s="205" t="s">
        <v>1820</v>
      </c>
      <c r="L41" s="205" t="s">
        <v>1820</v>
      </c>
      <c r="M41" s="206" t="s">
        <v>2790</v>
      </c>
      <c r="N41" s="206"/>
      <c r="O41" s="206"/>
      <c r="P41" s="311"/>
    </row>
    <row r="42" spans="1:16" x14ac:dyDescent="0.3">
      <c r="A42" s="143">
        <v>1</v>
      </c>
      <c r="B42" s="145">
        <v>1</v>
      </c>
      <c r="C42" s="143">
        <v>1</v>
      </c>
      <c r="D42" s="144">
        <v>1</v>
      </c>
      <c r="E42" s="149">
        <v>0</v>
      </c>
      <c r="F42" s="143">
        <v>0</v>
      </c>
      <c r="G42" s="144">
        <v>0</v>
      </c>
      <c r="H42" s="149">
        <v>0</v>
      </c>
      <c r="I42" s="187">
        <v>0</v>
      </c>
      <c r="J42" s="148">
        <f t="shared" si="0"/>
        <v>1</v>
      </c>
      <c r="K42" s="205" t="s">
        <v>1819</v>
      </c>
      <c r="L42" s="205" t="s">
        <v>1819</v>
      </c>
      <c r="M42" s="206" t="s">
        <v>2791</v>
      </c>
      <c r="N42" s="206"/>
      <c r="O42" s="206"/>
      <c r="P42" s="311"/>
    </row>
    <row r="43" spans="1:16" x14ac:dyDescent="0.3">
      <c r="A43" s="143">
        <v>1</v>
      </c>
      <c r="B43" s="145">
        <v>1</v>
      </c>
      <c r="C43" s="143">
        <v>1</v>
      </c>
      <c r="D43" s="144">
        <v>1</v>
      </c>
      <c r="E43" s="149">
        <v>0</v>
      </c>
      <c r="F43" s="143">
        <v>0</v>
      </c>
      <c r="G43" s="144">
        <v>0</v>
      </c>
      <c r="H43" s="149">
        <v>0</v>
      </c>
      <c r="I43" s="187">
        <v>0</v>
      </c>
      <c r="J43" s="148">
        <f t="shared" si="0"/>
        <v>1</v>
      </c>
      <c r="K43" s="205" t="s">
        <v>1841</v>
      </c>
      <c r="L43" s="205" t="s">
        <v>1841</v>
      </c>
      <c r="M43" s="206" t="s">
        <v>2792</v>
      </c>
      <c r="N43" s="206"/>
      <c r="O43" s="206"/>
      <c r="P43" s="311"/>
    </row>
    <row r="44" spans="1:16" x14ac:dyDescent="0.3">
      <c r="A44" s="143">
        <v>0</v>
      </c>
      <c r="B44" s="145">
        <v>0</v>
      </c>
      <c r="C44" s="143">
        <v>0</v>
      </c>
      <c r="D44" s="144">
        <v>0</v>
      </c>
      <c r="E44" s="145">
        <v>0</v>
      </c>
      <c r="F44" s="143">
        <v>1</v>
      </c>
      <c r="G44" s="144">
        <v>1</v>
      </c>
      <c r="H44" s="149">
        <v>1</v>
      </c>
      <c r="I44" s="187">
        <v>1</v>
      </c>
      <c r="J44" s="148">
        <f t="shared" si="0"/>
        <v>0</v>
      </c>
      <c r="K44" s="204" t="s">
        <v>1033</v>
      </c>
      <c r="L44" s="204" t="s">
        <v>1033</v>
      </c>
      <c r="M44" s="195" t="s">
        <v>1514</v>
      </c>
      <c r="N44" s="195"/>
      <c r="O44" s="195"/>
      <c r="P44" s="160"/>
    </row>
    <row r="45" spans="1:16" x14ac:dyDescent="0.3">
      <c r="A45" s="143">
        <v>0</v>
      </c>
      <c r="B45" s="145">
        <v>0</v>
      </c>
      <c r="C45" s="143">
        <v>0</v>
      </c>
      <c r="D45" s="144">
        <v>0</v>
      </c>
      <c r="E45" s="145">
        <v>0</v>
      </c>
      <c r="F45" s="143">
        <v>0</v>
      </c>
      <c r="G45" s="144">
        <v>1</v>
      </c>
      <c r="H45" s="149">
        <v>0</v>
      </c>
      <c r="I45" s="187">
        <v>0</v>
      </c>
      <c r="J45" s="148">
        <f t="shared" si="0"/>
        <v>0</v>
      </c>
      <c r="K45" s="202" t="s">
        <v>1830</v>
      </c>
      <c r="L45" s="202" t="s">
        <v>1830</v>
      </c>
      <c r="M45" s="195" t="s">
        <v>2771</v>
      </c>
      <c r="N45" s="195"/>
      <c r="O45" s="195"/>
      <c r="P45" s="160"/>
    </row>
    <row r="46" spans="1:16" x14ac:dyDescent="0.3">
      <c r="A46" s="143">
        <v>0</v>
      </c>
      <c r="B46" s="145">
        <v>0</v>
      </c>
      <c r="C46" s="143">
        <v>0</v>
      </c>
      <c r="D46" s="144">
        <v>0</v>
      </c>
      <c r="E46" s="145">
        <v>0</v>
      </c>
      <c r="F46" s="143">
        <v>1</v>
      </c>
      <c r="G46" s="144">
        <v>1</v>
      </c>
      <c r="H46" s="149">
        <v>0</v>
      </c>
      <c r="I46" s="187">
        <v>1</v>
      </c>
      <c r="J46" s="148">
        <f t="shared" si="0"/>
        <v>0</v>
      </c>
      <c r="K46" s="204" t="s">
        <v>1032</v>
      </c>
      <c r="L46" s="204" t="s">
        <v>1032</v>
      </c>
      <c r="M46" s="195" t="s">
        <v>2757</v>
      </c>
      <c r="N46" s="195"/>
      <c r="O46" s="195"/>
      <c r="P46" s="160"/>
    </row>
    <row r="47" spans="1:16" x14ac:dyDescent="0.3">
      <c r="A47" s="143">
        <v>0</v>
      </c>
      <c r="B47" s="145">
        <v>0</v>
      </c>
      <c r="C47" s="143">
        <v>0</v>
      </c>
      <c r="D47" s="144">
        <v>0</v>
      </c>
      <c r="E47" s="145">
        <v>0</v>
      </c>
      <c r="F47" s="143">
        <v>0</v>
      </c>
      <c r="G47" s="144">
        <v>0</v>
      </c>
      <c r="H47" s="149">
        <v>1</v>
      </c>
      <c r="I47" s="187">
        <v>0</v>
      </c>
      <c r="J47" s="148">
        <f t="shared" si="0"/>
        <v>0</v>
      </c>
      <c r="K47" s="208"/>
      <c r="L47" s="202" t="s">
        <v>2773</v>
      </c>
      <c r="M47" s="195" t="s">
        <v>2775</v>
      </c>
      <c r="N47" s="195"/>
      <c r="O47" s="195"/>
      <c r="P47" s="160"/>
    </row>
    <row r="48" spans="1:16" x14ac:dyDescent="0.3">
      <c r="A48" s="143">
        <v>0</v>
      </c>
      <c r="B48" s="145">
        <v>0</v>
      </c>
      <c r="C48" s="143">
        <v>0</v>
      </c>
      <c r="D48" s="144">
        <v>0</v>
      </c>
      <c r="E48" s="145">
        <v>0</v>
      </c>
      <c r="F48" s="143">
        <v>0</v>
      </c>
      <c r="G48" s="144">
        <v>0</v>
      </c>
      <c r="H48" s="149">
        <v>1</v>
      </c>
      <c r="I48" s="187">
        <v>0</v>
      </c>
      <c r="J48" s="148">
        <f t="shared" si="0"/>
        <v>0</v>
      </c>
      <c r="K48" s="208"/>
      <c r="L48" s="204" t="s">
        <v>2774</v>
      </c>
      <c r="M48" s="195" t="s">
        <v>2776</v>
      </c>
      <c r="N48" s="195"/>
      <c r="O48" s="195"/>
      <c r="P48" s="160"/>
    </row>
    <row r="49" spans="1:16" x14ac:dyDescent="0.3">
      <c r="A49" s="143">
        <v>0</v>
      </c>
      <c r="B49" s="145">
        <v>0</v>
      </c>
      <c r="C49" s="143">
        <v>0</v>
      </c>
      <c r="D49" s="144">
        <v>0</v>
      </c>
      <c r="E49" s="145">
        <v>0</v>
      </c>
      <c r="F49" s="143">
        <v>1</v>
      </c>
      <c r="G49" s="144">
        <v>1</v>
      </c>
      <c r="H49" s="149">
        <v>1</v>
      </c>
      <c r="I49" s="187">
        <v>1</v>
      </c>
      <c r="J49" s="148">
        <f t="shared" si="0"/>
        <v>0</v>
      </c>
      <c r="K49" s="204" t="s">
        <v>1031</v>
      </c>
      <c r="L49" s="204" t="s">
        <v>1031</v>
      </c>
      <c r="M49" s="195" t="s">
        <v>1030</v>
      </c>
      <c r="N49" s="195"/>
      <c r="O49" s="195"/>
      <c r="P49" s="160"/>
    </row>
    <row r="50" spans="1:16" x14ac:dyDescent="0.3">
      <c r="A50" s="143">
        <v>0</v>
      </c>
      <c r="B50" s="145">
        <v>0</v>
      </c>
      <c r="C50" s="143">
        <v>0</v>
      </c>
      <c r="D50" s="144">
        <v>0</v>
      </c>
      <c r="E50" s="145">
        <v>0</v>
      </c>
      <c r="F50" s="143">
        <v>1</v>
      </c>
      <c r="G50" s="144">
        <v>1</v>
      </c>
      <c r="H50" s="149">
        <v>1</v>
      </c>
      <c r="I50" s="187">
        <v>1</v>
      </c>
      <c r="J50" s="148">
        <f t="shared" si="0"/>
        <v>0</v>
      </c>
      <c r="K50" s="204" t="s">
        <v>1029</v>
      </c>
      <c r="L50" s="204" t="s">
        <v>1029</v>
      </c>
      <c r="M50" s="195" t="s">
        <v>1516</v>
      </c>
      <c r="N50" s="195"/>
      <c r="O50" s="195"/>
      <c r="P50" s="160"/>
    </row>
    <row r="51" spans="1:16" x14ac:dyDescent="0.3">
      <c r="A51" s="143">
        <v>0</v>
      </c>
      <c r="B51" s="145">
        <v>0</v>
      </c>
      <c r="C51" s="143">
        <v>0</v>
      </c>
      <c r="D51" s="144">
        <v>0</v>
      </c>
      <c r="E51" s="145">
        <v>0</v>
      </c>
      <c r="F51" s="143">
        <v>1</v>
      </c>
      <c r="G51" s="144">
        <v>1</v>
      </c>
      <c r="H51" s="149">
        <v>0</v>
      </c>
      <c r="I51" s="187">
        <v>0</v>
      </c>
      <c r="J51" s="148">
        <f t="shared" si="0"/>
        <v>0</v>
      </c>
      <c r="K51" s="204" t="s">
        <v>1829</v>
      </c>
      <c r="L51" s="204" t="s">
        <v>1829</v>
      </c>
      <c r="M51" s="195" t="s">
        <v>2758</v>
      </c>
      <c r="N51" s="195"/>
      <c r="O51" s="195"/>
      <c r="P51" s="160"/>
    </row>
    <row r="52" spans="1:16" x14ac:dyDescent="0.3">
      <c r="A52" s="143">
        <v>0</v>
      </c>
      <c r="B52" s="145">
        <v>0</v>
      </c>
      <c r="C52" s="143">
        <v>0</v>
      </c>
      <c r="D52" s="144">
        <v>0</v>
      </c>
      <c r="E52" s="145">
        <v>0</v>
      </c>
      <c r="F52" s="143">
        <v>1</v>
      </c>
      <c r="G52" s="144">
        <v>1</v>
      </c>
      <c r="H52" s="149">
        <v>0</v>
      </c>
      <c r="I52" s="187">
        <v>0</v>
      </c>
      <c r="J52" s="148">
        <f t="shared" si="0"/>
        <v>0</v>
      </c>
      <c r="K52" s="204" t="s">
        <v>1822</v>
      </c>
      <c r="L52" s="204" t="s">
        <v>1822</v>
      </c>
      <c r="M52" s="195" t="s">
        <v>2759</v>
      </c>
      <c r="N52" s="195"/>
      <c r="O52" s="195"/>
      <c r="P52" s="160"/>
    </row>
    <row r="53" spans="1:16" x14ac:dyDescent="0.3">
      <c r="A53" s="143">
        <v>0</v>
      </c>
      <c r="B53" s="145">
        <v>0</v>
      </c>
      <c r="C53" s="143">
        <v>0</v>
      </c>
      <c r="D53" s="144">
        <v>0</v>
      </c>
      <c r="E53" s="145">
        <v>0</v>
      </c>
      <c r="F53" s="143">
        <v>1</v>
      </c>
      <c r="G53" s="144">
        <v>1</v>
      </c>
      <c r="H53" s="149">
        <v>0</v>
      </c>
      <c r="I53" s="187">
        <v>0</v>
      </c>
      <c r="J53" s="148">
        <f t="shared" si="0"/>
        <v>0</v>
      </c>
      <c r="K53" s="204" t="s">
        <v>1821</v>
      </c>
      <c r="L53" s="204" t="s">
        <v>1821</v>
      </c>
      <c r="M53" s="195" t="s">
        <v>2760</v>
      </c>
      <c r="N53" s="195"/>
      <c r="O53" s="195"/>
      <c r="P53" s="160"/>
    </row>
    <row r="54" spans="1:16" x14ac:dyDescent="0.3">
      <c r="A54" s="143">
        <v>0</v>
      </c>
      <c r="B54" s="145">
        <v>0</v>
      </c>
      <c r="C54" s="143">
        <v>0</v>
      </c>
      <c r="D54" s="144">
        <v>0</v>
      </c>
      <c r="E54" s="145">
        <v>0</v>
      </c>
      <c r="F54" s="143">
        <v>1</v>
      </c>
      <c r="G54" s="144">
        <v>1</v>
      </c>
      <c r="H54" s="149">
        <v>0</v>
      </c>
      <c r="I54" s="187">
        <v>1</v>
      </c>
      <c r="J54" s="148">
        <f t="shared" si="0"/>
        <v>0</v>
      </c>
      <c r="K54" s="204" t="s">
        <v>1028</v>
      </c>
      <c r="L54" s="204" t="s">
        <v>1028</v>
      </c>
      <c r="M54" s="195" t="s">
        <v>1027</v>
      </c>
      <c r="N54" s="195"/>
      <c r="O54" s="195"/>
      <c r="P54" s="160"/>
    </row>
    <row r="55" spans="1:16" x14ac:dyDescent="0.3">
      <c r="A55" s="143">
        <v>0</v>
      </c>
      <c r="B55" s="145">
        <v>0</v>
      </c>
      <c r="C55" s="143">
        <v>0</v>
      </c>
      <c r="D55" s="144">
        <v>0</v>
      </c>
      <c r="E55" s="145">
        <v>0</v>
      </c>
      <c r="F55" s="143">
        <v>1</v>
      </c>
      <c r="G55" s="144">
        <v>1</v>
      </c>
      <c r="H55" s="149">
        <v>0</v>
      </c>
      <c r="I55" s="187">
        <v>1</v>
      </c>
      <c r="J55" s="148">
        <f t="shared" si="0"/>
        <v>0</v>
      </c>
      <c r="K55" s="204" t="s">
        <v>1026</v>
      </c>
      <c r="L55" s="204" t="s">
        <v>1026</v>
      </c>
      <c r="M55" s="195" t="s">
        <v>1517</v>
      </c>
      <c r="N55" s="195"/>
      <c r="O55" s="195"/>
      <c r="P55" s="160"/>
    </row>
    <row r="56" spans="1:16" x14ac:dyDescent="0.3">
      <c r="A56" s="143">
        <v>0</v>
      </c>
      <c r="B56" s="145">
        <v>0</v>
      </c>
      <c r="C56" s="143">
        <v>0</v>
      </c>
      <c r="D56" s="144">
        <v>0</v>
      </c>
      <c r="E56" s="145">
        <v>0</v>
      </c>
      <c r="F56" s="143">
        <v>1</v>
      </c>
      <c r="G56" s="144">
        <v>1</v>
      </c>
      <c r="H56" s="149">
        <v>0</v>
      </c>
      <c r="I56" s="187">
        <v>1</v>
      </c>
      <c r="J56" s="148">
        <f t="shared" si="0"/>
        <v>0</v>
      </c>
      <c r="K56" s="204" t="s">
        <v>1025</v>
      </c>
      <c r="L56" s="204" t="s">
        <v>1025</v>
      </c>
      <c r="M56" s="195" t="s">
        <v>1518</v>
      </c>
      <c r="N56" s="195"/>
      <c r="O56" s="195"/>
      <c r="P56" s="160"/>
    </row>
    <row r="57" spans="1:16" x14ac:dyDescent="0.3">
      <c r="A57" s="143">
        <v>0</v>
      </c>
      <c r="B57" s="145">
        <v>0</v>
      </c>
      <c r="C57" s="143">
        <v>0</v>
      </c>
      <c r="D57" s="144">
        <v>0</v>
      </c>
      <c r="E57" s="145">
        <v>0</v>
      </c>
      <c r="F57" s="143">
        <v>1</v>
      </c>
      <c r="G57" s="144">
        <v>1</v>
      </c>
      <c r="H57" s="149">
        <v>0</v>
      </c>
      <c r="I57" s="187">
        <v>1</v>
      </c>
      <c r="J57" s="148">
        <f t="shared" si="0"/>
        <v>0</v>
      </c>
      <c r="K57" s="204" t="s">
        <v>1024</v>
      </c>
      <c r="L57" s="204" t="s">
        <v>1024</v>
      </c>
      <c r="M57" s="195" t="s">
        <v>1519</v>
      </c>
      <c r="N57" s="195"/>
      <c r="O57" s="195"/>
      <c r="P57" s="160"/>
    </row>
    <row r="58" spans="1:16" x14ac:dyDescent="0.3">
      <c r="A58" s="143">
        <v>0</v>
      </c>
      <c r="B58" s="145">
        <v>0</v>
      </c>
      <c r="C58" s="143">
        <v>0</v>
      </c>
      <c r="D58" s="144">
        <v>0</v>
      </c>
      <c r="E58" s="145">
        <v>0</v>
      </c>
      <c r="F58" s="143">
        <v>1</v>
      </c>
      <c r="G58" s="144">
        <v>1</v>
      </c>
      <c r="H58" s="149">
        <v>0</v>
      </c>
      <c r="I58" s="187">
        <v>1</v>
      </c>
      <c r="J58" s="148">
        <f t="shared" si="0"/>
        <v>0</v>
      </c>
      <c r="K58" s="204" t="s">
        <v>1023</v>
      </c>
      <c r="L58" s="204" t="s">
        <v>1023</v>
      </c>
      <c r="M58" s="195" t="s">
        <v>1520</v>
      </c>
      <c r="N58" s="195"/>
      <c r="O58" s="195"/>
      <c r="P58" s="160"/>
    </row>
    <row r="59" spans="1:16" x14ac:dyDescent="0.3">
      <c r="A59" s="143">
        <v>0</v>
      </c>
      <c r="B59" s="145">
        <v>0</v>
      </c>
      <c r="C59" s="143">
        <v>0</v>
      </c>
      <c r="D59" s="144">
        <v>0</v>
      </c>
      <c r="E59" s="145">
        <v>0</v>
      </c>
      <c r="F59" s="143">
        <v>1</v>
      </c>
      <c r="G59" s="144">
        <v>1</v>
      </c>
      <c r="H59" s="149">
        <v>0</v>
      </c>
      <c r="I59" s="187">
        <v>1</v>
      </c>
      <c r="J59" s="148">
        <f t="shared" si="0"/>
        <v>0</v>
      </c>
      <c r="K59" s="204" t="s">
        <v>1081</v>
      </c>
      <c r="L59" s="204" t="s">
        <v>1081</v>
      </c>
      <c r="M59" s="195" t="s">
        <v>1521</v>
      </c>
      <c r="N59" s="195"/>
      <c r="O59" s="195"/>
      <c r="P59" s="160"/>
    </row>
    <row r="60" spans="1:16" x14ac:dyDescent="0.3">
      <c r="A60" s="143">
        <v>0</v>
      </c>
      <c r="B60" s="145">
        <v>0</v>
      </c>
      <c r="C60" s="143">
        <v>0</v>
      </c>
      <c r="D60" s="144">
        <v>0</v>
      </c>
      <c r="E60" s="145">
        <v>0</v>
      </c>
      <c r="F60" s="143">
        <v>1</v>
      </c>
      <c r="G60" s="144">
        <v>1</v>
      </c>
      <c r="H60" s="149">
        <v>0</v>
      </c>
      <c r="I60" s="187">
        <v>0</v>
      </c>
      <c r="J60" s="148">
        <f t="shared" si="0"/>
        <v>0</v>
      </c>
      <c r="K60" s="204" t="s">
        <v>1824</v>
      </c>
      <c r="L60" s="204" t="s">
        <v>1824</v>
      </c>
      <c r="M60" s="195" t="s">
        <v>2761</v>
      </c>
      <c r="N60" s="195"/>
      <c r="O60" s="195"/>
      <c r="P60" s="160"/>
    </row>
    <row r="61" spans="1:16" x14ac:dyDescent="0.3">
      <c r="A61" s="143">
        <v>0</v>
      </c>
      <c r="B61" s="145">
        <v>0</v>
      </c>
      <c r="C61" s="143">
        <v>0</v>
      </c>
      <c r="D61" s="144">
        <v>0</v>
      </c>
      <c r="E61" s="145">
        <v>0</v>
      </c>
      <c r="F61" s="143">
        <v>1</v>
      </c>
      <c r="G61" s="144">
        <v>1</v>
      </c>
      <c r="H61" s="149">
        <v>0</v>
      </c>
      <c r="I61" s="187">
        <v>0</v>
      </c>
      <c r="J61" s="148">
        <f t="shared" si="0"/>
        <v>0</v>
      </c>
      <c r="K61" s="204" t="s">
        <v>1823</v>
      </c>
      <c r="L61" s="204" t="s">
        <v>1823</v>
      </c>
      <c r="M61" s="195" t="s">
        <v>2762</v>
      </c>
      <c r="N61" s="195"/>
      <c r="O61" s="195"/>
      <c r="P61" s="160"/>
    </row>
    <row r="62" spans="1:16" x14ac:dyDescent="0.3">
      <c r="A62" s="143">
        <v>0</v>
      </c>
      <c r="B62" s="145">
        <v>0</v>
      </c>
      <c r="C62" s="143">
        <v>0</v>
      </c>
      <c r="D62" s="144">
        <v>0</v>
      </c>
      <c r="E62" s="145">
        <v>0</v>
      </c>
      <c r="F62" s="143">
        <v>1</v>
      </c>
      <c r="G62" s="144">
        <v>1</v>
      </c>
      <c r="H62" s="149">
        <v>0</v>
      </c>
      <c r="I62" s="187">
        <v>1</v>
      </c>
      <c r="J62" s="148">
        <f t="shared" si="0"/>
        <v>0</v>
      </c>
      <c r="K62" s="204" t="s">
        <v>1080</v>
      </c>
      <c r="L62" s="204" t="s">
        <v>1080</v>
      </c>
      <c r="M62" s="195" t="s">
        <v>1522</v>
      </c>
      <c r="N62" s="195"/>
      <c r="O62" s="195"/>
      <c r="P62" s="160"/>
    </row>
    <row r="63" spans="1:16" x14ac:dyDescent="0.3">
      <c r="A63" s="143">
        <v>0</v>
      </c>
      <c r="B63" s="145">
        <v>0</v>
      </c>
      <c r="C63" s="143">
        <v>0</v>
      </c>
      <c r="D63" s="144">
        <v>0</v>
      </c>
      <c r="E63" s="145">
        <v>0</v>
      </c>
      <c r="F63" s="143">
        <v>1</v>
      </c>
      <c r="G63" s="144">
        <v>1</v>
      </c>
      <c r="H63" s="149">
        <v>0</v>
      </c>
      <c r="I63" s="187">
        <v>0</v>
      </c>
      <c r="J63" s="148">
        <f t="shared" si="0"/>
        <v>0</v>
      </c>
      <c r="K63" s="204" t="s">
        <v>1826</v>
      </c>
      <c r="L63" s="204" t="s">
        <v>1826</v>
      </c>
      <c r="M63" s="195" t="s">
        <v>2763</v>
      </c>
      <c r="N63" s="195"/>
      <c r="O63" s="195"/>
      <c r="P63" s="160"/>
    </row>
    <row r="64" spans="1:16" x14ac:dyDescent="0.3">
      <c r="A64" s="143">
        <v>0</v>
      </c>
      <c r="B64" s="145">
        <v>0</v>
      </c>
      <c r="C64" s="143">
        <v>0</v>
      </c>
      <c r="D64" s="144">
        <v>0</v>
      </c>
      <c r="E64" s="145">
        <v>0</v>
      </c>
      <c r="F64" s="143">
        <v>1</v>
      </c>
      <c r="G64" s="144">
        <v>1</v>
      </c>
      <c r="H64" s="149">
        <v>0</v>
      </c>
      <c r="I64" s="187">
        <v>0</v>
      </c>
      <c r="J64" s="148">
        <f t="shared" si="0"/>
        <v>0</v>
      </c>
      <c r="K64" s="204" t="s">
        <v>1825</v>
      </c>
      <c r="L64" s="204" t="s">
        <v>1825</v>
      </c>
      <c r="M64" s="195" t="s">
        <v>2764</v>
      </c>
      <c r="N64" s="195"/>
      <c r="O64" s="195"/>
      <c r="P64" s="160"/>
    </row>
    <row r="65" spans="1:16" x14ac:dyDescent="0.3">
      <c r="A65" s="143">
        <v>0</v>
      </c>
      <c r="B65" s="145">
        <v>0</v>
      </c>
      <c r="C65" s="143">
        <v>0</v>
      </c>
      <c r="D65" s="144">
        <v>0</v>
      </c>
      <c r="E65" s="145">
        <v>0</v>
      </c>
      <c r="F65" s="143">
        <v>1</v>
      </c>
      <c r="G65" s="144">
        <v>1</v>
      </c>
      <c r="H65" s="149">
        <v>0</v>
      </c>
      <c r="I65" s="187">
        <v>1</v>
      </c>
      <c r="J65" s="148">
        <f t="shared" si="0"/>
        <v>0</v>
      </c>
      <c r="K65" s="204" t="s">
        <v>1079</v>
      </c>
      <c r="L65" s="204" t="s">
        <v>1079</v>
      </c>
      <c r="M65" s="195" t="s">
        <v>2765</v>
      </c>
      <c r="N65" s="195"/>
      <c r="O65" s="195"/>
      <c r="P65" s="160"/>
    </row>
    <row r="66" spans="1:16" x14ac:dyDescent="0.3">
      <c r="A66" s="143">
        <v>0</v>
      </c>
      <c r="B66" s="145">
        <v>0</v>
      </c>
      <c r="C66" s="143">
        <v>0</v>
      </c>
      <c r="D66" s="144">
        <v>0</v>
      </c>
      <c r="E66" s="145">
        <v>0</v>
      </c>
      <c r="F66" s="143">
        <v>1</v>
      </c>
      <c r="G66" s="144">
        <v>1</v>
      </c>
      <c r="H66" s="149">
        <v>0</v>
      </c>
      <c r="I66" s="187">
        <v>0</v>
      </c>
      <c r="J66" s="148">
        <f t="shared" si="0"/>
        <v>0</v>
      </c>
      <c r="K66" s="204" t="s">
        <v>1828</v>
      </c>
      <c r="L66" s="204" t="s">
        <v>1828</v>
      </c>
      <c r="M66" s="195" t="s">
        <v>2766</v>
      </c>
      <c r="N66" s="195"/>
      <c r="O66" s="195"/>
      <c r="P66" s="160"/>
    </row>
    <row r="67" spans="1:16" x14ac:dyDescent="0.3">
      <c r="A67" s="143">
        <v>0</v>
      </c>
      <c r="B67" s="145">
        <v>0</v>
      </c>
      <c r="C67" s="143">
        <v>0</v>
      </c>
      <c r="D67" s="144">
        <v>0</v>
      </c>
      <c r="E67" s="145">
        <v>0</v>
      </c>
      <c r="F67" s="143">
        <v>1</v>
      </c>
      <c r="G67" s="144">
        <v>1</v>
      </c>
      <c r="H67" s="149">
        <v>0</v>
      </c>
      <c r="I67" s="187">
        <v>0</v>
      </c>
      <c r="J67" s="148">
        <f t="shared" ref="J67" si="1">IF(AND(F67=0,G67=0,H67=0),1,0)</f>
        <v>0</v>
      </c>
      <c r="K67" s="204" t="s">
        <v>1827</v>
      </c>
      <c r="L67" s="204" t="s">
        <v>1827</v>
      </c>
      <c r="M67" s="195" t="s">
        <v>2767</v>
      </c>
      <c r="N67" s="195"/>
      <c r="O67" s="195"/>
      <c r="P67" s="160"/>
    </row>
    <row r="68" spans="1:16" x14ac:dyDescent="0.3">
      <c r="A68" s="143">
        <v>0</v>
      </c>
      <c r="B68" s="145">
        <v>0</v>
      </c>
      <c r="C68" s="143">
        <v>0</v>
      </c>
      <c r="D68" s="144">
        <v>0</v>
      </c>
      <c r="E68" s="145">
        <v>0</v>
      </c>
      <c r="F68" s="143">
        <v>1</v>
      </c>
      <c r="G68" s="144">
        <v>1</v>
      </c>
      <c r="H68" s="149">
        <v>0</v>
      </c>
      <c r="I68" s="187">
        <v>1</v>
      </c>
      <c r="J68" s="148">
        <f>IF(AND(F68=0,G68=0,H68=0),1,0)</f>
        <v>0</v>
      </c>
      <c r="K68" s="204" t="s">
        <v>1078</v>
      </c>
      <c r="L68" s="204" t="s">
        <v>1078</v>
      </c>
      <c r="M68" s="195" t="s">
        <v>1077</v>
      </c>
      <c r="N68" s="195"/>
      <c r="O68" s="195"/>
      <c r="P68" s="160"/>
    </row>
    <row r="69" spans="1:16" x14ac:dyDescent="0.3">
      <c r="A69" s="143">
        <v>0</v>
      </c>
      <c r="B69" s="145">
        <v>0</v>
      </c>
      <c r="C69" s="143">
        <v>0</v>
      </c>
      <c r="D69" s="144">
        <v>0</v>
      </c>
      <c r="E69" s="145">
        <v>0</v>
      </c>
      <c r="F69" s="143">
        <v>1</v>
      </c>
      <c r="G69" s="144">
        <v>1</v>
      </c>
      <c r="H69" s="149">
        <v>0</v>
      </c>
      <c r="I69" s="187">
        <v>1</v>
      </c>
      <c r="J69" s="148">
        <f t="shared" ref="J69:J71" si="2">IF(AND(F69=0,G69=0,H69=0),1,0)</f>
        <v>0</v>
      </c>
      <c r="K69" s="204" t="s">
        <v>1076</v>
      </c>
      <c r="L69" s="204" t="s">
        <v>1076</v>
      </c>
      <c r="M69" s="195" t="s">
        <v>1075</v>
      </c>
      <c r="N69" s="195"/>
      <c r="O69" s="195"/>
      <c r="P69" s="160"/>
    </row>
    <row r="70" spans="1:16" x14ac:dyDescent="0.3">
      <c r="A70" s="143">
        <v>0</v>
      </c>
      <c r="B70" s="145">
        <v>0</v>
      </c>
      <c r="C70" s="143">
        <v>0</v>
      </c>
      <c r="D70" s="144">
        <v>0</v>
      </c>
      <c r="E70" s="145">
        <v>0</v>
      </c>
      <c r="F70" s="143">
        <v>1</v>
      </c>
      <c r="G70" s="144">
        <v>1</v>
      </c>
      <c r="H70" s="149">
        <v>1</v>
      </c>
      <c r="I70" s="187">
        <v>0</v>
      </c>
      <c r="J70" s="148">
        <f t="shared" si="2"/>
        <v>0</v>
      </c>
      <c r="K70" s="204" t="s">
        <v>1074</v>
      </c>
      <c r="L70" s="204" t="s">
        <v>1074</v>
      </c>
      <c r="M70" s="195" t="s">
        <v>2768</v>
      </c>
      <c r="N70" s="195"/>
      <c r="O70" s="195"/>
      <c r="P70" s="160"/>
    </row>
    <row r="71" spans="1:16" ht="15" thickBot="1" x14ac:dyDescent="0.35">
      <c r="A71" s="157">
        <v>0</v>
      </c>
      <c r="B71" s="189">
        <v>0</v>
      </c>
      <c r="C71" s="157">
        <v>0</v>
      </c>
      <c r="D71" s="190">
        <v>0</v>
      </c>
      <c r="E71" s="189">
        <v>0</v>
      </c>
      <c r="F71" s="157">
        <v>1</v>
      </c>
      <c r="G71" s="190">
        <v>1</v>
      </c>
      <c r="H71" s="198">
        <v>1</v>
      </c>
      <c r="I71" s="194">
        <v>1</v>
      </c>
      <c r="J71" s="192">
        <f t="shared" si="2"/>
        <v>0</v>
      </c>
      <c r="K71" s="209" t="s">
        <v>1072</v>
      </c>
      <c r="L71" s="209" t="s">
        <v>1072</v>
      </c>
      <c r="M71" s="201" t="s">
        <v>2769</v>
      </c>
      <c r="N71" s="201"/>
      <c r="O71" s="201"/>
      <c r="P71" s="161"/>
    </row>
  </sheetData>
  <autoFilter ref="A1:J71" xr:uid="{FCFABF63-3BDB-475C-8BE5-413940A7794D}"/>
  <phoneticPr fontId="1" type="noConversion"/>
  <conditionalFormatting sqref="J2:J71">
    <cfRule type="cellIs" dxfId="3" priority="1" operator="equal">
      <formula>1</formula>
    </cfRule>
  </conditionalFormatting>
  <conditionalFormatting sqref="I2:I71"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AF48-DFA2-4EA4-A600-3F9170485AC7}">
  <dimension ref="A1:P16"/>
  <sheetViews>
    <sheetView workbookViewId="0">
      <selection activeCell="O20" sqref="O20"/>
    </sheetView>
  </sheetViews>
  <sheetFormatPr defaultColWidth="6.33203125" defaultRowHeight="15.6" customHeight="1" x14ac:dyDescent="0.3"/>
  <cols>
    <col min="11" max="12" width="10.33203125" bestFit="1" customWidth="1"/>
    <col min="13" max="13" width="62.88671875" bestFit="1" customWidth="1"/>
    <col min="14" max="15" width="8.6640625" customWidth="1"/>
    <col min="16" max="16" width="9.77734375" bestFit="1" customWidth="1"/>
  </cols>
  <sheetData>
    <row r="1" spans="1:16" s="65" customFormat="1" ht="39" customHeight="1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0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</row>
    <row r="2" spans="1:16" ht="15.6" customHeight="1" x14ac:dyDescent="0.3">
      <c r="A2" s="143">
        <v>0</v>
      </c>
      <c r="B2" s="145">
        <v>0</v>
      </c>
      <c r="C2" s="143">
        <v>0</v>
      </c>
      <c r="D2" s="144">
        <v>0</v>
      </c>
      <c r="E2" s="145">
        <v>0</v>
      </c>
      <c r="F2" s="146">
        <v>0</v>
      </c>
      <c r="G2" s="147">
        <v>0</v>
      </c>
      <c r="H2" s="144">
        <v>1</v>
      </c>
      <c r="I2" s="143">
        <v>1</v>
      </c>
      <c r="J2" s="148">
        <f>IF(AND(F2=0,G2=0,H2=0),1,0)</f>
        <v>0</v>
      </c>
      <c r="K2" s="151" t="s">
        <v>1068</v>
      </c>
      <c r="L2" s="152" t="s">
        <v>1068</v>
      </c>
      <c r="M2" s="153" t="s">
        <v>1526</v>
      </c>
      <c r="N2" s="153"/>
      <c r="O2" s="153"/>
      <c r="P2" s="214"/>
    </row>
    <row r="3" spans="1:16" ht="15.6" customHeight="1" x14ac:dyDescent="0.3">
      <c r="A3" s="143">
        <v>0</v>
      </c>
      <c r="B3" s="145">
        <v>0</v>
      </c>
      <c r="C3" s="143">
        <v>0</v>
      </c>
      <c r="D3" s="144">
        <v>0</v>
      </c>
      <c r="E3" s="145">
        <v>0</v>
      </c>
      <c r="F3" s="146">
        <v>0</v>
      </c>
      <c r="G3" s="147">
        <v>0</v>
      </c>
      <c r="H3" s="144">
        <v>1</v>
      </c>
      <c r="I3" s="143">
        <v>1</v>
      </c>
      <c r="J3" s="148">
        <f t="shared" ref="J3:J14" si="0">IF(AND(F3=0,G3=0,H3=0),1,0)</f>
        <v>0</v>
      </c>
      <c r="K3" s="151" t="s">
        <v>1067</v>
      </c>
      <c r="L3" s="152" t="s">
        <v>1067</v>
      </c>
      <c r="M3" s="153" t="s">
        <v>1527</v>
      </c>
      <c r="N3" s="153"/>
      <c r="O3" s="153"/>
      <c r="P3" s="214"/>
    </row>
    <row r="4" spans="1:16" ht="15.6" customHeight="1" x14ac:dyDescent="0.3">
      <c r="A4" s="143">
        <v>0</v>
      </c>
      <c r="B4" s="145">
        <v>0</v>
      </c>
      <c r="C4" s="143">
        <v>0</v>
      </c>
      <c r="D4" s="144">
        <v>0</v>
      </c>
      <c r="E4" s="145">
        <v>0</v>
      </c>
      <c r="F4" s="146">
        <v>0</v>
      </c>
      <c r="G4" s="147">
        <v>0</v>
      </c>
      <c r="H4" s="144">
        <v>1</v>
      </c>
      <c r="I4" s="143">
        <v>1</v>
      </c>
      <c r="J4" s="148">
        <f t="shared" si="0"/>
        <v>0</v>
      </c>
      <c r="K4" s="151" t="s">
        <v>1066</v>
      </c>
      <c r="L4" s="152" t="s">
        <v>1066</v>
      </c>
      <c r="M4" s="153" t="s">
        <v>1528</v>
      </c>
      <c r="N4" s="153"/>
      <c r="O4" s="153"/>
      <c r="P4" s="214"/>
    </row>
    <row r="5" spans="1:16" ht="15.6" customHeight="1" x14ac:dyDescent="0.3">
      <c r="A5" s="143">
        <v>0</v>
      </c>
      <c r="B5" s="145">
        <v>0</v>
      </c>
      <c r="C5" s="143">
        <v>0</v>
      </c>
      <c r="D5" s="144">
        <v>0</v>
      </c>
      <c r="E5" s="145">
        <v>0</v>
      </c>
      <c r="F5" s="146">
        <v>0</v>
      </c>
      <c r="G5" s="147">
        <v>0</v>
      </c>
      <c r="H5" s="144">
        <v>1</v>
      </c>
      <c r="I5" s="143">
        <v>1</v>
      </c>
      <c r="J5" s="148">
        <f t="shared" si="0"/>
        <v>0</v>
      </c>
      <c r="K5" s="151" t="s">
        <v>1065</v>
      </c>
      <c r="L5" s="152" t="s">
        <v>1065</v>
      </c>
      <c r="M5" s="153" t="s">
        <v>1529</v>
      </c>
      <c r="N5" s="153"/>
      <c r="O5" s="153"/>
      <c r="P5" s="214"/>
    </row>
    <row r="6" spans="1:16" ht="15.6" customHeight="1" x14ac:dyDescent="0.3">
      <c r="A6" s="143">
        <v>0</v>
      </c>
      <c r="B6" s="145">
        <v>0</v>
      </c>
      <c r="C6" s="143">
        <v>0</v>
      </c>
      <c r="D6" s="144">
        <v>0</v>
      </c>
      <c r="E6" s="145">
        <v>0</v>
      </c>
      <c r="F6" s="146">
        <v>0</v>
      </c>
      <c r="G6" s="147">
        <v>0</v>
      </c>
      <c r="H6" s="144">
        <v>1</v>
      </c>
      <c r="I6" s="143">
        <v>1</v>
      </c>
      <c r="J6" s="148">
        <f t="shared" si="0"/>
        <v>0</v>
      </c>
      <c r="K6" s="151" t="s">
        <v>1064</v>
      </c>
      <c r="L6" s="152" t="s">
        <v>1064</v>
      </c>
      <c r="M6" s="153" t="s">
        <v>1530</v>
      </c>
      <c r="N6" s="153"/>
      <c r="O6" s="153"/>
      <c r="P6" s="214"/>
    </row>
    <row r="7" spans="1:16" ht="15.6" customHeight="1" x14ac:dyDescent="0.3">
      <c r="A7" s="143">
        <v>0</v>
      </c>
      <c r="B7" s="145">
        <v>0</v>
      </c>
      <c r="C7" s="143">
        <v>0</v>
      </c>
      <c r="D7" s="144">
        <v>0</v>
      </c>
      <c r="E7" s="145">
        <v>0</v>
      </c>
      <c r="F7" s="146">
        <v>0</v>
      </c>
      <c r="G7" s="147">
        <v>0</v>
      </c>
      <c r="H7" s="144">
        <v>1</v>
      </c>
      <c r="I7" s="143">
        <v>1</v>
      </c>
      <c r="J7" s="148">
        <f t="shared" si="0"/>
        <v>0</v>
      </c>
      <c r="K7" s="151" t="s">
        <v>1063</v>
      </c>
      <c r="L7" s="152" t="s">
        <v>1063</v>
      </c>
      <c r="M7" s="153" t="s">
        <v>1531</v>
      </c>
      <c r="N7" s="153"/>
      <c r="O7" s="153"/>
      <c r="P7" s="215" t="s">
        <v>1070</v>
      </c>
    </row>
    <row r="8" spans="1:16" ht="15.6" customHeight="1" x14ac:dyDescent="0.3">
      <c r="A8" s="143">
        <v>0</v>
      </c>
      <c r="B8" s="145">
        <v>0</v>
      </c>
      <c r="C8" s="143">
        <v>0</v>
      </c>
      <c r="D8" s="144">
        <v>0</v>
      </c>
      <c r="E8" s="145">
        <v>0</v>
      </c>
      <c r="F8" s="146">
        <v>0</v>
      </c>
      <c r="G8" s="147">
        <v>0</v>
      </c>
      <c r="H8" s="144">
        <v>1</v>
      </c>
      <c r="I8" s="143">
        <v>1</v>
      </c>
      <c r="J8" s="148">
        <f t="shared" si="0"/>
        <v>0</v>
      </c>
      <c r="K8" s="151" t="s">
        <v>1062</v>
      </c>
      <c r="L8" s="152" t="s">
        <v>1062</v>
      </c>
      <c r="M8" s="153" t="s">
        <v>1532</v>
      </c>
      <c r="N8" s="153"/>
      <c r="O8" s="153"/>
      <c r="P8" s="215" t="s">
        <v>1070</v>
      </c>
    </row>
    <row r="9" spans="1:16" ht="15.6" customHeight="1" x14ac:dyDescent="0.3">
      <c r="A9" s="143">
        <v>0</v>
      </c>
      <c r="B9" s="145">
        <v>0</v>
      </c>
      <c r="C9" s="143">
        <v>0</v>
      </c>
      <c r="D9" s="144">
        <v>0</v>
      </c>
      <c r="E9" s="145">
        <v>0</v>
      </c>
      <c r="F9" s="146">
        <v>0</v>
      </c>
      <c r="G9" s="147">
        <v>0</v>
      </c>
      <c r="H9" s="144">
        <v>1</v>
      </c>
      <c r="I9" s="143">
        <v>1</v>
      </c>
      <c r="J9" s="148">
        <f t="shared" si="0"/>
        <v>0</v>
      </c>
      <c r="K9" s="151" t="s">
        <v>1061</v>
      </c>
      <c r="L9" s="152" t="s">
        <v>1061</v>
      </c>
      <c r="M9" s="153" t="s">
        <v>1533</v>
      </c>
      <c r="N9" s="153"/>
      <c r="O9" s="153"/>
      <c r="P9" s="215" t="s">
        <v>1070</v>
      </c>
    </row>
    <row r="10" spans="1:16" ht="15.6" customHeight="1" x14ac:dyDescent="0.3">
      <c r="A10" s="143">
        <v>0</v>
      </c>
      <c r="B10" s="145">
        <v>0</v>
      </c>
      <c r="C10" s="143">
        <v>0</v>
      </c>
      <c r="D10" s="144">
        <v>0</v>
      </c>
      <c r="E10" s="145">
        <v>0</v>
      </c>
      <c r="F10" s="146">
        <v>0</v>
      </c>
      <c r="G10" s="147">
        <v>0</v>
      </c>
      <c r="H10" s="144">
        <v>1</v>
      </c>
      <c r="I10" s="143">
        <v>1</v>
      </c>
      <c r="J10" s="148">
        <f t="shared" si="0"/>
        <v>0</v>
      </c>
      <c r="K10" s="151" t="s">
        <v>1060</v>
      </c>
      <c r="L10" s="152" t="s">
        <v>1060</v>
      </c>
      <c r="M10" s="153" t="s">
        <v>1534</v>
      </c>
      <c r="N10" s="153"/>
      <c r="O10" s="153"/>
      <c r="P10" s="215" t="s">
        <v>1070</v>
      </c>
    </row>
    <row r="11" spans="1:16" ht="15.6" customHeight="1" x14ac:dyDescent="0.3">
      <c r="A11" s="143">
        <v>0</v>
      </c>
      <c r="B11" s="145">
        <v>0</v>
      </c>
      <c r="C11" s="143">
        <v>0</v>
      </c>
      <c r="D11" s="144">
        <v>0</v>
      </c>
      <c r="E11" s="145">
        <v>0</v>
      </c>
      <c r="F11" s="146">
        <v>0</v>
      </c>
      <c r="G11" s="147">
        <v>0</v>
      </c>
      <c r="H11" s="193">
        <v>1</v>
      </c>
      <c r="I11" s="211">
        <v>1</v>
      </c>
      <c r="J11" s="148">
        <f t="shared" si="0"/>
        <v>0</v>
      </c>
      <c r="K11" s="151" t="s">
        <v>1059</v>
      </c>
      <c r="L11" s="152" t="s">
        <v>1059</v>
      </c>
      <c r="M11" s="153" t="s">
        <v>1535</v>
      </c>
      <c r="N11" s="153"/>
      <c r="O11" s="153"/>
      <c r="P11" s="215" t="s">
        <v>1069</v>
      </c>
    </row>
    <row r="12" spans="1:16" ht="15.6" customHeight="1" x14ac:dyDescent="0.3">
      <c r="A12" s="143">
        <v>0</v>
      </c>
      <c r="B12" s="145">
        <v>0</v>
      </c>
      <c r="C12" s="143">
        <v>0</v>
      </c>
      <c r="D12" s="144">
        <v>0</v>
      </c>
      <c r="E12" s="145">
        <v>0</v>
      </c>
      <c r="F12" s="146">
        <v>0</v>
      </c>
      <c r="G12" s="147">
        <v>0</v>
      </c>
      <c r="H12" s="193">
        <v>1</v>
      </c>
      <c r="I12" s="211">
        <v>1</v>
      </c>
      <c r="J12" s="148">
        <f t="shared" si="0"/>
        <v>0</v>
      </c>
      <c r="K12" s="151" t="s">
        <v>1058</v>
      </c>
      <c r="L12" s="152" t="s">
        <v>1058</v>
      </c>
      <c r="M12" s="153" t="s">
        <v>1536</v>
      </c>
      <c r="N12" s="153"/>
      <c r="O12" s="153"/>
      <c r="P12" s="215" t="s">
        <v>1069</v>
      </c>
    </row>
    <row r="13" spans="1:16" ht="15.6" customHeight="1" x14ac:dyDescent="0.3">
      <c r="A13" s="143">
        <v>0</v>
      </c>
      <c r="B13" s="145">
        <v>0</v>
      </c>
      <c r="C13" s="143">
        <v>0</v>
      </c>
      <c r="D13" s="144">
        <v>0</v>
      </c>
      <c r="E13" s="145">
        <v>0</v>
      </c>
      <c r="F13" s="146">
        <v>0</v>
      </c>
      <c r="G13" s="147">
        <v>0</v>
      </c>
      <c r="H13" s="193">
        <v>1</v>
      </c>
      <c r="I13" s="211">
        <v>1</v>
      </c>
      <c r="J13" s="148">
        <f t="shared" si="0"/>
        <v>0</v>
      </c>
      <c r="K13" s="151" t="s">
        <v>1057</v>
      </c>
      <c r="L13" s="152" t="s">
        <v>1057</v>
      </c>
      <c r="M13" s="153" t="s">
        <v>1537</v>
      </c>
      <c r="N13" s="153"/>
      <c r="O13" s="153"/>
      <c r="P13" s="215" t="s">
        <v>1069</v>
      </c>
    </row>
    <row r="14" spans="1:16" ht="15.6" customHeight="1" thickBot="1" x14ac:dyDescent="0.35">
      <c r="A14" s="143">
        <v>0</v>
      </c>
      <c r="B14" s="145">
        <v>0</v>
      </c>
      <c r="C14" s="143">
        <v>0</v>
      </c>
      <c r="D14" s="144">
        <v>0</v>
      </c>
      <c r="E14" s="145">
        <v>0</v>
      </c>
      <c r="F14" s="146">
        <v>0</v>
      </c>
      <c r="G14" s="147">
        <v>0</v>
      </c>
      <c r="H14" s="193">
        <v>1</v>
      </c>
      <c r="I14" s="211">
        <v>1</v>
      </c>
      <c r="J14" s="148">
        <f t="shared" si="0"/>
        <v>0</v>
      </c>
      <c r="K14" s="151" t="s">
        <v>1056</v>
      </c>
      <c r="L14" s="152" t="s">
        <v>1056</v>
      </c>
      <c r="M14" s="153" t="s">
        <v>1538</v>
      </c>
      <c r="N14" s="153"/>
      <c r="O14" s="153"/>
      <c r="P14" s="215" t="s">
        <v>1069</v>
      </c>
    </row>
    <row r="15" spans="1:16" ht="15.6" customHeight="1" x14ac:dyDescent="0.3">
      <c r="A15" s="223"/>
      <c r="B15" s="224"/>
      <c r="C15" s="224"/>
      <c r="D15" s="224"/>
      <c r="E15" s="224"/>
      <c r="F15" s="224"/>
      <c r="G15" s="224"/>
      <c r="H15" s="224"/>
      <c r="I15" s="212">
        <v>1</v>
      </c>
      <c r="J15" s="228">
        <v>0</v>
      </c>
      <c r="K15" s="213" t="s">
        <v>1070</v>
      </c>
      <c r="L15" s="167" t="s">
        <v>1070</v>
      </c>
      <c r="M15" s="170" t="s">
        <v>1524</v>
      </c>
      <c r="N15" s="170"/>
      <c r="O15" s="291"/>
      <c r="P15" s="230"/>
    </row>
    <row r="16" spans="1:16" ht="15.6" customHeight="1" thickBot="1" x14ac:dyDescent="0.35">
      <c r="A16" s="225"/>
      <c r="B16" s="226"/>
      <c r="C16" s="226"/>
      <c r="D16" s="226"/>
      <c r="E16" s="226"/>
      <c r="F16" s="226"/>
      <c r="G16" s="226"/>
      <c r="H16" s="226"/>
      <c r="I16" s="157">
        <v>1</v>
      </c>
      <c r="J16" s="192">
        <v>0</v>
      </c>
      <c r="K16" s="168" t="s">
        <v>1069</v>
      </c>
      <c r="L16" s="169" t="s">
        <v>1069</v>
      </c>
      <c r="M16" s="172" t="s">
        <v>1525</v>
      </c>
      <c r="N16" s="172"/>
      <c r="O16" s="293"/>
      <c r="P16" s="231"/>
    </row>
  </sheetData>
  <autoFilter ref="A1:J1" xr:uid="{54579A11-8C58-4FB3-BFAD-1F670FC829B7}"/>
  <conditionalFormatting sqref="I2:I16">
    <cfRule type="cellIs" dxfId="1" priority="3" operator="equal">
      <formula>0</formula>
    </cfRule>
  </conditionalFormatting>
  <conditionalFormatting sqref="J2:J1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98C3-52D5-47D5-B373-EEC243C2A90A}">
  <dimension ref="A1:L202"/>
  <sheetViews>
    <sheetView topLeftCell="C1" workbookViewId="0">
      <selection activeCell="F13" sqref="F13"/>
    </sheetView>
  </sheetViews>
  <sheetFormatPr defaultRowHeight="12" x14ac:dyDescent="0.3"/>
  <cols>
    <col min="1" max="1" width="0" style="33" hidden="1" customWidth="1"/>
    <col min="2" max="2" width="47.5546875" style="33" hidden="1" customWidth="1"/>
    <col min="3" max="3" width="47.5546875" style="33" customWidth="1"/>
    <col min="4" max="4" width="12.44140625" style="8" bestFit="1" customWidth="1"/>
    <col min="5" max="5" width="11.109375" style="8" bestFit="1" customWidth="1"/>
    <col min="6" max="6" width="54.6640625" style="33" customWidth="1"/>
    <col min="7" max="7" width="17.21875" style="33" customWidth="1"/>
    <col min="8" max="8" width="12.5546875" style="33" customWidth="1"/>
    <col min="9" max="9" width="36.109375" style="35" bestFit="1" customWidth="1"/>
    <col min="10" max="10" width="92.77734375" style="36" hidden="1" customWidth="1"/>
    <col min="11" max="11" width="31.21875" style="33" hidden="1" customWidth="1"/>
    <col min="12" max="12" width="10.21875" style="39" hidden="1" customWidth="1"/>
    <col min="13" max="13" width="8.88671875" style="33" customWidth="1"/>
    <col min="14" max="16384" width="8.88671875" style="33"/>
  </cols>
  <sheetData>
    <row r="1" spans="1:12" x14ac:dyDescent="0.3">
      <c r="A1" s="31"/>
      <c r="B1" s="32" t="s">
        <v>2489</v>
      </c>
      <c r="C1" s="32" t="s">
        <v>2489</v>
      </c>
      <c r="D1" s="3" t="s">
        <v>2458</v>
      </c>
      <c r="E1" s="43" t="s">
        <v>1</v>
      </c>
      <c r="F1" s="32" t="s">
        <v>2</v>
      </c>
      <c r="G1" s="32" t="s">
        <v>3</v>
      </c>
      <c r="H1" s="32" t="s">
        <v>4</v>
      </c>
      <c r="I1" s="46" t="s">
        <v>2879</v>
      </c>
    </row>
    <row r="2" spans="1:12" x14ac:dyDescent="0.3">
      <c r="A2" s="34">
        <v>1</v>
      </c>
      <c r="B2" s="34" t="s">
        <v>5</v>
      </c>
      <c r="C2" s="34" t="str">
        <f>CONCATENATE(A2," ",B2)</f>
        <v>1 Form header</v>
      </c>
      <c r="D2" s="488" t="s">
        <v>2770</v>
      </c>
      <c r="E2" s="48" t="s">
        <v>6</v>
      </c>
      <c r="F2" s="33" t="s">
        <v>2490</v>
      </c>
      <c r="G2" s="34" t="s">
        <v>2486</v>
      </c>
      <c r="H2" s="34" t="s">
        <v>2485</v>
      </c>
      <c r="J2" s="37" t="s">
        <v>2880</v>
      </c>
    </row>
    <row r="3" spans="1:12" x14ac:dyDescent="0.3">
      <c r="A3" s="34">
        <v>1</v>
      </c>
      <c r="B3" s="34" t="s">
        <v>5</v>
      </c>
      <c r="C3" s="34" t="str">
        <f t="shared" ref="C3:C66" si="0">CONCATENATE(A3," ",B3)</f>
        <v>1 Form header</v>
      </c>
      <c r="D3" s="488"/>
      <c r="E3" s="48" t="s">
        <v>10</v>
      </c>
      <c r="F3" s="33" t="s">
        <v>11</v>
      </c>
      <c r="G3" s="34" t="s">
        <v>2486</v>
      </c>
      <c r="H3" s="34" t="s">
        <v>2485</v>
      </c>
    </row>
    <row r="4" spans="1:12" ht="60" x14ac:dyDescent="0.3">
      <c r="A4" s="34">
        <v>1</v>
      </c>
      <c r="B4" s="34" t="s">
        <v>5</v>
      </c>
      <c r="C4" s="34" t="str">
        <f t="shared" si="0"/>
        <v>1 Form header</v>
      </c>
      <c r="D4" s="8" t="s">
        <v>1606</v>
      </c>
      <c r="E4" s="48" t="s">
        <v>1606</v>
      </c>
      <c r="F4" s="33" t="s">
        <v>2491</v>
      </c>
      <c r="G4" s="34" t="s">
        <v>2484</v>
      </c>
      <c r="H4" s="34" t="s">
        <v>2492</v>
      </c>
      <c r="I4" s="38" t="s">
        <v>2832</v>
      </c>
      <c r="J4" s="36" t="str">
        <f>CONCATENATE("NACC_UDS$",D4,"=","labelled_spss(NACC_UDS$",D4,",c(",I4,"), label=",$J$2,F4,$J$2,")")</f>
        <v>NACC_UDS$NPFORMVER=labelled_spss(NACC_UDS$NPFORMVER,c(1 = Version 1
7 = Version 7
8 = Version 8
9 = Version 9
10 = Version 10), label="NP form version")</v>
      </c>
      <c r="K4" s="33" t="str">
        <f>CONCATENATE("missing values ",D4,"(",L4,").")</f>
        <v>missing values NPFORMVER(-4).</v>
      </c>
      <c r="L4" s="39">
        <v>-4</v>
      </c>
    </row>
    <row r="5" spans="1:12" ht="24" x14ac:dyDescent="0.3">
      <c r="A5" s="34">
        <v>2</v>
      </c>
      <c r="B5" s="33" t="s">
        <v>2693</v>
      </c>
      <c r="C5" s="34" t="str">
        <f t="shared" si="0"/>
        <v>2 Subject demographics</v>
      </c>
      <c r="D5" s="8" t="s">
        <v>1607</v>
      </c>
      <c r="E5" s="48" t="s">
        <v>1607</v>
      </c>
      <c r="F5" s="33" t="s">
        <v>2499</v>
      </c>
      <c r="G5" s="34" t="s">
        <v>2484</v>
      </c>
      <c r="H5" s="34" t="s">
        <v>2485</v>
      </c>
      <c r="I5" s="38" t="s">
        <v>2819</v>
      </c>
      <c r="J5" s="36" t="str">
        <f t="shared" ref="J5:J35" si="1">CONCATENATE("NACC_UDS$",D5,"=","labelled_spss(NACC_UDS$",D5,",c(",I5,"), label=",$J$2,F5,$J$2,")")</f>
        <v>NACC_UDS$NPSEX=labelled_spss(NACC_UDS$NPSEX,c( 1 = Male
2 = Female), label="Subject’s sex ")</v>
      </c>
      <c r="K5" s="33" t="str">
        <f>CONCATENATE("missing values ",D5,"(",L5,").")</f>
        <v>missing values NPSEX(-4).</v>
      </c>
      <c r="L5" s="39">
        <v>-4</v>
      </c>
    </row>
    <row r="6" spans="1:12" ht="24" x14ac:dyDescent="0.3">
      <c r="A6" s="34">
        <v>2</v>
      </c>
      <c r="B6" s="33" t="s">
        <v>2693</v>
      </c>
      <c r="C6" s="34" t="str">
        <f t="shared" si="0"/>
        <v>2 Subject demographics</v>
      </c>
      <c r="D6" s="30" t="s">
        <v>1763</v>
      </c>
      <c r="E6" s="48" t="s">
        <v>1763</v>
      </c>
      <c r="F6" s="33" t="s">
        <v>2500</v>
      </c>
      <c r="G6" s="34" t="s">
        <v>2486</v>
      </c>
      <c r="H6" s="34" t="s">
        <v>2704</v>
      </c>
      <c r="I6" s="38" t="s">
        <v>2833</v>
      </c>
      <c r="J6" s="36" t="str">
        <f t="shared" si="1"/>
        <v>NACC_UDS$NACCDAGE=labelled_spss(NACC_UDS$NACCDAGE,c(	888 = Not applicable
	999 = Unknown), label="Age at death ")</v>
      </c>
      <c r="K6" s="33" t="str">
        <f>CONCATENATE("missing values ",D6,"(",L6,").")</f>
        <v>missing values NACCDAGE(-4,888,999).</v>
      </c>
      <c r="L6" s="39" t="s">
        <v>2882</v>
      </c>
    </row>
    <row r="7" spans="1:12" ht="24" x14ac:dyDescent="0.3">
      <c r="A7" s="34">
        <v>2</v>
      </c>
      <c r="B7" s="33" t="s">
        <v>2693</v>
      </c>
      <c r="C7" s="34" t="str">
        <f t="shared" si="0"/>
        <v>2 Subject demographics</v>
      </c>
      <c r="D7" s="488" t="s">
        <v>2770</v>
      </c>
      <c r="E7" s="48" t="s">
        <v>34</v>
      </c>
      <c r="F7" s="33" t="s">
        <v>2501</v>
      </c>
      <c r="G7" s="34" t="s">
        <v>2486</v>
      </c>
      <c r="H7" s="34" t="s">
        <v>2704</v>
      </c>
      <c r="I7" s="38" t="s">
        <v>2834</v>
      </c>
      <c r="J7" s="36" t="str">
        <f t="shared" si="1"/>
        <v>NACC_UDS$UDS=labelled_spss(NACC_UDS$UDS,c(88 = Not applicable
99 = Unknown), label="Month of death ")</v>
      </c>
      <c r="K7" s="33" t="str">
        <f>CONCATENATE("missing values ",E7,"(",L7,").")</f>
        <v>missing values NACCMOD(-4,88,99).</v>
      </c>
      <c r="L7" s="39" t="s">
        <v>2883</v>
      </c>
    </row>
    <row r="8" spans="1:12" ht="24" x14ac:dyDescent="0.3">
      <c r="A8" s="34">
        <v>2</v>
      </c>
      <c r="B8" s="33" t="s">
        <v>2693</v>
      </c>
      <c r="C8" s="34" t="str">
        <f t="shared" si="0"/>
        <v>2 Subject demographics</v>
      </c>
      <c r="D8" s="488"/>
      <c r="E8" s="48" t="s">
        <v>36</v>
      </c>
      <c r="F8" s="33" t="s">
        <v>2502</v>
      </c>
      <c r="G8" s="34" t="s">
        <v>2486</v>
      </c>
      <c r="H8" s="34" t="s">
        <v>2704</v>
      </c>
      <c r="I8" s="38" t="s">
        <v>2835</v>
      </c>
      <c r="J8" s="36" t="str">
        <f t="shared" si="1"/>
        <v>NACC_UDS$=labelled_spss(NACC_UDS$,c(8888 = Not applicable
9999 = Unknown), label="Year of death ")</v>
      </c>
      <c r="K8" s="33" t="str">
        <f>CONCATENATE("missing values ",E8,"(",L8,").")</f>
        <v>missing values NACCYOD(-4,8888,9999).</v>
      </c>
      <c r="L8" s="39" t="s">
        <v>2884</v>
      </c>
    </row>
    <row r="9" spans="1:12" ht="24" x14ac:dyDescent="0.3">
      <c r="A9" s="34">
        <v>2</v>
      </c>
      <c r="B9" s="33" t="s">
        <v>2693</v>
      </c>
      <c r="C9" s="34" t="str">
        <f t="shared" si="0"/>
        <v>2 Subject demographics</v>
      </c>
      <c r="D9" s="30" t="s">
        <v>1764</v>
      </c>
      <c r="E9" s="48" t="s">
        <v>1764</v>
      </c>
      <c r="F9" s="33" t="s">
        <v>2503</v>
      </c>
      <c r="G9" s="34" t="s">
        <v>2486</v>
      </c>
      <c r="H9" s="34" t="s">
        <v>2704</v>
      </c>
      <c r="I9" s="38" t="s">
        <v>2836</v>
      </c>
      <c r="J9" s="36" t="str">
        <f t="shared" si="1"/>
        <v>NACC_UDS$NACCINT=labelled_spss(NACC_UDS$NACCINT,c(888 = Not applicable
	999 = Unknown), label="Time interval between last visit and death ")</v>
      </c>
      <c r="K9" s="33" t="str">
        <f>CONCATENATE("missing values ",D9,"(",L9,").")</f>
        <v>missing values NACCINT(-4,888,999).</v>
      </c>
      <c r="L9" s="39" t="s">
        <v>2882</v>
      </c>
    </row>
    <row r="10" spans="1:12" ht="24" x14ac:dyDescent="0.3">
      <c r="A10" s="34">
        <v>3</v>
      </c>
      <c r="B10" s="34" t="s">
        <v>2694</v>
      </c>
      <c r="C10" s="34" t="str">
        <f t="shared" si="0"/>
        <v>3 Brain autopsy details</v>
      </c>
      <c r="D10" s="8" t="s">
        <v>1608</v>
      </c>
      <c r="E10" s="48" t="s">
        <v>1608</v>
      </c>
      <c r="F10" s="33" t="s">
        <v>2504</v>
      </c>
      <c r="G10" s="34" t="s">
        <v>2484</v>
      </c>
      <c r="H10" s="34" t="s">
        <v>2487</v>
      </c>
      <c r="I10" s="38" t="s">
        <v>2837</v>
      </c>
      <c r="J10" s="36" t="str">
        <f t="shared" si="1"/>
        <v>NACC_UDS$NPPMIH=labelled_spss(NACC_UDS$NPPMIH,c(99.9 = Unknown
-4 = Not available), label="Postmortem interval (PMI) (hours) ")</v>
      </c>
      <c r="K10" s="33" t="str">
        <f>CONCATENATE("missing values ",D10,"(",L10,").")</f>
        <v>missing values NPPMIH(-4,99.9).</v>
      </c>
      <c r="L10" s="39" t="s">
        <v>2885</v>
      </c>
    </row>
    <row r="11" spans="1:12" ht="48" x14ac:dyDescent="0.3">
      <c r="A11" s="34">
        <v>3</v>
      </c>
      <c r="B11" s="34" t="s">
        <v>2694</v>
      </c>
      <c r="C11" s="34" t="str">
        <f t="shared" si="0"/>
        <v>3 Brain autopsy details</v>
      </c>
      <c r="D11" s="8" t="s">
        <v>1609</v>
      </c>
      <c r="E11" s="48" t="s">
        <v>1609</v>
      </c>
      <c r="F11" s="33" t="s">
        <v>2505</v>
      </c>
      <c r="G11" s="34" t="s">
        <v>2484</v>
      </c>
      <c r="H11" s="34" t="s">
        <v>2487</v>
      </c>
      <c r="I11" s="38" t="s">
        <v>2838</v>
      </c>
      <c r="J11" s="36" t="str">
        <f t="shared" si="1"/>
        <v>NACC_UDS$NPFIX=labelled_spss(NACC_UDS$NPFIX,c( 1 = Formalin
2 = Paraformaldehyde
7 = Other (specify)
-4 = Not available), label="Fixative ")</v>
      </c>
      <c r="K11" s="33" t="str">
        <f>CONCATENATE("missing values ",D11,"(",L11,").")</f>
        <v>missing values NPFIX(-4).</v>
      </c>
      <c r="L11" s="39">
        <v>-4</v>
      </c>
    </row>
    <row r="12" spans="1:12" x14ac:dyDescent="0.3">
      <c r="A12" s="34">
        <v>3</v>
      </c>
      <c r="B12" s="34" t="s">
        <v>2694</v>
      </c>
      <c r="C12" s="34" t="str">
        <f t="shared" si="0"/>
        <v>3 Brain autopsy details</v>
      </c>
      <c r="D12" s="8" t="s">
        <v>1610</v>
      </c>
      <c r="E12" s="48" t="s">
        <v>1610</v>
      </c>
      <c r="F12" s="33" t="s">
        <v>2506</v>
      </c>
      <c r="G12" s="34" t="s">
        <v>2484</v>
      </c>
      <c r="H12" s="34" t="s">
        <v>2487</v>
      </c>
      <c r="I12" s="47"/>
      <c r="J12" s="36" t="str">
        <f t="shared" si="1"/>
        <v>NACC_UDS$NPFIXX=labelled_spss(NACC_UDS$NPFIXX,c(), label="Fixative other specify ")</v>
      </c>
    </row>
    <row r="13" spans="1:12" ht="24" x14ac:dyDescent="0.3">
      <c r="A13" s="34">
        <v>4</v>
      </c>
      <c r="B13" s="34" t="s">
        <v>2695</v>
      </c>
      <c r="C13" s="34" t="str">
        <f t="shared" si="0"/>
        <v>4 Gross findings and overall impressions</v>
      </c>
      <c r="D13" s="8" t="s">
        <v>1611</v>
      </c>
      <c r="E13" s="48" t="s">
        <v>1611</v>
      </c>
      <c r="F13" s="33" t="s">
        <v>2507</v>
      </c>
      <c r="G13" s="34" t="s">
        <v>2484</v>
      </c>
      <c r="H13" s="34" t="s">
        <v>2487</v>
      </c>
      <c r="I13" s="38" t="s">
        <v>2860</v>
      </c>
      <c r="J13" s="36" t="str">
        <f t="shared" si="1"/>
        <v>NACC_UDS$NPWBRWT=labelled_spss(NACC_UDS$NPWBRWT,c(9999 = unknown
-4 = Not available), label="Whole brain weight (grams) ")</v>
      </c>
      <c r="K13" s="33" t="str">
        <f t="shared" ref="K13:K22" si="2">CONCATENATE("missing values ",D13,"(",L13,").")</f>
        <v>missing values NPWBRWT(-4,9999).</v>
      </c>
      <c r="L13" s="39" t="s">
        <v>2886</v>
      </c>
    </row>
    <row r="14" spans="1:12" ht="48" x14ac:dyDescent="0.3">
      <c r="A14" s="34">
        <v>4</v>
      </c>
      <c r="B14" s="34" t="s">
        <v>2695</v>
      </c>
      <c r="C14" s="34" t="str">
        <f t="shared" si="0"/>
        <v>4 Gross findings and overall impressions</v>
      </c>
      <c r="D14" s="8" t="s">
        <v>1612</v>
      </c>
      <c r="E14" s="48" t="s">
        <v>1612</v>
      </c>
      <c r="F14" s="33" t="s">
        <v>2508</v>
      </c>
      <c r="G14" s="34" t="s">
        <v>2484</v>
      </c>
      <c r="H14" s="34" t="s">
        <v>2487</v>
      </c>
      <c r="I14" s="38" t="s">
        <v>2839</v>
      </c>
      <c r="J14" s="36" t="str">
        <f t="shared" si="1"/>
        <v>NACC_UDS$NPWBRF=labelled_spss(NACC_UDS$NPWBRF,c( 1 = Fresh
2 = Fixed
8 = Not applicable
-4 = Not available), label="Fresh or ﬁxed brain weight ")</v>
      </c>
      <c r="K14" s="33" t="str">
        <f t="shared" si="2"/>
        <v>missing values NPWBRF(-4,8).</v>
      </c>
      <c r="L14" s="40" t="s">
        <v>2881</v>
      </c>
    </row>
    <row r="15" spans="1:12" ht="48" x14ac:dyDescent="0.3">
      <c r="A15" s="34">
        <v>4</v>
      </c>
      <c r="B15" s="34" t="s">
        <v>2695</v>
      </c>
      <c r="C15" s="34" t="str">
        <f t="shared" si="0"/>
        <v>4 Gross findings and overall impressions</v>
      </c>
      <c r="D15" s="8" t="s">
        <v>1613</v>
      </c>
      <c r="E15" s="48" t="s">
        <v>1613</v>
      </c>
      <c r="F15" s="33" t="s">
        <v>2509</v>
      </c>
      <c r="G15" s="34" t="s">
        <v>2486</v>
      </c>
      <c r="H15" s="34" t="s">
        <v>2485</v>
      </c>
      <c r="I15" s="38" t="s">
        <v>2820</v>
      </c>
      <c r="J15" s="36" t="str">
        <f t="shared" si="1"/>
        <v>NACC_UDS$NACCBRNN=labelled_spss(NACC_UDS$NACCBRNN,c( 0 = Some pathologic change present
1 = No major pathologic change present
8 = At least one required variable is not assessed/ missing/ unknown), label="No major neuropathologic change present ")</v>
      </c>
      <c r="K15" s="33" t="str">
        <f t="shared" si="2"/>
        <v>missing values NACCBRNN(-4,8).</v>
      </c>
      <c r="L15" s="39" t="s">
        <v>2881</v>
      </c>
    </row>
    <row r="16" spans="1:12" ht="84" x14ac:dyDescent="0.3">
      <c r="A16" s="34">
        <v>4</v>
      </c>
      <c r="B16" s="34" t="s">
        <v>2695</v>
      </c>
      <c r="C16" s="34" t="str">
        <f t="shared" si="0"/>
        <v>4 Gross findings and overall impressions</v>
      </c>
      <c r="D16" s="8" t="s">
        <v>1614</v>
      </c>
      <c r="E16" s="48" t="s">
        <v>1614</v>
      </c>
      <c r="F16" s="33" t="s">
        <v>2510</v>
      </c>
      <c r="G16" s="34" t="s">
        <v>2484</v>
      </c>
      <c r="H16" s="34" t="s">
        <v>2487</v>
      </c>
      <c r="I16" s="38" t="s">
        <v>2840</v>
      </c>
      <c r="J16" s="36" t="str">
        <f t="shared" si="1"/>
        <v>NACC_UDS$NPGRCCA=labelled_spss(NACC_UDS$NPGRCCA,c( 0 = None
	1 = Mild
	2 = Moderate
	3 = Severe
	8 = Not assessed
	9 = Missing/unknown
-4 = Not available), label="Severity of gross ﬁndings — cerebral cortex atrophy ")</v>
      </c>
      <c r="K16" s="33" t="str">
        <f t="shared" si="2"/>
        <v>missing values NPGRCCA(-4,8,9).</v>
      </c>
      <c r="L16" s="39" t="s">
        <v>2887</v>
      </c>
    </row>
    <row r="17" spans="1:12" ht="60" x14ac:dyDescent="0.3">
      <c r="A17" s="34">
        <v>4</v>
      </c>
      <c r="B17" s="34" t="s">
        <v>2695</v>
      </c>
      <c r="C17" s="34" t="str">
        <f t="shared" si="0"/>
        <v>4 Gross findings and overall impressions</v>
      </c>
      <c r="D17" s="8" t="s">
        <v>1615</v>
      </c>
      <c r="E17" s="48" t="s">
        <v>1615</v>
      </c>
      <c r="F17" s="33" t="s">
        <v>2511</v>
      </c>
      <c r="G17" s="34" t="s">
        <v>2484</v>
      </c>
      <c r="H17" s="34" t="s">
        <v>2487</v>
      </c>
      <c r="I17" s="38" t="s">
        <v>2841</v>
      </c>
      <c r="J17" s="36" t="str">
        <f t="shared" si="1"/>
        <v>NACC_UDS$NPGRLA=labelled_spss(NACC_UDS$NPGRLA,c( 0 = None
	1 = Yes
	8 = Not assessed
	9 = Missing/unknown
-4 = Not available), label="Severity of gross ﬁndings — lobar atrophy ")</v>
      </c>
      <c r="K17" s="33" t="str">
        <f t="shared" si="2"/>
        <v>missing values NPGRLA(-4,8,9).</v>
      </c>
      <c r="L17" s="39" t="s">
        <v>2887</v>
      </c>
    </row>
    <row r="18" spans="1:12" ht="84" x14ac:dyDescent="0.3">
      <c r="A18" s="34">
        <v>4</v>
      </c>
      <c r="B18" s="34" t="s">
        <v>2695</v>
      </c>
      <c r="C18" s="34" t="str">
        <f t="shared" si="0"/>
        <v>4 Gross findings and overall impressions</v>
      </c>
      <c r="D18" s="8" t="s">
        <v>1616</v>
      </c>
      <c r="E18" s="48" t="s">
        <v>1616</v>
      </c>
      <c r="F18" s="33" t="s">
        <v>2512</v>
      </c>
      <c r="G18" s="34" t="s">
        <v>2484</v>
      </c>
      <c r="H18" s="34" t="s">
        <v>2487</v>
      </c>
      <c r="I18" s="38" t="s">
        <v>2840</v>
      </c>
      <c r="J18" s="36" t="str">
        <f t="shared" si="1"/>
        <v>NACC_UDS$NPGRHA=labelled_spss(NACC_UDS$NPGRHA,c( 0 = None
	1 = Mild
	2 = Moderate
	3 = Severe
	8 = Not assessed
	9 = Missing/unknown
-4 = Not available), label="Severity of gross ﬁndings — hippocampus atrophy ")</v>
      </c>
      <c r="K18" s="33" t="str">
        <f t="shared" si="2"/>
        <v>missing values NPGRHA(-4,8,9).</v>
      </c>
      <c r="L18" s="39" t="s">
        <v>2887</v>
      </c>
    </row>
    <row r="19" spans="1:12" ht="84" x14ac:dyDescent="0.3">
      <c r="A19" s="34">
        <v>4</v>
      </c>
      <c r="B19" s="34" t="s">
        <v>2695</v>
      </c>
      <c r="C19" s="34" t="str">
        <f t="shared" si="0"/>
        <v>4 Gross findings and overall impressions</v>
      </c>
      <c r="D19" s="8" t="s">
        <v>1617</v>
      </c>
      <c r="E19" s="48" t="s">
        <v>1617</v>
      </c>
      <c r="F19" s="33" t="s">
        <v>2513</v>
      </c>
      <c r="G19" s="34" t="s">
        <v>2484</v>
      </c>
      <c r="H19" s="34" t="s">
        <v>2487</v>
      </c>
      <c r="I19" s="38" t="s">
        <v>2840</v>
      </c>
      <c r="J19" s="36" t="str">
        <f t="shared" si="1"/>
        <v>NACC_UDS$NPGRSNH=labelled_spss(NACC_UDS$NPGRSNH,c( 0 = None
	1 = Mild
	2 = Moderate
	3 = Severe
	8 = Not assessed
	9 = Missing/unknown
-4 = Not available), label="Severity of gross ﬁndings — substantia nigra hypopigmentation")</v>
      </c>
      <c r="K19" s="33" t="str">
        <f t="shared" si="2"/>
        <v>missing values NPGRSNH(-4,8,9).</v>
      </c>
      <c r="L19" s="39" t="s">
        <v>2887</v>
      </c>
    </row>
    <row r="20" spans="1:12" ht="84" x14ac:dyDescent="0.3">
      <c r="A20" s="34">
        <v>4</v>
      </c>
      <c r="B20" s="34" t="s">
        <v>2695</v>
      </c>
      <c r="C20" s="34" t="str">
        <f t="shared" si="0"/>
        <v>4 Gross findings and overall impressions</v>
      </c>
      <c r="D20" s="8" t="s">
        <v>1618</v>
      </c>
      <c r="E20" s="48" t="s">
        <v>1618</v>
      </c>
      <c r="F20" s="33" t="s">
        <v>2514</v>
      </c>
      <c r="G20" s="34" t="s">
        <v>2484</v>
      </c>
      <c r="H20" s="34" t="s">
        <v>2487</v>
      </c>
      <c r="I20" s="38" t="s">
        <v>2840</v>
      </c>
      <c r="J20" s="36" t="str">
        <f t="shared" si="1"/>
        <v>NACC_UDS$NPGRLCH=labelled_spss(NACC_UDS$NPGRLCH,c( 0 = None
	1 = Mild
	2 = Moderate
	3 = Severe
	8 = Not assessed
	9 = Missing/unknown
-4 = Not available), label="Severity of gross ﬁndings — I. (locus) ceruleus hypopigmentation")</v>
      </c>
      <c r="K20" s="33" t="str">
        <f t="shared" si="2"/>
        <v>missing values NPGRLCH(-4,8,9).</v>
      </c>
      <c r="L20" s="39" t="s">
        <v>2887</v>
      </c>
    </row>
    <row r="21" spans="1:12" ht="72" x14ac:dyDescent="0.3">
      <c r="A21" s="34">
        <v>4</v>
      </c>
      <c r="B21" s="34" t="s">
        <v>2695</v>
      </c>
      <c r="C21" s="34" t="str">
        <f t="shared" si="0"/>
        <v>4 Gross findings and overall impressions</v>
      </c>
      <c r="D21" s="8" t="s">
        <v>1619</v>
      </c>
      <c r="E21" s="48" t="s">
        <v>1619</v>
      </c>
      <c r="F21" s="33" t="s">
        <v>2515</v>
      </c>
      <c r="G21" s="34" t="s">
        <v>2486</v>
      </c>
      <c r="H21" s="34" t="s">
        <v>2485</v>
      </c>
      <c r="I21" s="38" t="s">
        <v>2821</v>
      </c>
      <c r="J21" s="36" t="str">
        <f t="shared" si="1"/>
        <v>NACC_UDS$NACCAVAS=labelled_spss(NACC_UDS$NACCAVAS,c( 0 = None
	1 = Mild
	2 = Moderate
	3 = Severe
	8 = Not assessed
	9 = Missing/unknown), label="Severity of gross ﬁndings — atherosclerosis of the circle of Willis")</v>
      </c>
      <c r="K21" s="33" t="str">
        <f t="shared" si="2"/>
        <v>missing values NACCAVAS(-4,8,9).</v>
      </c>
      <c r="L21" s="39" t="s">
        <v>2887</v>
      </c>
    </row>
    <row r="22" spans="1:12" ht="84" x14ac:dyDescent="0.3">
      <c r="A22" s="34">
        <v>5</v>
      </c>
      <c r="B22" s="34" t="s">
        <v>2696</v>
      </c>
      <c r="C22" s="34" t="str">
        <f t="shared" si="0"/>
        <v>5 Methods for scoring case</v>
      </c>
      <c r="D22" s="8" t="s">
        <v>1620</v>
      </c>
      <c r="E22" s="48" t="s">
        <v>1620</v>
      </c>
      <c r="F22" s="33" t="s">
        <v>2516</v>
      </c>
      <c r="G22" s="34" t="s">
        <v>2484</v>
      </c>
      <c r="H22" s="34" t="s">
        <v>2487</v>
      </c>
      <c r="I22" s="38" t="s">
        <v>2842</v>
      </c>
      <c r="J22" s="36" t="str">
        <f t="shared" si="1"/>
        <v>NACC_UDS$NPTAN=labelled_spss(NACC_UDS$NPTAN,c( 1 = Non-phospho specific
	2 = PHF1
	3 = CP13
	4 = AT8
	7 = Other (specify)
	8 = Not assessed
	-4 = Not available), label="Method for scoring case — tau antibody ")</v>
      </c>
      <c r="K22" s="33" t="str">
        <f t="shared" si="2"/>
        <v>missing values NPTAN(-4,8).</v>
      </c>
      <c r="L22" s="39" t="s">
        <v>2881</v>
      </c>
    </row>
    <row r="23" spans="1:12" x14ac:dyDescent="0.3">
      <c r="A23" s="34">
        <v>5</v>
      </c>
      <c r="B23" s="34" t="s">
        <v>2696</v>
      </c>
      <c r="C23" s="34" t="str">
        <f t="shared" si="0"/>
        <v>5 Methods for scoring case</v>
      </c>
      <c r="D23" s="8" t="s">
        <v>1621</v>
      </c>
      <c r="E23" s="48" t="s">
        <v>1621</v>
      </c>
      <c r="F23" s="33" t="s">
        <v>2517</v>
      </c>
      <c r="G23" s="34" t="s">
        <v>2484</v>
      </c>
      <c r="H23" s="34" t="s">
        <v>2487</v>
      </c>
      <c r="I23" s="47"/>
      <c r="J23" s="36" t="str">
        <f t="shared" si="1"/>
        <v>NACC_UDS$NPTANX=labelled_spss(NACC_UDS$NPTANX,c(), label="Method for scoring case — tau antibody other specify")</v>
      </c>
    </row>
    <row r="24" spans="1:12" ht="60" x14ac:dyDescent="0.3">
      <c r="A24" s="34">
        <v>5</v>
      </c>
      <c r="B24" s="34" t="s">
        <v>2696</v>
      </c>
      <c r="C24" s="34" t="str">
        <f t="shared" si="0"/>
        <v>5 Methods for scoring case</v>
      </c>
      <c r="D24" s="8" t="s">
        <v>1622</v>
      </c>
      <c r="E24" s="48" t="s">
        <v>1622</v>
      </c>
      <c r="F24" s="33" t="s">
        <v>2518</v>
      </c>
      <c r="G24" s="34" t="s">
        <v>2484</v>
      </c>
      <c r="H24" s="34" t="s">
        <v>2487</v>
      </c>
      <c r="I24" s="38" t="s">
        <v>2843</v>
      </c>
      <c r="J24" s="36" t="str">
        <f t="shared" si="1"/>
        <v>NACC_UDS$NPABAN=labelled_spss(NACC_UDS$NPABAN,c( 1 = 4G8
	2 = 10D5
	7 = Other (specify)
8 = Not assessed
	-4 = Not available), label="Method for scoring case — amyloid beta antibody ")</v>
      </c>
      <c r="K24" s="33" t="str">
        <f>CONCATENATE("missing values ",D24,"(",L24,").")</f>
        <v>missing values NPABAN(-4,8).</v>
      </c>
      <c r="L24" s="39" t="s">
        <v>2881</v>
      </c>
    </row>
    <row r="25" spans="1:12" ht="24" x14ac:dyDescent="0.3">
      <c r="A25" s="34">
        <v>5</v>
      </c>
      <c r="B25" s="34" t="s">
        <v>2696</v>
      </c>
      <c r="C25" s="34" t="str">
        <f t="shared" si="0"/>
        <v>5 Methods for scoring case</v>
      </c>
      <c r="D25" s="8" t="s">
        <v>1623</v>
      </c>
      <c r="E25" s="48" t="s">
        <v>1623</v>
      </c>
      <c r="F25" s="33" t="s">
        <v>2519</v>
      </c>
      <c r="G25" s="34" t="s">
        <v>2484</v>
      </c>
      <c r="H25" s="34" t="s">
        <v>2487</v>
      </c>
      <c r="I25" s="47"/>
      <c r="J25" s="36" t="str">
        <f t="shared" si="1"/>
        <v>NACC_UDS$NPABANX=labelled_spss(NACC_UDS$NPABANX,c(), label="Method for scoring case — amyloid beta antibody other specify")</v>
      </c>
    </row>
    <row r="26" spans="1:12" ht="60" x14ac:dyDescent="0.3">
      <c r="A26" s="34">
        <v>5</v>
      </c>
      <c r="B26" s="34" t="s">
        <v>2696</v>
      </c>
      <c r="C26" s="34" t="str">
        <f t="shared" si="0"/>
        <v>5 Methods for scoring case</v>
      </c>
      <c r="D26" s="8" t="s">
        <v>1624</v>
      </c>
      <c r="E26" s="48" t="s">
        <v>1624</v>
      </c>
      <c r="F26" s="33" t="s">
        <v>2520</v>
      </c>
      <c r="G26" s="34" t="s">
        <v>2484</v>
      </c>
      <c r="H26" s="34" t="s">
        <v>2487</v>
      </c>
      <c r="I26" s="38" t="s">
        <v>2844</v>
      </c>
      <c r="J26" s="36" t="str">
        <f t="shared" si="1"/>
        <v>NACC_UDS$NPASAN=labelled_spss(NACC_UDS$NPASAN,c( 1 = Non-phospho specific (e.g., LB509)
	2 = Phospho-specific (e.g., pSYN#64)
	7 = Other (specify)
	8 = Not assessed
	-4 = Not available), label="Method for scoring case — alpha synuclein antibody")</v>
      </c>
      <c r="K26" s="33" t="str">
        <f>CONCATENATE("missing values ",D26,"(",L26,").")</f>
        <v>missing values NPASAN(-4,8).</v>
      </c>
      <c r="L26" s="39" t="s">
        <v>2881</v>
      </c>
    </row>
    <row r="27" spans="1:12" ht="24" x14ac:dyDescent="0.3">
      <c r="A27" s="34">
        <v>5</v>
      </c>
      <c r="B27" s="34" t="s">
        <v>2696</v>
      </c>
      <c r="C27" s="34" t="str">
        <f t="shared" si="0"/>
        <v>5 Methods for scoring case</v>
      </c>
      <c r="D27" s="8" t="s">
        <v>1625</v>
      </c>
      <c r="E27" s="48" t="s">
        <v>1625</v>
      </c>
      <c r="F27" s="33" t="s">
        <v>2521</v>
      </c>
      <c r="G27" s="34" t="s">
        <v>2484</v>
      </c>
      <c r="H27" s="34" t="s">
        <v>2487</v>
      </c>
      <c r="I27" s="47"/>
      <c r="J27" s="36" t="str">
        <f t="shared" si="1"/>
        <v>NACC_UDS$NPASANX=labelled_spss(NACC_UDS$NPASANX,c(), label="Method for scoring case — alpha synuclein antibody other specify")</v>
      </c>
    </row>
    <row r="28" spans="1:12" ht="60" x14ac:dyDescent="0.3">
      <c r="A28" s="34">
        <v>5</v>
      </c>
      <c r="B28" s="34" t="s">
        <v>2696</v>
      </c>
      <c r="C28" s="34" t="str">
        <f t="shared" si="0"/>
        <v>5 Methods for scoring case</v>
      </c>
      <c r="D28" s="8" t="s">
        <v>1626</v>
      </c>
      <c r="E28" s="48" t="s">
        <v>1626</v>
      </c>
      <c r="F28" s="33" t="s">
        <v>2488</v>
      </c>
      <c r="G28" s="34" t="s">
        <v>2484</v>
      </c>
      <c r="H28" s="34" t="s">
        <v>2487</v>
      </c>
      <c r="I28" s="38" t="s">
        <v>2845</v>
      </c>
      <c r="J28" s="36" t="str">
        <f t="shared" si="1"/>
        <v>NACC_UDS$NPTDPAN=labelled_spss(NACC_UDS$NPTDPAN,c( 1 = Non-phospho specific 
	2 = Phospho-specific 
	7 = Other (specify)
	8 = Not assessed
	-4 = Not available), label="Method for scoring case — TDP-43 antibody ")</v>
      </c>
      <c r="K28" s="33" t="str">
        <f t="shared" ref="K28:K34" si="3">CONCATENATE("missing values ",D28,"(",L28,").")</f>
        <v>missing values NPTDPAN(-4,8).</v>
      </c>
      <c r="L28" s="39" t="s">
        <v>2881</v>
      </c>
    </row>
    <row r="29" spans="1:12" ht="24" x14ac:dyDescent="0.3">
      <c r="A29" s="34">
        <v>5</v>
      </c>
      <c r="B29" s="34" t="s">
        <v>2696</v>
      </c>
      <c r="C29" s="34" t="str">
        <f t="shared" si="0"/>
        <v>5 Methods for scoring case</v>
      </c>
      <c r="D29" s="8" t="s">
        <v>1627</v>
      </c>
      <c r="E29" s="48" t="s">
        <v>1627</v>
      </c>
      <c r="F29" s="33" t="s">
        <v>2522</v>
      </c>
      <c r="G29" s="34" t="s">
        <v>2484</v>
      </c>
      <c r="H29" s="34" t="s">
        <v>2487</v>
      </c>
      <c r="I29" s="47" t="s">
        <v>2861</v>
      </c>
      <c r="J29" s="36" t="str">
        <f t="shared" si="1"/>
        <v>NACC_UDS$NPTDPANX=labelled_spss(NACC_UDS$NPTDPANX,c(-4 = Not available ), label="Method for scoring case — TDP-43 antibody  other specify")</v>
      </c>
      <c r="K29" s="33" t="str">
        <f t="shared" si="3"/>
        <v>missing values NPTDPANX().</v>
      </c>
    </row>
    <row r="30" spans="1:12" ht="36" x14ac:dyDescent="0.3">
      <c r="A30" s="34">
        <v>5</v>
      </c>
      <c r="B30" s="34" t="s">
        <v>2696</v>
      </c>
      <c r="C30" s="34" t="str">
        <f t="shared" si="0"/>
        <v>5 Methods for scoring case</v>
      </c>
      <c r="D30" s="8" t="s">
        <v>1628</v>
      </c>
      <c r="E30" s="48" t="s">
        <v>1628</v>
      </c>
      <c r="F30" s="33" t="s">
        <v>2523</v>
      </c>
      <c r="G30" s="34" t="s">
        <v>2484</v>
      </c>
      <c r="H30" s="34" t="s">
        <v>2487</v>
      </c>
      <c r="I30" s="38" t="s">
        <v>2846</v>
      </c>
      <c r="J30" s="36" t="str">
        <f t="shared" si="1"/>
        <v>NACC_UDS$NPHISMB=labelled_spss(NACC_UDS$NPHISMB,c( 0 = No
	1 = Yes
	-4 = Not available), label="Histochemical stain used — modifed Bielschosky ")</v>
      </c>
      <c r="K30" s="33" t="str">
        <f t="shared" si="3"/>
        <v>missing values NPHISMB(-4).</v>
      </c>
      <c r="L30" s="39" t="s">
        <v>2888</v>
      </c>
    </row>
    <row r="31" spans="1:12" ht="36" x14ac:dyDescent="0.3">
      <c r="A31" s="34">
        <v>5</v>
      </c>
      <c r="B31" s="34" t="s">
        <v>2696</v>
      </c>
      <c r="C31" s="34" t="str">
        <f t="shared" si="0"/>
        <v>5 Methods for scoring case</v>
      </c>
      <c r="D31" s="8" t="s">
        <v>1629</v>
      </c>
      <c r="E31" s="48" t="s">
        <v>1629</v>
      </c>
      <c r="F31" s="33" t="s">
        <v>2524</v>
      </c>
      <c r="G31" s="34" t="s">
        <v>2484</v>
      </c>
      <c r="H31" s="34" t="s">
        <v>2487</v>
      </c>
      <c r="I31" s="38" t="s">
        <v>2846</v>
      </c>
      <c r="J31" s="36" t="str">
        <f t="shared" si="1"/>
        <v>NACC_UDS$NPHISG=labelled_spss(NACC_UDS$NPHISG,c( 0 = No
	1 = Yes
	-4 = Not available), label="Histochemical stain used — Gallyas ")</v>
      </c>
      <c r="K31" s="33" t="str">
        <f t="shared" si="3"/>
        <v>missing values NPHISG(-4).</v>
      </c>
      <c r="L31" s="39" t="s">
        <v>2888</v>
      </c>
    </row>
    <row r="32" spans="1:12" ht="36" x14ac:dyDescent="0.3">
      <c r="A32" s="34">
        <v>5</v>
      </c>
      <c r="B32" s="34" t="s">
        <v>2696</v>
      </c>
      <c r="C32" s="34" t="str">
        <f t="shared" si="0"/>
        <v>5 Methods for scoring case</v>
      </c>
      <c r="D32" s="8" t="s">
        <v>1630</v>
      </c>
      <c r="E32" s="48" t="s">
        <v>1630</v>
      </c>
      <c r="F32" s="33" t="s">
        <v>2525</v>
      </c>
      <c r="G32" s="34" t="s">
        <v>2484</v>
      </c>
      <c r="H32" s="34" t="s">
        <v>2487</v>
      </c>
      <c r="I32" s="38" t="s">
        <v>2846</v>
      </c>
      <c r="J32" s="36" t="str">
        <f t="shared" si="1"/>
        <v>NACC_UDS$NPHISSS=labelled_spss(NACC_UDS$NPHISSS,c( 0 = No
	1 = Yes
	-4 = Not available), label="Histochemical stain used — other silver stain ")</v>
      </c>
      <c r="K32" s="33" t="str">
        <f t="shared" si="3"/>
        <v>missing values NPHISSS(-4).</v>
      </c>
      <c r="L32" s="39" t="s">
        <v>2888</v>
      </c>
    </row>
    <row r="33" spans="1:12" ht="36" x14ac:dyDescent="0.3">
      <c r="A33" s="34">
        <v>5</v>
      </c>
      <c r="B33" s="34" t="s">
        <v>2696</v>
      </c>
      <c r="C33" s="34" t="str">
        <f t="shared" si="0"/>
        <v>5 Methods for scoring case</v>
      </c>
      <c r="D33" s="8" t="s">
        <v>1631</v>
      </c>
      <c r="E33" s="48" t="s">
        <v>1631</v>
      </c>
      <c r="F33" s="33" t="s">
        <v>2526</v>
      </c>
      <c r="G33" s="34" t="s">
        <v>2484</v>
      </c>
      <c r="H33" s="34" t="s">
        <v>2487</v>
      </c>
      <c r="I33" s="38" t="s">
        <v>2846</v>
      </c>
      <c r="J33" s="36" t="str">
        <f t="shared" si="1"/>
        <v>NACC_UDS$NPHIST=labelled_spss(NACC_UDS$NPHIST,c( 0 = No
	1 = Yes
	-4 = Not available), label="Histochemical stain used — thioﬂavin ")</v>
      </c>
      <c r="K33" s="33" t="str">
        <f t="shared" si="3"/>
        <v>missing values NPHIST(-4).</v>
      </c>
      <c r="L33" s="39" t="s">
        <v>2888</v>
      </c>
    </row>
    <row r="34" spans="1:12" ht="36" x14ac:dyDescent="0.3">
      <c r="A34" s="34">
        <v>5</v>
      </c>
      <c r="B34" s="34" t="s">
        <v>2696</v>
      </c>
      <c r="C34" s="34" t="str">
        <f t="shared" si="0"/>
        <v>5 Methods for scoring case</v>
      </c>
      <c r="D34" s="8" t="s">
        <v>1632</v>
      </c>
      <c r="E34" s="48" t="s">
        <v>1632</v>
      </c>
      <c r="F34" s="33" t="s">
        <v>2527</v>
      </c>
      <c r="G34" s="34" t="s">
        <v>2484</v>
      </c>
      <c r="H34" s="34" t="s">
        <v>2487</v>
      </c>
      <c r="I34" s="38" t="s">
        <v>2846</v>
      </c>
      <c r="J34" s="36" t="str">
        <f t="shared" si="1"/>
        <v>NACC_UDS$NPHISO=labelled_spss(NACC_UDS$NPHISO,c( 0 = No
	1 = Yes
	-4 = Not available), label="Histochemical stain used — other ")</v>
      </c>
      <c r="K34" s="33" t="str">
        <f t="shared" si="3"/>
        <v>missing values NPHISO(-4).</v>
      </c>
      <c r="L34" s="39" t="s">
        <v>2888</v>
      </c>
    </row>
    <row r="35" spans="1:12" x14ac:dyDescent="0.3">
      <c r="A35" s="34">
        <v>5</v>
      </c>
      <c r="B35" s="34" t="s">
        <v>2696</v>
      </c>
      <c r="C35" s="34" t="str">
        <f t="shared" si="0"/>
        <v>5 Methods for scoring case</v>
      </c>
      <c r="D35" s="8" t="s">
        <v>1633</v>
      </c>
      <c r="E35" s="48" t="s">
        <v>1633</v>
      </c>
      <c r="F35" s="33" t="s">
        <v>2528</v>
      </c>
      <c r="G35" s="34" t="s">
        <v>2484</v>
      </c>
      <c r="H35" s="34" t="s">
        <v>2487</v>
      </c>
      <c r="I35" s="47"/>
      <c r="J35" s="36" t="str">
        <f t="shared" si="1"/>
        <v>NACC_UDS$NPHISOX=labelled_spss(NACC_UDS$NPHISOX,c(), label="Histochemical stain used — other specify ")</v>
      </c>
    </row>
    <row r="36" spans="1:12" ht="108" x14ac:dyDescent="0.3">
      <c r="A36" s="34">
        <v>6</v>
      </c>
      <c r="B36" s="34" t="s">
        <v>2493</v>
      </c>
      <c r="C36" s="34" t="str">
        <f t="shared" si="0"/>
        <v>6 Alzheimer’s disease</v>
      </c>
      <c r="D36" s="8" t="s">
        <v>1634</v>
      </c>
      <c r="E36" s="48" t="s">
        <v>1634</v>
      </c>
      <c r="F36" s="33" t="s">
        <v>2529</v>
      </c>
      <c r="G36" s="34" t="s">
        <v>2484</v>
      </c>
      <c r="H36" s="34" t="s">
        <v>2487</v>
      </c>
      <c r="I36" s="38" t="s">
        <v>2847</v>
      </c>
      <c r="J36" s="36" t="str">
        <f t="shared" ref="J36:J67" si="4">CONCATENATE("NACC_UDS$",D36,"=","labelled_spss(NACC_UDS$",D36,",c(",I36,"), label=",$J$2,F36,$J$2,")")</f>
        <v>NACC_UDS$NPTHAL=labelled_spss(NACC_UDS$NPTHAL,c( 0 = Phase 0 (A0)
1 = Phase 1 (A1)
2 = Phase 2 (A1)
3 = Phase 3 (A2)
4 = Phase 4 (A3)
5 = Phase 5 (A3)
8 = Not assessed
9 = Missing/unknown
	-4 = Not available), label="Thal phase for amyloid plaques (A score) Braak stage for neuroﬁbrillary degeneration ")</v>
      </c>
      <c r="K36" s="33" t="str">
        <f t="shared" ref="K36:K67" si="5">CONCATENATE("missing values ",D36,"(",L36,").")</f>
        <v>missing values NPTHAL(-4,8,9).</v>
      </c>
      <c r="L36" s="39" t="s">
        <v>2887</v>
      </c>
    </row>
    <row r="37" spans="1:12" ht="144" x14ac:dyDescent="0.3">
      <c r="A37" s="34">
        <v>6</v>
      </c>
      <c r="B37" s="34" t="s">
        <v>2493</v>
      </c>
      <c r="C37" s="34" t="str">
        <f t="shared" si="0"/>
        <v>6 Alzheimer’s disease</v>
      </c>
      <c r="D37" s="8" t="s">
        <v>1635</v>
      </c>
      <c r="E37" s="48" t="s">
        <v>1635</v>
      </c>
      <c r="F37" s="33" t="s">
        <v>2530</v>
      </c>
      <c r="G37" s="34" t="s">
        <v>2486</v>
      </c>
      <c r="H37" s="34" t="s">
        <v>2485</v>
      </c>
      <c r="I37" s="38" t="s">
        <v>2822</v>
      </c>
      <c r="J37" s="36" t="str">
        <f t="shared" si="4"/>
        <v>NACC_UDS$NACCBRAA=labelled_spss(NACC_UDS$NACCBRAA,c( 0 = Stage 0, AD-type neurofibrillary degeneration not present (B0)
1 = Stage I (B1)
2 = Stage II (B1)
3 = Stage III (B2)
4 = Stage IV (B2)
5 = Stage V (B3)
6 = Stage VI (B3)
7 = The presence of a tauopathy (other than aging/AD) precludes Braak staging
8 = Not assessed
9 = Missing/unknown), label="Braak stage for neuroﬁbrillary degeneration  (B score)")</v>
      </c>
      <c r="K37" s="33" t="str">
        <f t="shared" si="5"/>
        <v>missing values NACCBRAA(-4,8,9).</v>
      </c>
      <c r="L37" s="39" t="s">
        <v>2887</v>
      </c>
    </row>
    <row r="38" spans="1:12" ht="72" x14ac:dyDescent="0.3">
      <c r="A38" s="34">
        <v>6</v>
      </c>
      <c r="B38" s="34" t="s">
        <v>2493</v>
      </c>
      <c r="C38" s="34" t="str">
        <f t="shared" si="0"/>
        <v>6 Alzheimer’s disease</v>
      </c>
      <c r="D38" s="8" t="s">
        <v>1636</v>
      </c>
      <c r="E38" s="48" t="s">
        <v>1636</v>
      </c>
      <c r="F38" s="33" t="s">
        <v>2531</v>
      </c>
      <c r="G38" s="34" t="s">
        <v>2486</v>
      </c>
      <c r="H38" s="34" t="s">
        <v>2485</v>
      </c>
      <c r="I38" s="38" t="s">
        <v>2823</v>
      </c>
      <c r="J38" s="36" t="str">
        <f t="shared" si="4"/>
        <v>NACC_UDS$NACCNEUR=labelled_spss(NACC_UDS$NACCNEUR,c( 0 = No neuritic plaques (C0)
1 = Sparse neuritic plaques (C1)
2 = Moderate neuritic plaques (C2)
3 = Frequent neuritic plaques (C3)
8 = Not assessed
9 = Missing/unknown), label="Density of neocortical neuritic plaques (CERAD score) (C score)")</v>
      </c>
      <c r="K38" s="33" t="str">
        <f t="shared" si="5"/>
        <v>missing values NACCNEUR(-4,8,9).</v>
      </c>
      <c r="L38" s="39" t="s">
        <v>2887</v>
      </c>
    </row>
    <row r="39" spans="1:12" ht="84" x14ac:dyDescent="0.3">
      <c r="A39" s="34">
        <v>6</v>
      </c>
      <c r="B39" s="34" t="s">
        <v>2493</v>
      </c>
      <c r="C39" s="34" t="str">
        <f t="shared" si="0"/>
        <v>6 Alzheimer’s disease</v>
      </c>
      <c r="D39" s="8" t="s">
        <v>1637</v>
      </c>
      <c r="E39" s="48" t="s">
        <v>1637</v>
      </c>
      <c r="F39" s="33" t="s">
        <v>2532</v>
      </c>
      <c r="G39" s="34" t="s">
        <v>2484</v>
      </c>
      <c r="H39" s="34" t="s">
        <v>2487</v>
      </c>
      <c r="I39" s="38" t="s">
        <v>2848</v>
      </c>
      <c r="J39" s="36" t="str">
        <f t="shared" si="4"/>
        <v>NACC_UDS$NPADNC=labelled_spss(NACC_UDS$NPADNC,c( 0 = Not AD
1 = Low ADNC
2 = Intermediate ADNC
3 = High ADNC
8 = Not assessed
9 = Missing/unknown
	-4 = Not available), label="NIA-AA Alzheimer’s disease neuropathologic change (ADNC) (ABC score)")</v>
      </c>
      <c r="K39" s="33" t="str">
        <f t="shared" si="5"/>
        <v>missing values NPADNC(-4,8,9).</v>
      </c>
      <c r="L39" s="39" t="s">
        <v>2887</v>
      </c>
    </row>
    <row r="40" spans="1:12" ht="72" x14ac:dyDescent="0.3">
      <c r="A40" s="34">
        <v>6</v>
      </c>
      <c r="B40" s="34" t="s">
        <v>2493</v>
      </c>
      <c r="C40" s="34" t="str">
        <f t="shared" si="0"/>
        <v>6 Alzheimer’s disease</v>
      </c>
      <c r="D40" s="8" t="s">
        <v>1638</v>
      </c>
      <c r="E40" s="48" t="s">
        <v>1638</v>
      </c>
      <c r="F40" s="33" t="s">
        <v>2533</v>
      </c>
      <c r="G40" s="34" t="s">
        <v>2486</v>
      </c>
      <c r="H40" s="34" t="s">
        <v>2485</v>
      </c>
      <c r="I40" s="38" t="s">
        <v>2824</v>
      </c>
      <c r="J40" s="36" t="str">
        <f t="shared" si="4"/>
        <v>NACC_UDS$NACCDIFF=labelled_spss(NACC_UDS$NACCDIFF,c( 0 = No diffuse plaques
1 = Sparse diffuse plaques
2 = Moderate diffuse plaques 
3 = Frequent diffuse plaques 
8 = Not assessed
9 = Missing/unknown), label="Density of diffuse plaques (CERAD semi- quantitative score)")</v>
      </c>
      <c r="K40" s="33" t="str">
        <f t="shared" si="5"/>
        <v>missing values NACCDIFF(-4,8,9).</v>
      </c>
      <c r="L40" s="39" t="s">
        <v>2887</v>
      </c>
    </row>
    <row r="41" spans="1:12" ht="36" x14ac:dyDescent="0.3">
      <c r="A41" s="34">
        <v>7</v>
      </c>
      <c r="B41" s="34" t="s">
        <v>2697</v>
      </c>
      <c r="C41" s="34" t="str">
        <f t="shared" si="0"/>
        <v>7 Cerebrovascular disease</v>
      </c>
      <c r="D41" s="8" t="s">
        <v>1639</v>
      </c>
      <c r="E41" s="48" t="s">
        <v>1639</v>
      </c>
      <c r="F41" s="33" t="s">
        <v>2534</v>
      </c>
      <c r="G41" s="34" t="s">
        <v>2486</v>
      </c>
      <c r="H41" s="34" t="s">
        <v>2485</v>
      </c>
      <c r="I41" s="38" t="s">
        <v>2825</v>
      </c>
      <c r="J41" s="36" t="str">
        <f t="shared" si="4"/>
        <v>NACC_UDS$NACCVASC=labelled_spss(NACC_UDS$NACCVASC,c( 0 = No
1 = One or more vascular pathology
9 = Unknown), label="Ischemic, hemorrhagic, or vascular pathology present")</v>
      </c>
      <c r="K41" s="33" t="str">
        <f t="shared" si="5"/>
        <v>missing values NACCVASC(-4,9).</v>
      </c>
      <c r="L41" s="39" t="s">
        <v>2889</v>
      </c>
    </row>
    <row r="42" spans="1:12" ht="72" x14ac:dyDescent="0.3">
      <c r="A42" s="34">
        <v>7</v>
      </c>
      <c r="B42" s="34" t="s">
        <v>2697</v>
      </c>
      <c r="C42" s="34" t="str">
        <f t="shared" si="0"/>
        <v>7 Cerebrovascular disease</v>
      </c>
      <c r="D42" s="8" t="s">
        <v>1640</v>
      </c>
      <c r="E42" s="48" t="s">
        <v>1640</v>
      </c>
      <c r="F42" s="33" t="s">
        <v>2535</v>
      </c>
      <c r="G42" s="34" t="s">
        <v>2486</v>
      </c>
      <c r="H42" s="34" t="s">
        <v>2485</v>
      </c>
      <c r="I42" s="38" t="s">
        <v>2826</v>
      </c>
      <c r="J42" s="36" t="str">
        <f t="shared" si="4"/>
        <v>NACC_UDS$NACCAMY=labelled_spss(NACC_UDS$NACCAMY,c( 0 = None
1 = Mild
2 = Moderate 
3 = Severe 
8 = Not assessed
9 = Missing/unknown), label="Cerebral amyloid angiopathy ")</v>
      </c>
      <c r="K42" s="33" t="str">
        <f t="shared" si="5"/>
        <v>missing values NACCAMY(-4,8,9).</v>
      </c>
      <c r="L42" s="39" t="s">
        <v>2887</v>
      </c>
    </row>
    <row r="43" spans="1:12" ht="60" x14ac:dyDescent="0.3">
      <c r="A43" s="34">
        <v>7</v>
      </c>
      <c r="B43" s="34" t="s">
        <v>2697</v>
      </c>
      <c r="C43" s="34" t="str">
        <f t="shared" si="0"/>
        <v>7 Cerebrovascular disease</v>
      </c>
      <c r="D43" s="8" t="s">
        <v>1641</v>
      </c>
      <c r="E43" s="48" t="s">
        <v>1641</v>
      </c>
      <c r="F43" s="33" t="s">
        <v>2536</v>
      </c>
      <c r="G43" s="34" t="s">
        <v>2484</v>
      </c>
      <c r="H43" s="34" t="s">
        <v>2494</v>
      </c>
      <c r="I43" s="38" t="s">
        <v>2849</v>
      </c>
      <c r="J43" s="36" t="str">
        <f t="shared" si="4"/>
        <v>NACC_UDS$NPLINF=labelled_spss(NACC_UDS$NPLINF,c( 1 = Yes
2 = No
3 = Not assessed
9 = Missing/unknown
-4 = Not available), label="Large arterial infarcts present ")</v>
      </c>
      <c r="K43" s="33" t="str">
        <f t="shared" si="5"/>
        <v>missing values NPLINF(-4,9,3).</v>
      </c>
      <c r="L43" s="39" t="s">
        <v>2892</v>
      </c>
    </row>
    <row r="44" spans="1:12" ht="60" x14ac:dyDescent="0.3">
      <c r="A44" s="34">
        <v>7</v>
      </c>
      <c r="B44" s="34" t="s">
        <v>2697</v>
      </c>
      <c r="C44" s="34" t="str">
        <f t="shared" si="0"/>
        <v>7 Cerebrovascular disease</v>
      </c>
      <c r="D44" s="8" t="s">
        <v>1642</v>
      </c>
      <c r="E44" s="48" t="s">
        <v>1642</v>
      </c>
      <c r="F44" s="33" t="s">
        <v>2537</v>
      </c>
      <c r="G44" s="34" t="s">
        <v>2484</v>
      </c>
      <c r="H44" s="34" t="s">
        <v>2494</v>
      </c>
      <c r="I44" s="38" t="s">
        <v>2849</v>
      </c>
      <c r="J44" s="36" t="str">
        <f t="shared" si="4"/>
        <v>NACC_UDS$NPLAC=labelled_spss(NACC_UDS$NPLAC,c( 1 = Yes
2 = No
3 = Not assessed
9 = Missing/unknown
-4 = Not available), label="One or more lacunes (small artery infracts and/or hemorrhages) present")</v>
      </c>
      <c r="K44" s="33" t="str">
        <f t="shared" si="5"/>
        <v>missing values NPLAC(-4,9,3).</v>
      </c>
      <c r="L44" s="39" t="s">
        <v>2892</v>
      </c>
    </row>
    <row r="45" spans="1:12" ht="60" x14ac:dyDescent="0.3">
      <c r="A45" s="34">
        <v>7</v>
      </c>
      <c r="B45" s="34" t="s">
        <v>2697</v>
      </c>
      <c r="C45" s="34" t="str">
        <f t="shared" si="0"/>
        <v>7 Cerebrovascular disease</v>
      </c>
      <c r="D45" s="8" t="s">
        <v>1643</v>
      </c>
      <c r="E45" s="48" t="s">
        <v>1643</v>
      </c>
      <c r="F45" s="33" t="s">
        <v>2538</v>
      </c>
      <c r="G45" s="34" t="s">
        <v>2484</v>
      </c>
      <c r="H45" s="34" t="s">
        <v>2487</v>
      </c>
      <c r="I45" s="38" t="s">
        <v>2850</v>
      </c>
      <c r="J45" s="36" t="str">
        <f t="shared" si="4"/>
        <v>NACC_UDS$NPINF=labelled_spss(NACC_UDS$NPINF,c( 0 = No
1 = Yes
8 = Not assessed
9 = Missing/unknown
	-4 = Not available), label="Old infarcts observed grossly (including lacunes) ")</v>
      </c>
      <c r="K45" s="33" t="str">
        <f t="shared" si="5"/>
        <v>missing values NPINF(-4,8,9).</v>
      </c>
      <c r="L45" s="39" t="s">
        <v>2887</v>
      </c>
    </row>
    <row r="46" spans="1:12" ht="36" x14ac:dyDescent="0.3">
      <c r="A46" s="34">
        <v>7</v>
      </c>
      <c r="B46" s="34" t="s">
        <v>2697</v>
      </c>
      <c r="C46" s="34" t="str">
        <f t="shared" si="0"/>
        <v>7 Cerebrovascular disease</v>
      </c>
      <c r="D46" s="8" t="s">
        <v>1644</v>
      </c>
      <c r="E46" s="48" t="s">
        <v>1644</v>
      </c>
      <c r="F46" s="33" t="s">
        <v>2539</v>
      </c>
      <c r="G46" s="34" t="s">
        <v>2484</v>
      </c>
      <c r="H46" s="34" t="s">
        <v>2487</v>
      </c>
      <c r="I46" s="38" t="s">
        <v>2862</v>
      </c>
      <c r="J46" s="36" t="str">
        <f t="shared" si="4"/>
        <v>NACC_UDS$NPINF1A=labelled_spss(NACC_UDS$NPINF1A,c(88 = Not assessed
99 = Missing/unknown
-4 = Not available), label="Old infarcts observed grossly — number in  cerebral cortex")</v>
      </c>
      <c r="K46" s="33" t="str">
        <f t="shared" si="5"/>
        <v>missing values NPINF1A(-4,88,99).</v>
      </c>
      <c r="L46" s="39" t="s">
        <v>2883</v>
      </c>
    </row>
    <row r="47" spans="1:12" ht="36" x14ac:dyDescent="0.3">
      <c r="A47" s="34">
        <v>7</v>
      </c>
      <c r="B47" s="34" t="s">
        <v>2697</v>
      </c>
      <c r="C47" s="34" t="str">
        <f t="shared" si="0"/>
        <v>7 Cerebrovascular disease</v>
      </c>
      <c r="D47" s="8" t="s">
        <v>1645</v>
      </c>
      <c r="E47" s="48" t="s">
        <v>1645</v>
      </c>
      <c r="F47" s="33" t="s">
        <v>2540</v>
      </c>
      <c r="G47" s="34" t="s">
        <v>2484</v>
      </c>
      <c r="H47" s="34" t="s">
        <v>2487</v>
      </c>
      <c r="I47" s="38" t="s">
        <v>2863</v>
      </c>
      <c r="J47" s="36" t="str">
        <f t="shared" si="4"/>
        <v>NACC_UDS$NPINF1B=labelled_spss(NACC_UDS$NPINF1B,c(88.8 = Not assessed or not applicable
99.9 = Missing/unknown
-4.4 = Not available), label="Size of largest old infarct observed in cerebral cortex (cm)")</v>
      </c>
      <c r="K47" s="33" t="str">
        <f t="shared" si="5"/>
        <v>missing values NPINF1B(-4,88.8,99.9).</v>
      </c>
      <c r="L47" s="39" t="s">
        <v>2890</v>
      </c>
    </row>
    <row r="48" spans="1:12" ht="36" x14ac:dyDescent="0.3">
      <c r="A48" s="34">
        <v>7</v>
      </c>
      <c r="B48" s="34" t="s">
        <v>2697</v>
      </c>
      <c r="C48" s="34" t="str">
        <f t="shared" si="0"/>
        <v>7 Cerebrovascular disease</v>
      </c>
      <c r="D48" s="8" t="s">
        <v>1646</v>
      </c>
      <c r="E48" s="48" t="s">
        <v>1646</v>
      </c>
      <c r="F48" s="33" t="s">
        <v>2541</v>
      </c>
      <c r="G48" s="34" t="s">
        <v>2484</v>
      </c>
      <c r="H48" s="34" t="s">
        <v>2487</v>
      </c>
      <c r="I48" s="38" t="s">
        <v>2863</v>
      </c>
      <c r="J48" s="36" t="str">
        <f t="shared" si="4"/>
        <v>NACC_UDS$NPINF1D=labelled_spss(NACC_UDS$NPINF1D,c(88.8 = Not assessed or not applicable
99.9 = Missing/unknown
-4.4 = Not available), label="Size of second-largest old infarct observed in cerebral cortex (cm)")</v>
      </c>
      <c r="K48" s="33" t="str">
        <f t="shared" si="5"/>
        <v>missing values NPINF1D(-4,88.8,99.9).</v>
      </c>
      <c r="L48" s="39" t="s">
        <v>2890</v>
      </c>
    </row>
    <row r="49" spans="1:12" ht="36" x14ac:dyDescent="0.3">
      <c r="A49" s="34">
        <v>7</v>
      </c>
      <c r="B49" s="34" t="s">
        <v>2697</v>
      </c>
      <c r="C49" s="34" t="str">
        <f t="shared" si="0"/>
        <v>7 Cerebrovascular disease</v>
      </c>
      <c r="D49" s="8" t="s">
        <v>1647</v>
      </c>
      <c r="E49" s="48" t="s">
        <v>1647</v>
      </c>
      <c r="F49" s="33" t="s">
        <v>2542</v>
      </c>
      <c r="G49" s="34" t="s">
        <v>2484</v>
      </c>
      <c r="H49" s="34" t="s">
        <v>2487</v>
      </c>
      <c r="I49" s="38" t="s">
        <v>2863</v>
      </c>
      <c r="J49" s="36" t="str">
        <f t="shared" si="4"/>
        <v>NACC_UDS$NPINF1F=labelled_spss(NACC_UDS$NPINF1F,c(88.8 = Not assessed or not applicable
99.9 = Missing/unknown
-4.4 = Not available), label="Size of third-largest old infact observed in  cerebral cortex (cm)")</v>
      </c>
      <c r="K49" s="33" t="str">
        <f t="shared" si="5"/>
        <v>missing values NPINF1F(-4,88.8,99.9).</v>
      </c>
      <c r="L49" s="39" t="s">
        <v>2890</v>
      </c>
    </row>
    <row r="50" spans="1:12" ht="36" x14ac:dyDescent="0.3">
      <c r="A50" s="34">
        <v>7</v>
      </c>
      <c r="B50" s="34" t="s">
        <v>2697</v>
      </c>
      <c r="C50" s="34" t="str">
        <f t="shared" si="0"/>
        <v>7 Cerebrovascular disease</v>
      </c>
      <c r="D50" s="8" t="s">
        <v>1648</v>
      </c>
      <c r="E50" s="48" t="s">
        <v>1648</v>
      </c>
      <c r="F50" s="33" t="s">
        <v>2543</v>
      </c>
      <c r="G50" s="34" t="s">
        <v>2484</v>
      </c>
      <c r="H50" s="34" t="s">
        <v>2487</v>
      </c>
      <c r="I50" s="38" t="s">
        <v>2862</v>
      </c>
      <c r="J50" s="36" t="str">
        <f t="shared" si="4"/>
        <v>NACC_UDS$NPINF2A=labelled_spss(NACC_UDS$NPINF2A,c(88 = Not assessed
99 = Missing/unknown
-4 = Not available), label="Old infarcts observed grossly — number in subcortical/periventricular white matter")</v>
      </c>
      <c r="K50" s="33" t="str">
        <f t="shared" si="5"/>
        <v>missing values NPINF2A(-4,88,99).</v>
      </c>
      <c r="L50" s="39" t="s">
        <v>2883</v>
      </c>
    </row>
    <row r="51" spans="1:12" ht="36" x14ac:dyDescent="0.3">
      <c r="A51" s="34">
        <v>7</v>
      </c>
      <c r="B51" s="34" t="s">
        <v>2697</v>
      </c>
      <c r="C51" s="34" t="str">
        <f t="shared" si="0"/>
        <v>7 Cerebrovascular disease</v>
      </c>
      <c r="D51" s="8" t="s">
        <v>1649</v>
      </c>
      <c r="E51" s="48" t="s">
        <v>1649</v>
      </c>
      <c r="F51" s="33" t="s">
        <v>2544</v>
      </c>
      <c r="G51" s="34" t="s">
        <v>2484</v>
      </c>
      <c r="H51" s="34" t="s">
        <v>2487</v>
      </c>
      <c r="I51" s="38" t="s">
        <v>2863</v>
      </c>
      <c r="J51" s="36" t="str">
        <f t="shared" si="4"/>
        <v>NACC_UDS$NPINF2B=labelled_spss(NACC_UDS$NPINF2B,c(88.8 = Not assessed or not applicable
99.9 = Missing/unknown
-4.4 = Not available), label="Size of largest old infarct observed in subcortical cerebral/periventricular white matter (cm)")</v>
      </c>
      <c r="K51" s="33" t="str">
        <f t="shared" si="5"/>
        <v>missing values NPINF2B(-4,88.8,99.9).</v>
      </c>
      <c r="L51" s="39" t="s">
        <v>2890</v>
      </c>
    </row>
    <row r="52" spans="1:12" ht="36" x14ac:dyDescent="0.3">
      <c r="A52" s="34">
        <v>7</v>
      </c>
      <c r="B52" s="34" t="s">
        <v>2697</v>
      </c>
      <c r="C52" s="34" t="str">
        <f t="shared" si="0"/>
        <v>7 Cerebrovascular disease</v>
      </c>
      <c r="D52" s="8" t="s">
        <v>1650</v>
      </c>
      <c r="E52" s="48" t="s">
        <v>1650</v>
      </c>
      <c r="F52" s="33" t="s">
        <v>2545</v>
      </c>
      <c r="G52" s="34" t="s">
        <v>2484</v>
      </c>
      <c r="H52" s="34" t="s">
        <v>2487</v>
      </c>
      <c r="I52" s="38" t="s">
        <v>2863</v>
      </c>
      <c r="J52" s="36" t="str">
        <f t="shared" si="4"/>
        <v>NACC_UDS$NPINF2D=labelled_spss(NACC_UDS$NPINF2D,c(88.8 = Not assessed or not applicable
99.9 = Missing/unknown
-4.4 = Not available), label="Size of second-largest old infarct observed in sub- cortical cerebral/periventricular white matter (cm)")</v>
      </c>
      <c r="K52" s="33" t="str">
        <f t="shared" si="5"/>
        <v>missing values NPINF2D(-4,88.8,99.9).</v>
      </c>
      <c r="L52" s="39" t="s">
        <v>2890</v>
      </c>
    </row>
    <row r="53" spans="1:12" ht="36" x14ac:dyDescent="0.3">
      <c r="A53" s="34">
        <v>7</v>
      </c>
      <c r="B53" s="34" t="s">
        <v>2697</v>
      </c>
      <c r="C53" s="34" t="str">
        <f t="shared" si="0"/>
        <v>7 Cerebrovascular disease</v>
      </c>
      <c r="D53" s="8" t="s">
        <v>1651</v>
      </c>
      <c r="E53" s="48" t="s">
        <v>1651</v>
      </c>
      <c r="F53" s="33" t="s">
        <v>2546</v>
      </c>
      <c r="G53" s="34" t="s">
        <v>2484</v>
      </c>
      <c r="H53" s="34" t="s">
        <v>2487</v>
      </c>
      <c r="I53" s="38" t="s">
        <v>2863</v>
      </c>
      <c r="J53" s="36" t="str">
        <f t="shared" si="4"/>
        <v>NACC_UDS$NPINF2F=labelled_spss(NACC_UDS$NPINF2F,c(88.8 = Not assessed or not applicable
99.9 = Missing/unknown
-4.4 = Not available), label="Size of third-largest old infarct observed in sub- cortical cerebral/periventricular white matter (cm)")</v>
      </c>
      <c r="K53" s="33" t="str">
        <f t="shared" si="5"/>
        <v>missing values NPINF2F(-4,88.8,99.9).</v>
      </c>
      <c r="L53" s="39" t="s">
        <v>2890</v>
      </c>
    </row>
    <row r="54" spans="1:12" ht="36" x14ac:dyDescent="0.3">
      <c r="A54" s="34">
        <v>7</v>
      </c>
      <c r="B54" s="34" t="s">
        <v>2697</v>
      </c>
      <c r="C54" s="34" t="str">
        <f t="shared" si="0"/>
        <v>7 Cerebrovascular disease</v>
      </c>
      <c r="D54" s="8" t="s">
        <v>1652</v>
      </c>
      <c r="E54" s="48" t="s">
        <v>1652</v>
      </c>
      <c r="F54" s="33" t="s">
        <v>2547</v>
      </c>
      <c r="G54" s="34" t="s">
        <v>2484</v>
      </c>
      <c r="H54" s="34" t="s">
        <v>2487</v>
      </c>
      <c r="I54" s="38" t="s">
        <v>2862</v>
      </c>
      <c r="J54" s="36" t="str">
        <f t="shared" si="4"/>
        <v>NACC_UDS$NPINF3A=labelled_spss(NACC_UDS$NPINF3A,c(88 = Not assessed
99 = Missing/unknown
-4 = Not available), label="Old infarcts observed grossly — number in deep cerebral gray matter or internal capsule")</v>
      </c>
      <c r="K54" s="33" t="str">
        <f t="shared" si="5"/>
        <v>missing values NPINF3A(-4,88,99).</v>
      </c>
      <c r="L54" s="39" t="s">
        <v>2883</v>
      </c>
    </row>
    <row r="55" spans="1:12" ht="36" x14ac:dyDescent="0.3">
      <c r="A55" s="34">
        <v>7</v>
      </c>
      <c r="B55" s="34" t="s">
        <v>2697</v>
      </c>
      <c r="C55" s="34" t="str">
        <f t="shared" si="0"/>
        <v>7 Cerebrovascular disease</v>
      </c>
      <c r="D55" s="8" t="s">
        <v>1653</v>
      </c>
      <c r="E55" s="48" t="s">
        <v>1653</v>
      </c>
      <c r="F55" s="33" t="s">
        <v>2548</v>
      </c>
      <c r="G55" s="34" t="s">
        <v>2484</v>
      </c>
      <c r="H55" s="34" t="s">
        <v>2487</v>
      </c>
      <c r="I55" s="38" t="s">
        <v>2863</v>
      </c>
      <c r="J55" s="36" t="str">
        <f t="shared" si="4"/>
        <v>NACC_UDS$NPINF3B=labelled_spss(NACC_UDS$NPINF3B,c(88.8 = Not assessed or not applicable
99.9 = Missing/unknown
-4.4 = Not available), label="Size of largest old infarct observed in deep cerebral gray matter or internal capsule")</v>
      </c>
      <c r="K55" s="33" t="str">
        <f t="shared" si="5"/>
        <v>missing values NPINF3B(-4,88.8,99.9).</v>
      </c>
      <c r="L55" s="39" t="s">
        <v>2890</v>
      </c>
    </row>
    <row r="56" spans="1:12" ht="36" x14ac:dyDescent="0.3">
      <c r="A56" s="34">
        <v>7</v>
      </c>
      <c r="B56" s="34" t="s">
        <v>2697</v>
      </c>
      <c r="C56" s="34" t="str">
        <f t="shared" si="0"/>
        <v>7 Cerebrovascular disease</v>
      </c>
      <c r="D56" s="8" t="s">
        <v>1654</v>
      </c>
      <c r="E56" s="48" t="s">
        <v>1654</v>
      </c>
      <c r="F56" s="33" t="s">
        <v>2549</v>
      </c>
      <c r="G56" s="34" t="s">
        <v>2484</v>
      </c>
      <c r="H56" s="34" t="s">
        <v>2487</v>
      </c>
      <c r="I56" s="38" t="s">
        <v>2863</v>
      </c>
      <c r="J56" s="36" t="str">
        <f t="shared" si="4"/>
        <v>NACC_UDS$NPINF3D=labelled_spss(NACC_UDS$NPINF3D,c(88.8 = Not assessed or not applicable
99.9 = Missing/unknown
-4.4 = Not available), label="Size of second-largest old infarct observed in deep cerebral gray matter or internal capsule (cm)")</v>
      </c>
      <c r="K56" s="33" t="str">
        <f t="shared" si="5"/>
        <v>missing values NPINF3D(-4,88.8,99.9).</v>
      </c>
      <c r="L56" s="39" t="s">
        <v>2890</v>
      </c>
    </row>
    <row r="57" spans="1:12" ht="36" x14ac:dyDescent="0.3">
      <c r="A57" s="34">
        <v>7</v>
      </c>
      <c r="B57" s="34" t="s">
        <v>2697</v>
      </c>
      <c r="C57" s="34" t="str">
        <f t="shared" si="0"/>
        <v>7 Cerebrovascular disease</v>
      </c>
      <c r="D57" s="8" t="s">
        <v>1655</v>
      </c>
      <c r="E57" s="48" t="s">
        <v>1655</v>
      </c>
      <c r="F57" s="33" t="s">
        <v>2550</v>
      </c>
      <c r="G57" s="34" t="s">
        <v>2484</v>
      </c>
      <c r="H57" s="34" t="s">
        <v>2487</v>
      </c>
      <c r="I57" s="38" t="s">
        <v>2863</v>
      </c>
      <c r="J57" s="36" t="str">
        <f t="shared" si="4"/>
        <v>NACC_UDS$NPINF3F=labelled_spss(NACC_UDS$NPINF3F,c(88.8 = Not assessed or not applicable
99.9 = Missing/unknown
-4.4 = Not available), label="Size of third-largest old infarct observed in deep cerebral gray matter or internal capsule (cm)")</v>
      </c>
      <c r="K57" s="33" t="str">
        <f t="shared" si="5"/>
        <v>missing values NPINF3F(-4,88.8,99.9).</v>
      </c>
      <c r="L57" s="39" t="s">
        <v>2890</v>
      </c>
    </row>
    <row r="58" spans="1:12" ht="36" x14ac:dyDescent="0.3">
      <c r="A58" s="34">
        <v>7</v>
      </c>
      <c r="B58" s="34" t="s">
        <v>2697</v>
      </c>
      <c r="C58" s="34" t="str">
        <f t="shared" si="0"/>
        <v>7 Cerebrovascular disease</v>
      </c>
      <c r="D58" s="8" t="s">
        <v>1656</v>
      </c>
      <c r="E58" s="48" t="s">
        <v>1656</v>
      </c>
      <c r="F58" s="33" t="s">
        <v>2551</v>
      </c>
      <c r="G58" s="34" t="s">
        <v>2484</v>
      </c>
      <c r="H58" s="34" t="s">
        <v>2487</v>
      </c>
      <c r="I58" s="38" t="s">
        <v>2863</v>
      </c>
      <c r="J58" s="36" t="str">
        <f t="shared" si="4"/>
        <v>NACC_UDS$NPINF4A=labelled_spss(NACC_UDS$NPINF4A,c(88.8 = Not assessed or not applicable
99.9 = Missing/unknown
-4.4 = Not available), label="Old infarcts observed grossly — number in brainstem or cerebellum")</v>
      </c>
      <c r="K58" s="33" t="str">
        <f t="shared" si="5"/>
        <v>missing values NPINF4A(-4,88.8,99.9).</v>
      </c>
      <c r="L58" s="39" t="s">
        <v>2890</v>
      </c>
    </row>
    <row r="59" spans="1:12" ht="36" x14ac:dyDescent="0.3">
      <c r="A59" s="34">
        <v>7</v>
      </c>
      <c r="B59" s="34" t="s">
        <v>2697</v>
      </c>
      <c r="C59" s="34" t="str">
        <f t="shared" si="0"/>
        <v>7 Cerebrovascular disease</v>
      </c>
      <c r="D59" s="8" t="s">
        <v>1657</v>
      </c>
      <c r="E59" s="48" t="s">
        <v>1657</v>
      </c>
      <c r="F59" s="33" t="s">
        <v>2552</v>
      </c>
      <c r="G59" s="34" t="s">
        <v>2484</v>
      </c>
      <c r="H59" s="34" t="s">
        <v>2487</v>
      </c>
      <c r="I59" s="38" t="s">
        <v>2863</v>
      </c>
      <c r="J59" s="36" t="str">
        <f t="shared" si="4"/>
        <v>NACC_UDS$NPINF4B=labelled_spss(NACC_UDS$NPINF4B,c(88.8 = Not assessed or not applicable
99.9 = Missing/unknown
-4.4 = Not available), label="Size of largest old infarct observed in brainstem  or cerebellum (cm)")</v>
      </c>
      <c r="K59" s="33" t="str">
        <f t="shared" si="5"/>
        <v>missing values NPINF4B(-4,88.8,99.9).</v>
      </c>
      <c r="L59" s="39" t="s">
        <v>2890</v>
      </c>
    </row>
    <row r="60" spans="1:12" ht="36" x14ac:dyDescent="0.3">
      <c r="A60" s="34">
        <v>7</v>
      </c>
      <c r="B60" s="34" t="s">
        <v>2697</v>
      </c>
      <c r="C60" s="34" t="str">
        <f t="shared" si="0"/>
        <v>7 Cerebrovascular disease</v>
      </c>
      <c r="D60" s="8" t="s">
        <v>1658</v>
      </c>
      <c r="E60" s="48" t="s">
        <v>1658</v>
      </c>
      <c r="F60" s="33" t="s">
        <v>2553</v>
      </c>
      <c r="G60" s="34" t="s">
        <v>2484</v>
      </c>
      <c r="H60" s="34" t="s">
        <v>2487</v>
      </c>
      <c r="I60" s="38" t="s">
        <v>2863</v>
      </c>
      <c r="J60" s="36" t="str">
        <f t="shared" si="4"/>
        <v>NACC_UDS$NPINF4D=labelled_spss(NACC_UDS$NPINF4D,c(88.8 = Not assessed or not applicable
99.9 = Missing/unknown
-4.4 = Not available), label="Size of second largest old infarct observed in brainstem or cerebellum (cm)")</v>
      </c>
      <c r="K60" s="33" t="str">
        <f t="shared" si="5"/>
        <v>missing values NPINF4D(-4,88.8,99.9).</v>
      </c>
      <c r="L60" s="39" t="s">
        <v>2890</v>
      </c>
    </row>
    <row r="61" spans="1:12" ht="36" x14ac:dyDescent="0.3">
      <c r="A61" s="34">
        <v>7</v>
      </c>
      <c r="B61" s="34" t="s">
        <v>2697</v>
      </c>
      <c r="C61" s="34" t="str">
        <f t="shared" si="0"/>
        <v>7 Cerebrovascular disease</v>
      </c>
      <c r="D61" s="8" t="s">
        <v>1659</v>
      </c>
      <c r="E61" s="48" t="s">
        <v>1659</v>
      </c>
      <c r="F61" s="33" t="s">
        <v>2554</v>
      </c>
      <c r="G61" s="34" t="s">
        <v>2484</v>
      </c>
      <c r="H61" s="34" t="s">
        <v>2487</v>
      </c>
      <c r="I61" s="38" t="s">
        <v>2863</v>
      </c>
      <c r="J61" s="36" t="str">
        <f t="shared" si="4"/>
        <v>NACC_UDS$NPINF4F=labelled_spss(NACC_UDS$NPINF4F,c(88.8 = Not assessed or not applicable
99.9 = Missing/unknown
-4.4 = Not available), label="Size of third largest old infarct observed in brainstem or cerebellum (cm)")</v>
      </c>
      <c r="K61" s="33" t="str">
        <f t="shared" si="5"/>
        <v>missing values NPINF4F(-4,88.8,99.9).</v>
      </c>
      <c r="L61" s="39" t="s">
        <v>2890</v>
      </c>
    </row>
    <row r="62" spans="1:12" ht="48" x14ac:dyDescent="0.3">
      <c r="A62" s="34">
        <v>7</v>
      </c>
      <c r="B62" s="34" t="s">
        <v>2697</v>
      </c>
      <c r="C62" s="34" t="str">
        <f t="shared" si="0"/>
        <v>7 Cerebrovascular disease</v>
      </c>
      <c r="D62" s="8" t="s">
        <v>1660</v>
      </c>
      <c r="E62" s="48" t="s">
        <v>1660</v>
      </c>
      <c r="F62" s="33" t="s">
        <v>2555</v>
      </c>
      <c r="G62" s="34" t="s">
        <v>2486</v>
      </c>
      <c r="H62" s="34" t="s">
        <v>2485</v>
      </c>
      <c r="I62" s="38" t="s">
        <v>2827</v>
      </c>
      <c r="J62" s="36" t="str">
        <f t="shared" si="4"/>
        <v>NACC_UDS$NACCINF=labelled_spss(NACC_UDS$NACCINF,c( 0 = No 
1 = Yes
8 = Not assessed
9 = Unknown or missing), label="Infarcts and lacunes ")</v>
      </c>
      <c r="K62" s="33" t="str">
        <f t="shared" si="5"/>
        <v>missing values NACCINF(-4,8,9).</v>
      </c>
      <c r="L62" s="39" t="s">
        <v>2887</v>
      </c>
    </row>
    <row r="63" spans="1:12" ht="60" x14ac:dyDescent="0.3">
      <c r="A63" s="34">
        <v>7</v>
      </c>
      <c r="B63" s="34" t="s">
        <v>2697</v>
      </c>
      <c r="C63" s="34" t="str">
        <f t="shared" si="0"/>
        <v>7 Cerebrovascular disease</v>
      </c>
      <c r="D63" s="8" t="s">
        <v>1661</v>
      </c>
      <c r="E63" s="48" t="s">
        <v>1661</v>
      </c>
      <c r="F63" s="33" t="s">
        <v>2556</v>
      </c>
      <c r="G63" s="34" t="s">
        <v>2484</v>
      </c>
      <c r="H63" s="34" t="s">
        <v>2494</v>
      </c>
      <c r="I63" s="38" t="s">
        <v>2849</v>
      </c>
      <c r="J63" s="36" t="str">
        <f t="shared" si="4"/>
        <v>NACC_UDS$NPHEM=labelled_spss(NACC_UDS$NPHEM,c( 1 = Yes
2 = No
3 = Not assessed
9 = Missing/unknown
-4 = Not available), label="Single or multiple hemorrhages present ")</v>
      </c>
      <c r="K63" s="33" t="str">
        <f t="shared" si="5"/>
        <v>missing values NPHEM(-4,9,3).</v>
      </c>
      <c r="L63" s="39" t="s">
        <v>2892</v>
      </c>
    </row>
    <row r="64" spans="1:12" ht="60" x14ac:dyDescent="0.3">
      <c r="A64" s="34">
        <v>7</v>
      </c>
      <c r="B64" s="34" t="s">
        <v>2697</v>
      </c>
      <c r="C64" s="34" t="str">
        <f t="shared" si="0"/>
        <v>7 Cerebrovascular disease</v>
      </c>
      <c r="D64" s="8" t="s">
        <v>1662</v>
      </c>
      <c r="E64" s="48" t="s">
        <v>1662</v>
      </c>
      <c r="F64" s="33" t="s">
        <v>2557</v>
      </c>
      <c r="G64" s="34" t="s">
        <v>2484</v>
      </c>
      <c r="H64" s="34" t="s">
        <v>2487</v>
      </c>
      <c r="I64" s="38" t="s">
        <v>2851</v>
      </c>
      <c r="J64" s="36" t="str">
        <f t="shared" si="4"/>
        <v>NACC_UDS$NPHEMO=labelled_spss(NACC_UDS$NPHEMO,c( 0 = No
	1 = Yes
	8 = Not assessed
	9 = Missing/unknown
-4 = Not available), label="Single or multiple old hemorrhages observed grossly")</v>
      </c>
      <c r="K64" s="33" t="str">
        <f t="shared" si="5"/>
        <v>missing values NPHEMO(-4,8,9).</v>
      </c>
      <c r="L64" s="39" t="s">
        <v>2887</v>
      </c>
    </row>
    <row r="65" spans="1:12" ht="60" x14ac:dyDescent="0.3">
      <c r="A65" s="34">
        <v>7</v>
      </c>
      <c r="B65" s="34" t="s">
        <v>2697</v>
      </c>
      <c r="C65" s="34" t="str">
        <f t="shared" si="0"/>
        <v>7 Cerebrovascular disease</v>
      </c>
      <c r="D65" s="8" t="s">
        <v>1663</v>
      </c>
      <c r="E65" s="48" t="s">
        <v>1663</v>
      </c>
      <c r="F65" s="33" t="s">
        <v>2558</v>
      </c>
      <c r="G65" s="34" t="s">
        <v>2484</v>
      </c>
      <c r="H65" s="34" t="s">
        <v>2487</v>
      </c>
      <c r="I65" s="38" t="s">
        <v>2851</v>
      </c>
      <c r="J65" s="36" t="str">
        <f t="shared" si="4"/>
        <v>NACC_UDS$NPHEMO1=labelled_spss(NACC_UDS$NPHEMO1,c( 0 = No
	1 = Yes
	8 = Not assessed
	9 = Missing/unknown
-4 = Not available), label="Single or multiple old hemorrhages observed grossly — subdural or epidural hemorrhage")</v>
      </c>
      <c r="K65" s="33" t="str">
        <f t="shared" si="5"/>
        <v>missing values NPHEMO1(-4,8,9).</v>
      </c>
      <c r="L65" s="39" t="s">
        <v>2887</v>
      </c>
    </row>
    <row r="66" spans="1:12" ht="60" x14ac:dyDescent="0.3">
      <c r="A66" s="34">
        <v>7</v>
      </c>
      <c r="B66" s="34" t="s">
        <v>2697</v>
      </c>
      <c r="C66" s="34" t="str">
        <f t="shared" si="0"/>
        <v>7 Cerebrovascular disease</v>
      </c>
      <c r="D66" s="8" t="s">
        <v>1664</v>
      </c>
      <c r="E66" s="48" t="s">
        <v>1664</v>
      </c>
      <c r="F66" s="33" t="s">
        <v>2559</v>
      </c>
      <c r="G66" s="34" t="s">
        <v>2484</v>
      </c>
      <c r="H66" s="34" t="s">
        <v>2487</v>
      </c>
      <c r="I66" s="38" t="s">
        <v>2851</v>
      </c>
      <c r="J66" s="36" t="str">
        <f t="shared" si="4"/>
        <v>NACC_UDS$NPHEMO2=labelled_spss(NACC_UDS$NPHEMO2,c( 0 = No
	1 = Yes
	8 = Not assessed
	9 = Missing/unknown
-4 = Not available), label="Single or multiple old hemorrhages observed grossly — primary parenchymal hemorrhage")</v>
      </c>
      <c r="K66" s="33" t="str">
        <f t="shared" si="5"/>
        <v>missing values NPHEMO2(-4,8,9).</v>
      </c>
      <c r="L66" s="39" t="s">
        <v>2887</v>
      </c>
    </row>
    <row r="67" spans="1:12" ht="60" x14ac:dyDescent="0.3">
      <c r="A67" s="34">
        <v>7</v>
      </c>
      <c r="B67" s="34" t="s">
        <v>2697</v>
      </c>
      <c r="C67" s="34" t="str">
        <f t="shared" ref="C67:C130" si="6">CONCATENATE(A67," ",B67)</f>
        <v>7 Cerebrovascular disease</v>
      </c>
      <c r="D67" s="8" t="s">
        <v>1665</v>
      </c>
      <c r="E67" s="48" t="s">
        <v>1665</v>
      </c>
      <c r="F67" s="33" t="s">
        <v>2560</v>
      </c>
      <c r="G67" s="34" t="s">
        <v>2484</v>
      </c>
      <c r="H67" s="34" t="s">
        <v>2487</v>
      </c>
      <c r="I67" s="38" t="s">
        <v>2851</v>
      </c>
      <c r="J67" s="36" t="str">
        <f t="shared" si="4"/>
        <v>NACC_UDS$NPHEMO3=labelled_spss(NACC_UDS$NPHEMO3,c( 0 = No
	1 = Yes
	8 = Not assessed
	9 = Missing/unknown
-4 = Not available), label="Single or multiple old hemorrhages observed grossly — secondary parenchymal hemorrhage")</v>
      </c>
      <c r="K67" s="33" t="str">
        <f t="shared" si="5"/>
        <v>missing values NPHEMO3(-4,8,9).</v>
      </c>
      <c r="L67" s="39" t="s">
        <v>2887</v>
      </c>
    </row>
    <row r="68" spans="1:12" ht="60" x14ac:dyDescent="0.3">
      <c r="A68" s="34">
        <v>7</v>
      </c>
      <c r="B68" s="34" t="s">
        <v>2697</v>
      </c>
      <c r="C68" s="34" t="str">
        <f t="shared" si="6"/>
        <v>7 Cerebrovascular disease</v>
      </c>
      <c r="D68" s="8" t="s">
        <v>1666</v>
      </c>
      <c r="E68" s="48" t="s">
        <v>1666</v>
      </c>
      <c r="F68" s="33" t="s">
        <v>2561</v>
      </c>
      <c r="G68" s="34" t="s">
        <v>2484</v>
      </c>
      <c r="H68" s="34" t="s">
        <v>2494</v>
      </c>
      <c r="I68" s="38" t="s">
        <v>2849</v>
      </c>
      <c r="J68" s="36" t="str">
        <f t="shared" ref="J68:J99" si="7">CONCATENATE("NACC_UDS$",D68,"=","labelled_spss(NACC_UDS$",D68,",c(",I68,"), label=",$J$2,F68,$J$2,")")</f>
        <v>NACC_UDS$NPMICRO=labelled_spss(NACC_UDS$NPMICRO,c( 1 = Yes
2 = No
3 = Not assessed
9 = Missing/unknown
-4 = Not available), label="Multiple microinfarcts present ")</v>
      </c>
      <c r="K68" s="33" t="str">
        <f t="shared" ref="K68:K95" si="8">CONCATENATE("missing values ",D68,"(",L68,").")</f>
        <v>missing values NPMICRO(-4,9,3).</v>
      </c>
      <c r="L68" s="39" t="s">
        <v>2892</v>
      </c>
    </row>
    <row r="69" spans="1:12" ht="60" x14ac:dyDescent="0.3">
      <c r="A69" s="34">
        <v>7</v>
      </c>
      <c r="B69" s="34" t="s">
        <v>2697</v>
      </c>
      <c r="C69" s="34" t="str">
        <f t="shared" si="6"/>
        <v>7 Cerebrovascular disease</v>
      </c>
      <c r="D69" s="8" t="s">
        <v>1667</v>
      </c>
      <c r="E69" s="48" t="s">
        <v>1667</v>
      </c>
      <c r="F69" s="33" t="s">
        <v>2562</v>
      </c>
      <c r="G69" s="34" t="s">
        <v>2484</v>
      </c>
      <c r="H69" s="34" t="s">
        <v>2487</v>
      </c>
      <c r="I69" s="38" t="s">
        <v>2851</v>
      </c>
      <c r="J69" s="36" t="str">
        <f t="shared" si="7"/>
        <v>NACC_UDS$NPOLD=labelled_spss(NACC_UDS$NPOLD,c( 0 = No
	1 = Yes
	8 = Not assessed
	9 = Missing/unknown
-4 = Not available), label="Old microinfarcts, not observed grossly ")</v>
      </c>
      <c r="K69" s="33" t="str">
        <f t="shared" si="8"/>
        <v>missing values NPOLD(-4,8,9).</v>
      </c>
      <c r="L69" s="39" t="s">
        <v>2887</v>
      </c>
    </row>
    <row r="70" spans="1:12" ht="84" x14ac:dyDescent="0.3">
      <c r="A70" s="34">
        <v>7</v>
      </c>
      <c r="B70" s="34" t="s">
        <v>2697</v>
      </c>
      <c r="C70" s="34" t="str">
        <f t="shared" si="6"/>
        <v>7 Cerebrovascular disease</v>
      </c>
      <c r="D70" s="8" t="s">
        <v>1668</v>
      </c>
      <c r="E70" s="48" t="s">
        <v>1668</v>
      </c>
      <c r="F70" s="33" t="s">
        <v>2563</v>
      </c>
      <c r="G70" s="34" t="s">
        <v>2484</v>
      </c>
      <c r="H70" s="34" t="s">
        <v>2487</v>
      </c>
      <c r="I70" s="38" t="s">
        <v>2864</v>
      </c>
      <c r="J70" s="36" t="str">
        <f t="shared" si="7"/>
        <v>NACC_UDS$NPOLD1=labelled_spss(NACC_UDS$NPOLD1,c( 0 = 0
	1 = 1
	2 = 2
	3 = 3 or more
	8 = Not assessed
	9 = Missing/unknown
-4 = Not available), label="Number of old microinfarcts, not observed grossly — cerebral cortex")</v>
      </c>
      <c r="K70" s="33" t="str">
        <f t="shared" si="8"/>
        <v>missing values NPOLD1(-4,8,9).</v>
      </c>
      <c r="L70" s="39" t="s">
        <v>2887</v>
      </c>
    </row>
    <row r="71" spans="1:12" ht="84" x14ac:dyDescent="0.3">
      <c r="A71" s="34">
        <v>7</v>
      </c>
      <c r="B71" s="34" t="s">
        <v>2697</v>
      </c>
      <c r="C71" s="34" t="str">
        <f t="shared" si="6"/>
        <v>7 Cerebrovascular disease</v>
      </c>
      <c r="D71" s="8" t="s">
        <v>1669</v>
      </c>
      <c r="E71" s="48" t="s">
        <v>1669</v>
      </c>
      <c r="F71" s="33" t="s">
        <v>2564</v>
      </c>
      <c r="G71" s="34" t="s">
        <v>2484</v>
      </c>
      <c r="H71" s="34" t="s">
        <v>2487</v>
      </c>
      <c r="I71" s="38" t="s">
        <v>2864</v>
      </c>
      <c r="J71" s="36" t="str">
        <f t="shared" si="7"/>
        <v>NACC_UDS$NPOLD2=labelled_spss(NACC_UDS$NPOLD2,c( 0 = 0
	1 = 1
	2 = 2
	3 = 3 or more
	8 = Not assessed
	9 = Missing/unknown
-4 = Not available), label="Number of old microinfarcts, not observed grossly — subcortical or periventricular white matter")</v>
      </c>
      <c r="K71" s="33" t="str">
        <f t="shared" si="8"/>
        <v>missing values NPOLD2(-4,8,9).</v>
      </c>
      <c r="L71" s="39" t="s">
        <v>2887</v>
      </c>
    </row>
    <row r="72" spans="1:12" ht="84" x14ac:dyDescent="0.3">
      <c r="A72" s="34">
        <v>7</v>
      </c>
      <c r="B72" s="34" t="s">
        <v>2697</v>
      </c>
      <c r="C72" s="34" t="str">
        <f t="shared" si="6"/>
        <v>7 Cerebrovascular disease</v>
      </c>
      <c r="D72" s="8" t="s">
        <v>1670</v>
      </c>
      <c r="E72" s="48" t="s">
        <v>1670</v>
      </c>
      <c r="F72" s="33" t="s">
        <v>2565</v>
      </c>
      <c r="G72" s="34" t="s">
        <v>2484</v>
      </c>
      <c r="H72" s="34" t="s">
        <v>2487</v>
      </c>
      <c r="I72" s="38" t="s">
        <v>2864</v>
      </c>
      <c r="J72" s="36" t="str">
        <f t="shared" si="7"/>
        <v>NACC_UDS$NPOLD3=labelled_spss(NACC_UDS$NPOLD3,c( 0 = 0
	1 = 1
	2 = 2
	3 = 3 or more
	8 = Not assessed
	9 = Missing/unknown
-4 = Not available), label="Number of old microinfarcts, not observed grossly — subcortical gray matter")</v>
      </c>
      <c r="K72" s="33" t="str">
        <f t="shared" si="8"/>
        <v>missing values NPOLD3(-4,8,9).</v>
      </c>
      <c r="L72" s="39" t="s">
        <v>2887</v>
      </c>
    </row>
    <row r="73" spans="1:12" ht="84" x14ac:dyDescent="0.3">
      <c r="A73" s="34">
        <v>7</v>
      </c>
      <c r="B73" s="34" t="s">
        <v>2697</v>
      </c>
      <c r="C73" s="34" t="str">
        <f t="shared" si="6"/>
        <v>7 Cerebrovascular disease</v>
      </c>
      <c r="D73" s="8" t="s">
        <v>1671</v>
      </c>
      <c r="E73" s="48" t="s">
        <v>1671</v>
      </c>
      <c r="F73" s="33" t="s">
        <v>2566</v>
      </c>
      <c r="G73" s="34" t="s">
        <v>2484</v>
      </c>
      <c r="H73" s="34" t="s">
        <v>2487</v>
      </c>
      <c r="I73" s="38" t="s">
        <v>2864</v>
      </c>
      <c r="J73" s="36" t="str">
        <f t="shared" si="7"/>
        <v>NACC_UDS$NPOLD4=labelled_spss(NACC_UDS$NPOLD4,c( 0 = 0
	1 = 1
	2 = 2
	3 = 3 or more
	8 = Not assessed
	9 = Missing/unknown
-4 = Not available), label="Number of old microinfarcts, not observed grossly — brainstem and cerebellum")</v>
      </c>
      <c r="K73" s="33" t="str">
        <f t="shared" si="8"/>
        <v>missing values NPOLD4(-4,8,9).</v>
      </c>
      <c r="L73" s="39" t="s">
        <v>2887</v>
      </c>
    </row>
    <row r="74" spans="1:12" ht="48" x14ac:dyDescent="0.3">
      <c r="A74" s="34">
        <v>7</v>
      </c>
      <c r="B74" s="34" t="s">
        <v>2697</v>
      </c>
      <c r="C74" s="34" t="str">
        <f t="shared" si="6"/>
        <v>7 Cerebrovascular disease</v>
      </c>
      <c r="D74" s="8" t="s">
        <v>1672</v>
      </c>
      <c r="E74" s="48" t="s">
        <v>1672</v>
      </c>
      <c r="F74" s="33" t="s">
        <v>2567</v>
      </c>
      <c r="G74" s="34" t="s">
        <v>2486</v>
      </c>
      <c r="H74" s="34" t="s">
        <v>2485</v>
      </c>
      <c r="I74" s="38" t="s">
        <v>2828</v>
      </c>
      <c r="J74" s="36" t="str">
        <f t="shared" si="7"/>
        <v>NACC_UDS$NACCMICR=labelled_spss(NACC_UDS$NACCMICR,c( 0 = No
	1 = Yes
8 = Not assessed
9 = Unknown or missing), label="Microinfarcts ")</v>
      </c>
      <c r="K74" s="33" t="str">
        <f t="shared" si="8"/>
        <v>missing values NACCMICR(-4,8,9).</v>
      </c>
      <c r="L74" s="39" t="s">
        <v>2887</v>
      </c>
    </row>
    <row r="75" spans="1:12" ht="60" x14ac:dyDescent="0.3">
      <c r="A75" s="34">
        <v>7</v>
      </c>
      <c r="B75" s="34" t="s">
        <v>2697</v>
      </c>
      <c r="C75" s="34" t="str">
        <f t="shared" si="6"/>
        <v>7 Cerebrovascular disease</v>
      </c>
      <c r="D75" s="8" t="s">
        <v>1673</v>
      </c>
      <c r="E75" s="48" t="s">
        <v>1673</v>
      </c>
      <c r="F75" s="33" t="s">
        <v>2568</v>
      </c>
      <c r="G75" s="34" t="s">
        <v>2484</v>
      </c>
      <c r="H75" s="34" t="s">
        <v>2487</v>
      </c>
      <c r="I75" s="38" t="s">
        <v>2851</v>
      </c>
      <c r="J75" s="36" t="str">
        <f t="shared" si="7"/>
        <v>NACC_UDS$NPOLDD=labelled_spss(NACC_UDS$NPOLDD,c( 0 = No
	1 = Yes
	8 = Not assessed
	9 = Missing/unknown
-4 = Not available), label="Old cerebral microbleeds ")</v>
      </c>
      <c r="K75" s="33" t="str">
        <f t="shared" si="8"/>
        <v>missing values NPOLDD(-4,8,9).</v>
      </c>
      <c r="L75" s="39" t="s">
        <v>2887</v>
      </c>
    </row>
    <row r="76" spans="1:12" ht="84" x14ac:dyDescent="0.3">
      <c r="A76" s="34">
        <v>7</v>
      </c>
      <c r="B76" s="34" t="s">
        <v>2697</v>
      </c>
      <c r="C76" s="34" t="str">
        <f t="shared" si="6"/>
        <v>7 Cerebrovascular disease</v>
      </c>
      <c r="D76" s="8" t="s">
        <v>1674</v>
      </c>
      <c r="E76" s="48" t="s">
        <v>1674</v>
      </c>
      <c r="F76" s="33" t="s">
        <v>2569</v>
      </c>
      <c r="G76" s="34" t="s">
        <v>2484</v>
      </c>
      <c r="H76" s="34" t="s">
        <v>2487</v>
      </c>
      <c r="I76" s="38" t="s">
        <v>2864</v>
      </c>
      <c r="J76" s="36" t="str">
        <f t="shared" si="7"/>
        <v>NACC_UDS$NPOLDD1=labelled_spss(NACC_UDS$NPOLDD1,c( 0 = 0
	1 = 1
	2 = 2
	3 = 3 or more
	8 = Not assessed
	9 = Missing/unknown
-4 = Not available), label="Number of cerebral microbleeds — cerebral cortex ")</v>
      </c>
      <c r="K76" s="33" t="str">
        <f t="shared" si="8"/>
        <v>missing values NPOLDD1(-4,8,9).</v>
      </c>
      <c r="L76" s="39" t="s">
        <v>2887</v>
      </c>
    </row>
    <row r="77" spans="1:12" ht="84" x14ac:dyDescent="0.3">
      <c r="A77" s="34">
        <v>7</v>
      </c>
      <c r="B77" s="34" t="s">
        <v>2697</v>
      </c>
      <c r="C77" s="34" t="str">
        <f t="shared" si="6"/>
        <v>7 Cerebrovascular disease</v>
      </c>
      <c r="D77" s="8" t="s">
        <v>1675</v>
      </c>
      <c r="E77" s="48" t="s">
        <v>1675</v>
      </c>
      <c r="F77" s="33" t="s">
        <v>2570</v>
      </c>
      <c r="G77" s="34" t="s">
        <v>2484</v>
      </c>
      <c r="H77" s="34" t="s">
        <v>2487</v>
      </c>
      <c r="I77" s="38" t="s">
        <v>2864</v>
      </c>
      <c r="J77" s="36" t="str">
        <f t="shared" si="7"/>
        <v>NACC_UDS$NPOLDD2=labelled_spss(NACC_UDS$NPOLDD2,c( 0 = 0
	1 = 1
	2 = 2
	3 = 3 or more
	8 = Not assessed
	9 = Missing/unknown
-4 = Not available), label="Number of cerebral microbleeds — subcortical  and periventricular white matter")</v>
      </c>
      <c r="K77" s="33" t="str">
        <f t="shared" si="8"/>
        <v>missing values NPOLDD2(-4,8,9).</v>
      </c>
      <c r="L77" s="39" t="s">
        <v>2887</v>
      </c>
    </row>
    <row r="78" spans="1:12" ht="84" x14ac:dyDescent="0.3">
      <c r="A78" s="34">
        <v>7</v>
      </c>
      <c r="B78" s="34" t="s">
        <v>2697</v>
      </c>
      <c r="C78" s="34" t="str">
        <f t="shared" si="6"/>
        <v>7 Cerebrovascular disease</v>
      </c>
      <c r="D78" s="8" t="s">
        <v>1676</v>
      </c>
      <c r="E78" s="48" t="s">
        <v>1676</v>
      </c>
      <c r="F78" s="33" t="s">
        <v>2571</v>
      </c>
      <c r="G78" s="34" t="s">
        <v>2484</v>
      </c>
      <c r="H78" s="34" t="s">
        <v>2487</v>
      </c>
      <c r="I78" s="38" t="s">
        <v>2865</v>
      </c>
      <c r="J78" s="36" t="str">
        <f t="shared" si="7"/>
        <v>NACC_UDS$NPOLDD3=labelled_spss(NACC_UDS$NPOLDD3,c( 0 = 0
	1 = 1
	2 = 2
	3 = 3 or more
	8 = Not assessed
	9 = Missing/unknown
	-4 = Not available), label="Number of cerebral microbleeds — subcortical gray matter")</v>
      </c>
      <c r="K78" s="33" t="str">
        <f t="shared" si="8"/>
        <v>missing values NPOLDD3(-4,8,9).</v>
      </c>
      <c r="L78" s="39" t="s">
        <v>2887</v>
      </c>
    </row>
    <row r="79" spans="1:12" ht="84" x14ac:dyDescent="0.3">
      <c r="A79" s="34">
        <v>7</v>
      </c>
      <c r="B79" s="34" t="s">
        <v>2697</v>
      </c>
      <c r="C79" s="34" t="str">
        <f t="shared" si="6"/>
        <v>7 Cerebrovascular disease</v>
      </c>
      <c r="D79" s="8" t="s">
        <v>1677</v>
      </c>
      <c r="E79" s="48" t="s">
        <v>1677</v>
      </c>
      <c r="F79" s="33" t="s">
        <v>2572</v>
      </c>
      <c r="G79" s="34" t="s">
        <v>2484</v>
      </c>
      <c r="H79" s="34" t="s">
        <v>2487</v>
      </c>
      <c r="I79" s="38" t="s">
        <v>2864</v>
      </c>
      <c r="J79" s="36" t="str">
        <f t="shared" si="7"/>
        <v>NACC_UDS$NPOLDD4=labelled_spss(NACC_UDS$NPOLDD4,c( 0 = 0
	1 = 1
	2 = 2
	3 = 3 or more
	8 = Not assessed
	9 = Missing/unknown
-4 = Not available), label="Number of cerebral microbleeds — brainstem  and cerebellum")</v>
      </c>
      <c r="K79" s="33" t="str">
        <f t="shared" si="8"/>
        <v>missing values NPOLDD4(-4,8,9).</v>
      </c>
      <c r="L79" s="39" t="s">
        <v>2887</v>
      </c>
    </row>
    <row r="80" spans="1:12" ht="48" x14ac:dyDescent="0.3">
      <c r="A80" s="34">
        <v>7</v>
      </c>
      <c r="B80" s="34" t="s">
        <v>2697</v>
      </c>
      <c r="C80" s="34" t="str">
        <f t="shared" si="6"/>
        <v>7 Cerebrovascular disease</v>
      </c>
      <c r="D80" s="8" t="s">
        <v>1678</v>
      </c>
      <c r="E80" s="48" t="s">
        <v>1678</v>
      </c>
      <c r="F80" s="33" t="s">
        <v>2573</v>
      </c>
      <c r="G80" s="34" t="s">
        <v>2486</v>
      </c>
      <c r="H80" s="34" t="s">
        <v>2485</v>
      </c>
      <c r="I80" s="38" t="s">
        <v>2828</v>
      </c>
      <c r="J80" s="36" t="str">
        <f t="shared" si="7"/>
        <v>NACC_UDS$NACCHEM=labelled_spss(NACC_UDS$NACCHEM,c( 0 = No
	1 = Yes
8 = Not assessed
9 = Unknown or missing), label="Hemorrhages and microbleeds ")</v>
      </c>
      <c r="K80" s="33" t="str">
        <f t="shared" si="8"/>
        <v>missing values NACCHEM(-4,8,9).</v>
      </c>
      <c r="L80" s="39" t="s">
        <v>2887</v>
      </c>
    </row>
    <row r="81" spans="1:12" ht="72" x14ac:dyDescent="0.3">
      <c r="A81" s="34">
        <v>7</v>
      </c>
      <c r="B81" s="34" t="s">
        <v>2697</v>
      </c>
      <c r="C81" s="34" t="str">
        <f t="shared" si="6"/>
        <v>7 Cerebrovascular disease</v>
      </c>
      <c r="D81" s="8" t="s">
        <v>1679</v>
      </c>
      <c r="E81" s="48" t="s">
        <v>1679</v>
      </c>
      <c r="F81" s="33" t="s">
        <v>2574</v>
      </c>
      <c r="G81" s="34" t="s">
        <v>2486</v>
      </c>
      <c r="H81" s="34" t="s">
        <v>2485</v>
      </c>
      <c r="I81" s="38" t="s">
        <v>2821</v>
      </c>
      <c r="J81" s="36" t="str">
        <f t="shared" si="7"/>
        <v>NACC_UDS$NACCARTE=labelled_spss(NACC_UDS$NACCARTE,c( 0 = None
	1 = Mild
	2 = Moderate
	3 = Severe
	8 = Not assessed
	9 = Missing/unknown), label="Arteriolosclerosis ")</v>
      </c>
      <c r="K81" s="33" t="str">
        <f t="shared" si="8"/>
        <v>missing values NACCARTE(-4,8,9).</v>
      </c>
      <c r="L81" s="39" t="s">
        <v>2887</v>
      </c>
    </row>
    <row r="82" spans="1:12" ht="84" x14ac:dyDescent="0.3">
      <c r="A82" s="34">
        <v>7</v>
      </c>
      <c r="B82" s="34" t="s">
        <v>2697</v>
      </c>
      <c r="C82" s="34" t="str">
        <f t="shared" si="6"/>
        <v>7 Cerebrovascular disease</v>
      </c>
      <c r="D82" s="8" t="s">
        <v>1680</v>
      </c>
      <c r="E82" s="48" t="s">
        <v>1680</v>
      </c>
      <c r="F82" s="33" t="s">
        <v>2575</v>
      </c>
      <c r="G82" s="34" t="s">
        <v>2484</v>
      </c>
      <c r="H82" s="34" t="s">
        <v>2487</v>
      </c>
      <c r="I82" s="38" t="s">
        <v>2852</v>
      </c>
      <c r="J82" s="36" t="str">
        <f t="shared" si="7"/>
        <v>NACC_UDS$NPWMR=labelled_spss(NACC_UDS$NPWMR,c( 0 = None
1 = Mild
2 = Moderate
3 = Severe
8 = Not assessed
9 = Missing/unknown
-4 = Not available), label="White matter rarefaction ")</v>
      </c>
      <c r="K82" s="33" t="str">
        <f t="shared" si="8"/>
        <v>missing values NPWMR(-4,8,9).</v>
      </c>
      <c r="L82" s="39" t="s">
        <v>2887</v>
      </c>
    </row>
    <row r="83" spans="1:12" ht="60" x14ac:dyDescent="0.3">
      <c r="A83" s="34">
        <v>7</v>
      </c>
      <c r="B83" s="34" t="s">
        <v>2697</v>
      </c>
      <c r="C83" s="34" t="str">
        <f t="shared" si="6"/>
        <v>7 Cerebrovascular disease</v>
      </c>
      <c r="D83" s="8" t="s">
        <v>1681</v>
      </c>
      <c r="E83" s="48" t="s">
        <v>1681</v>
      </c>
      <c r="F83" s="33" t="s">
        <v>2576</v>
      </c>
      <c r="G83" s="34" t="s">
        <v>2484</v>
      </c>
      <c r="H83" s="34" t="s">
        <v>2487</v>
      </c>
      <c r="I83" s="38" t="s">
        <v>2853</v>
      </c>
      <c r="J83" s="36" t="str">
        <f t="shared" si="7"/>
        <v>NACC_UDS$NPPATH=labelled_spss(NACC_UDS$NPPATH,c( 0 = No
1 = Yes
8 = Not assessed
9 = Missing/unknown
-4 = Not available), label="Other pathological changes related to ischemic  or vascular disease not previously specﬁed")</v>
      </c>
      <c r="K83" s="33" t="str">
        <f t="shared" si="8"/>
        <v>missing values NPPATH(-4,8,9).</v>
      </c>
      <c r="L83" s="39" t="s">
        <v>2887</v>
      </c>
    </row>
    <row r="84" spans="1:12" ht="48" x14ac:dyDescent="0.3">
      <c r="A84" s="34">
        <v>7</v>
      </c>
      <c r="B84" s="34" t="s">
        <v>2697</v>
      </c>
      <c r="C84" s="34" t="str">
        <f t="shared" si="6"/>
        <v>7 Cerebrovascular disease</v>
      </c>
      <c r="D84" s="8" t="s">
        <v>1682</v>
      </c>
      <c r="E84" s="48" t="s">
        <v>1682</v>
      </c>
      <c r="F84" s="33" t="s">
        <v>2577</v>
      </c>
      <c r="G84" s="34" t="s">
        <v>2486</v>
      </c>
      <c r="H84" s="34" t="s">
        <v>2485</v>
      </c>
      <c r="I84" s="38" t="s">
        <v>2829</v>
      </c>
      <c r="J84" s="36" t="str">
        <f t="shared" si="7"/>
        <v>NACC_UDS$NACCNEC=labelled_spss(NACC_UDS$NACCNEC,c( 0 = No
1 = Yes
8 = Not assessed
9 = Missing/unknown), label="Laminar necrosis ")</v>
      </c>
      <c r="K84" s="33" t="str">
        <f t="shared" si="8"/>
        <v>missing values NACCNEC(-4,8,9).</v>
      </c>
      <c r="L84" s="39" t="s">
        <v>2887</v>
      </c>
    </row>
    <row r="85" spans="1:12" ht="60" x14ac:dyDescent="0.3">
      <c r="A85" s="34">
        <v>7</v>
      </c>
      <c r="B85" s="34" t="s">
        <v>2697</v>
      </c>
      <c r="C85" s="34" t="str">
        <f t="shared" si="6"/>
        <v>7 Cerebrovascular disease</v>
      </c>
      <c r="D85" s="8" t="s">
        <v>1683</v>
      </c>
      <c r="E85" s="48" t="s">
        <v>1683</v>
      </c>
      <c r="F85" s="33" t="s">
        <v>2578</v>
      </c>
      <c r="G85" s="34" t="s">
        <v>2484</v>
      </c>
      <c r="H85" s="34" t="s">
        <v>2487</v>
      </c>
      <c r="I85" s="38" t="s">
        <v>2853</v>
      </c>
      <c r="J85" s="36" t="str">
        <f t="shared" si="7"/>
        <v>NACC_UDS$NPPATH2=labelled_spss(NACC_UDS$NPPATH2,c( 0 = No
1 = Yes
8 = Not assessed
9 = Missing/unknown
-4 = Not available), label="Acute neuronal necrosis ")</v>
      </c>
      <c r="K85" s="33" t="str">
        <f t="shared" si="8"/>
        <v>missing values NPPATH2(-4,8,9).</v>
      </c>
      <c r="L85" s="39" t="s">
        <v>2887</v>
      </c>
    </row>
    <row r="86" spans="1:12" ht="60" x14ac:dyDescent="0.3">
      <c r="A86" s="34">
        <v>7</v>
      </c>
      <c r="B86" s="34" t="s">
        <v>2697</v>
      </c>
      <c r="C86" s="34" t="str">
        <f t="shared" si="6"/>
        <v>7 Cerebrovascular disease</v>
      </c>
      <c r="D86" s="8" t="s">
        <v>1684</v>
      </c>
      <c r="E86" s="48" t="s">
        <v>1684</v>
      </c>
      <c r="F86" s="33" t="s">
        <v>2579</v>
      </c>
      <c r="G86" s="34" t="s">
        <v>2484</v>
      </c>
      <c r="H86" s="34" t="s">
        <v>2487</v>
      </c>
      <c r="I86" s="38" t="s">
        <v>2853</v>
      </c>
      <c r="J86" s="36" t="str">
        <f t="shared" si="7"/>
        <v>NACC_UDS$NPPATH3=labelled_spss(NACC_UDS$NPPATH3,c( 0 = No
1 = Yes
8 = Not assessed
9 = Missing/unknown
-4 = Not available), label="Acute/subacute gross infarcts ")</v>
      </c>
      <c r="K86" s="33" t="str">
        <f t="shared" si="8"/>
        <v>missing values NPPATH3(-4,8,9).</v>
      </c>
      <c r="L86" s="39" t="s">
        <v>2887</v>
      </c>
    </row>
    <row r="87" spans="1:12" ht="60" x14ac:dyDescent="0.3">
      <c r="A87" s="34">
        <v>7</v>
      </c>
      <c r="B87" s="34" t="s">
        <v>2697</v>
      </c>
      <c r="C87" s="34" t="str">
        <f t="shared" si="6"/>
        <v>7 Cerebrovascular disease</v>
      </c>
      <c r="D87" s="8" t="s">
        <v>1685</v>
      </c>
      <c r="E87" s="48" t="s">
        <v>1685</v>
      </c>
      <c r="F87" s="33" t="s">
        <v>2580</v>
      </c>
      <c r="G87" s="34" t="s">
        <v>2484</v>
      </c>
      <c r="H87" s="34" t="s">
        <v>2487</v>
      </c>
      <c r="I87" s="38" t="s">
        <v>2853</v>
      </c>
      <c r="J87" s="36" t="str">
        <f t="shared" si="7"/>
        <v>NACC_UDS$NPPATH4=labelled_spss(NACC_UDS$NPPATH4,c( 0 = No
1 = Yes
8 = Not assessed
9 = Missing/unknown
-4 = Not available), label="Acute/subacute microinfarcts ")</v>
      </c>
      <c r="K87" s="33" t="str">
        <f t="shared" si="8"/>
        <v>missing values NPPATH4(-4,8,9).</v>
      </c>
      <c r="L87" s="39" t="s">
        <v>2887</v>
      </c>
    </row>
    <row r="88" spans="1:12" ht="60" x14ac:dyDescent="0.3">
      <c r="A88" s="34">
        <v>7</v>
      </c>
      <c r="B88" s="34" t="s">
        <v>2697</v>
      </c>
      <c r="C88" s="34" t="str">
        <f t="shared" si="6"/>
        <v>7 Cerebrovascular disease</v>
      </c>
      <c r="D88" s="8" t="s">
        <v>1686</v>
      </c>
      <c r="E88" s="48" t="s">
        <v>1686</v>
      </c>
      <c r="F88" s="33" t="s">
        <v>2581</v>
      </c>
      <c r="G88" s="34" t="s">
        <v>2484</v>
      </c>
      <c r="H88" s="34" t="s">
        <v>2487</v>
      </c>
      <c r="I88" s="38" t="s">
        <v>2853</v>
      </c>
      <c r="J88" s="36" t="str">
        <f t="shared" si="7"/>
        <v>NACC_UDS$NPPATH5=labelled_spss(NACC_UDS$NPPATH5,c( 0 = No
1 = Yes
8 = Not assessed
9 = Missing/unknown
-4 = Not available), label="Acute/subacute gross hemorrhage ")</v>
      </c>
      <c r="K88" s="33" t="str">
        <f t="shared" si="8"/>
        <v>missing values NPPATH5(-4,8,9).</v>
      </c>
      <c r="L88" s="39" t="s">
        <v>2887</v>
      </c>
    </row>
    <row r="89" spans="1:12" ht="60" x14ac:dyDescent="0.3">
      <c r="A89" s="34">
        <v>7</v>
      </c>
      <c r="B89" s="34" t="s">
        <v>2697</v>
      </c>
      <c r="C89" s="34" t="str">
        <f t="shared" si="6"/>
        <v>7 Cerebrovascular disease</v>
      </c>
      <c r="D89" s="8" t="s">
        <v>1687</v>
      </c>
      <c r="E89" s="48" t="s">
        <v>1687</v>
      </c>
      <c r="F89" s="33" t="s">
        <v>2582</v>
      </c>
      <c r="G89" s="34" t="s">
        <v>2484</v>
      </c>
      <c r="H89" s="34" t="s">
        <v>2487</v>
      </c>
      <c r="I89" s="38" t="s">
        <v>2853</v>
      </c>
      <c r="J89" s="36" t="str">
        <f t="shared" si="7"/>
        <v>NACC_UDS$NPPATH6=labelled_spss(NACC_UDS$NPPATH6,c( 0 = No
1 = Yes
8 = Not assessed
9 = Missing/unknown
-4 = Not available), label="Acute/subacute microhemorrhage ")</v>
      </c>
      <c r="K89" s="33" t="str">
        <f t="shared" si="8"/>
        <v>missing values NPPATH6(-4,8,9).</v>
      </c>
      <c r="L89" s="39" t="s">
        <v>2887</v>
      </c>
    </row>
    <row r="90" spans="1:12" ht="60" x14ac:dyDescent="0.3">
      <c r="A90" s="34">
        <v>7</v>
      </c>
      <c r="B90" s="34" t="s">
        <v>2697</v>
      </c>
      <c r="C90" s="34" t="str">
        <f t="shared" si="6"/>
        <v>7 Cerebrovascular disease</v>
      </c>
      <c r="D90" s="8" t="s">
        <v>1688</v>
      </c>
      <c r="E90" s="48" t="s">
        <v>1688</v>
      </c>
      <c r="F90" s="33" t="s">
        <v>2583</v>
      </c>
      <c r="G90" s="34" t="s">
        <v>2484</v>
      </c>
      <c r="H90" s="34" t="s">
        <v>2487</v>
      </c>
      <c r="I90" s="38" t="s">
        <v>2853</v>
      </c>
      <c r="J90" s="36" t="str">
        <f t="shared" si="7"/>
        <v>NACC_UDS$NPPATH7=labelled_spss(NACC_UDS$NPPATH7,c( 0 = No
1 = Yes
8 = Not assessed
9 = Missing/unknown
-4 = Not available), label="Vascular malformation of any type ")</v>
      </c>
      <c r="K90" s="33" t="str">
        <f t="shared" si="8"/>
        <v>missing values NPPATH7(-4,8,9).</v>
      </c>
      <c r="L90" s="39" t="s">
        <v>2887</v>
      </c>
    </row>
    <row r="91" spans="1:12" ht="60" x14ac:dyDescent="0.3">
      <c r="A91" s="34">
        <v>7</v>
      </c>
      <c r="B91" s="34" t="s">
        <v>2697</v>
      </c>
      <c r="C91" s="34" t="str">
        <f t="shared" si="6"/>
        <v>7 Cerebrovascular disease</v>
      </c>
      <c r="D91" s="8" t="s">
        <v>1689</v>
      </c>
      <c r="E91" s="48" t="s">
        <v>1689</v>
      </c>
      <c r="F91" s="33" t="s">
        <v>2584</v>
      </c>
      <c r="G91" s="34" t="s">
        <v>2484</v>
      </c>
      <c r="H91" s="34" t="s">
        <v>2487</v>
      </c>
      <c r="I91" s="38" t="s">
        <v>2853</v>
      </c>
      <c r="J91" s="36" t="str">
        <f t="shared" si="7"/>
        <v>NACC_UDS$NPPATH8=labelled_spss(NACC_UDS$NPPATH8,c( 0 = No
1 = Yes
8 = Not assessed
9 = Missing/unknown
-4 = Not available), label="Aneurysm of any type ")</v>
      </c>
      <c r="K91" s="33" t="str">
        <f t="shared" si="8"/>
        <v>missing values NPPATH8(-4,8,9).</v>
      </c>
      <c r="L91" s="39" t="s">
        <v>2887</v>
      </c>
    </row>
    <row r="92" spans="1:12" ht="60" x14ac:dyDescent="0.3">
      <c r="A92" s="34">
        <v>7</v>
      </c>
      <c r="B92" s="34" t="s">
        <v>2697</v>
      </c>
      <c r="C92" s="34" t="str">
        <f t="shared" si="6"/>
        <v>7 Cerebrovascular disease</v>
      </c>
      <c r="D92" s="8" t="s">
        <v>1690</v>
      </c>
      <c r="E92" s="48" t="s">
        <v>1690</v>
      </c>
      <c r="F92" s="33" t="s">
        <v>2585</v>
      </c>
      <c r="G92" s="34" t="s">
        <v>2484</v>
      </c>
      <c r="H92" s="34" t="s">
        <v>2487</v>
      </c>
      <c r="I92" s="38" t="s">
        <v>2853</v>
      </c>
      <c r="J92" s="36" t="str">
        <f t="shared" si="7"/>
        <v>NACC_UDS$NPPATH9=labelled_spss(NACC_UDS$NPPATH9,c( 0 = No
1 = Yes
8 = Not assessed
9 = Missing/unknown
-4 = Not available), label="Vasculitis of any type ")</v>
      </c>
      <c r="K92" s="33" t="str">
        <f t="shared" si="8"/>
        <v>missing values NPPATH9(-4,8,9).</v>
      </c>
      <c r="L92" s="39" t="s">
        <v>2887</v>
      </c>
    </row>
    <row r="93" spans="1:12" ht="60" x14ac:dyDescent="0.3">
      <c r="A93" s="34">
        <v>7</v>
      </c>
      <c r="B93" s="34" t="s">
        <v>2697</v>
      </c>
      <c r="C93" s="34" t="str">
        <f t="shared" si="6"/>
        <v>7 Cerebrovascular disease</v>
      </c>
      <c r="D93" s="8" t="s">
        <v>1691</v>
      </c>
      <c r="E93" s="48" t="s">
        <v>1691</v>
      </c>
      <c r="F93" s="33" t="s">
        <v>2586</v>
      </c>
      <c r="G93" s="34" t="s">
        <v>2484</v>
      </c>
      <c r="H93" s="34" t="s">
        <v>2487</v>
      </c>
      <c r="I93" s="38" t="s">
        <v>2853</v>
      </c>
      <c r="J93" s="36" t="str">
        <f t="shared" si="7"/>
        <v>NACC_UDS$NPPATH10=labelled_spss(NACC_UDS$NPPATH10,c( 0 = No
1 = Yes
8 = Not assessed
9 = Missing/unknown
-4 = Not available), label="CADASIL ")</v>
      </c>
      <c r="K93" s="33" t="str">
        <f t="shared" si="8"/>
        <v>missing values NPPATH10(-4,8,9).</v>
      </c>
      <c r="L93" s="39" t="s">
        <v>2887</v>
      </c>
    </row>
    <row r="94" spans="1:12" ht="60" x14ac:dyDescent="0.3">
      <c r="A94" s="34">
        <v>7</v>
      </c>
      <c r="B94" s="34" t="s">
        <v>2697</v>
      </c>
      <c r="C94" s="34" t="str">
        <f t="shared" si="6"/>
        <v>7 Cerebrovascular disease</v>
      </c>
      <c r="D94" s="8" t="s">
        <v>1692</v>
      </c>
      <c r="E94" s="48" t="s">
        <v>1692</v>
      </c>
      <c r="F94" s="33" t="s">
        <v>2587</v>
      </c>
      <c r="G94" s="34" t="s">
        <v>2484</v>
      </c>
      <c r="H94" s="34" t="s">
        <v>2487</v>
      </c>
      <c r="I94" s="38" t="s">
        <v>2853</v>
      </c>
      <c r="J94" s="36" t="str">
        <f t="shared" si="7"/>
        <v>NACC_UDS$NPPATH11=labelled_spss(NACC_UDS$NPPATH11,c( 0 = No
1 = Yes
8 = Not assessed
9 = Missing/unknown
-4 = Not available), label="Mineralization of blood vessels ")</v>
      </c>
      <c r="K94" s="33" t="str">
        <f t="shared" si="8"/>
        <v>missing values NPPATH11(-4,8,9).</v>
      </c>
      <c r="L94" s="39" t="s">
        <v>2887</v>
      </c>
    </row>
    <row r="95" spans="1:12" ht="36" x14ac:dyDescent="0.3">
      <c r="A95" s="34">
        <v>7</v>
      </c>
      <c r="B95" s="34" t="s">
        <v>2697</v>
      </c>
      <c r="C95" s="34" t="str">
        <f t="shared" si="6"/>
        <v>7 Cerebrovascular disease</v>
      </c>
      <c r="D95" s="8" t="s">
        <v>1693</v>
      </c>
      <c r="E95" s="48" t="s">
        <v>1693</v>
      </c>
      <c r="F95" s="33" t="s">
        <v>2588</v>
      </c>
      <c r="G95" s="34" t="s">
        <v>2484</v>
      </c>
      <c r="H95" s="34" t="s">
        <v>2487</v>
      </c>
      <c r="I95" s="38" t="s">
        <v>2866</v>
      </c>
      <c r="J95" s="36" t="str">
        <f t="shared" si="7"/>
        <v>NACC_UDS$NPPATHO=labelled_spss(NACC_UDS$NPPATHO,c( 0 = No
1 = Yes
-4 = Not available), label="Other ischemic or vascular pathology ")</v>
      </c>
      <c r="K95" s="33" t="str">
        <f t="shared" si="8"/>
        <v>missing values NPPATHO(-4).</v>
      </c>
      <c r="L95" s="39" t="s">
        <v>2888</v>
      </c>
    </row>
    <row r="96" spans="1:12" x14ac:dyDescent="0.3">
      <c r="A96" s="34">
        <v>7</v>
      </c>
      <c r="B96" s="34" t="s">
        <v>2697</v>
      </c>
      <c r="C96" s="34" t="str">
        <f t="shared" si="6"/>
        <v>7 Cerebrovascular disease</v>
      </c>
      <c r="D96" s="8" t="s">
        <v>1694</v>
      </c>
      <c r="E96" s="48" t="s">
        <v>1694</v>
      </c>
      <c r="F96" s="33" t="s">
        <v>2589</v>
      </c>
      <c r="G96" s="34" t="s">
        <v>2484</v>
      </c>
      <c r="H96" s="34" t="s">
        <v>2487</v>
      </c>
      <c r="I96" s="47"/>
      <c r="J96" s="36" t="str">
        <f t="shared" si="7"/>
        <v>NACC_UDS$NPPATHOX=labelled_spss(NACC_UDS$NPPATHOX,c(), label="Other ischemic or vascular pathology specify ")</v>
      </c>
    </row>
    <row r="97" spans="1:12" ht="60" x14ac:dyDescent="0.3">
      <c r="A97" s="34">
        <v>7</v>
      </c>
      <c r="B97" s="34" t="s">
        <v>2697</v>
      </c>
      <c r="C97" s="34" t="str">
        <f t="shared" si="6"/>
        <v>7 Cerebrovascular disease</v>
      </c>
      <c r="D97" s="8" t="s">
        <v>1695</v>
      </c>
      <c r="E97" s="48" t="s">
        <v>1695</v>
      </c>
      <c r="F97" s="33" t="s">
        <v>2590</v>
      </c>
      <c r="G97" s="34" t="s">
        <v>2484</v>
      </c>
      <c r="H97" s="34" t="s">
        <v>2494</v>
      </c>
      <c r="I97" s="38" t="s">
        <v>2849</v>
      </c>
      <c r="J97" s="36" t="str">
        <f t="shared" si="7"/>
        <v>NACC_UDS$NPART=labelled_spss(NACC_UDS$NPART,c( 1 = Yes
2 = No
3 = Not assessed
9 = Missing/unknown
-4 = Not available), label="Subcortical arteriosclerotic leukoencephalopathy present")</v>
      </c>
      <c r="K97" s="33" t="str">
        <f t="shared" ref="K97:K128" si="9">CONCATENATE("missing values ",D97,"(",L97,").")</f>
        <v>missing values NPART(-4,9,3).</v>
      </c>
      <c r="L97" s="39" t="s">
        <v>2892</v>
      </c>
    </row>
    <row r="98" spans="1:12" ht="60" x14ac:dyDescent="0.3">
      <c r="A98" s="34">
        <v>7</v>
      </c>
      <c r="B98" s="34" t="s">
        <v>2697</v>
      </c>
      <c r="C98" s="34" t="str">
        <f t="shared" si="6"/>
        <v>7 Cerebrovascular disease</v>
      </c>
      <c r="D98" s="8" t="s">
        <v>1696</v>
      </c>
      <c r="E98" s="48" t="s">
        <v>1696</v>
      </c>
      <c r="F98" s="33" t="s">
        <v>2591</v>
      </c>
      <c r="G98" s="34" t="s">
        <v>2484</v>
      </c>
      <c r="H98" s="34" t="s">
        <v>2494</v>
      </c>
      <c r="I98" s="38" t="s">
        <v>2849</v>
      </c>
      <c r="J98" s="36" t="str">
        <f t="shared" si="7"/>
        <v>NACC_UDS$NPOANG=labelled_spss(NACC_UDS$NPOANG,c( 1 = Yes
2 = No
3 = Not assessed
9 = Missing/unknown
-4 = Not available), label="Angiopathy other than amyloid angiopathy present ")</v>
      </c>
      <c r="K98" s="33" t="str">
        <f t="shared" si="9"/>
        <v>missing values NPOANG(-4,9,3).</v>
      </c>
      <c r="L98" s="39" t="s">
        <v>2892</v>
      </c>
    </row>
    <row r="99" spans="1:12" ht="96" x14ac:dyDescent="0.3">
      <c r="A99" s="34">
        <v>8</v>
      </c>
      <c r="B99" s="34" t="s">
        <v>2698</v>
      </c>
      <c r="C99" s="34" t="str">
        <f t="shared" si="6"/>
        <v>8 Lewy body and substantia nigra pathology</v>
      </c>
      <c r="D99" s="8" t="s">
        <v>1697</v>
      </c>
      <c r="E99" s="48" t="s">
        <v>1697</v>
      </c>
      <c r="F99" s="36" t="s">
        <v>2867</v>
      </c>
      <c r="G99" s="34" t="s">
        <v>2486</v>
      </c>
      <c r="H99" s="34" t="s">
        <v>2485</v>
      </c>
      <c r="I99" s="38" t="s">
        <v>2891</v>
      </c>
      <c r="J99" s="36" t="str">
        <f t="shared" si="7"/>
        <v>NACC_UDS$NACCLEWY=labelled_spss(NACC_UDS$NACCLEWY,c( 0 = No Lewy body pathology
1 = Brainstem-predominant
2 = Limbic (transitional) or amygdala-predominant
3 = Neocortical (diffuse)
4 = Lewy bodies present, but region unspecified or found in the olfactory bulb
8 = Not assessed
9 = Missing), label="Lewy body pathology (NOTE: For v1-9, olfactory bulb may not have been assessed, and therefore, if there were Lewy bodies in the olfactory bulb, they would have nacclewy = 0)")</v>
      </c>
      <c r="K99" s="33" t="str">
        <f t="shared" si="9"/>
        <v>missing values NACCLEWY(-4,8,9).</v>
      </c>
      <c r="L99" s="39" t="s">
        <v>2887</v>
      </c>
    </row>
    <row r="100" spans="1:12" ht="108" x14ac:dyDescent="0.3">
      <c r="A100" s="34">
        <v>8</v>
      </c>
      <c r="B100" s="34" t="s">
        <v>2698</v>
      </c>
      <c r="C100" s="34" t="str">
        <f t="shared" si="6"/>
        <v>8 Lewy body and substantia nigra pathology</v>
      </c>
      <c r="D100" s="8" t="s">
        <v>1698</v>
      </c>
      <c r="E100" s="48" t="s">
        <v>1698</v>
      </c>
      <c r="F100" s="33" t="s">
        <v>2592</v>
      </c>
      <c r="G100" s="34" t="s">
        <v>2484</v>
      </c>
      <c r="H100" s="34" t="s">
        <v>2487</v>
      </c>
      <c r="I100" s="38" t="s">
        <v>2854</v>
      </c>
      <c r="J100" s="36" t="str">
        <f t="shared" ref="J100:J131" si="10">CONCATENATE("NACC_UDS$",D100,"=","labelled_spss(NACC_UDS$",D100,",c(",I100,"), label=",$J$2,F100,$J$2,")")</f>
        <v>NACC_UDS$NPLBOD=labelled_spss(NACC_UDS$NPLBOD,c( 0 = No
1 = Brainstem predominant
2 = Limbic (transitional)
3 = Neocortical (diffuse)
4 = Amygdala predominant
5 = Olfactory bulb
8 = Not assessed
9 = Missing/unknown
-4 = Not available), label="Evidence of Lewy body pathology  ")</v>
      </c>
      <c r="K100" s="33" t="str">
        <f t="shared" si="9"/>
        <v>missing values NPLBOD(-4,8,9).</v>
      </c>
      <c r="L100" s="39" t="s">
        <v>2887</v>
      </c>
    </row>
    <row r="101" spans="1:12" ht="84" x14ac:dyDescent="0.3">
      <c r="A101" s="34">
        <v>8</v>
      </c>
      <c r="B101" s="34" t="s">
        <v>2698</v>
      </c>
      <c r="C101" s="34" t="str">
        <f t="shared" si="6"/>
        <v>8 Lewy body and substantia nigra pathology</v>
      </c>
      <c r="D101" s="8" t="s">
        <v>1699</v>
      </c>
      <c r="E101" s="48" t="s">
        <v>1699</v>
      </c>
      <c r="F101" s="33" t="s">
        <v>2593</v>
      </c>
      <c r="G101" s="34" t="s">
        <v>2484</v>
      </c>
      <c r="H101" s="34" t="s">
        <v>2487</v>
      </c>
      <c r="I101" s="38" t="s">
        <v>2852</v>
      </c>
      <c r="J101" s="36" t="str">
        <f t="shared" si="10"/>
        <v>NACC_UDS$NPNLOSS=labelled_spss(NACC_UDS$NPNLOSS,c( 0 = None
1 = Mild
2 = Moderate
3 = Severe
8 = Not assessed
9 = Missing/unknown
-4 = Not available), label="Neuron loss in the substantia nigra  ")</v>
      </c>
      <c r="K101" s="33" t="str">
        <f t="shared" si="9"/>
        <v>missing values NPNLOSS(-4,8,9).</v>
      </c>
      <c r="L101" s="39" t="s">
        <v>2887</v>
      </c>
    </row>
    <row r="102" spans="1:12" ht="84" x14ac:dyDescent="0.3">
      <c r="A102" s="34">
        <v>9</v>
      </c>
      <c r="B102" s="34" t="s">
        <v>2699</v>
      </c>
      <c r="C102" s="34" t="str">
        <f t="shared" si="6"/>
        <v>9 Hippocampal sclerosis</v>
      </c>
      <c r="D102" s="8" t="s">
        <v>1700</v>
      </c>
      <c r="E102" s="48" t="s">
        <v>1700</v>
      </c>
      <c r="F102" s="33" t="s">
        <v>2594</v>
      </c>
      <c r="G102" s="34" t="s">
        <v>2484</v>
      </c>
      <c r="H102" s="34" t="s">
        <v>2487</v>
      </c>
      <c r="I102" s="38" t="s">
        <v>2855</v>
      </c>
      <c r="J102" s="36" t="str">
        <f t="shared" si="10"/>
        <v>NACC_UDS$NPHIPSCL=labelled_spss(NACC_UDS$NPHIPSCL,c( 0 = None
1 = Unilateral
2 = Bilateral
3 = Present but laterality not assessed
8 = Not assessed
9 = Missing/unknown
-4 = Not available), label="Hippocampal sclerosis (CA1 and/or subiculum) ")</v>
      </c>
      <c r="K102" s="33" t="str">
        <f t="shared" si="9"/>
        <v>missing values NPHIPSCL(-4,8,9).</v>
      </c>
      <c r="L102" s="39" t="s">
        <v>2887</v>
      </c>
    </row>
    <row r="103" spans="1:12" ht="60" x14ac:dyDescent="0.3">
      <c r="A103" s="34">
        <v>9</v>
      </c>
      <c r="B103" s="34" t="s">
        <v>2699</v>
      </c>
      <c r="C103" s="34" t="str">
        <f t="shared" si="6"/>
        <v>9 Hippocampal sclerosis</v>
      </c>
      <c r="D103" s="8" t="s">
        <v>1701</v>
      </c>
      <c r="E103" s="48" t="s">
        <v>1701</v>
      </c>
      <c r="F103" s="33" t="s">
        <v>2595</v>
      </c>
      <c r="G103" s="34" t="s">
        <v>2484</v>
      </c>
      <c r="H103" s="34" t="s">
        <v>2494</v>
      </c>
      <c r="I103" s="38" t="s">
        <v>2849</v>
      </c>
      <c r="J103" s="36" t="str">
        <f t="shared" si="10"/>
        <v>NACC_UDS$NPSCL=labelled_spss(NACC_UDS$NPSCL,c( 1 = Yes
2 = No
3 = Not assessed
9 = Missing/unknown
-4 = Not available), label="Medial temporal lobe sclerosis present ")</v>
      </c>
      <c r="K103" s="33" t="str">
        <f t="shared" si="9"/>
        <v>missing values NPSCL(-4,9,3).</v>
      </c>
      <c r="L103" s="39" t="s">
        <v>2892</v>
      </c>
    </row>
    <row r="104" spans="1:12" ht="60" x14ac:dyDescent="0.3">
      <c r="A104" s="34">
        <v>10</v>
      </c>
      <c r="B104" s="34" t="s">
        <v>2700</v>
      </c>
      <c r="C104" s="34" t="str">
        <f t="shared" si="6"/>
        <v>10 Frontotemporal lobar degeneration, other tauopathies, and TDP-43 pathology</v>
      </c>
      <c r="D104" s="8" t="s">
        <v>1702</v>
      </c>
      <c r="E104" s="48" t="s">
        <v>1702</v>
      </c>
      <c r="F104" s="33" t="s">
        <v>2596</v>
      </c>
      <c r="G104" s="34" t="s">
        <v>2484</v>
      </c>
      <c r="H104" s="34" t="s">
        <v>2487</v>
      </c>
      <c r="I104" s="38" t="s">
        <v>2853</v>
      </c>
      <c r="J104" s="36" t="str">
        <f t="shared" si="10"/>
        <v>NACC_UDS$NPFTDTAU=labelled_spss(NACC_UDS$NPFTDTAU,c( 0 = No
1 = Yes
8 = Not assessed
9 = Missing/unknown
-4 = Not available), label="FTLD with tau pathology (FTLD-tau) or other tauopathy ")</v>
      </c>
      <c r="K104" s="33" t="str">
        <f t="shared" si="9"/>
        <v>missing values NPFTDTAU(-4,8,9).</v>
      </c>
      <c r="L104" s="39" t="s">
        <v>2887</v>
      </c>
    </row>
    <row r="105" spans="1:12" ht="48" x14ac:dyDescent="0.3">
      <c r="A105" s="34">
        <v>10</v>
      </c>
      <c r="B105" s="34" t="s">
        <v>2700</v>
      </c>
      <c r="C105" s="34" t="str">
        <f t="shared" si="6"/>
        <v>10 Frontotemporal lobar degeneration, other tauopathies, and TDP-43 pathology</v>
      </c>
      <c r="D105" s="8" t="s">
        <v>1703</v>
      </c>
      <c r="E105" s="48" t="s">
        <v>1703</v>
      </c>
      <c r="F105" s="33" t="s">
        <v>2597</v>
      </c>
      <c r="G105" s="34" t="s">
        <v>2486</v>
      </c>
      <c r="H105" s="34" t="s">
        <v>2485</v>
      </c>
      <c r="I105" s="38" t="s">
        <v>2829</v>
      </c>
      <c r="J105" s="36" t="str">
        <f t="shared" si="10"/>
        <v>NACC_UDS$NACCPICK=labelled_spss(NACC_UDS$NACCPICK,c( 0 = No
1 = Yes
8 = Not assessed
9 = Missing/unknown), label="FTLD-tau subtype — Pick’s (PiD)  ")</v>
      </c>
      <c r="K105" s="33" t="str">
        <f t="shared" si="9"/>
        <v>missing values NACCPICK(-4,8,9).</v>
      </c>
      <c r="L105" s="39" t="s">
        <v>2887</v>
      </c>
    </row>
    <row r="106" spans="1:12" ht="60" x14ac:dyDescent="0.3">
      <c r="A106" s="34">
        <v>10</v>
      </c>
      <c r="B106" s="34" t="s">
        <v>2700</v>
      </c>
      <c r="C106" s="34" t="str">
        <f t="shared" si="6"/>
        <v>10 Frontotemporal lobar degeneration, other tauopathies, and TDP-43 pathology</v>
      </c>
      <c r="D106" s="8" t="s">
        <v>1704</v>
      </c>
      <c r="E106" s="48" t="s">
        <v>1704</v>
      </c>
      <c r="F106" s="33" t="s">
        <v>2598</v>
      </c>
      <c r="G106" s="34" t="s">
        <v>2484</v>
      </c>
      <c r="H106" s="34" t="s">
        <v>2487</v>
      </c>
      <c r="I106" s="38" t="s">
        <v>2853</v>
      </c>
      <c r="J106" s="36" t="str">
        <f t="shared" si="10"/>
        <v>NACC_UDS$NPFTDT2=labelled_spss(NACC_UDS$NPFTDT2,c( 0 = No
1 = Yes
8 = Not assessed
9 = Missing/unknown
-4 = Not available), label="FTLD-tau subtype — other 3R tauopathy  (includes MAPT mutation tauopathy) ")</v>
      </c>
      <c r="K106" s="33" t="str">
        <f t="shared" si="9"/>
        <v>missing values NPFTDT2(-4,8,9).</v>
      </c>
      <c r="L106" s="39" t="s">
        <v>2887</v>
      </c>
    </row>
    <row r="107" spans="1:12" ht="48" x14ac:dyDescent="0.3">
      <c r="A107" s="34">
        <v>10</v>
      </c>
      <c r="B107" s="34" t="s">
        <v>2700</v>
      </c>
      <c r="C107" s="34" t="str">
        <f t="shared" si="6"/>
        <v>10 Frontotemporal lobar degeneration, other tauopathies, and TDP-43 pathology</v>
      </c>
      <c r="D107" s="8" t="s">
        <v>1705</v>
      </c>
      <c r="E107" s="48" t="s">
        <v>1705</v>
      </c>
      <c r="F107" s="33" t="s">
        <v>2599</v>
      </c>
      <c r="G107" s="34" t="s">
        <v>2486</v>
      </c>
      <c r="H107" s="34" t="s">
        <v>2485</v>
      </c>
      <c r="I107" s="38" t="s">
        <v>2829</v>
      </c>
      <c r="J107" s="36" t="str">
        <f t="shared" si="10"/>
        <v>NACC_UDS$NACCCBD=labelled_spss(NACC_UDS$NACCCBD,c( 0 = No
1 = Yes
8 = Not assessed
9 = Missing/unknown), label="FTLD-tau subtype — corticobasal degeneration (CBD) ")</v>
      </c>
      <c r="K107" s="33" t="str">
        <f t="shared" si="9"/>
        <v>missing values NACCCBD(-4,8,9).</v>
      </c>
      <c r="L107" s="39" t="s">
        <v>2887</v>
      </c>
    </row>
    <row r="108" spans="1:12" ht="48" x14ac:dyDescent="0.3">
      <c r="A108" s="34">
        <v>10</v>
      </c>
      <c r="B108" s="34" t="s">
        <v>2700</v>
      </c>
      <c r="C108" s="34" t="str">
        <f t="shared" si="6"/>
        <v>10 Frontotemporal lobar degeneration, other tauopathies, and TDP-43 pathology</v>
      </c>
      <c r="D108" s="8" t="s">
        <v>1706</v>
      </c>
      <c r="E108" s="48" t="s">
        <v>1706</v>
      </c>
      <c r="F108" s="33" t="s">
        <v>2600</v>
      </c>
      <c r="G108" s="34" t="s">
        <v>2486</v>
      </c>
      <c r="H108" s="34" t="s">
        <v>2485</v>
      </c>
      <c r="I108" s="38" t="s">
        <v>2829</v>
      </c>
      <c r="J108" s="36" t="str">
        <f t="shared" si="10"/>
        <v>NACC_UDS$NACCPROG=labelled_spss(NACC_UDS$NACCPROG,c( 0 = No
1 = Yes
8 = Not assessed
9 = Missing/unknown), label="FTLD-tau subtype — progressive supranuclear palsy (PSP) ")</v>
      </c>
      <c r="K108" s="33" t="str">
        <f t="shared" si="9"/>
        <v>missing values NACCPROG(-4,8,9).</v>
      </c>
      <c r="L108" s="39" t="s">
        <v>2887</v>
      </c>
    </row>
    <row r="109" spans="1:12" ht="60" x14ac:dyDescent="0.3">
      <c r="A109" s="34">
        <v>10</v>
      </c>
      <c r="B109" s="34" t="s">
        <v>2700</v>
      </c>
      <c r="C109" s="34" t="str">
        <f t="shared" si="6"/>
        <v>10 Frontotemporal lobar degeneration, other tauopathies, and TDP-43 pathology</v>
      </c>
      <c r="D109" s="8" t="s">
        <v>1707</v>
      </c>
      <c r="E109" s="48" t="s">
        <v>1707</v>
      </c>
      <c r="F109" s="33" t="s">
        <v>2601</v>
      </c>
      <c r="G109" s="34" t="s">
        <v>2484</v>
      </c>
      <c r="H109" s="34" t="s">
        <v>2487</v>
      </c>
      <c r="I109" s="38" t="s">
        <v>2853</v>
      </c>
      <c r="J109" s="36" t="str">
        <f t="shared" si="10"/>
        <v>NACC_UDS$NPFTDT5=labelled_spss(NACC_UDS$NPFTDT5,c( 0 = No
1 = Yes
8 = Not assessed
9 = Missing/unknown
-4 = Not available), label="FTLD-tau subtype — argyrophilic grains  ")</v>
      </c>
      <c r="K109" s="33" t="str">
        <f t="shared" si="9"/>
        <v>missing values NPFTDT5(-4,8,9).</v>
      </c>
      <c r="L109" s="39" t="s">
        <v>2887</v>
      </c>
    </row>
    <row r="110" spans="1:12" ht="72" x14ac:dyDescent="0.3">
      <c r="A110" s="34">
        <v>10</v>
      </c>
      <c r="B110" s="34" t="s">
        <v>2700</v>
      </c>
      <c r="C110" s="34" t="str">
        <f t="shared" si="6"/>
        <v>10 Frontotemporal lobar degeneration, other tauopathies, and TDP-43 pathology</v>
      </c>
      <c r="D110" s="8" t="s">
        <v>1708</v>
      </c>
      <c r="E110" s="48" t="s">
        <v>1708</v>
      </c>
      <c r="F110" s="33" t="s">
        <v>2602</v>
      </c>
      <c r="G110" s="34" t="s">
        <v>2484</v>
      </c>
      <c r="H110" s="34" t="s">
        <v>2487</v>
      </c>
      <c r="I110" s="38" t="s">
        <v>2853</v>
      </c>
      <c r="J110" s="36" t="str">
        <f t="shared" si="10"/>
        <v>NACC_UDS$NPFTDT6=labelled_spss(NACC_UDS$NPFTDT6,c( 0 = No
1 = Yes
8 = Not assessed
9 = Missing/unknown
-4 = Not available), label="FTLD-tau subtype — other 4R tauopathy (includes sporadic multiple systems tauopathy, globular glial tauopathy, MAPT mutation tauopathy)")</v>
      </c>
      <c r="K110" s="33" t="str">
        <f t="shared" si="9"/>
        <v>missing values NPFTDT6(-4,8,9).</v>
      </c>
      <c r="L110" s="39" t="s">
        <v>2887</v>
      </c>
    </row>
    <row r="111" spans="1:12" ht="60" x14ac:dyDescent="0.3">
      <c r="A111" s="34">
        <v>10</v>
      </c>
      <c r="B111" s="34" t="s">
        <v>2700</v>
      </c>
      <c r="C111" s="34" t="str">
        <f t="shared" si="6"/>
        <v>10 Frontotemporal lobar degeneration, other tauopathies, and TDP-43 pathology</v>
      </c>
      <c r="D111" s="8" t="s">
        <v>1709</v>
      </c>
      <c r="E111" s="48" t="s">
        <v>1709</v>
      </c>
      <c r="F111" s="33" t="s">
        <v>2603</v>
      </c>
      <c r="G111" s="34" t="s">
        <v>2484</v>
      </c>
      <c r="H111" s="34" t="s">
        <v>2487</v>
      </c>
      <c r="I111" s="38" t="s">
        <v>2853</v>
      </c>
      <c r="J111" s="36" t="str">
        <f t="shared" si="10"/>
        <v>NACC_UDS$NPFTDT7=labelled_spss(NACC_UDS$NPFTDT7,c( 0 = No
1 = Yes
8 = Not assessed
9 = Missing/unknown
-4 = Not available), label="FTLD-tau subtype — chronic traumatic encephalopathy ")</v>
      </c>
      <c r="K111" s="33" t="str">
        <f t="shared" si="9"/>
        <v>missing values NPFTDT7(-4,8,9).</v>
      </c>
      <c r="L111" s="39" t="s">
        <v>2887</v>
      </c>
    </row>
    <row r="112" spans="1:12" ht="60" x14ac:dyDescent="0.3">
      <c r="A112" s="34">
        <v>10</v>
      </c>
      <c r="B112" s="34" t="s">
        <v>2700</v>
      </c>
      <c r="C112" s="34" t="str">
        <f t="shared" si="6"/>
        <v>10 Frontotemporal lobar degeneration, other tauopathies, and TDP-43 pathology</v>
      </c>
      <c r="D112" s="8" t="s">
        <v>1710</v>
      </c>
      <c r="E112" s="48" t="s">
        <v>1710</v>
      </c>
      <c r="F112" s="33" t="s">
        <v>2604</v>
      </c>
      <c r="G112" s="34" t="s">
        <v>2484</v>
      </c>
      <c r="H112" s="34" t="s">
        <v>2487</v>
      </c>
      <c r="I112" s="38" t="s">
        <v>2853</v>
      </c>
      <c r="J112" s="36" t="str">
        <f t="shared" si="10"/>
        <v>NACC_UDS$NPFTDT8=labelled_spss(NACC_UDS$NPFTDT8,c( 0 = No
1 = Yes
8 = Not assessed
9 = Missing/unknown
-4 = Not available), label="FTLD-tau subtype — amyotrophic lateral sclerosis (ALS)/parkinsonism-dementia ")</v>
      </c>
      <c r="K112" s="33" t="str">
        <f t="shared" si="9"/>
        <v>missing values NPFTDT8(-4,8,9).</v>
      </c>
      <c r="L112" s="39" t="s">
        <v>2887</v>
      </c>
    </row>
    <row r="113" spans="1:12" ht="60" x14ac:dyDescent="0.3">
      <c r="A113" s="34">
        <v>10</v>
      </c>
      <c r="B113" s="34" t="s">
        <v>2700</v>
      </c>
      <c r="C113" s="34" t="str">
        <f t="shared" si="6"/>
        <v>10 Frontotemporal lobar degeneration, other tauopathies, and TDP-43 pathology</v>
      </c>
      <c r="D113" s="8" t="s">
        <v>1711</v>
      </c>
      <c r="E113" s="48" t="s">
        <v>1711</v>
      </c>
      <c r="F113" s="33" t="s">
        <v>2605</v>
      </c>
      <c r="G113" s="34" t="s">
        <v>2484</v>
      </c>
      <c r="H113" s="34" t="s">
        <v>2487</v>
      </c>
      <c r="I113" s="38" t="s">
        <v>2853</v>
      </c>
      <c r="J113" s="36" t="str">
        <f t="shared" si="10"/>
        <v>NACC_UDS$NPFTDT9=labelled_spss(NACC_UDS$NPFTDT9,c( 0 = No
1 = Yes
8 = Not assessed
9 = Missing/unknown
-4 = Not available), label="FTLD-tau subtype — tangle dominant disease  ")</v>
      </c>
      <c r="K113" s="33" t="str">
        <f t="shared" si="9"/>
        <v>missing values NPFTDT9(-4,8,9).</v>
      </c>
      <c r="L113" s="39" t="s">
        <v>2887</v>
      </c>
    </row>
    <row r="114" spans="1:12" ht="60" x14ac:dyDescent="0.3">
      <c r="A114" s="34">
        <v>10</v>
      </c>
      <c r="B114" s="34" t="s">
        <v>2700</v>
      </c>
      <c r="C114" s="34" t="str">
        <f t="shared" si="6"/>
        <v>10 Frontotemporal lobar degeneration, other tauopathies, and TDP-43 pathology</v>
      </c>
      <c r="D114" s="8" t="s">
        <v>1712</v>
      </c>
      <c r="E114" s="48" t="s">
        <v>1712</v>
      </c>
      <c r="F114" s="33" t="s">
        <v>2606</v>
      </c>
      <c r="G114" s="34" t="s">
        <v>2484</v>
      </c>
      <c r="H114" s="34" t="s">
        <v>2487</v>
      </c>
      <c r="I114" s="38" t="s">
        <v>2853</v>
      </c>
      <c r="J114" s="36" t="str">
        <f t="shared" si="10"/>
        <v>NACC_UDS$NPFTDT10=labelled_spss(NACC_UDS$NPFTDT10,c( 0 = No
1 = Yes
8 = Not assessed
9 = Missing/unknown
-4 = Not available), label="FTLD-tau subtype — other 3R + 4R tauopathy  ")</v>
      </c>
      <c r="K114" s="33" t="str">
        <f t="shared" si="9"/>
        <v>missing values NPFTDT10(-4,8,9).</v>
      </c>
      <c r="L114" s="39" t="s">
        <v>2887</v>
      </c>
    </row>
    <row r="115" spans="1:12" ht="60" x14ac:dyDescent="0.3">
      <c r="A115" s="34">
        <v>10</v>
      </c>
      <c r="B115" s="34" t="s">
        <v>2700</v>
      </c>
      <c r="C115" s="34" t="str">
        <f t="shared" si="6"/>
        <v>10 Frontotemporal lobar degeneration, other tauopathies, and TDP-43 pathology</v>
      </c>
      <c r="D115" s="8" t="s">
        <v>1713</v>
      </c>
      <c r="E115" s="48" t="s">
        <v>1713</v>
      </c>
      <c r="F115" s="33" t="s">
        <v>2607</v>
      </c>
      <c r="G115" s="34" t="s">
        <v>2484</v>
      </c>
      <c r="H115" s="34" t="s">
        <v>2494</v>
      </c>
      <c r="I115" s="38" t="s">
        <v>2849</v>
      </c>
      <c r="J115" s="36" t="str">
        <f t="shared" si="10"/>
        <v>NACC_UDS$NPFRONT=labelled_spss(NACC_UDS$NPFRONT,c( 1 = Yes
2 = No
3 = Not assessed
9 = Missing/unknown
-4 = Not available), label="Frontemporal dementia and parkinsonism with  tau-positive or argyrophilic inclusions ")</v>
      </c>
      <c r="K115" s="33" t="str">
        <f t="shared" si="9"/>
        <v>missing values NPFRONT(-4,9,3).</v>
      </c>
      <c r="L115" s="39" t="s">
        <v>2892</v>
      </c>
    </row>
    <row r="116" spans="1:12" ht="60" x14ac:dyDescent="0.3">
      <c r="A116" s="34">
        <v>10</v>
      </c>
      <c r="B116" s="34" t="s">
        <v>2700</v>
      </c>
      <c r="C116" s="34" t="str">
        <f t="shared" si="6"/>
        <v>10 Frontotemporal lobar degeneration, other tauopathies, and TDP-43 pathology</v>
      </c>
      <c r="D116" s="8" t="s">
        <v>1714</v>
      </c>
      <c r="E116" s="48" t="s">
        <v>1714</v>
      </c>
      <c r="F116" s="33" t="s">
        <v>2608</v>
      </c>
      <c r="G116" s="34" t="s">
        <v>2484</v>
      </c>
      <c r="H116" s="34" t="s">
        <v>2494</v>
      </c>
      <c r="I116" s="38" t="s">
        <v>2849</v>
      </c>
      <c r="J116" s="36" t="str">
        <f t="shared" si="10"/>
        <v>NACC_UDS$NPTAU=labelled_spss(NACC_UDS$NPTAU,c( 1 = Yes
2 = No
3 = Not assessed
9 = Missing/unknown
-4 = Not available), label="Tauopathy, other (e.g., tangle-only dementia and argyrophilic grain dementia) ")</v>
      </c>
      <c r="K116" s="33" t="str">
        <f t="shared" si="9"/>
        <v>missing values NPTAU(-4,9,3).</v>
      </c>
      <c r="L116" s="39" t="s">
        <v>2892</v>
      </c>
    </row>
    <row r="117" spans="1:12" ht="72" x14ac:dyDescent="0.3">
      <c r="A117" s="34">
        <v>10</v>
      </c>
      <c r="B117" s="34" t="s">
        <v>2700</v>
      </c>
      <c r="C117" s="34" t="str">
        <f t="shared" si="6"/>
        <v>10 Frontotemporal lobar degeneration, other tauopathies, and TDP-43 pathology</v>
      </c>
      <c r="D117" s="8" t="s">
        <v>1715</v>
      </c>
      <c r="E117" s="48" t="s">
        <v>1715</v>
      </c>
      <c r="F117" s="33" t="s">
        <v>2609</v>
      </c>
      <c r="G117" s="34" t="s">
        <v>2484</v>
      </c>
      <c r="H117" s="34" t="s">
        <v>2494</v>
      </c>
      <c r="I117" s="38" t="s">
        <v>2856</v>
      </c>
      <c r="J117" s="36" t="str">
        <f t="shared" si="10"/>
        <v>NACC_UDS$NPFTD=labelled_spss(NACC_UDS$NPFTD,c( 1 = FTD with motor neuron disease
2 = FTD without motor neuron disease
3 = None present
4 = Not assessed
9 = Missing/unknown
-4 = Not available), label="FTD with ubiquitin-positive 9 (tau-negative) inclusions ")</v>
      </c>
      <c r="K117" s="33" t="str">
        <f t="shared" si="9"/>
        <v>missing values NPFTD(-4,9,4).</v>
      </c>
      <c r="L117" s="39" t="s">
        <v>2893</v>
      </c>
    </row>
    <row r="118" spans="1:12" ht="60" x14ac:dyDescent="0.3">
      <c r="A118" s="34">
        <v>10</v>
      </c>
      <c r="B118" s="34" t="s">
        <v>2700</v>
      </c>
      <c r="C118" s="34" t="str">
        <f t="shared" si="6"/>
        <v>10 Frontotemporal lobar degeneration, other tauopathies, and TDP-43 pathology</v>
      </c>
      <c r="D118" s="8" t="s">
        <v>1716</v>
      </c>
      <c r="E118" s="48" t="s">
        <v>1716</v>
      </c>
      <c r="F118" s="33" t="s">
        <v>2610</v>
      </c>
      <c r="G118" s="34" t="s">
        <v>2484</v>
      </c>
      <c r="H118" s="34" t="s">
        <v>2487</v>
      </c>
      <c r="I118" s="38" t="s">
        <v>2853</v>
      </c>
      <c r="J118" s="36" t="str">
        <f t="shared" si="10"/>
        <v>NACC_UDS$NPFTDTDP=labelled_spss(NACC_UDS$NPFTDTDP,c( 0 = No
1 = Yes
8 = Not assessed
9 = Missing/unknown
-4 = Not available), label="FTLD with TDP-43 pathology (FTLD-TDP)  ")</v>
      </c>
      <c r="K118" s="33" t="str">
        <f t="shared" si="9"/>
        <v>missing values NPFTDTDP(-4,8,9).</v>
      </c>
      <c r="L118" s="39" t="s">
        <v>2887</v>
      </c>
    </row>
    <row r="119" spans="1:12" ht="108" x14ac:dyDescent="0.3">
      <c r="A119" s="34">
        <v>10</v>
      </c>
      <c r="B119" s="34" t="s">
        <v>2700</v>
      </c>
      <c r="C119" s="34" t="str">
        <f t="shared" si="6"/>
        <v>10 Frontotemporal lobar degeneration, other tauopathies, and TDP-43 pathology</v>
      </c>
      <c r="D119" s="8" t="s">
        <v>1717</v>
      </c>
      <c r="E119" s="48" t="s">
        <v>1717</v>
      </c>
      <c r="F119" s="33" t="s">
        <v>2611</v>
      </c>
      <c r="G119" s="34" t="s">
        <v>2484</v>
      </c>
      <c r="H119" s="34" t="s">
        <v>2487</v>
      </c>
      <c r="I119" s="38" t="s">
        <v>2857</v>
      </c>
      <c r="J119" s="36" t="str">
        <f t="shared" si="10"/>
        <v>NACC_UDS$NPALSMND=labelled_spss(NACC_UDS$NPALSMND,c( 0 = No
1 = Yes, with TDP-43 inclusions in motor neurons
2 = Yes, with FUS inclusions in motor neurons
3 = Yes, with SOD1 inclusions in motor neurons
4 = Yes, with other inclusions
5 = Yes, with no specific inclusions
8 = Not assessed
9 = Missing/unknown
-4 = Not available), label="ALS/motor neuron disease (MND)  ")</v>
      </c>
      <c r="K119" s="33" t="str">
        <f t="shared" si="9"/>
        <v>missing values NPALSMND(-4,8,9).</v>
      </c>
      <c r="L119" s="39" t="s">
        <v>2887</v>
      </c>
    </row>
    <row r="120" spans="1:12" ht="60" x14ac:dyDescent="0.3">
      <c r="A120" s="34">
        <v>10</v>
      </c>
      <c r="B120" s="34" t="s">
        <v>2700</v>
      </c>
      <c r="C120" s="34" t="str">
        <f t="shared" si="6"/>
        <v>10 Frontotemporal lobar degeneration, other tauopathies, and TDP-43 pathology</v>
      </c>
      <c r="D120" s="8" t="s">
        <v>1718</v>
      </c>
      <c r="E120" s="48" t="s">
        <v>1718</v>
      </c>
      <c r="F120" s="33" t="s">
        <v>2612</v>
      </c>
      <c r="G120" s="34" t="s">
        <v>2484</v>
      </c>
      <c r="H120" s="34" t="s">
        <v>2487</v>
      </c>
      <c r="I120" s="38" t="s">
        <v>2853</v>
      </c>
      <c r="J120" s="36" t="str">
        <f t="shared" si="10"/>
        <v>NACC_UDS$NPOFTD=labelled_spss(NACC_UDS$NPOFTD,c( 0 = No
1 = Yes
8 = Not assessed
9 = Missing/unknown
-4 = Not available), label="Other FTLD  ")</v>
      </c>
      <c r="K120" s="33" t="str">
        <f t="shared" si="9"/>
        <v>missing values NPOFTD(-4,8,9).</v>
      </c>
      <c r="L120" s="39" t="s">
        <v>2887</v>
      </c>
    </row>
    <row r="121" spans="1:12" ht="60" x14ac:dyDescent="0.3">
      <c r="A121" s="34">
        <v>10</v>
      </c>
      <c r="B121" s="34" t="s">
        <v>2700</v>
      </c>
      <c r="C121" s="34" t="str">
        <f t="shared" si="6"/>
        <v>10 Frontotemporal lobar degeneration, other tauopathies, and TDP-43 pathology</v>
      </c>
      <c r="D121" s="8" t="s">
        <v>1719</v>
      </c>
      <c r="E121" s="48" t="s">
        <v>1719</v>
      </c>
      <c r="F121" s="33" t="s">
        <v>2613</v>
      </c>
      <c r="G121" s="34" t="s">
        <v>2484</v>
      </c>
      <c r="H121" s="34" t="s">
        <v>2487</v>
      </c>
      <c r="I121" s="38" t="s">
        <v>2853</v>
      </c>
      <c r="J121" s="36" t="str">
        <f t="shared" si="10"/>
        <v>NACC_UDS$NPOFTD1=labelled_spss(NACC_UDS$NPOFTD1,c( 0 = No
1 = Yes
8 = Not assessed
9 = Missing/unknown
-4 = Not available), label="Other FTLD subtype — atypical FTLD-U  ")</v>
      </c>
      <c r="K121" s="33" t="str">
        <f t="shared" si="9"/>
        <v>missing values NPOFTD1(-4,8,9).</v>
      </c>
      <c r="L121" s="39" t="s">
        <v>2887</v>
      </c>
    </row>
    <row r="122" spans="1:12" ht="60" x14ac:dyDescent="0.3">
      <c r="A122" s="34">
        <v>10</v>
      </c>
      <c r="B122" s="34" t="s">
        <v>2700</v>
      </c>
      <c r="C122" s="34" t="str">
        <f t="shared" si="6"/>
        <v>10 Frontotemporal lobar degeneration, other tauopathies, and TDP-43 pathology</v>
      </c>
      <c r="D122" s="8" t="s">
        <v>1720</v>
      </c>
      <c r="E122" s="48" t="s">
        <v>1720</v>
      </c>
      <c r="F122" s="33" t="s">
        <v>2614</v>
      </c>
      <c r="G122" s="34" t="s">
        <v>2484</v>
      </c>
      <c r="H122" s="34" t="s">
        <v>2487</v>
      </c>
      <c r="I122" s="38" t="s">
        <v>2853</v>
      </c>
      <c r="J122" s="36" t="str">
        <f t="shared" si="10"/>
        <v>NACC_UDS$NPOFTD2=labelled_spss(NACC_UDS$NPOFTD2,c( 0 = No
1 = Yes
8 = Not assessed
9 = Missing/unknown
-4 = Not available), label="Other FTLD subtype — NIFID (neuronal intermediate ﬁlament inclusions disease) ")</v>
      </c>
      <c r="K122" s="33" t="str">
        <f t="shared" si="9"/>
        <v>missing values NPOFTD2(-4,8,9).</v>
      </c>
      <c r="L122" s="39" t="s">
        <v>2887</v>
      </c>
    </row>
    <row r="123" spans="1:12" ht="60" x14ac:dyDescent="0.3">
      <c r="A123" s="34">
        <v>10</v>
      </c>
      <c r="B123" s="34" t="s">
        <v>2700</v>
      </c>
      <c r="C123" s="34" t="str">
        <f t="shared" si="6"/>
        <v>10 Frontotemporal lobar degeneration, other tauopathies, and TDP-43 pathology</v>
      </c>
      <c r="D123" s="8" t="s">
        <v>1721</v>
      </c>
      <c r="E123" s="48" t="s">
        <v>1721</v>
      </c>
      <c r="F123" s="33" t="s">
        <v>2615</v>
      </c>
      <c r="G123" s="34" t="s">
        <v>2484</v>
      </c>
      <c r="H123" s="34" t="s">
        <v>2487</v>
      </c>
      <c r="I123" s="38" t="s">
        <v>2853</v>
      </c>
      <c r="J123" s="36" t="str">
        <f t="shared" si="10"/>
        <v>NACC_UDS$NPOFTD3=labelled_spss(NACC_UDS$NPOFTD3,c( 0 = No
1 = Yes
8 = Not assessed
9 = Missing/unknown
-4 = Not available), label="Other FTLD subtype — BIBD (basophilic inclusion body disease) ")</v>
      </c>
      <c r="K123" s="33" t="str">
        <f t="shared" si="9"/>
        <v>missing values NPOFTD3(-4,8,9).</v>
      </c>
      <c r="L123" s="39" t="s">
        <v>2887</v>
      </c>
    </row>
    <row r="124" spans="1:12" ht="72" x14ac:dyDescent="0.3">
      <c r="A124" s="34">
        <v>10</v>
      </c>
      <c r="B124" s="34" t="s">
        <v>2700</v>
      </c>
      <c r="C124" s="34" t="str">
        <f t="shared" si="6"/>
        <v>10 Frontotemporal lobar degeneration, other tauopathies, and TDP-43 pathology</v>
      </c>
      <c r="D124" s="8" t="s">
        <v>1722</v>
      </c>
      <c r="E124" s="48" t="s">
        <v>1722</v>
      </c>
      <c r="F124" s="33" t="s">
        <v>2616</v>
      </c>
      <c r="G124" s="34" t="s">
        <v>2484</v>
      </c>
      <c r="H124" s="34" t="s">
        <v>2487</v>
      </c>
      <c r="I124" s="38" t="s">
        <v>2853</v>
      </c>
      <c r="J124" s="36" t="str">
        <f t="shared" si="10"/>
        <v>NACC_UDS$NPOFTD4=labelled_spss(NACC_UDS$NPOFTD4,c( 0 = No
1 = Yes
8 = Not assessed
9 = Missing/unknown
-4 = Not available), label="Other FTLD subtype — FTLD-UPS (ubiquitin- proteasome system [ubiquitin or p62 positive, tau/ TDP-43/FUS negative inclusions])")</v>
      </c>
      <c r="K124" s="33" t="str">
        <f t="shared" si="9"/>
        <v>missing values NPOFTD4(-4,8,9).</v>
      </c>
      <c r="L124" s="39" t="s">
        <v>2887</v>
      </c>
    </row>
    <row r="125" spans="1:12" ht="72" x14ac:dyDescent="0.3">
      <c r="A125" s="34">
        <v>10</v>
      </c>
      <c r="B125" s="34" t="s">
        <v>2700</v>
      </c>
      <c r="C125" s="34" t="str">
        <f t="shared" si="6"/>
        <v>10 Frontotemporal lobar degeneration, other tauopathies, and TDP-43 pathology</v>
      </c>
      <c r="D125" s="8" t="s">
        <v>1723</v>
      </c>
      <c r="E125" s="48" t="s">
        <v>1723</v>
      </c>
      <c r="F125" s="33" t="s">
        <v>2617</v>
      </c>
      <c r="G125" s="34" t="s">
        <v>2484</v>
      </c>
      <c r="H125" s="34" t="s">
        <v>2487</v>
      </c>
      <c r="I125" s="38" t="s">
        <v>2853</v>
      </c>
      <c r="J125" s="36" t="str">
        <f t="shared" si="10"/>
        <v>NACC_UDS$NPOFTD5=labelled_spss(NACC_UDS$NPOFTD5,c( 0 = No
1 = Yes
8 = Not assessed
9 = Missing/unknown
-4 = Not available), label="Other FTLD subtype — FTLD-NOS (includes dementia lacking distinctive histology [DLDH] and FTLD with no inclusions [FTLD-NI] detected bytau, TDP-43, or ubiquitin/p62 IHC)")</v>
      </c>
      <c r="K125" s="33" t="str">
        <f t="shared" si="9"/>
        <v>missing values NPOFTD5(-4,8,9).</v>
      </c>
      <c r="L125" s="39" t="s">
        <v>2887</v>
      </c>
    </row>
    <row r="126" spans="1:12" ht="60" x14ac:dyDescent="0.3">
      <c r="A126" s="34">
        <v>10</v>
      </c>
      <c r="B126" s="34" t="s">
        <v>2700</v>
      </c>
      <c r="C126" s="34" t="str">
        <f t="shared" si="6"/>
        <v>10 Frontotemporal lobar degeneration, other tauopathies, and TDP-43 pathology</v>
      </c>
      <c r="D126" s="8" t="s">
        <v>1724</v>
      </c>
      <c r="E126" s="48" t="s">
        <v>1724</v>
      </c>
      <c r="F126" s="33" t="s">
        <v>2618</v>
      </c>
      <c r="G126" s="34" t="s">
        <v>2484</v>
      </c>
      <c r="H126" s="34" t="s">
        <v>2494</v>
      </c>
      <c r="I126" s="38" t="s">
        <v>2849</v>
      </c>
      <c r="J126" s="36" t="str">
        <f t="shared" si="10"/>
        <v>NACC_UDS$NPFTDNO=labelled_spss(NACC_UDS$NPFTDNO,c( 1 = Yes
2 = No
3 = Not assessed
9 = Missing/unknown
-4 = Not available), label="FTD with no distinctive histopathology present  ")</v>
      </c>
      <c r="K126" s="33" t="str">
        <f t="shared" si="9"/>
        <v>missing values NPFTDNO(-4,3,9).</v>
      </c>
      <c r="L126" s="39" t="s">
        <v>2894</v>
      </c>
    </row>
    <row r="127" spans="1:12" ht="60" x14ac:dyDescent="0.3">
      <c r="A127" s="34">
        <v>10</v>
      </c>
      <c r="B127" s="34" t="s">
        <v>2700</v>
      </c>
      <c r="C127" s="34" t="str">
        <f t="shared" si="6"/>
        <v>10 Frontotemporal lobar degeneration, other tauopathies, and TDP-43 pathology</v>
      </c>
      <c r="D127" s="8" t="s">
        <v>1725</v>
      </c>
      <c r="E127" s="48" t="s">
        <v>1725</v>
      </c>
      <c r="F127" s="33" t="s">
        <v>2619</v>
      </c>
      <c r="G127" s="34" t="s">
        <v>2484</v>
      </c>
      <c r="H127" s="34" t="s">
        <v>2494</v>
      </c>
      <c r="I127" s="38" t="s">
        <v>2849</v>
      </c>
      <c r="J127" s="36" t="str">
        <f t="shared" si="10"/>
        <v>NACC_UDS$NPFTDSPC=labelled_spss(NACC_UDS$NPFTDSPC,c( 1 = Yes
2 = No
3 = Not assessed
9 = Missing/unknown
-4 = Not available), label="FTD not otherwise speciﬁed present  ")</v>
      </c>
      <c r="K127" s="33" t="str">
        <f t="shared" si="9"/>
        <v>missing values NPFTDSPC(-4,3,9).</v>
      </c>
      <c r="L127" s="39" t="s">
        <v>2894</v>
      </c>
    </row>
    <row r="128" spans="1:12" ht="60" x14ac:dyDescent="0.3">
      <c r="A128" s="34">
        <v>10</v>
      </c>
      <c r="B128" s="34" t="s">
        <v>2700</v>
      </c>
      <c r="C128" s="34" t="str">
        <f t="shared" si="6"/>
        <v>10 Frontotemporal lobar degeneration, other tauopathies, and TDP-43 pathology</v>
      </c>
      <c r="D128" s="8" t="s">
        <v>1726</v>
      </c>
      <c r="E128" s="48" t="s">
        <v>1726</v>
      </c>
      <c r="F128" s="33" t="s">
        <v>2620</v>
      </c>
      <c r="G128" s="34" t="s">
        <v>2484</v>
      </c>
      <c r="H128" s="34" t="s">
        <v>2487</v>
      </c>
      <c r="I128" s="38" t="s">
        <v>2853</v>
      </c>
      <c r="J128" s="36" t="str">
        <f t="shared" si="10"/>
        <v>NACC_UDS$NPTDPA=labelled_spss(NACC_UDS$NPTDPA,c( 0 = No
1 = Yes
8 = Not assessed
9 = Missing/unknown
-4 = Not available), label="Distribution of TDP-43 immunoreactive inclusions — spinal cord ")</v>
      </c>
      <c r="K128" s="33" t="str">
        <f t="shared" si="9"/>
        <v>missing values NPTDPA(-4,8,9).</v>
      </c>
      <c r="L128" s="39" t="s">
        <v>2887</v>
      </c>
    </row>
    <row r="129" spans="1:12" ht="60" x14ac:dyDescent="0.3">
      <c r="A129" s="34">
        <v>10</v>
      </c>
      <c r="B129" s="34" t="s">
        <v>2700</v>
      </c>
      <c r="C129" s="34" t="str">
        <f t="shared" si="6"/>
        <v>10 Frontotemporal lobar degeneration, other tauopathies, and TDP-43 pathology</v>
      </c>
      <c r="D129" s="8" t="s">
        <v>1727</v>
      </c>
      <c r="E129" s="48" t="s">
        <v>1727</v>
      </c>
      <c r="F129" s="33" t="s">
        <v>2621</v>
      </c>
      <c r="G129" s="34" t="s">
        <v>2484</v>
      </c>
      <c r="H129" s="34" t="s">
        <v>2487</v>
      </c>
      <c r="I129" s="38" t="s">
        <v>2853</v>
      </c>
      <c r="J129" s="36" t="str">
        <f t="shared" si="10"/>
        <v>NACC_UDS$NPTDPB=labelled_spss(NACC_UDS$NPTDPB,c( 0 = No
1 = Yes
8 = Not assessed
9 = Missing/unknown
-4 = Not available), label="Distribution of TDP-43 immunoreactive inclusions — amygdala ")</v>
      </c>
      <c r="K129" s="33" t="str">
        <f t="shared" ref="K129:K150" si="11">CONCATENATE("missing values ",D129,"(",L129,").")</f>
        <v>missing values NPTDPB(-4,8,9).</v>
      </c>
      <c r="L129" s="39" t="s">
        <v>2887</v>
      </c>
    </row>
    <row r="130" spans="1:12" ht="60" x14ac:dyDescent="0.3">
      <c r="A130" s="34">
        <v>10</v>
      </c>
      <c r="B130" s="34" t="s">
        <v>2700</v>
      </c>
      <c r="C130" s="34" t="str">
        <f t="shared" si="6"/>
        <v>10 Frontotemporal lobar degeneration, other tauopathies, and TDP-43 pathology</v>
      </c>
      <c r="D130" s="8" t="s">
        <v>1728</v>
      </c>
      <c r="E130" s="48" t="s">
        <v>1728</v>
      </c>
      <c r="F130" s="33" t="s">
        <v>2622</v>
      </c>
      <c r="G130" s="34" t="s">
        <v>2484</v>
      </c>
      <c r="H130" s="34" t="s">
        <v>2487</v>
      </c>
      <c r="I130" s="38" t="s">
        <v>2853</v>
      </c>
      <c r="J130" s="36" t="str">
        <f t="shared" si="10"/>
        <v>NACC_UDS$NPTDPC=labelled_spss(NACC_UDS$NPTDPC,c( 0 = No
1 = Yes
8 = Not assessed
9 = Missing/unknown
-4 = Not available), label="Distribution of TDP-43 immunoreactive inclusions — hippcampus ")</v>
      </c>
      <c r="K130" s="33" t="str">
        <f t="shared" si="11"/>
        <v>missing values NPTDPC(-4,8,9).</v>
      </c>
      <c r="L130" s="39" t="s">
        <v>2887</v>
      </c>
    </row>
    <row r="131" spans="1:12" ht="60" x14ac:dyDescent="0.3">
      <c r="A131" s="34">
        <v>10</v>
      </c>
      <c r="B131" s="34" t="s">
        <v>2700</v>
      </c>
      <c r="C131" s="34" t="str">
        <f t="shared" ref="C131:C194" si="12">CONCATENATE(A131," ",B131)</f>
        <v>10 Frontotemporal lobar degeneration, other tauopathies, and TDP-43 pathology</v>
      </c>
      <c r="D131" s="8" t="s">
        <v>1729</v>
      </c>
      <c r="E131" s="48" t="s">
        <v>1729</v>
      </c>
      <c r="F131" s="33" t="s">
        <v>2623</v>
      </c>
      <c r="G131" s="34" t="s">
        <v>2484</v>
      </c>
      <c r="H131" s="34" t="s">
        <v>2487</v>
      </c>
      <c r="I131" s="38" t="s">
        <v>2853</v>
      </c>
      <c r="J131" s="36" t="str">
        <f t="shared" si="10"/>
        <v>NACC_UDS$NPTDPD=labelled_spss(NACC_UDS$NPTDPD,c( 0 = No
1 = Yes
8 = Not assessed
9 = Missing/unknown
-4 = Not available), label="Distribution of TDP-43 immunoreactive inclusions — entorhinal/inferior temporal cortex ")</v>
      </c>
      <c r="K131" s="33" t="str">
        <f t="shared" si="11"/>
        <v>missing values NPTDPD(-4,8,9).</v>
      </c>
      <c r="L131" s="39" t="s">
        <v>2887</v>
      </c>
    </row>
    <row r="132" spans="1:12" ht="60" x14ac:dyDescent="0.3">
      <c r="A132" s="34">
        <v>10</v>
      </c>
      <c r="B132" s="34" t="s">
        <v>2700</v>
      </c>
      <c r="C132" s="34" t="str">
        <f t="shared" si="12"/>
        <v>10 Frontotemporal lobar degeneration, other tauopathies, and TDP-43 pathology</v>
      </c>
      <c r="D132" s="8" t="s">
        <v>1730</v>
      </c>
      <c r="E132" s="48" t="s">
        <v>1730</v>
      </c>
      <c r="F132" s="33" t="s">
        <v>2624</v>
      </c>
      <c r="G132" s="34" t="s">
        <v>2484</v>
      </c>
      <c r="H132" s="34" t="s">
        <v>2487</v>
      </c>
      <c r="I132" s="38" t="s">
        <v>2853</v>
      </c>
      <c r="J132" s="36" t="str">
        <f t="shared" ref="J132:J163" si="13">CONCATENATE("NACC_UDS$",D132,"=","labelled_spss(NACC_UDS$",D132,",c(",I132,"), label=",$J$2,F132,$J$2,")")</f>
        <v>NACC_UDS$NPTDPE=labelled_spss(NACC_UDS$NPTDPE,c( 0 = No
1 = Yes
8 = Not assessed
9 = Missing/unknown
-4 = Not available), label="Distribution of TDP-43 immunoreactive inclusions — neocortex ")</v>
      </c>
      <c r="K132" s="33" t="str">
        <f t="shared" si="11"/>
        <v>missing values NPTDPE(-4,8,9).</v>
      </c>
      <c r="L132" s="39" t="s">
        <v>2887</v>
      </c>
    </row>
    <row r="133" spans="1:12" ht="60" x14ac:dyDescent="0.3">
      <c r="A133" s="34">
        <v>11</v>
      </c>
      <c r="B133" s="34" t="s">
        <v>2701</v>
      </c>
      <c r="C133" s="34" t="str">
        <f t="shared" si="12"/>
        <v>11 Other pathologic diagnoses</v>
      </c>
      <c r="D133" s="8" t="s">
        <v>1731</v>
      </c>
      <c r="E133" s="48" t="s">
        <v>1731</v>
      </c>
      <c r="F133" s="33" t="s">
        <v>2625</v>
      </c>
      <c r="G133" s="34" t="s">
        <v>2484</v>
      </c>
      <c r="H133" s="34" t="s">
        <v>2487</v>
      </c>
      <c r="I133" s="38" t="s">
        <v>2853</v>
      </c>
      <c r="J133" s="36" t="str">
        <f t="shared" si="13"/>
        <v>NACC_UDS$NPPDXA=labelled_spss(NACC_UDS$NPPDXA,c( 0 = No
1 = Yes
8 = Not assessed
9 = Missing/unknown
-4 = Not available), label="Pigment-spheroid degeneration/NBIA ")</v>
      </c>
      <c r="K133" s="33" t="str">
        <f t="shared" si="11"/>
        <v>missing values NPPDXA(-4,8,9).</v>
      </c>
      <c r="L133" s="39" t="s">
        <v>2887</v>
      </c>
    </row>
    <row r="134" spans="1:12" ht="60" x14ac:dyDescent="0.3">
      <c r="A134" s="34">
        <v>11</v>
      </c>
      <c r="B134" s="34" t="s">
        <v>2701</v>
      </c>
      <c r="C134" s="34" t="str">
        <f t="shared" si="12"/>
        <v>11 Other pathologic diagnoses</v>
      </c>
      <c r="D134" s="8" t="s">
        <v>1732</v>
      </c>
      <c r="E134" s="48" t="s">
        <v>1732</v>
      </c>
      <c r="F134" s="33" t="s">
        <v>2626</v>
      </c>
      <c r="G134" s="34" t="s">
        <v>2484</v>
      </c>
      <c r="H134" s="34" t="s">
        <v>2487</v>
      </c>
      <c r="I134" s="38" t="s">
        <v>2853</v>
      </c>
      <c r="J134" s="36" t="str">
        <f t="shared" si="13"/>
        <v>NACC_UDS$NPPDXB=labelled_spss(NACC_UDS$NPPDXB,c( 0 = No
1 = Yes
8 = Not assessed
9 = Missing/unknown
-4 = Not available), label="Multiple system atrophy ")</v>
      </c>
      <c r="K134" s="33" t="str">
        <f t="shared" si="11"/>
        <v>missing values NPPDXB(-4,8,9).</v>
      </c>
      <c r="L134" s="39" t="s">
        <v>2887</v>
      </c>
    </row>
    <row r="135" spans="1:12" ht="48" x14ac:dyDescent="0.3">
      <c r="A135" s="34">
        <v>11</v>
      </c>
      <c r="B135" s="34" t="s">
        <v>2701</v>
      </c>
      <c r="C135" s="34" t="str">
        <f t="shared" si="12"/>
        <v>11 Other pathologic diagnoses</v>
      </c>
      <c r="D135" s="8" t="s">
        <v>1733</v>
      </c>
      <c r="E135" s="48" t="s">
        <v>1733</v>
      </c>
      <c r="F135" s="33" t="s">
        <v>2627</v>
      </c>
      <c r="G135" s="34" t="s">
        <v>2486</v>
      </c>
      <c r="H135" s="34" t="s">
        <v>2485</v>
      </c>
      <c r="I135" s="38" t="s">
        <v>2829</v>
      </c>
      <c r="J135" s="36" t="str">
        <f t="shared" si="13"/>
        <v>NACC_UDS$NACCPRIO=labelled_spss(NACC_UDS$NACCPRIO,c( 0 = No
1 = Yes
8 = Not assessed
9 = Missing/unknown), label="Prion disease ")</v>
      </c>
      <c r="K135" s="33" t="str">
        <f t="shared" si="11"/>
        <v>missing values NACCPRIO(-4,8,9).</v>
      </c>
      <c r="L135" s="39" t="s">
        <v>2887</v>
      </c>
    </row>
    <row r="136" spans="1:12" ht="60" x14ac:dyDescent="0.3">
      <c r="A136" s="34">
        <v>11</v>
      </c>
      <c r="B136" s="34" t="s">
        <v>2701</v>
      </c>
      <c r="C136" s="34" t="str">
        <f t="shared" si="12"/>
        <v>11 Other pathologic diagnoses</v>
      </c>
      <c r="D136" s="8" t="s">
        <v>1734</v>
      </c>
      <c r="E136" s="48" t="s">
        <v>1734</v>
      </c>
      <c r="F136" s="33" t="s">
        <v>2628</v>
      </c>
      <c r="G136" s="34" t="s">
        <v>2484</v>
      </c>
      <c r="H136" s="34" t="s">
        <v>2487</v>
      </c>
      <c r="I136" s="38" t="s">
        <v>2853</v>
      </c>
      <c r="J136" s="36" t="str">
        <f t="shared" si="13"/>
        <v>NACC_UDS$NPPDXD=labelled_spss(NACC_UDS$NPPDXD,c( 0 = No
1 = Yes
8 = Not assessed
9 = Missing/unknown
-4 = Not available), label="Trinucleotide disease (Huntington disease,  SCA, other)")</v>
      </c>
      <c r="K136" s="33" t="str">
        <f t="shared" si="11"/>
        <v>missing values NPPDXD(-4,8,9).</v>
      </c>
      <c r="L136" s="39" t="s">
        <v>2887</v>
      </c>
    </row>
    <row r="137" spans="1:12" ht="60" x14ac:dyDescent="0.3">
      <c r="A137" s="34">
        <v>11</v>
      </c>
      <c r="B137" s="34" t="s">
        <v>2701</v>
      </c>
      <c r="C137" s="34" t="str">
        <f t="shared" si="12"/>
        <v>11 Other pathologic diagnoses</v>
      </c>
      <c r="D137" s="8" t="s">
        <v>1735</v>
      </c>
      <c r="E137" s="48" t="s">
        <v>1735</v>
      </c>
      <c r="F137" s="33" t="s">
        <v>2629</v>
      </c>
      <c r="G137" s="34" t="s">
        <v>2484</v>
      </c>
      <c r="H137" s="34" t="s">
        <v>2487</v>
      </c>
      <c r="I137" s="38" t="s">
        <v>2853</v>
      </c>
      <c r="J137" s="36" t="str">
        <f t="shared" si="13"/>
        <v>NACC_UDS$NPPDXE=labelled_spss(NACC_UDS$NPPDXE,c( 0 = No
1 = Yes
8 = Not assessed
9 = Missing/unknown
-4 = Not available), label="Malformation of cortical development ")</v>
      </c>
      <c r="K137" s="33" t="str">
        <f t="shared" si="11"/>
        <v>missing values NPPDXE(-4,8,9).</v>
      </c>
      <c r="L137" s="39" t="s">
        <v>2887</v>
      </c>
    </row>
    <row r="138" spans="1:12" ht="60" x14ac:dyDescent="0.3">
      <c r="A138" s="34">
        <v>11</v>
      </c>
      <c r="B138" s="34" t="s">
        <v>2701</v>
      </c>
      <c r="C138" s="34" t="str">
        <f t="shared" si="12"/>
        <v>11 Other pathologic diagnoses</v>
      </c>
      <c r="D138" s="8" t="s">
        <v>1736</v>
      </c>
      <c r="E138" s="48" t="s">
        <v>1736</v>
      </c>
      <c r="F138" s="33" t="s">
        <v>2630</v>
      </c>
      <c r="G138" s="34" t="s">
        <v>2484</v>
      </c>
      <c r="H138" s="34" t="s">
        <v>2487</v>
      </c>
      <c r="I138" s="38" t="s">
        <v>2853</v>
      </c>
      <c r="J138" s="36" t="str">
        <f t="shared" si="13"/>
        <v>NACC_UDS$NPPDXF=labelled_spss(NACC_UDS$NPPDXF,c( 0 = No
1 = Yes
8 = Not assessed
9 = Missing/unknown
-4 = Not available), label="Metabolic/storage disorder of any type ")</v>
      </c>
      <c r="K138" s="33" t="str">
        <f t="shared" si="11"/>
        <v>missing values NPPDXF(-4,8,9).</v>
      </c>
      <c r="L138" s="39" t="s">
        <v>2887</v>
      </c>
    </row>
    <row r="139" spans="1:12" ht="60" x14ac:dyDescent="0.3">
      <c r="A139" s="34">
        <v>11</v>
      </c>
      <c r="B139" s="34" t="s">
        <v>2701</v>
      </c>
      <c r="C139" s="34" t="str">
        <f t="shared" si="12"/>
        <v>11 Other pathologic diagnoses</v>
      </c>
      <c r="D139" s="8" t="s">
        <v>1737</v>
      </c>
      <c r="E139" s="48" t="s">
        <v>1737</v>
      </c>
      <c r="F139" s="33" t="s">
        <v>2631</v>
      </c>
      <c r="G139" s="34" t="s">
        <v>2484</v>
      </c>
      <c r="H139" s="34" t="s">
        <v>2487</v>
      </c>
      <c r="I139" s="38" t="s">
        <v>2853</v>
      </c>
      <c r="J139" s="36" t="str">
        <f t="shared" si="13"/>
        <v>NACC_UDS$NPPDXG=labelled_spss(NACC_UDS$NPPDXG,c( 0 = No
1 = Yes
8 = Not assessed
9 = Missing/unknown
-4 = Not available), label="WM disease, leukodystrophy ")</v>
      </c>
      <c r="K139" s="33" t="str">
        <f t="shared" si="11"/>
        <v>missing values NPPDXG(-4,8,9).</v>
      </c>
      <c r="L139" s="39" t="s">
        <v>2887</v>
      </c>
    </row>
    <row r="140" spans="1:12" ht="60" x14ac:dyDescent="0.3">
      <c r="A140" s="34">
        <v>11</v>
      </c>
      <c r="B140" s="34" t="s">
        <v>2701</v>
      </c>
      <c r="C140" s="34" t="str">
        <f t="shared" si="12"/>
        <v>11 Other pathologic diagnoses</v>
      </c>
      <c r="D140" s="8" t="s">
        <v>1738</v>
      </c>
      <c r="E140" s="48" t="s">
        <v>1738</v>
      </c>
      <c r="F140" s="33" t="s">
        <v>2632</v>
      </c>
      <c r="G140" s="34" t="s">
        <v>2484</v>
      </c>
      <c r="H140" s="34" t="s">
        <v>2487</v>
      </c>
      <c r="I140" s="38" t="s">
        <v>2853</v>
      </c>
      <c r="J140" s="36" t="str">
        <f t="shared" si="13"/>
        <v>NACC_UDS$NPPDXH=labelled_spss(NACC_UDS$NPPDXH,c( 0 = No
1 = Yes
8 = Not assessed
9 = Missing/unknown
-4 = Not available), label="WM disease, multiple sclerosis or other demyelinating disease")</v>
      </c>
      <c r="K140" s="33" t="str">
        <f t="shared" si="11"/>
        <v>missing values NPPDXH(-4,8,9).</v>
      </c>
      <c r="L140" s="39" t="s">
        <v>2887</v>
      </c>
    </row>
    <row r="141" spans="1:12" ht="60" x14ac:dyDescent="0.3">
      <c r="A141" s="34">
        <v>11</v>
      </c>
      <c r="B141" s="34" t="s">
        <v>2701</v>
      </c>
      <c r="C141" s="34" t="str">
        <f t="shared" si="12"/>
        <v>11 Other pathologic diagnoses</v>
      </c>
      <c r="D141" s="8" t="s">
        <v>1739</v>
      </c>
      <c r="E141" s="48" t="s">
        <v>1739</v>
      </c>
      <c r="F141" s="33" t="s">
        <v>2633</v>
      </c>
      <c r="G141" s="34" t="s">
        <v>2484</v>
      </c>
      <c r="H141" s="34" t="s">
        <v>2487</v>
      </c>
      <c r="I141" s="38" t="s">
        <v>2853</v>
      </c>
      <c r="J141" s="36" t="str">
        <f t="shared" si="13"/>
        <v>NACC_UDS$NPPDXI=labelled_spss(NACC_UDS$NPPDXI,c( 0 = No
1 = Yes
8 = Not assessed
9 = Missing/unknown
-4 = Not available), label="Contusion/traumatic brain injury of any type, acute ")</v>
      </c>
      <c r="K141" s="33" t="str">
        <f t="shared" si="11"/>
        <v>missing values NPPDXI(-4,8,9).</v>
      </c>
      <c r="L141" s="39" t="s">
        <v>2887</v>
      </c>
    </row>
    <row r="142" spans="1:12" ht="60" x14ac:dyDescent="0.3">
      <c r="A142" s="34">
        <v>11</v>
      </c>
      <c r="B142" s="34" t="s">
        <v>2701</v>
      </c>
      <c r="C142" s="34" t="str">
        <f t="shared" si="12"/>
        <v>11 Other pathologic diagnoses</v>
      </c>
      <c r="D142" s="8" t="s">
        <v>1740</v>
      </c>
      <c r="E142" s="48" t="s">
        <v>1740</v>
      </c>
      <c r="F142" s="33" t="s">
        <v>2634</v>
      </c>
      <c r="G142" s="34" t="s">
        <v>2484</v>
      </c>
      <c r="H142" s="34" t="s">
        <v>2487</v>
      </c>
      <c r="I142" s="38" t="s">
        <v>2853</v>
      </c>
      <c r="J142" s="36" t="str">
        <f t="shared" si="13"/>
        <v>NACC_UDS$NPPDXJ=labelled_spss(NACC_UDS$NPPDXJ,c( 0 = No
1 = Yes
8 = Not assessed
9 = Missing/unknown
-4 = Not available), label="Contusion/traumatic brain injury of any type, chronic")</v>
      </c>
      <c r="K142" s="33" t="str">
        <f t="shared" si="11"/>
        <v>missing values NPPDXJ(-4,8,9).</v>
      </c>
      <c r="L142" s="39" t="s">
        <v>2887</v>
      </c>
    </row>
    <row r="143" spans="1:12" ht="60" x14ac:dyDescent="0.3">
      <c r="A143" s="34">
        <v>11</v>
      </c>
      <c r="B143" s="34" t="s">
        <v>2701</v>
      </c>
      <c r="C143" s="34" t="str">
        <f t="shared" si="12"/>
        <v>11 Other pathologic diagnoses</v>
      </c>
      <c r="D143" s="8" t="s">
        <v>1741</v>
      </c>
      <c r="E143" s="48" t="s">
        <v>1741</v>
      </c>
      <c r="F143" s="33" t="s">
        <v>2635</v>
      </c>
      <c r="G143" s="34" t="s">
        <v>2484</v>
      </c>
      <c r="H143" s="34" t="s">
        <v>2487</v>
      </c>
      <c r="I143" s="38" t="s">
        <v>2853</v>
      </c>
      <c r="J143" s="36" t="str">
        <f t="shared" si="13"/>
        <v>NACC_UDS$NPPDXK=labelled_spss(NACC_UDS$NPPDXK,c( 0 = No
1 = Yes
8 = Not assessed
9 = Missing/unknown
-4 = Not available), label="Neoplasm, primary ")</v>
      </c>
      <c r="K143" s="33" t="str">
        <f t="shared" si="11"/>
        <v>missing values NPPDXK(-4,8,9).</v>
      </c>
      <c r="L143" s="39" t="s">
        <v>2887</v>
      </c>
    </row>
    <row r="144" spans="1:12" ht="60" x14ac:dyDescent="0.3">
      <c r="A144" s="34">
        <v>11</v>
      </c>
      <c r="B144" s="34" t="s">
        <v>2701</v>
      </c>
      <c r="C144" s="34" t="str">
        <f t="shared" si="12"/>
        <v>11 Other pathologic diagnoses</v>
      </c>
      <c r="D144" s="8" t="s">
        <v>1742</v>
      </c>
      <c r="E144" s="48" t="s">
        <v>1742</v>
      </c>
      <c r="F144" s="33" t="s">
        <v>2636</v>
      </c>
      <c r="G144" s="34" t="s">
        <v>2484</v>
      </c>
      <c r="H144" s="34" t="s">
        <v>2487</v>
      </c>
      <c r="I144" s="38" t="s">
        <v>2853</v>
      </c>
      <c r="J144" s="36" t="str">
        <f t="shared" si="13"/>
        <v>NACC_UDS$NPPDXL=labelled_spss(NACC_UDS$NPPDXL,c( 0 = No
1 = Yes
8 = Not assessed
9 = Missing/unknown
-4 = Not available), label="Neoplasm, metastatic ")</v>
      </c>
      <c r="K144" s="33" t="str">
        <f t="shared" si="11"/>
        <v>missing values NPPDXL(-4,8,9).</v>
      </c>
      <c r="L144" s="39" t="s">
        <v>2887</v>
      </c>
    </row>
    <row r="145" spans="1:12" ht="60" x14ac:dyDescent="0.3">
      <c r="A145" s="34">
        <v>11</v>
      </c>
      <c r="B145" s="34" t="s">
        <v>2701</v>
      </c>
      <c r="C145" s="34" t="str">
        <f t="shared" si="12"/>
        <v>11 Other pathologic diagnoses</v>
      </c>
      <c r="D145" s="8" t="s">
        <v>1743</v>
      </c>
      <c r="E145" s="48" t="s">
        <v>1743</v>
      </c>
      <c r="F145" s="33" t="s">
        <v>2637</v>
      </c>
      <c r="G145" s="34" t="s">
        <v>2484</v>
      </c>
      <c r="H145" s="34" t="s">
        <v>2487</v>
      </c>
      <c r="I145" s="38" t="s">
        <v>2853</v>
      </c>
      <c r="J145" s="36" t="str">
        <f t="shared" si="13"/>
        <v>NACC_UDS$NPPDXM=labelled_spss(NACC_UDS$NPPDXM,c( 0 = No
1 = Yes
8 = Not assessed
9 = Missing/unknown
-4 = Not available), label="Infectious process of any type (encephalitis, abscess, etc.)")</v>
      </c>
      <c r="K145" s="33" t="str">
        <f t="shared" si="11"/>
        <v>missing values NPPDXM(-4,8,9).</v>
      </c>
      <c r="L145" s="39" t="s">
        <v>2887</v>
      </c>
    </row>
    <row r="146" spans="1:12" ht="60" x14ac:dyDescent="0.3">
      <c r="A146" s="34">
        <v>11</v>
      </c>
      <c r="B146" s="34" t="s">
        <v>2701</v>
      </c>
      <c r="C146" s="34" t="str">
        <f t="shared" si="12"/>
        <v>11 Other pathologic diagnoses</v>
      </c>
      <c r="D146" s="8" t="s">
        <v>1744</v>
      </c>
      <c r="E146" s="48" t="s">
        <v>1744</v>
      </c>
      <c r="F146" s="33" t="s">
        <v>2638</v>
      </c>
      <c r="G146" s="34" t="s">
        <v>2484</v>
      </c>
      <c r="H146" s="34" t="s">
        <v>2487</v>
      </c>
      <c r="I146" s="38" t="s">
        <v>2853</v>
      </c>
      <c r="J146" s="36" t="str">
        <f t="shared" si="13"/>
        <v>NACC_UDS$NPPDXN=labelled_spss(NACC_UDS$NPPDXN,c( 0 = No
1 = Yes
8 = Not assessed
9 = Missing/unknown
-4 = Not available), label="Herniation, any site ")</v>
      </c>
      <c r="K146" s="33" t="str">
        <f t="shared" si="11"/>
        <v>missing values NPPDXN(-4,8,9).</v>
      </c>
      <c r="L146" s="39" t="s">
        <v>2887</v>
      </c>
    </row>
    <row r="147" spans="1:12" ht="36" x14ac:dyDescent="0.3">
      <c r="A147" s="34">
        <v>11</v>
      </c>
      <c r="B147" s="34" t="s">
        <v>2701</v>
      </c>
      <c r="C147" s="34" t="str">
        <f t="shared" si="12"/>
        <v>11 Other pathologic diagnoses</v>
      </c>
      <c r="D147" s="8" t="s">
        <v>1745</v>
      </c>
      <c r="E147" s="48" t="s">
        <v>1745</v>
      </c>
      <c r="F147" s="33" t="s">
        <v>2639</v>
      </c>
      <c r="G147" s="34" t="s">
        <v>2486</v>
      </c>
      <c r="H147" s="34" t="s">
        <v>2485</v>
      </c>
      <c r="I147" s="38" t="s">
        <v>2830</v>
      </c>
      <c r="J147" s="36" t="str">
        <f t="shared" si="13"/>
        <v>NACC_UDS$NACCDOWN=labelled_spss(NACC_UDS$NACCDOWN,c( 1 = Flag for known mutation
7 = No flag for known mutation (not present, not assessed, missing or unknown)), label="Down syndrome ")</v>
      </c>
      <c r="K147" s="33" t="str">
        <f t="shared" si="11"/>
        <v>missing values NACCDOWN(-4).</v>
      </c>
      <c r="L147" s="39" t="s">
        <v>2888</v>
      </c>
    </row>
    <row r="148" spans="1:12" ht="60" x14ac:dyDescent="0.3">
      <c r="A148" s="34">
        <v>11</v>
      </c>
      <c r="B148" s="34" t="s">
        <v>2701</v>
      </c>
      <c r="C148" s="34" t="str">
        <f t="shared" si="12"/>
        <v>11 Other pathologic diagnoses</v>
      </c>
      <c r="D148" s="8" t="s">
        <v>1746</v>
      </c>
      <c r="E148" s="48" t="s">
        <v>1746</v>
      </c>
      <c r="F148" s="33" t="s">
        <v>2640</v>
      </c>
      <c r="G148" s="34" t="s">
        <v>2484</v>
      </c>
      <c r="H148" s="34" t="s">
        <v>2487</v>
      </c>
      <c r="I148" s="38" t="s">
        <v>2853</v>
      </c>
      <c r="J148" s="36" t="str">
        <f t="shared" si="13"/>
        <v>NACC_UDS$NPPDXP=labelled_spss(NACC_UDS$NPPDXP,c( 0 = No
1 = Yes
8 = Not assessed
9 = Missing/unknown
-4 = Not available), label="AD-related genes ")</v>
      </c>
      <c r="K148" s="33" t="str">
        <f t="shared" si="11"/>
        <v>missing values NPPDXP(-4,8,9).</v>
      </c>
      <c r="L148" s="39" t="s">
        <v>2887</v>
      </c>
    </row>
    <row r="149" spans="1:12" ht="60" x14ac:dyDescent="0.3">
      <c r="A149" s="34">
        <v>11</v>
      </c>
      <c r="B149" s="34" t="s">
        <v>2701</v>
      </c>
      <c r="C149" s="34" t="str">
        <f t="shared" si="12"/>
        <v>11 Other pathologic diagnoses</v>
      </c>
      <c r="D149" s="8" t="s">
        <v>1747</v>
      </c>
      <c r="E149" s="48" t="s">
        <v>1747</v>
      </c>
      <c r="F149" s="33" t="s">
        <v>2641</v>
      </c>
      <c r="G149" s="34" t="s">
        <v>2484</v>
      </c>
      <c r="H149" s="34" t="s">
        <v>2487</v>
      </c>
      <c r="I149" s="38" t="s">
        <v>2853</v>
      </c>
      <c r="J149" s="36" t="str">
        <f t="shared" si="13"/>
        <v>NACC_UDS$NPPDXQ=labelled_spss(NACC_UDS$NPPDXQ,c( 0 = No
1 = Yes
8 = Not assessed
9 = Missing/unknown
-4 = Not available), label="FTLD-related genes ")</v>
      </c>
      <c r="K149" s="33" t="str">
        <f t="shared" si="11"/>
        <v>missing values NPPDXQ(-4,8,9).</v>
      </c>
      <c r="L149" s="39" t="s">
        <v>2887</v>
      </c>
    </row>
    <row r="150" spans="1:12" ht="48" x14ac:dyDescent="0.3">
      <c r="A150" s="34">
        <v>11</v>
      </c>
      <c r="B150" s="34" t="s">
        <v>2701</v>
      </c>
      <c r="C150" s="34" t="str">
        <f t="shared" si="12"/>
        <v>11 Other pathologic diagnoses</v>
      </c>
      <c r="D150" s="8" t="s">
        <v>1748</v>
      </c>
      <c r="E150" s="48" t="s">
        <v>1748</v>
      </c>
      <c r="F150" s="33" t="s">
        <v>2642</v>
      </c>
      <c r="G150" s="34" t="s">
        <v>2486</v>
      </c>
      <c r="H150" s="34" t="s">
        <v>2485</v>
      </c>
      <c r="I150" s="38" t="s">
        <v>2831</v>
      </c>
      <c r="J150" s="36" t="str">
        <f t="shared" si="13"/>
        <v>NACC_UDS$NACCOTHP=labelled_spss(NACC_UDS$NACCOTHP,c( 0 = No
1 = Yes, one or more written-in diagnoses
8 = Not assessed
9 = Unknown), label="Other pathologic diagnosis ")</v>
      </c>
      <c r="K150" s="33" t="str">
        <f t="shared" si="11"/>
        <v>missing values NACCOTHP(-4,8,9).</v>
      </c>
      <c r="L150" s="39" t="s">
        <v>2887</v>
      </c>
    </row>
    <row r="151" spans="1:12" x14ac:dyDescent="0.3">
      <c r="A151" s="34">
        <v>11</v>
      </c>
      <c r="B151" s="34" t="s">
        <v>2701</v>
      </c>
      <c r="C151" s="34" t="str">
        <f t="shared" si="12"/>
        <v>11 Other pathologic diagnoses</v>
      </c>
      <c r="D151" s="8" t="s">
        <v>1749</v>
      </c>
      <c r="E151" s="48" t="s">
        <v>1749</v>
      </c>
      <c r="F151" s="33" t="s">
        <v>2643</v>
      </c>
      <c r="G151" s="34" t="s">
        <v>2486</v>
      </c>
      <c r="H151" s="34" t="s">
        <v>2485</v>
      </c>
      <c r="I151" s="47"/>
      <c r="J151" s="36" t="str">
        <f t="shared" si="13"/>
        <v>NACC_UDS$NACCWRI1=labelled_spss(NACC_UDS$NACCWRI1,c(), label="First other pathologic diagnosis write-in ")</v>
      </c>
    </row>
    <row r="152" spans="1:12" x14ac:dyDescent="0.3">
      <c r="A152" s="34">
        <v>11</v>
      </c>
      <c r="B152" s="34" t="s">
        <v>2701</v>
      </c>
      <c r="C152" s="34" t="str">
        <f t="shared" si="12"/>
        <v>11 Other pathologic diagnoses</v>
      </c>
      <c r="D152" s="8" t="s">
        <v>1750</v>
      </c>
      <c r="E152" s="48" t="s">
        <v>1750</v>
      </c>
      <c r="F152" s="33" t="s">
        <v>2644</v>
      </c>
      <c r="G152" s="34" t="s">
        <v>2486</v>
      </c>
      <c r="H152" s="34" t="s">
        <v>2485</v>
      </c>
      <c r="I152" s="47"/>
      <c r="J152" s="36" t="str">
        <f t="shared" si="13"/>
        <v>NACC_UDS$NACCWRI2=labelled_spss(NACC_UDS$NACCWRI2,c(), label="Second other pathologic diagnosis write-in ")</v>
      </c>
    </row>
    <row r="153" spans="1:12" x14ac:dyDescent="0.3">
      <c r="A153" s="34">
        <v>11</v>
      </c>
      <c r="B153" s="34" t="s">
        <v>2701</v>
      </c>
      <c r="C153" s="34" t="str">
        <f t="shared" si="12"/>
        <v>11 Other pathologic diagnoses</v>
      </c>
      <c r="D153" s="8" t="s">
        <v>1751</v>
      </c>
      <c r="E153" s="48" t="s">
        <v>1751</v>
      </c>
      <c r="F153" s="33" t="s">
        <v>2645</v>
      </c>
      <c r="G153" s="34" t="s">
        <v>2486</v>
      </c>
      <c r="H153" s="34" t="s">
        <v>2485</v>
      </c>
      <c r="I153" s="47"/>
      <c r="J153" s="36" t="str">
        <f t="shared" si="13"/>
        <v>NACC_UDS$NACCWRI3=labelled_spss(NACC_UDS$NACCWRI3,c(), label="Third other pathologic diagnosis write-in ")</v>
      </c>
    </row>
    <row r="154" spans="1:12" ht="48" x14ac:dyDescent="0.3">
      <c r="A154" s="34">
        <v>12</v>
      </c>
      <c r="B154" s="34" t="s">
        <v>2702</v>
      </c>
      <c r="C154" s="34" t="str">
        <f t="shared" si="12"/>
        <v>12 Stored tissue and full autopsy findings</v>
      </c>
      <c r="D154" s="8" t="s">
        <v>1752</v>
      </c>
      <c r="E154" s="48" t="s">
        <v>1752</v>
      </c>
      <c r="F154" s="33" t="s">
        <v>2646</v>
      </c>
      <c r="G154" s="34" t="s">
        <v>2486</v>
      </c>
      <c r="H154" s="34" t="s">
        <v>2495</v>
      </c>
      <c r="I154" s="38" t="s">
        <v>2858</v>
      </c>
      <c r="J154" s="36" t="str">
        <f t="shared" si="13"/>
        <v>NACC_UDS$NACCBNKF=labelled_spss(NACC_UDS$NACCBNKF,c( 0 = No
1 = Yes
9 = Missing/unknown
-4 = Not available), label="Banked frozen brain ")</v>
      </c>
      <c r="K154" s="33" t="str">
        <f t="shared" ref="K154:K160" si="14">CONCATENATE("missing values ",D154,"(",L154,").")</f>
        <v>missing values NACCBNKF(-4,9).</v>
      </c>
      <c r="L154" s="39" t="s">
        <v>2889</v>
      </c>
    </row>
    <row r="155" spans="1:12" ht="48" x14ac:dyDescent="0.3">
      <c r="A155" s="34">
        <v>12</v>
      </c>
      <c r="B155" s="34" t="s">
        <v>2702</v>
      </c>
      <c r="C155" s="34" t="str">
        <f t="shared" si="12"/>
        <v>12 Stored tissue and full autopsy findings</v>
      </c>
      <c r="D155" s="8" t="s">
        <v>1753</v>
      </c>
      <c r="E155" s="48" t="s">
        <v>1753</v>
      </c>
      <c r="F155" s="33" t="s">
        <v>2647</v>
      </c>
      <c r="G155" s="34" t="s">
        <v>2484</v>
      </c>
      <c r="H155" s="34" t="s">
        <v>2487</v>
      </c>
      <c r="I155" s="38" t="s">
        <v>2858</v>
      </c>
      <c r="J155" s="36" t="str">
        <f t="shared" si="13"/>
        <v>NACC_UDS$NPBNKB=labelled_spss(NACC_UDS$NPBNKB,c( 0 = No
1 = Yes
9 = Missing/unknown
-4 = Not available), label="Banked frozen wedge of cerebellum or other sample for future DNA prep")</v>
      </c>
      <c r="K155" s="33" t="str">
        <f t="shared" si="14"/>
        <v>missing values NPBNKB(-4,9).</v>
      </c>
      <c r="L155" s="39" t="s">
        <v>2889</v>
      </c>
    </row>
    <row r="156" spans="1:12" ht="48" x14ac:dyDescent="0.3">
      <c r="A156" s="34">
        <v>12</v>
      </c>
      <c r="B156" s="34" t="s">
        <v>2702</v>
      </c>
      <c r="C156" s="34" t="str">
        <f t="shared" si="12"/>
        <v>12 Stored tissue and full autopsy findings</v>
      </c>
      <c r="D156" s="8" t="s">
        <v>1754</v>
      </c>
      <c r="E156" s="48" t="s">
        <v>1754</v>
      </c>
      <c r="F156" s="33" t="s">
        <v>2648</v>
      </c>
      <c r="G156" s="34" t="s">
        <v>2486</v>
      </c>
      <c r="H156" s="34" t="s">
        <v>2495</v>
      </c>
      <c r="I156" s="38" t="s">
        <v>2858</v>
      </c>
      <c r="J156" s="36" t="str">
        <f t="shared" si="13"/>
        <v>NACC_UDS$NACCFORM=labelled_spss(NACC_UDS$NACCFORM,c( 0 = No
1 = Yes
9 = Missing/unknown
-4 = Not available), label="Formalin- or paraformaldehyde-ﬁxed brain derived ")</v>
      </c>
      <c r="K156" s="33" t="str">
        <f t="shared" si="14"/>
        <v>missing values NACCFORM(-4,9).</v>
      </c>
      <c r="L156" s="39" t="s">
        <v>2889</v>
      </c>
    </row>
    <row r="157" spans="1:12" ht="48" x14ac:dyDescent="0.3">
      <c r="A157" s="34">
        <v>12</v>
      </c>
      <c r="B157" s="34" t="s">
        <v>2702</v>
      </c>
      <c r="C157" s="34" t="str">
        <f t="shared" si="12"/>
        <v>12 Stored tissue and full autopsy findings</v>
      </c>
      <c r="D157" s="8" t="s">
        <v>1755</v>
      </c>
      <c r="E157" s="48" t="s">
        <v>1755</v>
      </c>
      <c r="F157" s="33" t="s">
        <v>2649</v>
      </c>
      <c r="G157" s="34" t="s">
        <v>2486</v>
      </c>
      <c r="H157" s="34" t="s">
        <v>2495</v>
      </c>
      <c r="I157" s="38" t="s">
        <v>2858</v>
      </c>
      <c r="J157" s="36" t="str">
        <f t="shared" si="13"/>
        <v>NACC_UDS$NACCPARA=labelled_spss(NACC_UDS$NACCPARA,c( 0 = No
1 = Yes
9 = Missing/unknown
-4 = Not available), label="Parafﬁn-embedded blocks of brain regions ")</v>
      </c>
      <c r="K157" s="33" t="str">
        <f t="shared" si="14"/>
        <v>missing values NACCPARA(-4,9).</v>
      </c>
      <c r="L157" s="39" t="s">
        <v>2889</v>
      </c>
    </row>
    <row r="158" spans="1:12" ht="48" x14ac:dyDescent="0.3">
      <c r="A158" s="34">
        <v>12</v>
      </c>
      <c r="B158" s="34" t="s">
        <v>2702</v>
      </c>
      <c r="C158" s="34" t="str">
        <f t="shared" si="12"/>
        <v>12 Stored tissue and full autopsy findings</v>
      </c>
      <c r="D158" s="8" t="s">
        <v>1756</v>
      </c>
      <c r="E158" s="48" t="s">
        <v>1756</v>
      </c>
      <c r="F158" s="33" t="s">
        <v>2650</v>
      </c>
      <c r="G158" s="34" t="s">
        <v>2486</v>
      </c>
      <c r="H158" s="34" t="s">
        <v>2495</v>
      </c>
      <c r="I158" s="38" t="s">
        <v>2858</v>
      </c>
      <c r="J158" s="36" t="str">
        <f t="shared" si="13"/>
        <v>NACC_UDS$NACCCSFP=labelled_spss(NACC_UDS$NACCCSFP,c( 0 = No
1 = Yes
9 = Missing/unknown
-4 = Not available), label="Banked postmortem CSF ")</v>
      </c>
      <c r="K158" s="33" t="str">
        <f t="shared" si="14"/>
        <v>missing values NACCCSFP(-4,9).</v>
      </c>
      <c r="L158" s="39" t="s">
        <v>2889</v>
      </c>
    </row>
    <row r="159" spans="1:12" ht="48" x14ac:dyDescent="0.3">
      <c r="A159" s="34">
        <v>12</v>
      </c>
      <c r="B159" s="34" t="s">
        <v>2702</v>
      </c>
      <c r="C159" s="34" t="str">
        <f t="shared" si="12"/>
        <v>12 Stored tissue and full autopsy findings</v>
      </c>
      <c r="D159" s="8" t="s">
        <v>1757</v>
      </c>
      <c r="E159" s="48" t="s">
        <v>1757</v>
      </c>
      <c r="F159" s="33" t="s">
        <v>2651</v>
      </c>
      <c r="G159" s="34" t="s">
        <v>2484</v>
      </c>
      <c r="H159" s="34" t="s">
        <v>2487</v>
      </c>
      <c r="I159" s="38" t="s">
        <v>2858</v>
      </c>
      <c r="J159" s="36" t="str">
        <f t="shared" si="13"/>
        <v>NACC_UDS$NPBNKF=labelled_spss(NACC_UDS$NPBNKF,c( 0 = No
1 = Yes
9 = Missing/unknown
-4 = Not available), label="Banked postmortem blood or serum ")</v>
      </c>
      <c r="K159" s="33" t="str">
        <f t="shared" si="14"/>
        <v>missing values NPBNKF(-4,9).</v>
      </c>
      <c r="L159" s="39" t="s">
        <v>2889</v>
      </c>
    </row>
    <row r="160" spans="1:12" ht="48" x14ac:dyDescent="0.3">
      <c r="A160" s="34">
        <v>12</v>
      </c>
      <c r="B160" s="34" t="s">
        <v>2702</v>
      </c>
      <c r="C160" s="34" t="str">
        <f t="shared" si="12"/>
        <v>12 Stored tissue and full autopsy findings</v>
      </c>
      <c r="D160" s="8" t="s">
        <v>1758</v>
      </c>
      <c r="E160" s="48" t="s">
        <v>1758</v>
      </c>
      <c r="F160" s="33" t="s">
        <v>2652</v>
      </c>
      <c r="G160" s="34" t="s">
        <v>2484</v>
      </c>
      <c r="H160" s="34" t="s">
        <v>2487</v>
      </c>
      <c r="I160" s="38" t="s">
        <v>2858</v>
      </c>
      <c r="J160" s="36" t="str">
        <f t="shared" si="13"/>
        <v>NACC_UDS$NPFAUT=labelled_spss(NACC_UDS$NPFAUT,c( 0 = No
1 = Yes
9 = Missing/unknown
-4 = Not available), label="Full autopsy performed ")</v>
      </c>
      <c r="K160" s="33" t="str">
        <f t="shared" si="14"/>
        <v>missing values NPFAUT(-4,9).</v>
      </c>
      <c r="L160" s="39" t="s">
        <v>2889</v>
      </c>
    </row>
    <row r="161" spans="1:12" x14ac:dyDescent="0.3">
      <c r="A161" s="34">
        <v>12</v>
      </c>
      <c r="B161" s="34" t="s">
        <v>2702</v>
      </c>
      <c r="C161" s="34" t="str">
        <f t="shared" si="12"/>
        <v>12 Stored tissue and full autopsy findings</v>
      </c>
      <c r="D161" s="8" t="s">
        <v>1759</v>
      </c>
      <c r="E161" s="48" t="s">
        <v>1759</v>
      </c>
      <c r="F161" s="33" t="s">
        <v>2653</v>
      </c>
      <c r="G161" s="34" t="s">
        <v>2484</v>
      </c>
      <c r="H161" s="34" t="s">
        <v>2487</v>
      </c>
      <c r="I161" s="47"/>
      <c r="J161" s="36" t="str">
        <f t="shared" si="13"/>
        <v>NACC_UDS$NPFAUT1=labelled_spss(NACC_UDS$NPFAUT1,c(), label="If full autopsy performed, ﬁrst major ﬁnding ")</v>
      </c>
    </row>
    <row r="162" spans="1:12" x14ac:dyDescent="0.3">
      <c r="A162" s="34">
        <v>12</v>
      </c>
      <c r="B162" s="34" t="s">
        <v>2702</v>
      </c>
      <c r="C162" s="34" t="str">
        <f t="shared" si="12"/>
        <v>12 Stored tissue and full autopsy findings</v>
      </c>
      <c r="D162" s="8" t="s">
        <v>1760</v>
      </c>
      <c r="E162" s="48" t="s">
        <v>1760</v>
      </c>
      <c r="F162" s="33" t="s">
        <v>2654</v>
      </c>
      <c r="G162" s="34" t="s">
        <v>2484</v>
      </c>
      <c r="H162" s="34" t="s">
        <v>2487</v>
      </c>
      <c r="I162" s="47"/>
      <c r="J162" s="36" t="str">
        <f t="shared" si="13"/>
        <v>NACC_UDS$NPFAUT2=labelled_spss(NACC_UDS$NPFAUT2,c(), label="If full autopsy performed, second major ﬁnding ")</v>
      </c>
    </row>
    <row r="163" spans="1:12" x14ac:dyDescent="0.3">
      <c r="A163" s="34">
        <v>12</v>
      </c>
      <c r="B163" s="34" t="s">
        <v>2702</v>
      </c>
      <c r="C163" s="34" t="str">
        <f t="shared" si="12"/>
        <v>12 Stored tissue and full autopsy findings</v>
      </c>
      <c r="D163" s="8" t="s">
        <v>1761</v>
      </c>
      <c r="E163" s="48" t="s">
        <v>1761</v>
      </c>
      <c r="F163" s="33" t="s">
        <v>2655</v>
      </c>
      <c r="G163" s="34" t="s">
        <v>2484</v>
      </c>
      <c r="H163" s="34" t="s">
        <v>2487</v>
      </c>
      <c r="I163" s="47"/>
      <c r="J163" s="36" t="str">
        <f t="shared" si="13"/>
        <v>NACC_UDS$NPFAUT3=labelled_spss(NACC_UDS$NPFAUT3,c(), label="If full autopsy performed, third major ﬁnding ")</v>
      </c>
    </row>
    <row r="164" spans="1:12" x14ac:dyDescent="0.3">
      <c r="A164" s="34">
        <v>12</v>
      </c>
      <c r="B164" s="34" t="s">
        <v>2702</v>
      </c>
      <c r="C164" s="34" t="str">
        <f t="shared" si="12"/>
        <v>12 Stored tissue and full autopsy findings</v>
      </c>
      <c r="D164" s="8" t="s">
        <v>1762</v>
      </c>
      <c r="E164" s="48" t="s">
        <v>1762</v>
      </c>
      <c r="F164" s="33" t="s">
        <v>2656</v>
      </c>
      <c r="G164" s="34" t="s">
        <v>2484</v>
      </c>
      <c r="H164" s="34" t="s">
        <v>2487</v>
      </c>
      <c r="I164" s="47"/>
      <c r="J164" s="36" t="str">
        <f t="shared" ref="J164:J195" si="15">CONCATENATE("NACC_UDS$",D164,"=","labelled_spss(NACC_UDS$",D164,",c(",I164,"), label=",$J$2,F164,$J$2,")")</f>
        <v>NACC_UDS$NPFAUT4=labelled_spss(NACC_UDS$NPFAUT4,c(), label="If full autopsy performed, fourth major ﬁnding ")</v>
      </c>
    </row>
    <row r="165" spans="1:12" ht="108" x14ac:dyDescent="0.3">
      <c r="A165" s="34" t="s">
        <v>2498</v>
      </c>
      <c r="B165" s="34" t="s">
        <v>2703</v>
      </c>
      <c r="C165" s="34" t="str">
        <f t="shared" si="12"/>
        <v>App. A Glossary of other available NP data</v>
      </c>
      <c r="D165" s="8" t="s">
        <v>1765</v>
      </c>
      <c r="E165" s="48" t="s">
        <v>1765</v>
      </c>
      <c r="F165" s="33" t="s">
        <v>2657</v>
      </c>
      <c r="G165" s="34" t="s">
        <v>2484</v>
      </c>
      <c r="H165" s="34" t="s">
        <v>2494</v>
      </c>
      <c r="I165" s="38" t="s">
        <v>2868</v>
      </c>
      <c r="J165" s="36" t="str">
        <f t="shared" si="15"/>
        <v>NACC_UDS$NPNIT=labelled_spss(NACC_UDS$NPNIT,c(1 = High likelihood of dementia being due to Alzheimer's disease
2 = Intermediate likelihood of dementia being due to Alzheimer's disease
3 = Low likelihood of dementia being due to Alzheimer's disease
4 = Criteria not met
5 = Not Done
9 = Missing/unknown), label="NIA/Reagan Institute criteria ")</v>
      </c>
      <c r="K165" s="33" t="str">
        <f t="shared" ref="K165:K171" si="16">CONCATENATE("missing values ",D165,"(",L165,").")</f>
        <v>missing values NPNIT(-4,5,9).</v>
      </c>
      <c r="L165" s="39" t="s">
        <v>2895</v>
      </c>
    </row>
    <row r="166" spans="1:12" ht="72" x14ac:dyDescent="0.3">
      <c r="A166" s="34" t="s">
        <v>2498</v>
      </c>
      <c r="B166" s="34" t="s">
        <v>2703</v>
      </c>
      <c r="C166" s="34" t="str">
        <f t="shared" si="12"/>
        <v>App. A Glossary of other available NP data</v>
      </c>
      <c r="D166" s="8" t="s">
        <v>1766</v>
      </c>
      <c r="E166" s="48" t="s">
        <v>1766</v>
      </c>
      <c r="F166" s="33" t="s">
        <v>2658</v>
      </c>
      <c r="G166" s="34" t="s">
        <v>2484</v>
      </c>
      <c r="H166" s="34" t="s">
        <v>2494</v>
      </c>
      <c r="I166" s="38" t="s">
        <v>2869</v>
      </c>
      <c r="J166" s="36" t="str">
        <f t="shared" si="15"/>
        <v>NACC_UDS$NPCERAD=labelled_spss(NACC_UDS$NPCERAD,c(1 = Definite Alzheimer's disease
2 = Probable Alzheimer's disease
3 = Possible Alzheimer's disease
4 = Criteria not met
5 = Not done
9 = Missing/Unknown), label="CERAD criteria ")</v>
      </c>
      <c r="K166" s="33" t="str">
        <f t="shared" si="16"/>
        <v>missing values NPCERAD(-4,5,9).</v>
      </c>
      <c r="L166" s="39" t="s">
        <v>2895</v>
      </c>
    </row>
    <row r="167" spans="1:12" ht="48" x14ac:dyDescent="0.3">
      <c r="A167" s="34" t="s">
        <v>2498</v>
      </c>
      <c r="B167" s="34" t="s">
        <v>2703</v>
      </c>
      <c r="C167" s="34" t="str">
        <f t="shared" si="12"/>
        <v>App. A Glossary of other available NP data</v>
      </c>
      <c r="D167" s="8" t="s">
        <v>1767</v>
      </c>
      <c r="E167" s="48" t="s">
        <v>1767</v>
      </c>
      <c r="F167" s="33" t="s">
        <v>2659</v>
      </c>
      <c r="G167" s="34" t="s">
        <v>2484</v>
      </c>
      <c r="H167" s="34" t="s">
        <v>2494</v>
      </c>
      <c r="I167" s="38" t="s">
        <v>2870</v>
      </c>
      <c r="J167" s="36" t="str">
        <f t="shared" si="15"/>
        <v>NACC_UDS$NPADRDA=labelled_spss(NACC_UDS$NPADRDA,c(1 = Alzheimer's disease
2 = Criteria not met
3 = Not done
9 = Missing/Unknown), label="ADRDA/Khachaturian criteria ")</v>
      </c>
      <c r="K167" s="33" t="str">
        <f t="shared" si="16"/>
        <v>missing values NPADRDA(-4,5,9).</v>
      </c>
      <c r="L167" s="39" t="s">
        <v>2895</v>
      </c>
    </row>
    <row r="168" spans="1:12" ht="48" x14ac:dyDescent="0.3">
      <c r="A168" s="34" t="s">
        <v>2498</v>
      </c>
      <c r="B168" s="34" t="s">
        <v>2703</v>
      </c>
      <c r="C168" s="34" t="str">
        <f t="shared" si="12"/>
        <v>App. A Glossary of other available NP data</v>
      </c>
      <c r="D168" s="8" t="s">
        <v>1768</v>
      </c>
      <c r="E168" s="48" t="s">
        <v>1768</v>
      </c>
      <c r="F168" s="33" t="s">
        <v>2660</v>
      </c>
      <c r="G168" s="34" t="s">
        <v>2484</v>
      </c>
      <c r="H168" s="34" t="s">
        <v>2494</v>
      </c>
      <c r="I168" s="38" t="s">
        <v>2871</v>
      </c>
      <c r="J168" s="36" t="str">
        <f t="shared" si="15"/>
        <v>NACC_UDS$NPOCRIT=labelled_spss(NACC_UDS$NPOCRIT,c(1 = Alzheimer's disease, unspecified
2 = Criteria not met
3 = Not done
9 = Missing/Unknown), label="Other criteria ")</v>
      </c>
      <c r="K168" s="33" t="str">
        <f t="shared" si="16"/>
        <v>missing values NPOCRIT(-4,5,9).</v>
      </c>
      <c r="L168" s="39" t="s">
        <v>2895</v>
      </c>
    </row>
    <row r="169" spans="1:12" ht="48" x14ac:dyDescent="0.3">
      <c r="A169" s="34" t="s">
        <v>2498</v>
      </c>
      <c r="B169" s="34" t="s">
        <v>2703</v>
      </c>
      <c r="C169" s="34" t="str">
        <f t="shared" si="12"/>
        <v>App. A Glossary of other available NP data</v>
      </c>
      <c r="D169" s="8" t="s">
        <v>1769</v>
      </c>
      <c r="E169" s="48" t="s">
        <v>1769</v>
      </c>
      <c r="F169" s="33" t="s">
        <v>2661</v>
      </c>
      <c r="G169" s="34" t="s">
        <v>2484</v>
      </c>
      <c r="H169" s="34" t="s">
        <v>2494</v>
      </c>
      <c r="I169" s="38" t="s">
        <v>2872</v>
      </c>
      <c r="J169" s="36" t="str">
        <f t="shared" si="15"/>
        <v>NACC_UDS$NPVOTH=labelled_spss(NACC_UDS$NPVOTH,c(1 = Yes
2 = No
3 = Not assessed
9 = Missing/Unknown), label="Other vascular ")</v>
      </c>
      <c r="K169" s="33" t="str">
        <f t="shared" si="16"/>
        <v>missing values NPVOTH(-4,3,9).</v>
      </c>
      <c r="L169" s="39" t="s">
        <v>2894</v>
      </c>
    </row>
    <row r="170" spans="1:12" ht="60" x14ac:dyDescent="0.3">
      <c r="A170" s="34" t="s">
        <v>2498</v>
      </c>
      <c r="B170" s="34" t="s">
        <v>2703</v>
      </c>
      <c r="C170" s="34" t="str">
        <f t="shared" si="12"/>
        <v>App. A Glossary of other available NP data</v>
      </c>
      <c r="D170" s="8" t="s">
        <v>1770</v>
      </c>
      <c r="E170" s="48" t="s">
        <v>1770</v>
      </c>
      <c r="F170" s="33" t="s">
        <v>2662</v>
      </c>
      <c r="G170" s="34" t="s">
        <v>2484</v>
      </c>
      <c r="H170" s="34" t="s">
        <v>2496</v>
      </c>
      <c r="I170" s="38" t="s">
        <v>2873</v>
      </c>
      <c r="J170" s="36" t="str">
        <f t="shared" si="15"/>
        <v>NACC_UDS$NPLEWYCS=labelled_spss(NACC_UDS$NPLEWYCS,c(1 = Low
2 = Intermediate
3 = High
6 = N/A (not applicable)
9 = Missing/Unknown), label="DLB clinical syndrome due to DLB pathology ")</v>
      </c>
      <c r="K170" s="33" t="str">
        <f t="shared" si="16"/>
        <v>missing values NPLEWYCS(-4,6,9).</v>
      </c>
      <c r="L170" s="39" t="s">
        <v>2896</v>
      </c>
    </row>
    <row r="171" spans="1:12" ht="108" x14ac:dyDescent="0.3">
      <c r="A171" s="34" t="s">
        <v>2498</v>
      </c>
      <c r="B171" s="34" t="s">
        <v>2703</v>
      </c>
      <c r="C171" s="34" t="str">
        <f t="shared" si="12"/>
        <v>App. A Glossary of other available NP data</v>
      </c>
      <c r="D171" s="8" t="s">
        <v>1771</v>
      </c>
      <c r="E171" s="48" t="s">
        <v>1771</v>
      </c>
      <c r="F171" s="33" t="s">
        <v>2663</v>
      </c>
      <c r="G171" s="34" t="s">
        <v>2484</v>
      </c>
      <c r="H171" s="34" t="s">
        <v>2494</v>
      </c>
      <c r="I171" s="38" t="s">
        <v>2874</v>
      </c>
      <c r="J171" s="36" t="str">
        <f t="shared" si="15"/>
        <v>NACC_UDS$NPGENE=labelled_spss(NACC_UDS$NPGENE,c(1 = Family history of similar neurodegenerative disorder
2 = Family history of other (dissimilar) neurodegenerative disorder
3 = No family history of similar or dissimilar neurodegenerative disorder
4 = Family history of both similar and dissimilar neurodegenerative disorder
9 = Family history unknown/not available/missing), label="Family history ")</v>
      </c>
      <c r="K171" s="33" t="str">
        <f t="shared" si="16"/>
        <v>missing values NPGENE(-4,9).</v>
      </c>
      <c r="L171" s="39" t="s">
        <v>2889</v>
      </c>
    </row>
    <row r="172" spans="1:12" x14ac:dyDescent="0.3">
      <c r="A172" s="34" t="s">
        <v>2498</v>
      </c>
      <c r="B172" s="34" t="s">
        <v>2703</v>
      </c>
      <c r="C172" s="34" t="str">
        <f t="shared" si="12"/>
        <v>App. A Glossary of other available NP data</v>
      </c>
      <c r="D172" s="8" t="s">
        <v>1772</v>
      </c>
      <c r="E172" s="48" t="s">
        <v>1772</v>
      </c>
      <c r="F172" s="33" t="s">
        <v>2664</v>
      </c>
      <c r="G172" s="34" t="s">
        <v>2484</v>
      </c>
      <c r="H172" s="34" t="s">
        <v>2494</v>
      </c>
      <c r="I172" s="38"/>
      <c r="J172" s="36" t="str">
        <f t="shared" si="15"/>
        <v>NACC_UDS$NPFHSPEC=labelled_spss(NACC_UDS$NPFHSPEC,c(), label="Specify family history ")</v>
      </c>
    </row>
    <row r="173" spans="1:12" ht="60" x14ac:dyDescent="0.3">
      <c r="A173" s="34" t="s">
        <v>2498</v>
      </c>
      <c r="B173" s="34" t="s">
        <v>2703</v>
      </c>
      <c r="C173" s="34" t="str">
        <f t="shared" si="12"/>
        <v>App. A Glossary of other available NP data</v>
      </c>
      <c r="D173" s="8" t="s">
        <v>1773</v>
      </c>
      <c r="E173" s="48" t="s">
        <v>1773</v>
      </c>
      <c r="F173" s="33" t="s">
        <v>2665</v>
      </c>
      <c r="G173" s="34" t="s">
        <v>2484</v>
      </c>
      <c r="H173" s="34" t="s">
        <v>2494</v>
      </c>
      <c r="I173" s="38" t="s">
        <v>2875</v>
      </c>
      <c r="J173" s="36" t="str">
        <f t="shared" si="15"/>
        <v>NACC_UDS$NPTAUHAP=labelled_spss(NACC_UDS$NPTAUHAP,c(1 = H1, H1
2 = H1, H2
3 = H2, H2
4 = Other polymorphism (e.g., A0)
9 = Missing/Unknown/not assessed), label="Tau haplotype ")</v>
      </c>
      <c r="K173" s="33" t="str">
        <f t="shared" ref="K173:K193" si="17">CONCATENATE("missing values ",D173,"(",L173,").")</f>
        <v>missing values NPTAUHAP(-4,9).</v>
      </c>
      <c r="L173" s="39" t="s">
        <v>2889</v>
      </c>
    </row>
    <row r="174" spans="1:12" ht="48" x14ac:dyDescent="0.3">
      <c r="A174" s="34" t="s">
        <v>2498</v>
      </c>
      <c r="B174" s="34" t="s">
        <v>2703</v>
      </c>
      <c r="C174" s="34" t="str">
        <f t="shared" si="12"/>
        <v>App. A Glossary of other available NP data</v>
      </c>
      <c r="D174" s="8" t="s">
        <v>1774</v>
      </c>
      <c r="E174" s="48" t="s">
        <v>1774</v>
      </c>
      <c r="F174" s="33" t="s">
        <v>2666</v>
      </c>
      <c r="G174" s="34" t="s">
        <v>2484</v>
      </c>
      <c r="H174" s="34" t="s">
        <v>2494</v>
      </c>
      <c r="I174" s="38" t="s">
        <v>2876</v>
      </c>
      <c r="J174" s="36" t="str">
        <f t="shared" si="15"/>
        <v>NACC_UDS$NPPRNP=labelled_spss(NACC_UDS$NPPRNP,c(1 = M, M
2 = M, V
3 = V, V
9 = Missing/Unknown/not assessed), label="PRNP codon 129 ")</v>
      </c>
      <c r="K174" s="33" t="str">
        <f t="shared" si="17"/>
        <v>missing values NPPRNP(-4,9).</v>
      </c>
      <c r="L174" s="39" t="s">
        <v>2889</v>
      </c>
    </row>
    <row r="175" spans="1:12" ht="180" x14ac:dyDescent="0.3">
      <c r="A175" s="34" t="s">
        <v>2498</v>
      </c>
      <c r="B175" s="34" t="s">
        <v>2703</v>
      </c>
      <c r="C175" s="34" t="str">
        <f t="shared" si="12"/>
        <v>App. A Glossary of other available NP data</v>
      </c>
      <c r="D175" s="8" t="s">
        <v>1775</v>
      </c>
      <c r="E175" s="48" t="s">
        <v>1775</v>
      </c>
      <c r="F175" s="33" t="s">
        <v>2667</v>
      </c>
      <c r="G175" s="34" t="s">
        <v>2484</v>
      </c>
      <c r="H175" s="34" t="s">
        <v>2494</v>
      </c>
      <c r="I175" s="38" t="s">
        <v>2877</v>
      </c>
      <c r="J175" s="36" t="str">
        <f t="shared" si="15"/>
        <v>NACC_UDS$NPCHROM=labelled_spss(NACC_UDS$NPCHROM,c(2 = PS1 mutation
3 = PS2 mutation
4 = Tau mutation
5 = Alpha-Synuclein mutation
6 = Parkin mutation
7 = PRNP mutation
8 = Huntingtin mutation
9 = Notch 3 mutation (CADASIL)
10 = Other known genetic mutation (e.g., ABri, neuroserpin)
11 = Down Syndrome
12 = Other chromosomal abnormality
13 = No known genetic or chromosomal abnormality
50 = Not assessed
99 = Missing/unknown), label="Genetic or chromosomal abnormalities ")</v>
      </c>
      <c r="K175" s="33" t="str">
        <f t="shared" si="17"/>
        <v>missing values NPCHROM(-4,50,99).</v>
      </c>
      <c r="L175" s="39" t="s">
        <v>2897</v>
      </c>
    </row>
    <row r="176" spans="1:12" ht="24" x14ac:dyDescent="0.3">
      <c r="A176" s="34" t="s">
        <v>2498</v>
      </c>
      <c r="B176" s="34" t="s">
        <v>2703</v>
      </c>
      <c r="C176" s="34" t="str">
        <f t="shared" si="12"/>
        <v>App. A Glossary of other available NP data</v>
      </c>
      <c r="D176" s="8" t="s">
        <v>1776</v>
      </c>
      <c r="E176" s="48" t="s">
        <v>1776</v>
      </c>
      <c r="F176" s="33" t="s">
        <v>2668</v>
      </c>
      <c r="G176" s="34" t="s">
        <v>2484</v>
      </c>
      <c r="H176" s="34" t="s">
        <v>2497</v>
      </c>
      <c r="I176" s="38" t="s">
        <v>2878</v>
      </c>
      <c r="J176" s="36" t="str">
        <f t="shared" si="15"/>
        <v>NACC_UDS$NPPNORM=labelled_spss(NACC_UDS$NPPNORM,c(1 = Yes
2 = No), label="Normal brain — primary ")</v>
      </c>
      <c r="K176" s="33" t="str">
        <f t="shared" si="17"/>
        <v>missing values NPPNORM(-4).</v>
      </c>
      <c r="L176" s="39" t="s">
        <v>2888</v>
      </c>
    </row>
    <row r="177" spans="1:12" ht="24" x14ac:dyDescent="0.3">
      <c r="A177" s="34" t="s">
        <v>2498</v>
      </c>
      <c r="B177" s="34" t="s">
        <v>2703</v>
      </c>
      <c r="C177" s="34" t="str">
        <f t="shared" si="12"/>
        <v>App. A Glossary of other available NP data</v>
      </c>
      <c r="D177" s="8" t="s">
        <v>1777</v>
      </c>
      <c r="E177" s="48" t="s">
        <v>1777</v>
      </c>
      <c r="F177" s="33" t="s">
        <v>2669</v>
      </c>
      <c r="G177" s="34" t="s">
        <v>2484</v>
      </c>
      <c r="H177" s="34" t="s">
        <v>2497</v>
      </c>
      <c r="I177" s="38" t="s">
        <v>2878</v>
      </c>
      <c r="J177" s="36" t="str">
        <f t="shared" si="15"/>
        <v>NACC_UDS$NPCNORM=labelled_spss(NACC_UDS$NPCNORM,c(1 = Yes
2 = No), label="Normal brain — contributing ")</v>
      </c>
      <c r="K177" s="33" t="str">
        <f t="shared" si="17"/>
        <v>missing values NPCNORM(-4).</v>
      </c>
      <c r="L177" s="39" t="s">
        <v>2888</v>
      </c>
    </row>
    <row r="178" spans="1:12" ht="24" x14ac:dyDescent="0.3">
      <c r="A178" s="34" t="s">
        <v>2498</v>
      </c>
      <c r="B178" s="34" t="s">
        <v>2703</v>
      </c>
      <c r="C178" s="34" t="str">
        <f t="shared" si="12"/>
        <v>App. A Glossary of other available NP data</v>
      </c>
      <c r="D178" s="8" t="s">
        <v>1778</v>
      </c>
      <c r="E178" s="48" t="s">
        <v>1778</v>
      </c>
      <c r="F178" s="33" t="s">
        <v>2670</v>
      </c>
      <c r="G178" s="34" t="s">
        <v>2484</v>
      </c>
      <c r="H178" s="34" t="s">
        <v>2497</v>
      </c>
      <c r="I178" s="38" t="s">
        <v>2878</v>
      </c>
      <c r="J178" s="36" t="str">
        <f t="shared" si="15"/>
        <v>NACC_UDS$NPPADP=labelled_spss(NACC_UDS$NPPADP,c(1 = Yes
2 = No), label="AD pathology present but insufﬁcient for AD diagnosis — primary")</v>
      </c>
      <c r="K178" s="33" t="str">
        <f t="shared" si="17"/>
        <v>missing values NPPADP(-4).</v>
      </c>
      <c r="L178" s="39" t="s">
        <v>2888</v>
      </c>
    </row>
    <row r="179" spans="1:12" ht="24" x14ac:dyDescent="0.3">
      <c r="A179" s="34" t="s">
        <v>2498</v>
      </c>
      <c r="B179" s="34" t="s">
        <v>2703</v>
      </c>
      <c r="C179" s="34" t="str">
        <f t="shared" si="12"/>
        <v>App. A Glossary of other available NP data</v>
      </c>
      <c r="D179" s="8" t="s">
        <v>1779</v>
      </c>
      <c r="E179" s="48" t="s">
        <v>1779</v>
      </c>
      <c r="F179" s="33" t="s">
        <v>2671</v>
      </c>
      <c r="G179" s="34" t="s">
        <v>2484</v>
      </c>
      <c r="H179" s="34" t="s">
        <v>2497</v>
      </c>
      <c r="I179" s="38" t="s">
        <v>2878</v>
      </c>
      <c r="J179" s="36" t="str">
        <f t="shared" si="15"/>
        <v>NACC_UDS$NPCADP=labelled_spss(NACC_UDS$NPCADP,c(1 = Yes
2 = No), label="AD pathology present but insufﬁcient for AD diagnosis — contributing")</v>
      </c>
      <c r="K179" s="33" t="str">
        <f t="shared" si="17"/>
        <v>missing values NPCADP(-4).</v>
      </c>
      <c r="L179" s="39" t="s">
        <v>2888</v>
      </c>
    </row>
    <row r="180" spans="1:12" ht="24" x14ac:dyDescent="0.3">
      <c r="A180" s="34" t="s">
        <v>2498</v>
      </c>
      <c r="B180" s="34" t="s">
        <v>2703</v>
      </c>
      <c r="C180" s="34" t="str">
        <f t="shared" si="12"/>
        <v>App. A Glossary of other available NP data</v>
      </c>
      <c r="D180" s="8" t="s">
        <v>1780</v>
      </c>
      <c r="E180" s="48" t="s">
        <v>1780</v>
      </c>
      <c r="F180" s="33" t="s">
        <v>2672</v>
      </c>
      <c r="G180" s="34" t="s">
        <v>2484</v>
      </c>
      <c r="H180" s="34" t="s">
        <v>2497</v>
      </c>
      <c r="I180" s="38" t="s">
        <v>2878</v>
      </c>
      <c r="J180" s="36" t="str">
        <f t="shared" si="15"/>
        <v>NACC_UDS$NPPAD=labelled_spss(NACC_UDS$NPPAD,c(1 = Yes
2 = No), label="Alzheimer’s disease — primary ")</v>
      </c>
      <c r="K180" s="33" t="str">
        <f t="shared" si="17"/>
        <v>missing values NPPAD(-4).</v>
      </c>
      <c r="L180" s="39" t="s">
        <v>2888</v>
      </c>
    </row>
    <row r="181" spans="1:12" ht="24" x14ac:dyDescent="0.3">
      <c r="A181" s="34" t="s">
        <v>2498</v>
      </c>
      <c r="B181" s="34" t="s">
        <v>2703</v>
      </c>
      <c r="C181" s="34" t="str">
        <f t="shared" si="12"/>
        <v>App. A Glossary of other available NP data</v>
      </c>
      <c r="D181" s="8" t="s">
        <v>1781</v>
      </c>
      <c r="E181" s="48" t="s">
        <v>1781</v>
      </c>
      <c r="F181" s="33" t="s">
        <v>2673</v>
      </c>
      <c r="G181" s="34" t="s">
        <v>2484</v>
      </c>
      <c r="H181" s="34" t="s">
        <v>2497</v>
      </c>
      <c r="I181" s="38" t="s">
        <v>2878</v>
      </c>
      <c r="J181" s="36" t="str">
        <f t="shared" si="15"/>
        <v>NACC_UDS$NPCAD=labelled_spss(NACC_UDS$NPCAD,c(1 = Yes
2 = No), label="Alzheimer’s disease — contributing ")</v>
      </c>
      <c r="K181" s="33" t="str">
        <f t="shared" si="17"/>
        <v>missing values NPCAD(-4).</v>
      </c>
      <c r="L181" s="39" t="s">
        <v>2888</v>
      </c>
    </row>
    <row r="182" spans="1:12" ht="24" x14ac:dyDescent="0.3">
      <c r="A182" s="34" t="s">
        <v>2498</v>
      </c>
      <c r="B182" s="34" t="s">
        <v>2703</v>
      </c>
      <c r="C182" s="34" t="str">
        <f t="shared" si="12"/>
        <v>App. A Glossary of other available NP data</v>
      </c>
      <c r="D182" s="8" t="s">
        <v>1782</v>
      </c>
      <c r="E182" s="48" t="s">
        <v>1782</v>
      </c>
      <c r="F182" s="33" t="s">
        <v>2674</v>
      </c>
      <c r="G182" s="34" t="s">
        <v>2484</v>
      </c>
      <c r="H182" s="34" t="s">
        <v>2497</v>
      </c>
      <c r="I182" s="38" t="s">
        <v>2878</v>
      </c>
      <c r="J182" s="36" t="str">
        <f t="shared" si="15"/>
        <v>NACC_UDS$NPPLEWY=labelled_spss(NACC_UDS$NPPLEWY,c(1 = Yes
2 = No), label="Lewy body disease, with or without AD — primary ")</v>
      </c>
      <c r="K182" s="33" t="str">
        <f t="shared" si="17"/>
        <v>missing values NPPLEWY(-4).</v>
      </c>
      <c r="L182" s="39" t="s">
        <v>2888</v>
      </c>
    </row>
    <row r="183" spans="1:12" ht="24" x14ac:dyDescent="0.3">
      <c r="A183" s="34" t="s">
        <v>2498</v>
      </c>
      <c r="B183" s="34" t="s">
        <v>2703</v>
      </c>
      <c r="C183" s="34" t="str">
        <f t="shared" si="12"/>
        <v>App. A Glossary of other available NP data</v>
      </c>
      <c r="D183" s="8" t="s">
        <v>1783</v>
      </c>
      <c r="E183" s="48" t="s">
        <v>1783</v>
      </c>
      <c r="F183" s="33" t="s">
        <v>2675</v>
      </c>
      <c r="G183" s="34" t="s">
        <v>2484</v>
      </c>
      <c r="H183" s="34" t="s">
        <v>2497</v>
      </c>
      <c r="I183" s="38" t="s">
        <v>2878</v>
      </c>
      <c r="J183" s="36" t="str">
        <f t="shared" si="15"/>
        <v>NACC_UDS$NPCLEWY=labelled_spss(NACC_UDS$NPCLEWY,c(1 = Yes
2 = No), label="Lewy body disease, with or without AD — contributing")</v>
      </c>
      <c r="K183" s="33" t="str">
        <f t="shared" si="17"/>
        <v>missing values NPCLEWY(-4).</v>
      </c>
      <c r="L183" s="39" t="s">
        <v>2888</v>
      </c>
    </row>
    <row r="184" spans="1:12" ht="24" x14ac:dyDescent="0.3">
      <c r="A184" s="34" t="s">
        <v>2498</v>
      </c>
      <c r="B184" s="34" t="s">
        <v>2703</v>
      </c>
      <c r="C184" s="34" t="str">
        <f t="shared" si="12"/>
        <v>App. A Glossary of other available NP data</v>
      </c>
      <c r="D184" s="8" t="s">
        <v>1784</v>
      </c>
      <c r="E184" s="48" t="s">
        <v>1784</v>
      </c>
      <c r="F184" s="33" t="s">
        <v>2676</v>
      </c>
      <c r="G184" s="34" t="s">
        <v>2484</v>
      </c>
      <c r="H184" s="34" t="s">
        <v>2497</v>
      </c>
      <c r="I184" s="38" t="s">
        <v>2878</v>
      </c>
      <c r="J184" s="36" t="str">
        <f t="shared" si="15"/>
        <v>NACC_UDS$NPPVASC=labelled_spss(NACC_UDS$NPPVASC,c(1 = Yes
2 = No), label="Vascular disease — primary ")</v>
      </c>
      <c r="K184" s="33" t="str">
        <f t="shared" si="17"/>
        <v>missing values NPPVASC(-4).</v>
      </c>
      <c r="L184" s="39" t="s">
        <v>2888</v>
      </c>
    </row>
    <row r="185" spans="1:12" ht="24" x14ac:dyDescent="0.3">
      <c r="A185" s="34" t="s">
        <v>2498</v>
      </c>
      <c r="B185" s="34" t="s">
        <v>2703</v>
      </c>
      <c r="C185" s="34" t="str">
        <f t="shared" si="12"/>
        <v>App. A Glossary of other available NP data</v>
      </c>
      <c r="D185" s="8" t="s">
        <v>1785</v>
      </c>
      <c r="E185" s="48" t="s">
        <v>1785</v>
      </c>
      <c r="F185" s="33" t="s">
        <v>2677</v>
      </c>
      <c r="G185" s="34" t="s">
        <v>2484</v>
      </c>
      <c r="H185" s="34" t="s">
        <v>2497</v>
      </c>
      <c r="I185" s="38" t="s">
        <v>2878</v>
      </c>
      <c r="J185" s="36" t="str">
        <f t="shared" si="15"/>
        <v>NACC_UDS$NPCVASC=labelled_spss(NACC_UDS$NPCVASC,c(1 = Yes
2 = No), label="Vascular disease — contributing ")</v>
      </c>
      <c r="K185" s="33" t="str">
        <f t="shared" si="17"/>
        <v>missing values NPCVASC(-4).</v>
      </c>
      <c r="L185" s="39" t="s">
        <v>2888</v>
      </c>
    </row>
    <row r="186" spans="1:12" ht="24" x14ac:dyDescent="0.3">
      <c r="A186" s="34" t="s">
        <v>2498</v>
      </c>
      <c r="B186" s="34" t="s">
        <v>2703</v>
      </c>
      <c r="C186" s="34" t="str">
        <f t="shared" si="12"/>
        <v>App. A Glossary of other available NP data</v>
      </c>
      <c r="D186" s="8" t="s">
        <v>1786</v>
      </c>
      <c r="E186" s="48" t="s">
        <v>1786</v>
      </c>
      <c r="F186" s="33" t="s">
        <v>2678</v>
      </c>
      <c r="G186" s="34" t="s">
        <v>2484</v>
      </c>
      <c r="H186" s="34" t="s">
        <v>2497</v>
      </c>
      <c r="I186" s="38" t="s">
        <v>2878</v>
      </c>
      <c r="J186" s="36" t="str">
        <f t="shared" si="15"/>
        <v>NACC_UDS$NPPFTLD=labelled_spss(NACC_UDS$NPPFTLD,c(1 = Yes
2 = No), label="FTLD — primary ")</v>
      </c>
      <c r="K186" s="33" t="str">
        <f t="shared" si="17"/>
        <v>missing values NPPFTLD(-4).</v>
      </c>
      <c r="L186" s="39" t="s">
        <v>2888</v>
      </c>
    </row>
    <row r="187" spans="1:12" ht="24" x14ac:dyDescent="0.3">
      <c r="A187" s="34" t="s">
        <v>2498</v>
      </c>
      <c r="B187" s="34" t="s">
        <v>2703</v>
      </c>
      <c r="C187" s="34" t="str">
        <f t="shared" si="12"/>
        <v>App. A Glossary of other available NP data</v>
      </c>
      <c r="D187" s="8" t="s">
        <v>1787</v>
      </c>
      <c r="E187" s="48" t="s">
        <v>1787</v>
      </c>
      <c r="F187" s="33" t="s">
        <v>2679</v>
      </c>
      <c r="G187" s="34" t="s">
        <v>2484</v>
      </c>
      <c r="H187" s="34" t="s">
        <v>2497</v>
      </c>
      <c r="I187" s="38" t="s">
        <v>2878</v>
      </c>
      <c r="J187" s="36" t="str">
        <f t="shared" si="15"/>
        <v>NACC_UDS$NPCFTLD=labelled_spss(NACC_UDS$NPCFTLD,c(1 = Yes
2 = No), label="FTLD — contributing ")</v>
      </c>
      <c r="K187" s="33" t="str">
        <f t="shared" si="17"/>
        <v>missing values NPCFTLD(-4).</v>
      </c>
      <c r="L187" s="39" t="s">
        <v>2888</v>
      </c>
    </row>
    <row r="188" spans="1:12" ht="24" x14ac:dyDescent="0.3">
      <c r="A188" s="34" t="s">
        <v>2498</v>
      </c>
      <c r="B188" s="34" t="s">
        <v>2703</v>
      </c>
      <c r="C188" s="34" t="str">
        <f t="shared" si="12"/>
        <v>App. A Glossary of other available NP data</v>
      </c>
      <c r="D188" s="8" t="s">
        <v>1788</v>
      </c>
      <c r="E188" s="48" t="s">
        <v>1788</v>
      </c>
      <c r="F188" s="33" t="s">
        <v>2680</v>
      </c>
      <c r="G188" s="34" t="s">
        <v>2484</v>
      </c>
      <c r="H188" s="34" t="s">
        <v>2497</v>
      </c>
      <c r="I188" s="38" t="s">
        <v>2878</v>
      </c>
      <c r="J188" s="36" t="str">
        <f t="shared" si="15"/>
        <v>NACC_UDS$NPPHIPP=labelled_spss(NACC_UDS$NPPHIPP,c(1 = Yes
2 = No), label="Hippocampal sclerosis — primary ")</v>
      </c>
      <c r="K188" s="33" t="str">
        <f t="shared" si="17"/>
        <v>missing values NPPHIPP(-4).</v>
      </c>
      <c r="L188" s="39" t="s">
        <v>2888</v>
      </c>
    </row>
    <row r="189" spans="1:12" ht="24" x14ac:dyDescent="0.3">
      <c r="A189" s="34" t="s">
        <v>2498</v>
      </c>
      <c r="B189" s="34" t="s">
        <v>2703</v>
      </c>
      <c r="C189" s="34" t="str">
        <f t="shared" si="12"/>
        <v>App. A Glossary of other available NP data</v>
      </c>
      <c r="D189" s="8" t="s">
        <v>1789</v>
      </c>
      <c r="E189" s="48" t="s">
        <v>1789</v>
      </c>
      <c r="F189" s="33" t="s">
        <v>2681</v>
      </c>
      <c r="G189" s="34" t="s">
        <v>2484</v>
      </c>
      <c r="H189" s="34" t="s">
        <v>2497</v>
      </c>
      <c r="I189" s="38" t="s">
        <v>2878</v>
      </c>
      <c r="J189" s="36" t="str">
        <f t="shared" si="15"/>
        <v>NACC_UDS$NPCHIPP=labelled_spss(NACC_UDS$NPCHIPP,c(1 = Yes
2 = No), label="Hippocampal sclerosis — contributing ")</v>
      </c>
      <c r="K189" s="33" t="str">
        <f t="shared" si="17"/>
        <v>missing values NPCHIPP(-4).</v>
      </c>
      <c r="L189" s="39" t="s">
        <v>2888</v>
      </c>
    </row>
    <row r="190" spans="1:12" ht="24" x14ac:dyDescent="0.3">
      <c r="A190" s="34" t="s">
        <v>2498</v>
      </c>
      <c r="B190" s="34" t="s">
        <v>2703</v>
      </c>
      <c r="C190" s="34" t="str">
        <f t="shared" si="12"/>
        <v>App. A Glossary of other available NP data</v>
      </c>
      <c r="D190" s="8" t="s">
        <v>1790</v>
      </c>
      <c r="E190" s="48" t="s">
        <v>1790</v>
      </c>
      <c r="F190" s="33" t="s">
        <v>2682</v>
      </c>
      <c r="G190" s="34" t="s">
        <v>2484</v>
      </c>
      <c r="H190" s="34" t="s">
        <v>2497</v>
      </c>
      <c r="I190" s="38" t="s">
        <v>2878</v>
      </c>
      <c r="J190" s="36" t="str">
        <f t="shared" si="15"/>
        <v>NACC_UDS$NPPPRION=labelled_spss(NACC_UDS$NPPPRION,c(1 = Yes
2 = No), label="Prion-associated disease — primary ")</v>
      </c>
      <c r="K190" s="33" t="str">
        <f t="shared" si="17"/>
        <v>missing values NPPPRION(-4).</v>
      </c>
      <c r="L190" s="39" t="s">
        <v>2888</v>
      </c>
    </row>
    <row r="191" spans="1:12" ht="24" x14ac:dyDescent="0.3">
      <c r="A191" s="34" t="s">
        <v>2498</v>
      </c>
      <c r="B191" s="34" t="s">
        <v>2703</v>
      </c>
      <c r="C191" s="34" t="str">
        <f t="shared" si="12"/>
        <v>App. A Glossary of other available NP data</v>
      </c>
      <c r="D191" s="8" t="s">
        <v>1791</v>
      </c>
      <c r="E191" s="48" t="s">
        <v>1791</v>
      </c>
      <c r="F191" s="33" t="s">
        <v>2683</v>
      </c>
      <c r="G191" s="34" t="s">
        <v>2484</v>
      </c>
      <c r="H191" s="34" t="s">
        <v>2497</v>
      </c>
      <c r="I191" s="38" t="s">
        <v>2878</v>
      </c>
      <c r="J191" s="36" t="str">
        <f t="shared" si="15"/>
        <v>NACC_UDS$NPCPRION=labelled_spss(NACC_UDS$NPCPRION,c(1 = Yes
2 = No), label="Prion-associated disease — contributing ")</v>
      </c>
      <c r="K191" s="33" t="str">
        <f t="shared" si="17"/>
        <v>missing values NPCPRION(-4).</v>
      </c>
      <c r="L191" s="39" t="s">
        <v>2888</v>
      </c>
    </row>
    <row r="192" spans="1:12" ht="24" x14ac:dyDescent="0.3">
      <c r="A192" s="34" t="s">
        <v>2498</v>
      </c>
      <c r="B192" s="34" t="s">
        <v>2703</v>
      </c>
      <c r="C192" s="34" t="str">
        <f t="shared" si="12"/>
        <v>App. A Glossary of other available NP data</v>
      </c>
      <c r="D192" s="8" t="s">
        <v>1792</v>
      </c>
      <c r="E192" s="48" t="s">
        <v>1792</v>
      </c>
      <c r="F192" s="33" t="s">
        <v>2684</v>
      </c>
      <c r="G192" s="34" t="s">
        <v>2484</v>
      </c>
      <c r="H192" s="34" t="s">
        <v>2497</v>
      </c>
      <c r="I192" s="38" t="s">
        <v>2878</v>
      </c>
      <c r="J192" s="36" t="str">
        <f t="shared" si="15"/>
        <v>NACC_UDS$NPPOTH1=labelled_spss(NACC_UDS$NPPOTH1,c(1 = Yes
2 = No), label="Other primary pathologic diagnosis 1 ")</v>
      </c>
      <c r="K192" s="33" t="str">
        <f t="shared" si="17"/>
        <v>missing values NPPOTH1(-4).</v>
      </c>
      <c r="L192" s="39" t="s">
        <v>2888</v>
      </c>
    </row>
    <row r="193" spans="1:12" ht="24" x14ac:dyDescent="0.3">
      <c r="A193" s="34" t="s">
        <v>2498</v>
      </c>
      <c r="B193" s="34" t="s">
        <v>2703</v>
      </c>
      <c r="C193" s="34" t="str">
        <f t="shared" si="12"/>
        <v>App. A Glossary of other available NP data</v>
      </c>
      <c r="D193" s="8" t="s">
        <v>1793</v>
      </c>
      <c r="E193" s="48" t="s">
        <v>1793</v>
      </c>
      <c r="F193" s="33" t="s">
        <v>2685</v>
      </c>
      <c r="G193" s="34" t="s">
        <v>2484</v>
      </c>
      <c r="H193" s="34" t="s">
        <v>2497</v>
      </c>
      <c r="I193" s="38" t="s">
        <v>2878</v>
      </c>
      <c r="J193" s="36" t="str">
        <f t="shared" si="15"/>
        <v>NACC_UDS$NPCOTH1=labelled_spss(NACC_UDS$NPCOTH1,c(1 = Yes
2 = No), label="Other contributing pathologic diagnosis 1 ")</v>
      </c>
      <c r="K193" s="33" t="str">
        <f t="shared" si="17"/>
        <v>missing values NPCOTH1(-4).</v>
      </c>
      <c r="L193" s="39" t="s">
        <v>2888</v>
      </c>
    </row>
    <row r="194" spans="1:12" x14ac:dyDescent="0.3">
      <c r="A194" s="34" t="s">
        <v>2498</v>
      </c>
      <c r="B194" s="34" t="s">
        <v>2703</v>
      </c>
      <c r="C194" s="34" t="str">
        <f t="shared" si="12"/>
        <v>App. A Glossary of other available NP data</v>
      </c>
      <c r="D194" s="8" t="s">
        <v>1794</v>
      </c>
      <c r="E194" s="48" t="s">
        <v>1794</v>
      </c>
      <c r="F194" s="33" t="s">
        <v>2686</v>
      </c>
      <c r="G194" s="34" t="s">
        <v>2484</v>
      </c>
      <c r="H194" s="34" t="s">
        <v>2497</v>
      </c>
      <c r="J194" s="36" t="str">
        <f t="shared" si="15"/>
        <v>NACC_UDS$NPOTH1X=labelled_spss(NACC_UDS$NPOTH1X,c(), label="Other pathologic diagnosis 1 — specify ")</v>
      </c>
    </row>
    <row r="195" spans="1:12" ht="24" x14ac:dyDescent="0.3">
      <c r="A195" s="34" t="s">
        <v>2498</v>
      </c>
      <c r="B195" s="34" t="s">
        <v>2703</v>
      </c>
      <c r="C195" s="34" t="str">
        <f t="shared" ref="C195:C200" si="18">CONCATENATE(A195," ",B195)</f>
        <v>App. A Glossary of other available NP data</v>
      </c>
      <c r="D195" s="8" t="s">
        <v>1795</v>
      </c>
      <c r="E195" s="48" t="s">
        <v>1795</v>
      </c>
      <c r="F195" s="33" t="s">
        <v>2687</v>
      </c>
      <c r="G195" s="34" t="s">
        <v>2484</v>
      </c>
      <c r="H195" s="34" t="s">
        <v>2497</v>
      </c>
      <c r="I195" s="38" t="s">
        <v>2878</v>
      </c>
      <c r="J195" s="36" t="str">
        <f t="shared" si="15"/>
        <v>NACC_UDS$NPPOTH2=labelled_spss(NACC_UDS$NPPOTH2,c(1 = Yes
2 = No), label="Other primary pathologic diagnosis 2 ")</v>
      </c>
      <c r="K195" s="33" t="str">
        <f>CONCATENATE("missing values ",D195,"(",L195,").")</f>
        <v>missing values NPPOTH2(-4).</v>
      </c>
      <c r="L195" s="39" t="s">
        <v>2888</v>
      </c>
    </row>
    <row r="196" spans="1:12" ht="24" x14ac:dyDescent="0.3">
      <c r="A196" s="34" t="s">
        <v>2498</v>
      </c>
      <c r="B196" s="34" t="s">
        <v>2703</v>
      </c>
      <c r="C196" s="34" t="str">
        <f t="shared" si="18"/>
        <v>App. A Glossary of other available NP data</v>
      </c>
      <c r="D196" s="8" t="s">
        <v>1796</v>
      </c>
      <c r="E196" s="48" t="s">
        <v>1796</v>
      </c>
      <c r="F196" s="33" t="s">
        <v>2688</v>
      </c>
      <c r="G196" s="34" t="s">
        <v>2484</v>
      </c>
      <c r="H196" s="34" t="s">
        <v>2497</v>
      </c>
      <c r="I196" s="38" t="s">
        <v>2878</v>
      </c>
      <c r="J196" s="36" t="str">
        <f t="shared" ref="J196:J200" si="19">CONCATENATE("NACC_UDS$",D196,"=","labelled_spss(NACC_UDS$",D196,",c(",I196,"), label=",$J$2,F196,$J$2,")")</f>
        <v>NACC_UDS$NPCOTH2=labelled_spss(NACC_UDS$NPCOTH2,c(1 = Yes
2 = No), label="Other contributing pathologic diagnosis 2 ")</v>
      </c>
      <c r="K196" s="33" t="str">
        <f>CONCATENATE("missing values ",D196,"(",L196,").")</f>
        <v>missing values NPCOTH2(-4).</v>
      </c>
      <c r="L196" s="39" t="s">
        <v>2888</v>
      </c>
    </row>
    <row r="197" spans="1:12" x14ac:dyDescent="0.3">
      <c r="A197" s="34" t="s">
        <v>2498</v>
      </c>
      <c r="B197" s="34" t="s">
        <v>2703</v>
      </c>
      <c r="C197" s="34" t="str">
        <f t="shared" si="18"/>
        <v>App. A Glossary of other available NP data</v>
      </c>
      <c r="D197" s="8" t="s">
        <v>1797</v>
      </c>
      <c r="E197" s="48" t="s">
        <v>1797</v>
      </c>
      <c r="F197" s="33" t="s">
        <v>2689</v>
      </c>
      <c r="G197" s="34" t="s">
        <v>2484</v>
      </c>
      <c r="H197" s="34" t="s">
        <v>2497</v>
      </c>
      <c r="J197" s="36" t="str">
        <f t="shared" si="19"/>
        <v>NACC_UDS$NPOTH2X=labelled_spss(NACC_UDS$NPOTH2X,c(), label="Other pathologic diagnosis 2 — specify ")</v>
      </c>
    </row>
    <row r="198" spans="1:12" ht="24" x14ac:dyDescent="0.3">
      <c r="A198" s="34" t="s">
        <v>2498</v>
      </c>
      <c r="B198" s="34" t="s">
        <v>2703</v>
      </c>
      <c r="C198" s="34" t="str">
        <f t="shared" si="18"/>
        <v>App. A Glossary of other available NP data</v>
      </c>
      <c r="D198" s="8" t="s">
        <v>1798</v>
      </c>
      <c r="E198" s="48" t="s">
        <v>1798</v>
      </c>
      <c r="F198" s="33" t="s">
        <v>2690</v>
      </c>
      <c r="G198" s="34" t="s">
        <v>2484</v>
      </c>
      <c r="H198" s="34" t="s">
        <v>2497</v>
      </c>
      <c r="I198" s="38" t="s">
        <v>2878</v>
      </c>
      <c r="J198" s="36" t="str">
        <f t="shared" si="19"/>
        <v>NACC_UDS$NPPOTH3=labelled_spss(NACC_UDS$NPPOTH3,c(1 = Yes
2 = No), label="Other primary pathologic diagnosis 3 ")</v>
      </c>
      <c r="K198" s="33" t="str">
        <f>CONCATENATE("missing values ",D198,"(",L198,").")</f>
        <v>missing values NPPOTH3(-4).</v>
      </c>
      <c r="L198" s="39" t="s">
        <v>2888</v>
      </c>
    </row>
    <row r="199" spans="1:12" ht="24" x14ac:dyDescent="0.3">
      <c r="A199" s="34" t="s">
        <v>2498</v>
      </c>
      <c r="B199" s="34" t="s">
        <v>2703</v>
      </c>
      <c r="C199" s="34" t="str">
        <f t="shared" si="18"/>
        <v>App. A Glossary of other available NP data</v>
      </c>
      <c r="D199" s="8" t="s">
        <v>1799</v>
      </c>
      <c r="E199" s="48" t="s">
        <v>1799</v>
      </c>
      <c r="F199" s="33" t="s">
        <v>2691</v>
      </c>
      <c r="G199" s="34" t="s">
        <v>2484</v>
      </c>
      <c r="H199" s="34" t="s">
        <v>2497</v>
      </c>
      <c r="I199" s="38" t="s">
        <v>2878</v>
      </c>
      <c r="J199" s="36" t="str">
        <f t="shared" si="19"/>
        <v>NACC_UDS$NPCOTH3=labelled_spss(NACC_UDS$NPCOTH3,c(1 = Yes
2 = No), label="Other contributing pathologic diagnosis 3 ")</v>
      </c>
      <c r="K199" s="33" t="str">
        <f>CONCATENATE("missing values ",D199,"(",L199,").")</f>
        <v>missing values NPCOTH3(-4).</v>
      </c>
      <c r="L199" s="39" t="s">
        <v>2888</v>
      </c>
    </row>
    <row r="200" spans="1:12" x14ac:dyDescent="0.3">
      <c r="A200" s="34" t="s">
        <v>2498</v>
      </c>
      <c r="B200" s="34" t="s">
        <v>2703</v>
      </c>
      <c r="C200" s="34" t="str">
        <f t="shared" si="18"/>
        <v>App. A Glossary of other available NP data</v>
      </c>
      <c r="D200" s="8" t="s">
        <v>1800</v>
      </c>
      <c r="E200" s="48" t="s">
        <v>1800</v>
      </c>
      <c r="F200" s="33" t="s">
        <v>2692</v>
      </c>
      <c r="G200" s="34" t="s">
        <v>2484</v>
      </c>
      <c r="H200" s="34" t="s">
        <v>2497</v>
      </c>
      <c r="J200" s="36" t="str">
        <f t="shared" si="19"/>
        <v>NACC_UDS$NPOTH3X=labelled_spss(NACC_UDS$NPOTH3X,c(), label="Other pathologic diagnosis 3 — specify ")</v>
      </c>
    </row>
    <row r="201" spans="1:12" x14ac:dyDescent="0.3">
      <c r="D201" s="48"/>
    </row>
    <row r="202" spans="1:12" x14ac:dyDescent="0.3">
      <c r="D202" s="48"/>
    </row>
  </sheetData>
  <mergeCells count="2">
    <mergeCell ref="D7:D8"/>
    <mergeCell ref="D2:D3"/>
  </mergeCells>
  <phoneticPr fontId="1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EA17-F688-415A-8D5D-B96AD94A4EE7}">
  <dimension ref="A1:I16"/>
  <sheetViews>
    <sheetView workbookViewId="0">
      <selection activeCell="C14" sqref="C14"/>
    </sheetView>
  </sheetViews>
  <sheetFormatPr defaultRowHeight="12" x14ac:dyDescent="0.25"/>
  <cols>
    <col min="1" max="1" width="20.77734375" style="45" bestFit="1" customWidth="1"/>
    <col min="2" max="2" width="11.5546875" style="45" bestFit="1" customWidth="1"/>
    <col min="3" max="3" width="12.6640625" style="45" bestFit="1" customWidth="1"/>
    <col min="4" max="4" width="46.33203125" style="45" bestFit="1" customWidth="1"/>
    <col min="5" max="5" width="16.33203125" style="45" bestFit="1" customWidth="1"/>
    <col min="6" max="6" width="34.21875" style="45" customWidth="1"/>
    <col min="7" max="7" width="62.88671875" style="1" hidden="1" customWidth="1"/>
    <col min="8" max="8" width="22.88671875" style="1" hidden="1" customWidth="1"/>
    <col min="9" max="9" width="4.21875" style="73" hidden="1" customWidth="1"/>
    <col min="10" max="16384" width="8.88671875" style="1"/>
  </cols>
  <sheetData>
    <row r="1" spans="1:9" x14ac:dyDescent="0.25">
      <c r="A1" s="3" t="s">
        <v>0</v>
      </c>
      <c r="B1" s="3" t="s">
        <v>2458</v>
      </c>
      <c r="C1" s="3" t="s">
        <v>1</v>
      </c>
      <c r="D1" s="3" t="s">
        <v>2</v>
      </c>
      <c r="E1" s="3" t="s">
        <v>2706</v>
      </c>
      <c r="F1" s="3" t="s">
        <v>2879</v>
      </c>
    </row>
    <row r="2" spans="1:9" ht="39.6" customHeight="1" x14ac:dyDescent="0.25">
      <c r="A2" s="45" t="s">
        <v>2468</v>
      </c>
      <c r="B2" s="71" t="s">
        <v>1590</v>
      </c>
      <c r="C2" s="71" t="s">
        <v>1590</v>
      </c>
      <c r="D2" s="71" t="s">
        <v>2462</v>
      </c>
      <c r="E2" s="49" t="s">
        <v>8</v>
      </c>
      <c r="F2" s="51" t="s">
        <v>3818</v>
      </c>
      <c r="G2" s="42" t="str">
        <f t="shared" ref="G2:G16" si="0">CONCATENATE("NACC_FROZEN$",B2,"=","labelled_spss(NACC_FROZEN$",B2,",c(",F2,"), label=",$J$1,D2,$J$1,")")</f>
        <v>NACC_FROZEN$NACCAPOE=labelled_spss(NACC_FROZEN$NACCAPOE,c(1 = e3,e3
2 = e3,e4
3 = e3,e2
4 = e4,e4
5 = e4,e2
6 = e2,e2
9 = Missing/ unknown/ not assessed), label=APOE genotype)</v>
      </c>
      <c r="H2" s="33" t="str">
        <f t="shared" ref="H2:H16" si="1">IF(I2="","",CONCATENATE("missing values ",B2,"(",I2,")."))</f>
        <v>missing values NACCAPOE(9).</v>
      </c>
      <c r="I2" s="58" t="s">
        <v>2738</v>
      </c>
    </row>
    <row r="3" spans="1:9" ht="60" x14ac:dyDescent="0.25">
      <c r="A3" s="45" t="s">
        <v>2468</v>
      </c>
      <c r="B3" s="71" t="s">
        <v>1591</v>
      </c>
      <c r="C3" s="71" t="s">
        <v>1591</v>
      </c>
      <c r="D3" s="71" t="s">
        <v>2463</v>
      </c>
      <c r="E3" s="49" t="s">
        <v>8</v>
      </c>
      <c r="F3" s="51" t="s">
        <v>3819</v>
      </c>
      <c r="G3" s="42" t="str">
        <f t="shared" si="0"/>
        <v>NACC_FROZEN$NACCNE4S=labelled_spss(NACC_FROZEN$NACCNE4S,c(0 = No e4 allele
1 = 1 copy of e4 allele
2 = 2 copies of e4 allele
9 = Missing/ unknown/ not assessed), label=Number of APOE e4 alleles)</v>
      </c>
      <c r="H3" s="33" t="str">
        <f t="shared" si="1"/>
        <v>missing values NACCNE4S(9).</v>
      </c>
      <c r="I3" s="73">
        <v>9</v>
      </c>
    </row>
    <row r="4" spans="1:9" ht="24" x14ac:dyDescent="0.25">
      <c r="A4" s="45" t="s">
        <v>2468</v>
      </c>
      <c r="B4" s="71" t="s">
        <v>1593</v>
      </c>
      <c r="C4" s="71" t="s">
        <v>1593</v>
      </c>
      <c r="D4" s="45" t="s">
        <v>2473</v>
      </c>
      <c r="E4" s="45" t="s">
        <v>2482</v>
      </c>
      <c r="F4" s="50" t="s">
        <v>3062</v>
      </c>
      <c r="G4" s="42" t="str">
        <f t="shared" si="0"/>
        <v>NACC_FROZEN$ADGCGWAS=labelled_spss(NACC_FROZEN$ADGCGWAS,c(0 = No
1 = Yes), label=GWAS available from ADGC)</v>
      </c>
      <c r="H4" s="33" t="str">
        <f t="shared" si="1"/>
        <v/>
      </c>
    </row>
    <row r="5" spans="1:9" ht="52.8" customHeight="1" x14ac:dyDescent="0.25">
      <c r="A5" s="45" t="s">
        <v>2468</v>
      </c>
      <c r="B5" s="45" t="s">
        <v>1594</v>
      </c>
      <c r="C5" s="45" t="s">
        <v>1594</v>
      </c>
      <c r="D5" s="45" t="s">
        <v>2469</v>
      </c>
      <c r="E5" s="45" t="s">
        <v>2482</v>
      </c>
      <c r="F5" s="50" t="s">
        <v>3815</v>
      </c>
      <c r="G5" s="42" t="str">
        <f t="shared" si="0"/>
        <v>NACC_FROZEN$ADGCRND=labelled_spss(NACC_FROZEN$ADGCRND,c(ADC 1 = Round 1
ADC 2 = Round 2
ADC 3 = Round 3
ADC 4 = Round 4
ADC 5 = Round 5
ADC 6 = Round 6
ADC 7 = Round 7
ADC 8 = Round 8
ADC 9 = Round 9
ADC 10 = Round 10
AA = African American round
88 = Not applicable/no genotype data available
99 = Missing/ could not be determined), label=ADGC data-selection round)</v>
      </c>
      <c r="H5" s="33" t="str">
        <f t="shared" si="1"/>
        <v>missing values ADGCRND(88,99).</v>
      </c>
      <c r="I5" s="73" t="s">
        <v>3814</v>
      </c>
    </row>
    <row r="6" spans="1:9" ht="24" x14ac:dyDescent="0.25">
      <c r="A6" s="45" t="s">
        <v>2468</v>
      </c>
      <c r="B6" s="45" t="s">
        <v>1595</v>
      </c>
      <c r="C6" s="45" t="s">
        <v>1595</v>
      </c>
      <c r="D6" s="45" t="s">
        <v>2470</v>
      </c>
      <c r="E6" s="45" t="s">
        <v>2483</v>
      </c>
      <c r="F6" s="50" t="s">
        <v>3062</v>
      </c>
      <c r="G6" s="42" t="str">
        <f t="shared" si="0"/>
        <v>NACC_FROZEN$NACCNCRD=labelled_spss(NACC_FROZEN$NACCNCRD,c(0 = No
1 = Yes), label=Genetic samples are available from NCRAD)</v>
      </c>
      <c r="H6" s="33" t="str">
        <f t="shared" si="1"/>
        <v/>
      </c>
    </row>
    <row r="7" spans="1:9" ht="24" x14ac:dyDescent="0.25">
      <c r="A7" s="45" t="s">
        <v>2468</v>
      </c>
      <c r="B7" s="45" t="s">
        <v>1596</v>
      </c>
      <c r="C7" s="45" t="s">
        <v>1596</v>
      </c>
      <c r="D7" s="45" t="s">
        <v>2471</v>
      </c>
      <c r="E7" s="45" t="s">
        <v>2482</v>
      </c>
      <c r="F7" s="50" t="s">
        <v>3062</v>
      </c>
      <c r="G7" s="42" t="str">
        <f t="shared" si="0"/>
        <v>NACC_FROZEN$ADGCEXOM=labelled_spss(NACC_FROZEN$ADGCEXOM,c(0 = No
1 = Yes), label=ExomeChip available at ADGC)</v>
      </c>
      <c r="H7" s="33" t="str">
        <f t="shared" si="1"/>
        <v/>
      </c>
    </row>
    <row r="8" spans="1:9" ht="24" x14ac:dyDescent="0.25">
      <c r="A8" s="45" t="s">
        <v>2468</v>
      </c>
      <c r="B8" s="45" t="s">
        <v>1597</v>
      </c>
      <c r="C8" s="45" t="s">
        <v>1597</v>
      </c>
      <c r="D8" s="45" t="s">
        <v>2472</v>
      </c>
      <c r="E8" s="45" t="s">
        <v>2482</v>
      </c>
      <c r="F8" s="50" t="s">
        <v>3062</v>
      </c>
      <c r="G8" s="42" t="str">
        <f t="shared" si="0"/>
        <v>NACC_FROZEN$NGDSGWAS=labelled_spss(NACC_FROZEN$NGDSGWAS,c(0 = No
1 = Yes), label=GWAS available at NIAGADS)</v>
      </c>
      <c r="H8" s="33" t="str">
        <f t="shared" si="1"/>
        <v/>
      </c>
    </row>
    <row r="9" spans="1:9" ht="24" x14ac:dyDescent="0.25">
      <c r="A9" s="45" t="s">
        <v>2468</v>
      </c>
      <c r="B9" s="45" t="s">
        <v>1598</v>
      </c>
      <c r="C9" s="45" t="s">
        <v>1598</v>
      </c>
      <c r="D9" s="45" t="s">
        <v>2474</v>
      </c>
      <c r="E9" s="45" t="s">
        <v>2482</v>
      </c>
      <c r="F9" s="50" t="s">
        <v>3062</v>
      </c>
      <c r="G9" s="42" t="str">
        <f t="shared" si="0"/>
        <v>NACC_FROZEN$NGDSEXOM=labelled_spss(NACC_FROZEN$NGDSEXOM,c(0 = No
1 = Yes), label=ExomeChip available at NIAGADS)</v>
      </c>
      <c r="H9" s="33" t="str">
        <f t="shared" si="1"/>
        <v/>
      </c>
    </row>
    <row r="10" spans="1:9" ht="24" x14ac:dyDescent="0.25">
      <c r="A10" s="45" t="s">
        <v>2468</v>
      </c>
      <c r="B10" s="45" t="s">
        <v>1599</v>
      </c>
      <c r="C10" s="45" t="s">
        <v>1599</v>
      </c>
      <c r="D10" s="45" t="s">
        <v>2475</v>
      </c>
      <c r="E10" s="45" t="s">
        <v>2482</v>
      </c>
      <c r="F10" s="50" t="s">
        <v>3062</v>
      </c>
      <c r="G10" s="42" t="str">
        <f t="shared" si="0"/>
        <v>NACC_FROZEN$NGDSWES=labelled_spss(NACC_FROZEN$NGDSWES,c(0 = No
1 = Yes), label=Whole exome sequencing available at NIAGADS)</v>
      </c>
      <c r="H10" s="33" t="str">
        <f t="shared" si="1"/>
        <v/>
      </c>
    </row>
    <row r="11" spans="1:9" ht="24" x14ac:dyDescent="0.25">
      <c r="A11" s="45" t="s">
        <v>2468</v>
      </c>
      <c r="B11" s="45" t="s">
        <v>1600</v>
      </c>
      <c r="C11" s="45" t="s">
        <v>1600</v>
      </c>
      <c r="D11" s="45" t="s">
        <v>2476</v>
      </c>
      <c r="E11" s="45" t="s">
        <v>2482</v>
      </c>
      <c r="F11" s="50" t="s">
        <v>3062</v>
      </c>
      <c r="G11" s="42" t="str">
        <f t="shared" si="0"/>
        <v>NACC_FROZEN$NGDSWGS=labelled_spss(NACC_FROZEN$NGDSWGS,c(0 = No
1 = Yes), label=Whole genome sequencing available at NIAGADS)</v>
      </c>
      <c r="H11" s="33" t="str">
        <f t="shared" si="1"/>
        <v/>
      </c>
    </row>
    <row r="12" spans="1:9" ht="24" x14ac:dyDescent="0.25">
      <c r="A12" s="45" t="s">
        <v>2468</v>
      </c>
      <c r="B12" s="45" t="s">
        <v>1601</v>
      </c>
      <c r="C12" s="45" t="s">
        <v>1601</v>
      </c>
      <c r="D12" s="45" t="s">
        <v>2477</v>
      </c>
      <c r="E12" s="45" t="s">
        <v>2482</v>
      </c>
      <c r="F12" s="45" t="s">
        <v>3817</v>
      </c>
      <c r="G12" s="42" t="str">
        <f t="shared" si="0"/>
        <v>NACC_FROZEN$NGDSGWAC=labelled_spss(NACC_FROZEN$NGDSGWAC,c(88 = Not applicable/no genotype data available), label=NIAGADS GWAS accession number)</v>
      </c>
      <c r="H12" s="33" t="str">
        <f t="shared" si="1"/>
        <v>missing values NGDSGWAC(88).</v>
      </c>
      <c r="I12" s="73" t="s">
        <v>3821</v>
      </c>
    </row>
    <row r="13" spans="1:9" ht="24" x14ac:dyDescent="0.25">
      <c r="A13" s="45" t="s">
        <v>2468</v>
      </c>
      <c r="B13" s="45" t="s">
        <v>1602</v>
      </c>
      <c r="C13" s="45" t="s">
        <v>1602</v>
      </c>
      <c r="D13" s="45" t="s">
        <v>2478</v>
      </c>
      <c r="E13" s="45" t="s">
        <v>2482</v>
      </c>
      <c r="F13" s="45" t="s">
        <v>3817</v>
      </c>
      <c r="G13" s="42" t="str">
        <f t="shared" si="0"/>
        <v>NACC_FROZEN$NGDSEXAC=labelled_spss(NACC_FROZEN$NGDSEXAC,c(88 = Not applicable/no genotype data available), label=NIAGADS ExomeChip accession number)</v>
      </c>
      <c r="H13" s="33" t="str">
        <f t="shared" si="1"/>
        <v>missing values NGDSEXAC(88).</v>
      </c>
      <c r="I13" s="73" t="s">
        <v>3821</v>
      </c>
    </row>
    <row r="14" spans="1:9" ht="36" x14ac:dyDescent="0.25">
      <c r="A14" s="45" t="s">
        <v>2468</v>
      </c>
      <c r="B14" s="45" t="s">
        <v>1603</v>
      </c>
      <c r="C14" s="45" t="s">
        <v>1603</v>
      </c>
      <c r="D14" s="45" t="s">
        <v>2480</v>
      </c>
      <c r="E14" s="45" t="s">
        <v>2482</v>
      </c>
      <c r="F14" s="45" t="s">
        <v>3817</v>
      </c>
      <c r="G14" s="42" t="str">
        <f t="shared" si="0"/>
        <v>NACC_FROZEN$NGDSWEAC=labelled_spss(NACC_FROZEN$NGDSWEAC,c(88 = Not applicable/no genotype data available), label=NIAGADS whole exome sequencing accession number)</v>
      </c>
      <c r="H14" s="33" t="str">
        <f t="shared" si="1"/>
        <v>missing values NGDSWEAC(88).</v>
      </c>
      <c r="I14" s="73" t="s">
        <v>3821</v>
      </c>
    </row>
    <row r="15" spans="1:9" ht="36" x14ac:dyDescent="0.25">
      <c r="A15" s="45" t="s">
        <v>2468</v>
      </c>
      <c r="B15" s="45" t="s">
        <v>1604</v>
      </c>
      <c r="C15" s="45" t="s">
        <v>1604</v>
      </c>
      <c r="D15" s="45" t="s">
        <v>2479</v>
      </c>
      <c r="E15" s="45" t="s">
        <v>2482</v>
      </c>
      <c r="F15" s="45" t="s">
        <v>3817</v>
      </c>
      <c r="G15" s="42" t="str">
        <f t="shared" si="0"/>
        <v>NACC_FROZEN$NGDSWGAC=labelled_spss(NACC_FROZEN$NGDSWGAC,c(88 = Not applicable/no genotype data available), label=NIAGADS whole genome sequencing accession number)</v>
      </c>
      <c r="H15" s="33" t="str">
        <f t="shared" si="1"/>
        <v>missing values NGDSWGAC(88).</v>
      </c>
      <c r="I15" s="73" t="s">
        <v>3821</v>
      </c>
    </row>
    <row r="16" spans="1:9" ht="49.8" customHeight="1" x14ac:dyDescent="0.25">
      <c r="A16" s="45" t="s">
        <v>2468</v>
      </c>
      <c r="B16" s="45" t="s">
        <v>1605</v>
      </c>
      <c r="C16" s="45" t="s">
        <v>1605</v>
      </c>
      <c r="D16" s="45" t="s">
        <v>2481</v>
      </c>
      <c r="E16" s="45" t="s">
        <v>2482</v>
      </c>
      <c r="F16" s="50" t="s">
        <v>3816</v>
      </c>
      <c r="G16" s="42" t="str">
        <f t="shared" si="0"/>
        <v>NACC_FROZEN$ADGCEXR=labelled_spss(NACC_FROZEN$ADGCEXR,c(ADC 7 = Round 7
ADC 8 = Round 8
Exome1 = Exome round 1
Exome2 = Exome round 2
Exome3 = Exome round 3
88 = Not applicable/no genotype data available
99 = Missing/ could not be determined), label=ExomeChip genotyping round)</v>
      </c>
      <c r="H16" s="33" t="str">
        <f t="shared" si="1"/>
        <v>missing values ADGCEXR(88,99).</v>
      </c>
      <c r="I16" s="73" t="s">
        <v>3814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C798-01A5-41B0-A530-DF5DE11355F4}">
  <dimension ref="A1:H60"/>
  <sheetViews>
    <sheetView topLeftCell="A51" zoomScale="70" workbookViewId="0">
      <selection activeCell="G8" sqref="G8"/>
    </sheetView>
  </sheetViews>
  <sheetFormatPr defaultRowHeight="12" x14ac:dyDescent="0.25"/>
  <cols>
    <col min="1" max="1" width="25.33203125" style="33" customWidth="1"/>
    <col min="2" max="2" width="29.77734375" style="33" bestFit="1" customWidth="1"/>
    <col min="3" max="3" width="32.21875" style="33" bestFit="1" customWidth="1"/>
    <col min="4" max="4" width="51.44140625" style="33" customWidth="1"/>
    <col min="5" max="5" width="36" style="1" customWidth="1"/>
    <col min="6" max="6" width="31.109375" style="4" bestFit="1" customWidth="1"/>
    <col min="7" max="7" width="27.33203125" style="4" customWidth="1"/>
    <col min="8" max="8" width="53.5546875" style="1" hidden="1" customWidth="1"/>
    <col min="9" max="16384" width="8.88671875" style="1"/>
  </cols>
  <sheetData>
    <row r="1" spans="1:8" x14ac:dyDescent="0.25">
      <c r="A1" s="82" t="s">
        <v>3842</v>
      </c>
      <c r="B1" s="82" t="s">
        <v>3840</v>
      </c>
      <c r="C1" s="83" t="s">
        <v>3841</v>
      </c>
      <c r="D1" s="83" t="s">
        <v>2</v>
      </c>
      <c r="E1" s="67" t="s">
        <v>2879</v>
      </c>
      <c r="F1" s="79" t="s">
        <v>4676</v>
      </c>
      <c r="G1" s="79" t="s">
        <v>4677</v>
      </c>
      <c r="H1" s="77"/>
    </row>
    <row r="2" spans="1:8" x14ac:dyDescent="0.25">
      <c r="A2" s="33" t="s">
        <v>4743</v>
      </c>
      <c r="B2" s="33" t="s">
        <v>4536</v>
      </c>
      <c r="C2" s="80"/>
      <c r="D2" s="33" t="s">
        <v>4534</v>
      </c>
      <c r="E2" s="324"/>
      <c r="F2" s="323"/>
      <c r="G2" s="323"/>
      <c r="H2" s="1" t="str">
        <f>IF(OR(B2="",C2=""),"",CONCATENATE(A2,"=coalesce(MCDR$",B2,",MCDR$",C2,"),"))</f>
        <v/>
      </c>
    </row>
    <row r="3" spans="1:8" x14ac:dyDescent="0.25">
      <c r="A3" s="33" t="s">
        <v>4744</v>
      </c>
      <c r="B3" s="33" t="s">
        <v>4537</v>
      </c>
      <c r="C3" s="80"/>
      <c r="D3" s="33" t="s">
        <v>4638</v>
      </c>
      <c r="E3" s="324"/>
      <c r="F3" s="323"/>
      <c r="G3" s="323"/>
      <c r="H3" s="1" t="str">
        <f t="shared" ref="H3:H59" si="0">IF(OR(B3="",C3=""),"",CONCATENATE(A3,"=coalesce(MCDR$",B3,",MCDR$",C3,"),"))</f>
        <v/>
      </c>
    </row>
    <row r="4" spans="1:8" x14ac:dyDescent="0.25">
      <c r="A4" s="33" t="s">
        <v>4745</v>
      </c>
      <c r="B4" s="33" t="s">
        <v>4538</v>
      </c>
      <c r="C4" s="80"/>
      <c r="D4" s="33" t="s">
        <v>4639</v>
      </c>
      <c r="E4" s="324"/>
      <c r="F4" s="323"/>
      <c r="G4" s="323"/>
      <c r="H4" s="1" t="str">
        <f t="shared" si="0"/>
        <v/>
      </c>
    </row>
    <row r="5" spans="1:8" ht="36" x14ac:dyDescent="0.25">
      <c r="A5" s="33" t="s">
        <v>4746</v>
      </c>
      <c r="B5" s="33" t="s">
        <v>4539</v>
      </c>
      <c r="C5" s="33" t="s">
        <v>4686</v>
      </c>
      <c r="D5" s="33" t="s">
        <v>4636</v>
      </c>
      <c r="E5" s="78" t="s">
        <v>4740</v>
      </c>
      <c r="F5" s="323"/>
      <c r="G5" s="323"/>
      <c r="H5" s="1" t="str">
        <f t="shared" si="0"/>
        <v>FL4_A_SOURCE=coalesce(MCDR$fl4_a_source,MCDR$fl4s_a_source),</v>
      </c>
    </row>
    <row r="6" spans="1:8" ht="36" x14ac:dyDescent="0.25">
      <c r="A6" s="33" t="s">
        <v>4747</v>
      </c>
      <c r="B6" s="33" t="s">
        <v>4540</v>
      </c>
      <c r="C6" s="33" t="s">
        <v>4687</v>
      </c>
      <c r="D6" s="33" t="s">
        <v>4637</v>
      </c>
      <c r="E6" s="42" t="s">
        <v>4741</v>
      </c>
      <c r="F6" s="323"/>
      <c r="G6" s="323"/>
      <c r="H6" s="1" t="str">
        <f t="shared" si="0"/>
        <v>FL4_B_INFRAT=coalesce(MCDR$fl4_b_infrat,MCDR$fl4s_b_infrat),</v>
      </c>
    </row>
    <row r="7" spans="1:8" ht="72" x14ac:dyDescent="0.25">
      <c r="A7" s="33" t="s">
        <v>4748</v>
      </c>
      <c r="B7" s="33" t="s">
        <v>4541</v>
      </c>
      <c r="C7" s="33" t="s">
        <v>4688</v>
      </c>
      <c r="D7" s="33" t="s">
        <v>4595</v>
      </c>
      <c r="E7" s="42" t="s">
        <v>4742</v>
      </c>
      <c r="F7" s="4" t="s">
        <v>4640</v>
      </c>
      <c r="H7" s="1" t="str">
        <f t="shared" si="0"/>
        <v>FL4_1A_EVENTS=coalesce(MCDR$fl4_1a_events,MCDR$fl4s_1a_events),</v>
      </c>
    </row>
    <row r="8" spans="1:8" ht="72" x14ac:dyDescent="0.25">
      <c r="A8" s="33" t="s">
        <v>4749</v>
      </c>
      <c r="B8" s="33" t="s">
        <v>4542</v>
      </c>
      <c r="C8" s="33" t="s">
        <v>4689</v>
      </c>
      <c r="D8" s="33" t="s">
        <v>4596</v>
      </c>
      <c r="E8" s="42" t="s">
        <v>4742</v>
      </c>
      <c r="F8" s="4" t="s">
        <v>4641</v>
      </c>
      <c r="H8" s="1" t="str">
        <f t="shared" si="0"/>
        <v>FL4_1B_TASKS=coalesce(MCDR$fl4_1b_tasks,MCDR$fl4s_1b_tasks),</v>
      </c>
    </row>
    <row r="9" spans="1:8" ht="72" x14ac:dyDescent="0.25">
      <c r="A9" s="33" t="s">
        <v>4750</v>
      </c>
      <c r="B9" s="33" t="s">
        <v>4543</v>
      </c>
      <c r="C9" s="33" t="s">
        <v>4690</v>
      </c>
      <c r="D9" s="33" t="s">
        <v>4597</v>
      </c>
      <c r="E9" s="42" t="s">
        <v>4742</v>
      </c>
      <c r="F9" s="4" t="s">
        <v>4642</v>
      </c>
      <c r="H9" s="1" t="str">
        <f t="shared" si="0"/>
        <v>FL4_1C_NAMES=coalesce(MCDR$fl4_1c_names,MCDR$fl4s_1c_names),</v>
      </c>
    </row>
    <row r="10" spans="1:8" ht="72" x14ac:dyDescent="0.25">
      <c r="A10" s="33" t="s">
        <v>4751</v>
      </c>
      <c r="B10" s="33" t="s">
        <v>4544</v>
      </c>
      <c r="C10" s="33" t="s">
        <v>4691</v>
      </c>
      <c r="D10" s="33" t="s">
        <v>4598</v>
      </c>
      <c r="E10" s="42" t="s">
        <v>4742</v>
      </c>
      <c r="F10" s="4" t="s">
        <v>4643</v>
      </c>
      <c r="H10" s="1" t="str">
        <f t="shared" si="0"/>
        <v>FL4_1D_WORDS=coalesce(MCDR$fl4_1d_words,MCDR$fl4s_1d_words),</v>
      </c>
    </row>
    <row r="11" spans="1:8" ht="72" x14ac:dyDescent="0.25">
      <c r="A11" s="33" t="s">
        <v>4752</v>
      </c>
      <c r="B11" s="33" t="s">
        <v>4545</v>
      </c>
      <c r="C11" s="33" t="s">
        <v>4692</v>
      </c>
      <c r="D11" s="33" t="s">
        <v>4599</v>
      </c>
      <c r="E11" s="42" t="s">
        <v>4742</v>
      </c>
      <c r="F11" s="4" t="s">
        <v>4644</v>
      </c>
      <c r="H11" s="1" t="str">
        <f t="shared" si="0"/>
        <v>FL4_1E_POSSESS=coalesce(MCDR$fl4_1e_possess,MCDR$fl4s_1e_possess),</v>
      </c>
    </row>
    <row r="12" spans="1:8" ht="72" x14ac:dyDescent="0.25">
      <c r="A12" s="33" t="s">
        <v>4753</v>
      </c>
      <c r="B12" s="33" t="s">
        <v>4546</v>
      </c>
      <c r="C12" s="33" t="s">
        <v>4693</v>
      </c>
      <c r="D12" s="33" t="s">
        <v>4600</v>
      </c>
      <c r="E12" s="42" t="s">
        <v>4742</v>
      </c>
      <c r="F12" s="4" t="s">
        <v>4664</v>
      </c>
      <c r="H12" s="1" t="str">
        <f t="shared" si="0"/>
        <v>FL4_1F_RESPONSIB=coalesce(MCDR$fl4_1f_responsib,MCDR$fl4s_1f_responsib),</v>
      </c>
    </row>
    <row r="13" spans="1:8" ht="72" x14ac:dyDescent="0.25">
      <c r="A13" s="33" t="s">
        <v>4754</v>
      </c>
      <c r="B13" s="33" t="s">
        <v>4547</v>
      </c>
      <c r="C13" s="33" t="s">
        <v>4694</v>
      </c>
      <c r="D13" s="33" t="s">
        <v>4594</v>
      </c>
      <c r="E13" s="42" t="s">
        <v>4742</v>
      </c>
      <c r="H13" s="1" t="str">
        <f t="shared" si="0"/>
        <v>FL4_1_MEAN=coalesce(MCDR$fl4_1_mean,MCDR$fl4s_1_mean),</v>
      </c>
    </row>
    <row r="14" spans="1:8" ht="72" x14ac:dyDescent="0.25">
      <c r="A14" s="33" t="s">
        <v>4755</v>
      </c>
      <c r="B14" s="33" t="s">
        <v>4548</v>
      </c>
      <c r="C14" s="33" t="s">
        <v>4695</v>
      </c>
      <c r="D14" s="33" t="s">
        <v>4601</v>
      </c>
      <c r="E14" s="42" t="s">
        <v>4742</v>
      </c>
      <c r="F14" s="4" t="s">
        <v>4665</v>
      </c>
      <c r="H14" s="1" t="str">
        <f t="shared" si="0"/>
        <v>FL4_2A_EVENTS=coalesce(MCDR$fl4_2a_events,MCDR$fl4s_2a_events),</v>
      </c>
    </row>
    <row r="15" spans="1:8" ht="72" x14ac:dyDescent="0.25">
      <c r="A15" s="33" t="s">
        <v>4756</v>
      </c>
      <c r="B15" s="33" t="s">
        <v>4549</v>
      </c>
      <c r="C15" s="33" t="s">
        <v>4696</v>
      </c>
      <c r="D15" s="33" t="s">
        <v>4602</v>
      </c>
      <c r="E15" s="42" t="s">
        <v>4742</v>
      </c>
      <c r="F15" s="4" t="s">
        <v>4645</v>
      </c>
      <c r="H15" s="1" t="str">
        <f t="shared" si="0"/>
        <v>FL4_2B_WITHIN=coalesce(MCDR$fl4_2b_within,MCDR$fl4s_2b_within),</v>
      </c>
    </row>
    <row r="16" spans="1:8" ht="72" x14ac:dyDescent="0.25">
      <c r="A16" s="33" t="s">
        <v>4757</v>
      </c>
      <c r="B16" s="33" t="s">
        <v>4550</v>
      </c>
      <c r="C16" s="33" t="s">
        <v>4697</v>
      </c>
      <c r="D16" s="33" t="s">
        <v>4603</v>
      </c>
      <c r="E16" s="42" t="s">
        <v>4742</v>
      </c>
      <c r="F16" s="4" t="s">
        <v>4646</v>
      </c>
      <c r="H16" s="1" t="str">
        <f t="shared" si="0"/>
        <v>FL4_2C_OUTSIDE=coalesce(MCDR$fl4_2c_outside,MCDR$fl4s_2c_outside),</v>
      </c>
    </row>
    <row r="17" spans="1:8" ht="72" x14ac:dyDescent="0.25">
      <c r="A17" s="33" t="s">
        <v>4758</v>
      </c>
      <c r="B17" s="33" t="s">
        <v>4551</v>
      </c>
      <c r="C17" s="33" t="s">
        <v>4698</v>
      </c>
      <c r="D17" s="33" t="s">
        <v>4604</v>
      </c>
      <c r="E17" s="42" t="s">
        <v>4742</v>
      </c>
      <c r="F17" s="4" t="s">
        <v>4647</v>
      </c>
      <c r="H17" s="1" t="str">
        <f t="shared" si="0"/>
        <v>FL4_2D_DAY=coalesce(MCDR$fl4_2d_day,MCDR$fl4s_2d_day),</v>
      </c>
    </row>
    <row r="18" spans="1:8" ht="72" x14ac:dyDescent="0.25">
      <c r="A18" s="33" t="s">
        <v>4759</v>
      </c>
      <c r="B18" s="33" t="s">
        <v>4552</v>
      </c>
      <c r="C18" s="33" t="s">
        <v>4699</v>
      </c>
      <c r="D18" s="33" t="s">
        <v>4605</v>
      </c>
      <c r="E18" s="42" t="s">
        <v>4742</v>
      </c>
      <c r="F18" s="4" t="s">
        <v>4648</v>
      </c>
      <c r="H18" s="1" t="str">
        <f t="shared" si="0"/>
        <v>FL4_2E_MONTH=coalesce(MCDR$fl4_2e_month,MCDR$fl4s_2e_month),</v>
      </c>
    </row>
    <row r="19" spans="1:8" ht="72" x14ac:dyDescent="0.25">
      <c r="A19" s="33" t="s">
        <v>4760</v>
      </c>
      <c r="B19" s="33" t="s">
        <v>4553</v>
      </c>
      <c r="C19" s="33" t="s">
        <v>4700</v>
      </c>
      <c r="D19" s="33" t="s">
        <v>4606</v>
      </c>
      <c r="E19" s="42" t="s">
        <v>4742</v>
      </c>
      <c r="F19" s="4" t="s">
        <v>4649</v>
      </c>
      <c r="H19" s="1" t="str">
        <f t="shared" si="0"/>
        <v>FL4_2F_YEAR=coalesce(MCDR$fl4_2f_year,MCDR$fl4s_2f_year),</v>
      </c>
    </row>
    <row r="20" spans="1:8" ht="72" x14ac:dyDescent="0.25">
      <c r="A20" s="33" t="s">
        <v>4761</v>
      </c>
      <c r="B20" s="33" t="s">
        <v>4554</v>
      </c>
      <c r="C20" s="33" t="s">
        <v>4701</v>
      </c>
      <c r="D20" s="33" t="s">
        <v>4607</v>
      </c>
      <c r="E20" s="42" t="s">
        <v>4742</v>
      </c>
      <c r="H20" s="1" t="str">
        <f t="shared" si="0"/>
        <v>FL4_2_MEAN=coalesce(MCDR$fl4_2_mean,MCDR$fl4s_2_mean),</v>
      </c>
    </row>
    <row r="21" spans="1:8" ht="72" x14ac:dyDescent="0.25">
      <c r="A21" s="33" t="s">
        <v>4762</v>
      </c>
      <c r="B21" s="33" t="s">
        <v>4555</v>
      </c>
      <c r="C21" s="33" t="s">
        <v>4702</v>
      </c>
      <c r="D21" s="33" t="s">
        <v>4608</v>
      </c>
      <c r="E21" s="42" t="s">
        <v>4742</v>
      </c>
      <c r="F21" s="4" t="s">
        <v>4650</v>
      </c>
      <c r="H21" s="1" t="str">
        <f t="shared" si="0"/>
        <v>FL4_3A_RECOGNIZE_ERR=coalesce(MCDR$fl4_3a_recognize_err,MCDR$fl4s_3a_recognize_err),</v>
      </c>
    </row>
    <row r="22" spans="1:8" ht="72" x14ac:dyDescent="0.25">
      <c r="A22" s="33" t="s">
        <v>4763</v>
      </c>
      <c r="B22" s="33" t="s">
        <v>4556</v>
      </c>
      <c r="C22" s="33" t="s">
        <v>4703</v>
      </c>
      <c r="D22" s="33" t="s">
        <v>4610</v>
      </c>
      <c r="E22" s="42" t="s">
        <v>4742</v>
      </c>
      <c r="F22" s="4" t="s">
        <v>4666</v>
      </c>
      <c r="H22" s="1" t="str">
        <f t="shared" si="0"/>
        <v>FL4_3B_SHOW_CAUTION=coalesce(MCDR$fl4_3b_show_caution,MCDR$fl4s_3b_show_caution),</v>
      </c>
    </row>
    <row r="23" spans="1:8" ht="72" x14ac:dyDescent="0.25">
      <c r="A23" s="33" t="s">
        <v>4764</v>
      </c>
      <c r="B23" s="33" t="s">
        <v>4557</v>
      </c>
      <c r="C23" s="33" t="s">
        <v>4704</v>
      </c>
      <c r="D23" s="33" t="s">
        <v>4609</v>
      </c>
      <c r="E23" s="42" t="s">
        <v>4742</v>
      </c>
      <c r="F23" s="4" t="s">
        <v>4667</v>
      </c>
      <c r="H23" s="1" t="str">
        <f t="shared" si="0"/>
        <v>FL4_3C_PLAN_ERRAND=coalesce(MCDR$fl4_3c_plan_errand,MCDR$fl4s_3c_plan_errand),</v>
      </c>
    </row>
    <row r="24" spans="1:8" ht="72" x14ac:dyDescent="0.25">
      <c r="A24" s="33" t="s">
        <v>4765</v>
      </c>
      <c r="B24" s="33" t="s">
        <v>4558</v>
      </c>
      <c r="C24" s="33" t="s">
        <v>4705</v>
      </c>
      <c r="D24" s="33" t="s">
        <v>4611</v>
      </c>
      <c r="E24" s="42" t="s">
        <v>4742</v>
      </c>
      <c r="F24" s="4" t="s">
        <v>4651</v>
      </c>
      <c r="H24" s="1" t="str">
        <f t="shared" si="0"/>
        <v>FL4_3D_MAKE_CHANGE=coalesce(MCDR$fl4_3d_make_change,MCDR$fl4s_3d_make_change),</v>
      </c>
    </row>
    <row r="25" spans="1:8" ht="72" x14ac:dyDescent="0.25">
      <c r="A25" s="33" t="s">
        <v>4766</v>
      </c>
      <c r="B25" s="33" t="s">
        <v>4559</v>
      </c>
      <c r="C25" s="33" t="s">
        <v>4706</v>
      </c>
      <c r="D25" s="33" t="s">
        <v>4612</v>
      </c>
      <c r="E25" s="42" t="s">
        <v>4742</v>
      </c>
      <c r="F25" s="4" t="s">
        <v>4652</v>
      </c>
      <c r="H25" s="1" t="str">
        <f t="shared" si="0"/>
        <v>FL4_3E_HANDLE_FIN=coalesce(MCDR$fl4_3e_handle_fin,MCDR$fl4s_3e_handle_fin),</v>
      </c>
    </row>
    <row r="26" spans="1:8" ht="72" x14ac:dyDescent="0.25">
      <c r="A26" s="33" t="s">
        <v>4767</v>
      </c>
      <c r="B26" s="33" t="s">
        <v>4560</v>
      </c>
      <c r="C26" s="33" t="s">
        <v>4707</v>
      </c>
      <c r="D26" s="33" t="s">
        <v>4613</v>
      </c>
      <c r="E26" s="42" t="s">
        <v>4742</v>
      </c>
      <c r="F26" s="4" t="s">
        <v>4653</v>
      </c>
      <c r="H26" s="1" t="str">
        <f t="shared" si="0"/>
        <v>FL4_3F_JUDGE_GROCERY=coalesce(MCDR$fl4_3f_judge_grocery,MCDR$fl4s_3f_judge_grocery),</v>
      </c>
    </row>
    <row r="27" spans="1:8" ht="72" x14ac:dyDescent="0.25">
      <c r="A27" s="33" t="s">
        <v>4768</v>
      </c>
      <c r="B27" s="33" t="s">
        <v>4561</v>
      </c>
      <c r="C27" s="33" t="s">
        <v>4708</v>
      </c>
      <c r="D27" s="33" t="s">
        <v>4614</v>
      </c>
      <c r="E27" s="42" t="s">
        <v>4742</v>
      </c>
      <c r="H27" s="1" t="str">
        <f t="shared" si="0"/>
        <v>FL4_3_MEAN=coalesce(MCDR$fl4_3_mean,MCDR$fl4s_3_mean),</v>
      </c>
    </row>
    <row r="28" spans="1:8" ht="72" x14ac:dyDescent="0.25">
      <c r="A28" s="33" t="s">
        <v>4769</v>
      </c>
      <c r="B28" s="33" t="s">
        <v>4562</v>
      </c>
      <c r="C28" s="33" t="s">
        <v>4709</v>
      </c>
      <c r="D28" s="33" t="s">
        <v>4615</v>
      </c>
      <c r="E28" s="42" t="s">
        <v>4742</v>
      </c>
      <c r="F28" s="4" t="s">
        <v>4668</v>
      </c>
      <c r="H28" s="1" t="str">
        <f t="shared" si="0"/>
        <v>FL4_4A_SELF_MOTIV=coalesce(MCDR$fl4_4a_self_motiv,MCDR$fl4s_4a_self_motiv),</v>
      </c>
    </row>
    <row r="29" spans="1:8" ht="72" x14ac:dyDescent="0.25">
      <c r="A29" s="33" t="s">
        <v>4770</v>
      </c>
      <c r="B29" s="33" t="s">
        <v>4563</v>
      </c>
      <c r="C29" s="33" t="s">
        <v>4710</v>
      </c>
      <c r="D29" s="33" t="s">
        <v>4616</v>
      </c>
      <c r="E29" s="42" t="s">
        <v>4742</v>
      </c>
      <c r="F29" s="4" t="s">
        <v>4669</v>
      </c>
      <c r="H29" s="1" t="str">
        <f t="shared" si="0"/>
        <v>FL4_4B_PERSONAL_HYG=coalesce(MCDR$fl4_4b_personal_hyg,MCDR$fl4s_4b_personal_hyg),</v>
      </c>
    </row>
    <row r="30" spans="1:8" ht="72" x14ac:dyDescent="0.25">
      <c r="A30" s="33" t="s">
        <v>4771</v>
      </c>
      <c r="B30" s="33" t="s">
        <v>4564</v>
      </c>
      <c r="C30" s="33" t="s">
        <v>4711</v>
      </c>
      <c r="D30" s="33" t="s">
        <v>4617</v>
      </c>
      <c r="E30" s="42" t="s">
        <v>4742</v>
      </c>
      <c r="F30" s="4" t="s">
        <v>4670</v>
      </c>
      <c r="H30" s="1" t="str">
        <f t="shared" si="0"/>
        <v>FL4_4C_ACT_IMPULSIV=coalesce(MCDR$fl4_4c_act_impulsiv,MCDR$fl4s_4c_act_impulsiv),</v>
      </c>
    </row>
    <row r="31" spans="1:8" ht="72" x14ac:dyDescent="0.25">
      <c r="A31" s="33" t="s">
        <v>4772</v>
      </c>
      <c r="B31" s="33" t="s">
        <v>4565</v>
      </c>
      <c r="C31" s="33" t="s">
        <v>4712</v>
      </c>
      <c r="D31" s="33" t="s">
        <v>4618</v>
      </c>
      <c r="E31" s="42" t="s">
        <v>4742</v>
      </c>
      <c r="F31" s="4" t="s">
        <v>4654</v>
      </c>
      <c r="H31" s="1" t="str">
        <f t="shared" si="0"/>
        <v>FL4_4D_FAILED_EVENTS=coalesce(MCDR$fl4_4d_failed_events,MCDR$fl4s_4d_failed_events),</v>
      </c>
    </row>
    <row r="32" spans="1:8" ht="72" x14ac:dyDescent="0.25">
      <c r="A32" s="33" t="s">
        <v>4773</v>
      </c>
      <c r="B32" s="33" t="s">
        <v>4566</v>
      </c>
      <c r="C32" s="33" t="s">
        <v>4713</v>
      </c>
      <c r="D32" s="33" t="s">
        <v>4619</v>
      </c>
      <c r="E32" s="42" t="s">
        <v>4742</v>
      </c>
      <c r="F32" s="4" t="s">
        <v>4655</v>
      </c>
      <c r="H32" s="1" t="str">
        <f t="shared" si="0"/>
        <v>FL4_4E_PEOPLE_FEEL=coalesce(MCDR$fl4_4e_people_feel,MCDR$fl4s_4e_people_feel),</v>
      </c>
    </row>
    <row r="33" spans="1:8" ht="72" x14ac:dyDescent="0.25">
      <c r="A33" s="33" t="s">
        <v>4774</v>
      </c>
      <c r="B33" s="33" t="s">
        <v>4567</v>
      </c>
      <c r="C33" s="33" t="s">
        <v>4714</v>
      </c>
      <c r="D33" s="33" t="s">
        <v>4620</v>
      </c>
      <c r="E33" s="42" t="s">
        <v>4742</v>
      </c>
      <c r="F33" s="4" t="s">
        <v>4671</v>
      </c>
      <c r="H33" s="1" t="str">
        <f t="shared" si="0"/>
        <v>FL4_4F_REACT_AS_BEFORE=coalesce(MCDR$fl4_4f_react_as_before,MCDR$fl4s_4f_react_as_before),</v>
      </c>
    </row>
    <row r="34" spans="1:8" ht="72" x14ac:dyDescent="0.25">
      <c r="A34" s="33" t="s">
        <v>4775</v>
      </c>
      <c r="B34" s="33" t="s">
        <v>4568</v>
      </c>
      <c r="C34" s="33" t="s">
        <v>4715</v>
      </c>
      <c r="D34" s="33" t="s">
        <v>4621</v>
      </c>
      <c r="E34" s="42" t="s">
        <v>4742</v>
      </c>
      <c r="H34" s="1" t="str">
        <f t="shared" si="0"/>
        <v>FL4_4_MEAN=coalesce(MCDR$fl4_4_mean,MCDR$fl4s_4_mean),</v>
      </c>
    </row>
    <row r="35" spans="1:8" ht="72" x14ac:dyDescent="0.25">
      <c r="B35" s="33" t="s">
        <v>4569</v>
      </c>
      <c r="C35" s="489" t="s">
        <v>4716</v>
      </c>
      <c r="D35" s="33" t="s">
        <v>4622</v>
      </c>
      <c r="E35" s="42" t="s">
        <v>4742</v>
      </c>
      <c r="F35" s="4" t="s">
        <v>4656</v>
      </c>
    </row>
    <row r="36" spans="1:8" ht="72" x14ac:dyDescent="0.25">
      <c r="B36" s="33" t="s">
        <v>4570</v>
      </c>
      <c r="C36" s="489"/>
      <c r="D36" s="33" t="s">
        <v>4623</v>
      </c>
      <c r="E36" s="42" t="s">
        <v>4742</v>
      </c>
      <c r="F36" s="4" t="s">
        <v>4672</v>
      </c>
    </row>
    <row r="37" spans="1:8" ht="72" x14ac:dyDescent="0.25">
      <c r="A37" s="33" t="s">
        <v>4776</v>
      </c>
      <c r="B37" s="33" t="s">
        <v>4571</v>
      </c>
      <c r="C37" s="35" t="s">
        <v>4717</v>
      </c>
      <c r="D37" s="33" t="s">
        <v>4624</v>
      </c>
      <c r="E37" s="42" t="s">
        <v>4742</v>
      </c>
      <c r="F37" s="4" t="s">
        <v>4673</v>
      </c>
      <c r="H37" s="1" t="str">
        <f t="shared" si="0"/>
        <v>FL4_5C_COMPLEX=coalesce(MCDR$fl4_5c_complex,MCDR$fl4s_5b_complex),</v>
      </c>
    </row>
    <row r="38" spans="1:8" ht="72" x14ac:dyDescent="0.25">
      <c r="A38" s="33" t="s">
        <v>4777</v>
      </c>
      <c r="B38" s="33" t="s">
        <v>4572</v>
      </c>
      <c r="C38" s="35" t="s">
        <v>4718</v>
      </c>
      <c r="D38" s="33" t="s">
        <v>4625</v>
      </c>
      <c r="E38" s="42" t="s">
        <v>4742</v>
      </c>
      <c r="F38" s="4" t="s">
        <v>4674</v>
      </c>
      <c r="H38" s="1" t="str">
        <f t="shared" si="0"/>
        <v>FL4_5D_NON_ROUTINE=coalesce(MCDR$fl4_5d_non_routine,MCDR$fl4s_5c_non_routine),</v>
      </c>
    </row>
    <row r="39" spans="1:8" ht="72" x14ac:dyDescent="0.25">
      <c r="A39" s="33" t="s">
        <v>4778</v>
      </c>
      <c r="B39" s="33" t="s">
        <v>4573</v>
      </c>
      <c r="C39" s="35" t="s">
        <v>4719</v>
      </c>
      <c r="D39" s="33" t="s">
        <v>4626</v>
      </c>
      <c r="E39" s="42" t="s">
        <v>4742</v>
      </c>
      <c r="F39" s="4" t="s">
        <v>4657</v>
      </c>
      <c r="H39" s="1" t="str">
        <f t="shared" si="0"/>
        <v>FL4_5E_TV_PROGRAMS=coalesce(MCDR$fl4_5e_tv_programs,MCDR$fl4s_5d_tv),</v>
      </c>
    </row>
    <row r="40" spans="1:8" ht="72" x14ac:dyDescent="0.25">
      <c r="A40" s="33" t="s">
        <v>4779</v>
      </c>
      <c r="B40" s="33" t="s">
        <v>4574</v>
      </c>
      <c r="C40" s="35" t="s">
        <v>4720</v>
      </c>
      <c r="D40" s="33" t="s">
        <v>4627</v>
      </c>
      <c r="E40" s="42" t="s">
        <v>4742</v>
      </c>
      <c r="F40" s="4" t="s">
        <v>4675</v>
      </c>
      <c r="H40" s="1" t="str">
        <f t="shared" si="0"/>
        <v>FL4_5F_CROSSWORD=coalesce(MCDR$fl4_5f_crossword,MCDR$fl4s_5e_crossword),</v>
      </c>
    </row>
    <row r="41" spans="1:8" ht="72" x14ac:dyDescent="0.25">
      <c r="A41" s="33" t="s">
        <v>4780</v>
      </c>
      <c r="B41" s="33" t="s">
        <v>4575</v>
      </c>
      <c r="C41" s="33" t="s">
        <v>4721</v>
      </c>
      <c r="D41" s="33" t="s">
        <v>4628</v>
      </c>
      <c r="E41" s="42" t="s">
        <v>4742</v>
      </c>
      <c r="H41" s="1" t="str">
        <f t="shared" si="0"/>
        <v>FL4_5_MEAN=coalesce(MCDR$fl4_5_mean,MCDR$fl4s_5_mean),</v>
      </c>
    </row>
    <row r="42" spans="1:8" ht="72" x14ac:dyDescent="0.25">
      <c r="A42" s="33" t="s">
        <v>4781</v>
      </c>
      <c r="B42" s="33" t="s">
        <v>4576</v>
      </c>
      <c r="C42" s="33" t="s">
        <v>4722</v>
      </c>
      <c r="D42" s="33" t="s">
        <v>4629</v>
      </c>
      <c r="E42" s="42" t="s">
        <v>4742</v>
      </c>
      <c r="F42" s="4" t="s">
        <v>4658</v>
      </c>
      <c r="H42" s="1" t="str">
        <f t="shared" si="0"/>
        <v>FL4_6A_URINE=coalesce(MCDR$fl4_6a_urine,MCDR$fl4s_6a_urine),</v>
      </c>
    </row>
    <row r="43" spans="1:8" ht="72" x14ac:dyDescent="0.25">
      <c r="A43" s="33" t="s">
        <v>4782</v>
      </c>
      <c r="B43" s="33" t="s">
        <v>4577</v>
      </c>
      <c r="C43" s="33" t="s">
        <v>4723</v>
      </c>
      <c r="D43" s="33" t="s">
        <v>4630</v>
      </c>
      <c r="E43" s="42" t="s">
        <v>4742</v>
      </c>
      <c r="F43" s="4" t="s">
        <v>4659</v>
      </c>
      <c r="H43" s="1" t="str">
        <f t="shared" si="0"/>
        <v>FL4_6B_BOWELS=coalesce(MCDR$fl4_6b_bowels,MCDR$fl4s_6b_bowels),</v>
      </c>
    </row>
    <row r="44" spans="1:8" ht="72" x14ac:dyDescent="0.25">
      <c r="A44" s="33" t="s">
        <v>4783</v>
      </c>
      <c r="B44" s="33" t="s">
        <v>4578</v>
      </c>
      <c r="C44" s="33" t="s">
        <v>4724</v>
      </c>
      <c r="D44" s="33" t="s">
        <v>4631</v>
      </c>
      <c r="E44" s="42" t="s">
        <v>4742</v>
      </c>
      <c r="F44" s="4" t="s">
        <v>4660</v>
      </c>
      <c r="H44" s="1" t="str">
        <f t="shared" si="0"/>
        <v>FL4_6C_CLOTHES=coalesce(MCDR$fl4_6c_clothes,MCDR$fl4s_6c_clothes),</v>
      </c>
    </row>
    <row r="45" spans="1:8" ht="72" x14ac:dyDescent="0.25">
      <c r="A45" s="33" t="s">
        <v>4784</v>
      </c>
      <c r="B45" s="33" t="s">
        <v>4579</v>
      </c>
      <c r="C45" s="33" t="s">
        <v>4725</v>
      </c>
      <c r="D45" s="33" t="s">
        <v>4632</v>
      </c>
      <c r="E45" s="42" t="s">
        <v>4742</v>
      </c>
      <c r="F45" s="4" t="s">
        <v>4661</v>
      </c>
      <c r="H45" s="1" t="str">
        <f t="shared" si="0"/>
        <v>FL4_6D_SHOWER=coalesce(MCDR$fl4_6d_shower,MCDR$fl4s_6d_shower),</v>
      </c>
    </row>
    <row r="46" spans="1:8" ht="72" x14ac:dyDescent="0.25">
      <c r="A46" s="33" t="s">
        <v>4785</v>
      </c>
      <c r="B46" s="33" t="s">
        <v>4580</v>
      </c>
      <c r="C46" s="33" t="s">
        <v>4726</v>
      </c>
      <c r="D46" s="33" t="s">
        <v>4633</v>
      </c>
      <c r="E46" s="42" t="s">
        <v>4742</v>
      </c>
      <c r="F46" s="4" t="s">
        <v>4662</v>
      </c>
      <c r="H46" s="1" t="str">
        <f t="shared" si="0"/>
        <v>FL4_6E_GROOM=coalesce(MCDR$fl4_6e_groom,MCDR$fl4s_6e_groom),</v>
      </c>
    </row>
    <row r="47" spans="1:8" ht="72" x14ac:dyDescent="0.25">
      <c r="A47" s="33" t="s">
        <v>4786</v>
      </c>
      <c r="B47" s="33" t="s">
        <v>4581</v>
      </c>
      <c r="C47" s="33" t="s">
        <v>4727</v>
      </c>
      <c r="D47" s="33" t="s">
        <v>4634</v>
      </c>
      <c r="E47" s="42" t="s">
        <v>4742</v>
      </c>
      <c r="F47" s="4" t="s">
        <v>4663</v>
      </c>
      <c r="H47" s="1" t="str">
        <f t="shared" si="0"/>
        <v>FL4_6F_UTENSILS=coalesce(MCDR$fl4_6f_utensils,MCDR$fl4s_6f_utensils),</v>
      </c>
    </row>
    <row r="48" spans="1:8" ht="72" x14ac:dyDescent="0.25">
      <c r="A48" s="33" t="s">
        <v>4787</v>
      </c>
      <c r="B48" s="33" t="s">
        <v>4582</v>
      </c>
      <c r="C48" s="33" t="s">
        <v>4728</v>
      </c>
      <c r="D48" s="33" t="s">
        <v>4635</v>
      </c>
      <c r="E48" s="42" t="s">
        <v>4742</v>
      </c>
      <c r="H48" s="1" t="str">
        <f t="shared" si="0"/>
        <v>FL4_6_MEAN=coalesce(MCDR$fl4_6_mean,MCDR$fl4s_6_mean),</v>
      </c>
    </row>
    <row r="49" spans="1:8" ht="72" x14ac:dyDescent="0.25">
      <c r="A49" s="33" t="s">
        <v>4788</v>
      </c>
      <c r="B49" s="33" t="s">
        <v>4583</v>
      </c>
      <c r="C49" s="33" t="s">
        <v>4729</v>
      </c>
      <c r="D49" s="33" t="s">
        <v>4678</v>
      </c>
      <c r="E49" s="42" t="s">
        <v>4742</v>
      </c>
      <c r="H49" s="1" t="str">
        <f t="shared" si="0"/>
        <v>FL4_1_MAX=coalesce(MCDR$fl4_1_max,MCDR$fl4s_1_max),</v>
      </c>
    </row>
    <row r="50" spans="1:8" ht="72" x14ac:dyDescent="0.25">
      <c r="A50" s="33" t="s">
        <v>4789</v>
      </c>
      <c r="B50" s="33" t="s">
        <v>4584</v>
      </c>
      <c r="C50" s="33" t="s">
        <v>4730</v>
      </c>
      <c r="D50" s="33" t="s">
        <v>4679</v>
      </c>
      <c r="E50" s="42" t="s">
        <v>4742</v>
      </c>
      <c r="H50" s="1" t="str">
        <f t="shared" si="0"/>
        <v>FL4_2_MAX=coalesce(MCDR$fl4_2_max,MCDR$fl4s_2_max),</v>
      </c>
    </row>
    <row r="51" spans="1:8" ht="72" x14ac:dyDescent="0.25">
      <c r="A51" s="33" t="s">
        <v>4790</v>
      </c>
      <c r="B51" s="33" t="s">
        <v>4585</v>
      </c>
      <c r="C51" s="33" t="s">
        <v>4731</v>
      </c>
      <c r="D51" s="33" t="s">
        <v>4680</v>
      </c>
      <c r="E51" s="42" t="s">
        <v>4742</v>
      </c>
      <c r="H51" s="1" t="str">
        <f t="shared" si="0"/>
        <v>FL4_3_MAX=coalesce(MCDR$fl4_3_max,MCDR$fl4s_3_max),</v>
      </c>
    </row>
    <row r="52" spans="1:8" ht="72" x14ac:dyDescent="0.25">
      <c r="A52" s="33" t="s">
        <v>4791</v>
      </c>
      <c r="B52" s="33" t="s">
        <v>4586</v>
      </c>
      <c r="C52" s="33" t="s">
        <v>4732</v>
      </c>
      <c r="D52" s="33" t="s">
        <v>4681</v>
      </c>
      <c r="E52" s="42" t="s">
        <v>4742</v>
      </c>
      <c r="H52" s="1" t="str">
        <f t="shared" si="0"/>
        <v>FL4_4_MAX=coalesce(MCDR$fl4_4_max,MCDR$fl4s_4_max),</v>
      </c>
    </row>
    <row r="53" spans="1:8" ht="72" x14ac:dyDescent="0.25">
      <c r="A53" s="33" t="s">
        <v>4792</v>
      </c>
      <c r="B53" s="33" t="s">
        <v>4587</v>
      </c>
      <c r="C53" s="33" t="s">
        <v>4733</v>
      </c>
      <c r="D53" s="33" t="s">
        <v>4682</v>
      </c>
      <c r="E53" s="42" t="s">
        <v>4742</v>
      </c>
      <c r="H53" s="1" t="str">
        <f t="shared" si="0"/>
        <v>FL4_5_MAX=coalesce(MCDR$fl4_5_max,MCDR$fl4s_5_max),</v>
      </c>
    </row>
    <row r="54" spans="1:8" ht="72" x14ac:dyDescent="0.25">
      <c r="A54" s="33" t="s">
        <v>4793</v>
      </c>
      <c r="B54" s="33" t="s">
        <v>4588</v>
      </c>
      <c r="C54" s="33" t="s">
        <v>4734</v>
      </c>
      <c r="D54" s="33" t="s">
        <v>4683</v>
      </c>
      <c r="E54" s="42" t="s">
        <v>4742</v>
      </c>
      <c r="H54" s="1" t="str">
        <f t="shared" si="0"/>
        <v>FL4_6_MAX=coalesce(MCDR$fl4_6_max,MCDR$fl4s_6_max),</v>
      </c>
    </row>
    <row r="55" spans="1:8" x14ac:dyDescent="0.25">
      <c r="A55" s="33" t="s">
        <v>4794</v>
      </c>
      <c r="B55" s="33" t="s">
        <v>4589</v>
      </c>
      <c r="C55" s="33" t="s">
        <v>4735</v>
      </c>
      <c r="D55" s="33" t="str">
        <f>"Sum of mean scores"</f>
        <v>Sum of mean scores</v>
      </c>
      <c r="H55" s="1" t="str">
        <f t="shared" si="0"/>
        <v>FL4_SUM_OF_MEANS=coalesce(MCDR$fl4_sum_of_means,MCDR$fl4s_sum_of_means),</v>
      </c>
    </row>
    <row r="56" spans="1:8" x14ac:dyDescent="0.25">
      <c r="A56" s="33" t="s">
        <v>4795</v>
      </c>
      <c r="B56" s="33" t="s">
        <v>4590</v>
      </c>
      <c r="C56" s="33" t="s">
        <v>4736</v>
      </c>
      <c r="D56" s="33" t="str">
        <f>"Sum of Highest Scores"</f>
        <v>Sum of Highest Scores</v>
      </c>
      <c r="H56" s="1" t="str">
        <f t="shared" si="0"/>
        <v>FL4_SUM_OF_MAX=coalesce(MCDR$fl4_sum_of_max,MCDR$fl4s_sum_of_max),</v>
      </c>
    </row>
    <row r="57" spans="1:8" x14ac:dyDescent="0.25">
      <c r="A57" s="33" t="s">
        <v>4796</v>
      </c>
      <c r="B57" s="33" t="s">
        <v>4591</v>
      </c>
      <c r="C57" s="33" t="s">
        <v>4737</v>
      </c>
      <c r="D57" s="33" t="str">
        <f>"Mean of Mean Scores"</f>
        <v>Mean of Mean Scores</v>
      </c>
      <c r="E57" s="42"/>
      <c r="H57" s="1" t="str">
        <f t="shared" si="0"/>
        <v>FL4_MEAN_OF_MEANS=coalesce(MCDR$fl4_mean_of_means,MCDR$fl4s_mean_of_means),</v>
      </c>
    </row>
    <row r="58" spans="1:8" x14ac:dyDescent="0.25">
      <c r="A58" s="33" t="s">
        <v>4797</v>
      </c>
      <c r="B58" s="33" t="s">
        <v>4592</v>
      </c>
      <c r="C58" s="33" t="s">
        <v>4738</v>
      </c>
      <c r="D58" s="33" t="str">
        <f>"Mean of Highest Scores"</f>
        <v>Mean of Highest Scores</v>
      </c>
      <c r="E58" s="42"/>
      <c r="H58" s="1" t="str">
        <f t="shared" si="0"/>
        <v>FL4_MEAN_OF_MAX=coalesce(MCDR$fl4_mean_of_max,MCDR$fl4s_mean_of_max),</v>
      </c>
    </row>
    <row r="59" spans="1:8" x14ac:dyDescent="0.25">
      <c r="B59" s="33" t="s">
        <v>4593</v>
      </c>
      <c r="D59" s="33" t="s">
        <v>4798</v>
      </c>
      <c r="H59" s="1" t="str">
        <f t="shared" si="0"/>
        <v/>
      </c>
    </row>
    <row r="60" spans="1:8" x14ac:dyDescent="0.25">
      <c r="C60" s="33" t="s">
        <v>4739</v>
      </c>
      <c r="D60" s="33" t="s">
        <v>4799</v>
      </c>
    </row>
  </sheetData>
  <mergeCells count="1">
    <mergeCell ref="C35:C36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00E-F751-41D4-90FA-40C87DC5D43A}">
  <dimension ref="A1:AC240"/>
  <sheetViews>
    <sheetView zoomScale="83" zoomScaleNormal="85" workbookViewId="0">
      <pane ySplit="4" topLeftCell="A7" activePane="bottomLeft" state="frozen"/>
      <selection pane="bottomLeft" activeCell="J14" sqref="J14"/>
    </sheetView>
  </sheetViews>
  <sheetFormatPr defaultRowHeight="17.399999999999999" customHeight="1" x14ac:dyDescent="0.25"/>
  <cols>
    <col min="1" max="1" width="17.109375" style="5" bestFit="1" customWidth="1"/>
    <col min="2" max="2" width="39.88671875" style="1" customWidth="1"/>
    <col min="3" max="3" width="36" style="1" customWidth="1"/>
    <col min="4" max="4" width="36.77734375" style="1" customWidth="1"/>
    <col min="5" max="5" width="26.109375" style="1" customWidth="1"/>
    <col min="6" max="6" width="77.6640625" style="125" bestFit="1" customWidth="1"/>
    <col min="7" max="7" width="73.21875" style="1" hidden="1" customWidth="1"/>
    <col min="8" max="8" width="9.109375" style="4" hidden="1" customWidth="1"/>
    <col min="9" max="9" width="4.5546875" style="4" hidden="1" customWidth="1"/>
    <col min="10" max="10" width="28.44140625" style="1" customWidth="1"/>
    <col min="11" max="11" width="7" style="1" bestFit="1" customWidth="1"/>
    <col min="12" max="12" width="9.77734375" style="1" bestFit="1" customWidth="1"/>
    <col min="13" max="13" width="27.109375" style="1" customWidth="1"/>
    <col min="14" max="14" width="8.88671875" style="1"/>
    <col min="15" max="15" width="9.77734375" style="1" bestFit="1" customWidth="1"/>
    <col min="16" max="16384" width="8.88671875" style="1"/>
  </cols>
  <sheetData>
    <row r="1" spans="1:15" ht="17.399999999999999" customHeight="1" thickBot="1" x14ac:dyDescent="0.35">
      <c r="A1" s="68" t="s">
        <v>2770</v>
      </c>
      <c r="B1" s="29" t="s">
        <v>3842</v>
      </c>
      <c r="C1" s="29" t="s">
        <v>3840</v>
      </c>
      <c r="D1" s="67" t="s">
        <v>3841</v>
      </c>
      <c r="E1" s="67" t="s">
        <v>2</v>
      </c>
      <c r="F1" s="79" t="s">
        <v>4866</v>
      </c>
      <c r="H1" s="72" t="s">
        <v>4369</v>
      </c>
      <c r="I1" s="72" t="s">
        <v>4368</v>
      </c>
      <c r="J1" s="501" t="s">
        <v>4864</v>
      </c>
      <c r="K1" s="501"/>
      <c r="L1" s="501"/>
      <c r="M1" s="501" t="s">
        <v>4865</v>
      </c>
      <c r="N1" s="501"/>
      <c r="O1" s="501"/>
    </row>
    <row r="2" spans="1:15" ht="17.399999999999999" customHeight="1" x14ac:dyDescent="0.25">
      <c r="A2" s="68"/>
      <c r="B2" s="29"/>
      <c r="C2" s="29"/>
      <c r="D2" s="67"/>
      <c r="E2" s="67"/>
      <c r="F2" s="79"/>
      <c r="G2" s="1" t="str">
        <f>IF(OR(C5="",D5=""),"",CONCATENATE(B5,"=coalesce(NeuroPsych2$",C5,",NeuroPsych2$",D5,"),"))</f>
        <v/>
      </c>
      <c r="J2" s="496" t="s">
        <v>4860</v>
      </c>
      <c r="K2" s="497"/>
      <c r="L2" s="498"/>
      <c r="M2" s="496" t="s">
        <v>4860</v>
      </c>
      <c r="N2" s="497"/>
      <c r="O2" s="498"/>
    </row>
    <row r="3" spans="1:15" ht="17.399999999999999" customHeight="1" x14ac:dyDescent="0.25">
      <c r="A3" s="68"/>
      <c r="B3" s="29"/>
      <c r="C3" s="29"/>
      <c r="D3" s="67"/>
      <c r="E3" s="67"/>
      <c r="F3" s="79"/>
      <c r="G3" s="1" t="str">
        <f t="shared" ref="G3:G66" si="0">IF(OR(C6="",D6=""),"",CONCATENATE(B6,"=coalesce(NeuroPsych2$",C6,",NeuroPsych2$",D6,"),"))</f>
        <v/>
      </c>
      <c r="J3" s="493" t="s">
        <v>4872</v>
      </c>
      <c r="K3" s="499" t="s">
        <v>4861</v>
      </c>
      <c r="L3" s="500"/>
      <c r="M3" s="493" t="s">
        <v>4872</v>
      </c>
      <c r="N3" s="499" t="s">
        <v>4861</v>
      </c>
      <c r="O3" s="500"/>
    </row>
    <row r="4" spans="1:15" ht="17.399999999999999" customHeight="1" x14ac:dyDescent="0.3">
      <c r="A4" s="68"/>
      <c r="B4" s="29"/>
      <c r="C4" s="29"/>
      <c r="D4" s="67"/>
      <c r="E4" s="67"/>
      <c r="F4" s="79"/>
      <c r="G4" s="1" t="str">
        <f t="shared" si="0"/>
        <v>B_EXAMINAR=coalesce(NeuroPsych2$fl9_b_examinar,NeuroPsych2$fl9s_b_examinar),</v>
      </c>
      <c r="J4" s="493"/>
      <c r="K4" s="100" t="s">
        <v>4862</v>
      </c>
      <c r="L4" s="101" t="s">
        <v>4863</v>
      </c>
      <c r="M4" s="493"/>
      <c r="N4" s="100" t="s">
        <v>4862</v>
      </c>
      <c r="O4" s="101" t="s">
        <v>4863</v>
      </c>
    </row>
    <row r="5" spans="1:15" ht="17.399999999999999" hidden="1" customHeight="1" x14ac:dyDescent="0.25">
      <c r="B5" s="74" t="s">
        <v>1546</v>
      </c>
      <c r="C5" s="1" t="s">
        <v>4366</v>
      </c>
      <c r="E5" s="1" t="s">
        <v>1546</v>
      </c>
      <c r="G5" s="1" t="str">
        <f t="shared" si="0"/>
        <v>C_VISIT=coalesce(NeuroPsych2$fl9_c_visit,NeuroPsych2$fl9s_c_visit),</v>
      </c>
    </row>
    <row r="6" spans="1:15" ht="17.399999999999999" hidden="1" customHeight="1" x14ac:dyDescent="0.25">
      <c r="B6" s="74" t="s">
        <v>1547</v>
      </c>
      <c r="C6" s="1" t="s">
        <v>4367</v>
      </c>
      <c r="E6" s="1" t="s">
        <v>24</v>
      </c>
      <c r="G6" s="1" t="str">
        <f t="shared" si="0"/>
        <v>D_DATE=coalesce(NeuroPsych2$fl9_d_date,NeuroPsych2$fl9s_d_date),</v>
      </c>
    </row>
    <row r="7" spans="1:15" ht="17.399999999999999" customHeight="1" x14ac:dyDescent="0.25">
      <c r="B7" s="1" t="s">
        <v>4183</v>
      </c>
      <c r="C7" s="1" t="s">
        <v>3843</v>
      </c>
      <c r="D7" s="1" t="s">
        <v>3861</v>
      </c>
      <c r="E7" s="1" t="s">
        <v>4534</v>
      </c>
      <c r="G7" s="1" t="str">
        <f t="shared" si="0"/>
        <v>E_SITE=coalesce(NeuroPsych2$fl9_e_site,NeuroPsych2$fl9s_e_site),</v>
      </c>
    </row>
    <row r="8" spans="1:15" ht="17.399999999999999" customHeight="1" x14ac:dyDescent="0.25">
      <c r="B8" s="1" t="s">
        <v>4184</v>
      </c>
      <c r="C8" s="1" t="s">
        <v>3844</v>
      </c>
      <c r="D8" s="1" t="s">
        <v>3862</v>
      </c>
      <c r="E8" s="1" t="s">
        <v>4532</v>
      </c>
      <c r="G8" s="1" t="str">
        <f t="shared" si="0"/>
        <v/>
      </c>
      <c r="I8" s="4">
        <v>1</v>
      </c>
    </row>
    <row r="9" spans="1:15" ht="17.399999999999999" customHeight="1" x14ac:dyDescent="0.25">
      <c r="B9" s="1" t="s">
        <v>4185</v>
      </c>
      <c r="C9" s="1" t="s">
        <v>3845</v>
      </c>
      <c r="D9" s="1" t="s">
        <v>3863</v>
      </c>
      <c r="E9" s="1" t="s">
        <v>4533</v>
      </c>
      <c r="G9" s="1" t="str">
        <f t="shared" si="0"/>
        <v/>
      </c>
      <c r="I9" s="4">
        <v>1</v>
      </c>
    </row>
    <row r="10" spans="1:15" ht="17.399999999999999" customHeight="1" x14ac:dyDescent="0.25">
      <c r="B10" s="1" t="s">
        <v>4186</v>
      </c>
      <c r="C10" s="1" t="s">
        <v>3846</v>
      </c>
      <c r="D10" s="1" t="s">
        <v>3864</v>
      </c>
      <c r="E10" s="1" t="s">
        <v>4531</v>
      </c>
      <c r="G10" s="1" t="str">
        <f t="shared" si="0"/>
        <v/>
      </c>
      <c r="I10" s="4">
        <v>1</v>
      </c>
    </row>
    <row r="11" spans="1:15" ht="17.399999999999999" customHeight="1" x14ac:dyDescent="0.25">
      <c r="B11" s="1" t="s">
        <v>4187</v>
      </c>
      <c r="C11" s="1" t="s">
        <v>3847</v>
      </c>
      <c r="D11" s="9"/>
      <c r="E11" s="9" t="s">
        <v>4522</v>
      </c>
      <c r="F11" s="322" t="s">
        <v>5703</v>
      </c>
      <c r="G11" s="1" t="str">
        <f t="shared" si="0"/>
        <v/>
      </c>
      <c r="I11" s="4">
        <v>1</v>
      </c>
    </row>
    <row r="12" spans="1:15" ht="17.399999999999999" customHeight="1" x14ac:dyDescent="0.25">
      <c r="B12" s="1" t="s">
        <v>4188</v>
      </c>
      <c r="C12" s="1" t="s">
        <v>3848</v>
      </c>
      <c r="D12" s="9"/>
      <c r="E12" s="9" t="s">
        <v>4535</v>
      </c>
      <c r="F12" s="322" t="s">
        <v>5708</v>
      </c>
      <c r="G12" s="1" t="str">
        <f t="shared" si="0"/>
        <v/>
      </c>
      <c r="I12" s="4">
        <v>1</v>
      </c>
    </row>
    <row r="13" spans="1:15" ht="17.399999999999999" customHeight="1" x14ac:dyDescent="0.25">
      <c r="B13" s="1" t="s">
        <v>4189</v>
      </c>
      <c r="C13" s="1" t="s">
        <v>3849</v>
      </c>
      <c r="D13" s="9"/>
      <c r="E13" s="9" t="s">
        <v>4523</v>
      </c>
      <c r="F13" s="322" t="s">
        <v>5709</v>
      </c>
      <c r="G13" s="1" t="str">
        <f t="shared" si="0"/>
        <v/>
      </c>
      <c r="I13" s="4">
        <v>1</v>
      </c>
    </row>
    <row r="14" spans="1:15" ht="17.399999999999999" customHeight="1" x14ac:dyDescent="0.25">
      <c r="B14" s="1" t="s">
        <v>4190</v>
      </c>
      <c r="C14" s="1" t="s">
        <v>3850</v>
      </c>
      <c r="D14" s="9"/>
      <c r="E14" s="9" t="s">
        <v>4525</v>
      </c>
      <c r="F14" s="322" t="s">
        <v>5704</v>
      </c>
      <c r="G14" s="1" t="str">
        <f t="shared" si="0"/>
        <v/>
      </c>
      <c r="I14" s="4">
        <v>1</v>
      </c>
    </row>
    <row r="15" spans="1:15" ht="17.399999999999999" customHeight="1" x14ac:dyDescent="0.25">
      <c r="B15" s="1" t="s">
        <v>4191</v>
      </c>
      <c r="C15" s="1" t="s">
        <v>3851</v>
      </c>
      <c r="D15" s="9"/>
      <c r="E15" s="9" t="s">
        <v>4524</v>
      </c>
      <c r="F15" s="322" t="s">
        <v>5705</v>
      </c>
      <c r="G15" s="1" t="str">
        <f t="shared" si="0"/>
        <v/>
      </c>
      <c r="I15" s="4">
        <v>1</v>
      </c>
    </row>
    <row r="16" spans="1:15" ht="17.399999999999999" customHeight="1" x14ac:dyDescent="0.25">
      <c r="B16" s="1" t="s">
        <v>4192</v>
      </c>
      <c r="C16" s="1" t="s">
        <v>3852</v>
      </c>
      <c r="D16" s="9"/>
      <c r="E16" s="9" t="s">
        <v>4526</v>
      </c>
      <c r="F16" s="322" t="s">
        <v>5706</v>
      </c>
      <c r="G16" s="1" t="str">
        <f t="shared" si="0"/>
        <v/>
      </c>
      <c r="I16" s="4">
        <v>1</v>
      </c>
    </row>
    <row r="17" spans="1:9" ht="17.399999999999999" customHeight="1" x14ac:dyDescent="0.25">
      <c r="B17" s="1" t="s">
        <v>4193</v>
      </c>
      <c r="C17" s="1" t="s">
        <v>3853</v>
      </c>
      <c r="D17" s="9"/>
      <c r="E17" s="9" t="s">
        <v>4527</v>
      </c>
      <c r="F17" s="322" t="s">
        <v>5706</v>
      </c>
      <c r="G17" s="1" t="str">
        <f t="shared" si="0"/>
        <v/>
      </c>
      <c r="I17" s="4">
        <v>1</v>
      </c>
    </row>
    <row r="18" spans="1:9" ht="17.399999999999999" customHeight="1" x14ac:dyDescent="0.25">
      <c r="B18" s="1" t="s">
        <v>4194</v>
      </c>
      <c r="C18" s="1" t="s">
        <v>3854</v>
      </c>
      <c r="D18" s="9"/>
      <c r="E18" s="9" t="s">
        <v>4528</v>
      </c>
      <c r="F18" s="322" t="s">
        <v>5707</v>
      </c>
      <c r="G18" s="1" t="str">
        <f>IF(OR(C21="",D21=""),"",CONCATENATE(B21,"=coalesce(NeuroPsych2$",C21,",NeuroPsych2$",D21,"),"))</f>
        <v>MMSE_A_ORIENTATION=coalesce(NeuroPsych2$fl9_mmse_a_orientation,NeuroPsych2$fl9s_mmse_a_orientation),</v>
      </c>
    </row>
    <row r="19" spans="1:9" ht="17.399999999999999" customHeight="1" x14ac:dyDescent="0.25">
      <c r="B19" s="1" t="s">
        <v>4195</v>
      </c>
      <c r="C19" s="1" t="s">
        <v>3855</v>
      </c>
      <c r="D19" s="9"/>
      <c r="E19" s="9" t="s">
        <v>4529</v>
      </c>
      <c r="F19" s="322" t="s">
        <v>5707</v>
      </c>
      <c r="G19" s="1" t="str">
        <f>IF(OR(C22="",D22=""),"",CONCATENATE(B22,"=coalesce(NeuroPsych2$",C22,",NeuroPsych2$",D22,"),"))</f>
        <v>MMSE_B_3WORD=coalesce(NeuroPsych2$fl9_mmse_b_3word,NeuroPsych2$fl9s_mmse_b_3word),</v>
      </c>
    </row>
    <row r="20" spans="1:9" ht="17.399999999999999" customHeight="1" x14ac:dyDescent="0.25">
      <c r="B20" s="1" t="s">
        <v>4196</v>
      </c>
      <c r="C20" s="1" t="s">
        <v>3856</v>
      </c>
      <c r="D20" s="9"/>
      <c r="E20" s="9" t="s">
        <v>4530</v>
      </c>
      <c r="F20" s="322" t="s">
        <v>5706</v>
      </c>
      <c r="G20" s="1" t="str">
        <f>IF(OR(C23="",D23=""),"",CONCATENATE(B23,"=coalesce(NeuroPsych2$",C23,",NeuroPsych2$",D23,"),"))</f>
        <v>MMSE_C_TOTAL=coalesce(NeuroPsych2$fl9_mmse_c_total,NeuroPsych2$fl9s_mmse_c_total),</v>
      </c>
    </row>
    <row r="21" spans="1:9" ht="17.399999999999999" customHeight="1" x14ac:dyDescent="0.25">
      <c r="B21" s="1" t="s">
        <v>4197</v>
      </c>
      <c r="C21" s="1" t="s">
        <v>3857</v>
      </c>
      <c r="D21" s="1" t="s">
        <v>3865</v>
      </c>
      <c r="E21" s="1" t="s">
        <v>4403</v>
      </c>
      <c r="G21" s="1" t="str">
        <f t="shared" si="0"/>
        <v>MMSE_D_SERIAL=coalesce(NeuroPsych2$fl9_mmse_d_serial,NeuroPsych2$fl9s_mmse_d_serial),</v>
      </c>
    </row>
    <row r="22" spans="1:9" ht="17.399999999999999" customHeight="1" x14ac:dyDescent="0.25">
      <c r="B22" s="1" t="s">
        <v>4198</v>
      </c>
      <c r="C22" s="1" t="s">
        <v>3858</v>
      </c>
      <c r="D22" s="1" t="s">
        <v>3866</v>
      </c>
      <c r="E22" s="1" t="s">
        <v>4404</v>
      </c>
      <c r="G22" s="1" t="str">
        <f t="shared" si="0"/>
        <v>WOODCOCK_A_CORRECT=coalesce(NeuroPsych2$Not collected for English Speakers,NeuroPsych2$fl9s_woodcock_a_correct),</v>
      </c>
      <c r="H22" s="4">
        <v>1</v>
      </c>
    </row>
    <row r="23" spans="1:9" ht="17.399999999999999" customHeight="1" x14ac:dyDescent="0.25">
      <c r="A23" s="75" t="s">
        <v>670</v>
      </c>
      <c r="B23" s="1" t="s">
        <v>4199</v>
      </c>
      <c r="C23" s="1" t="s">
        <v>3859</v>
      </c>
      <c r="D23" s="1" t="s">
        <v>3867</v>
      </c>
      <c r="E23" s="1" t="s">
        <v>4405</v>
      </c>
      <c r="F23" s="142" t="s">
        <v>4874</v>
      </c>
      <c r="G23" s="1" t="str">
        <f t="shared" si="0"/>
        <v/>
      </c>
      <c r="H23" s="4">
        <v>1</v>
      </c>
    </row>
    <row r="24" spans="1:9" ht="17.399999999999999" customHeight="1" x14ac:dyDescent="0.25">
      <c r="B24" s="1" t="s">
        <v>4200</v>
      </c>
      <c r="C24" s="1" t="s">
        <v>3860</v>
      </c>
      <c r="D24" s="1" t="s">
        <v>3868</v>
      </c>
      <c r="E24" s="1" t="s">
        <v>4406</v>
      </c>
      <c r="F24" s="139"/>
      <c r="G24" s="1" t="str">
        <f t="shared" si="0"/>
        <v/>
      </c>
      <c r="H24" s="4">
        <v>1</v>
      </c>
    </row>
    <row r="25" spans="1:9" ht="17.399999999999999" customHeight="1" x14ac:dyDescent="0.25">
      <c r="B25" s="1" t="s">
        <v>4201</v>
      </c>
      <c r="C25" s="487" t="s">
        <v>4858</v>
      </c>
      <c r="D25" s="1" t="s">
        <v>3869</v>
      </c>
      <c r="E25" s="1" t="s">
        <v>4843</v>
      </c>
      <c r="F25" s="139"/>
      <c r="G25" s="1" t="str">
        <f t="shared" si="0"/>
        <v>WRAT_A_LETTER=coalesce(NeuroPsych2$fl9_wrat_a_letter,NeuroPsych2$Not collected for Spanish Speakers),</v>
      </c>
      <c r="I25" s="4">
        <v>1</v>
      </c>
    </row>
    <row r="26" spans="1:9" ht="17.399999999999999" customHeight="1" x14ac:dyDescent="0.25">
      <c r="B26" s="1" t="s">
        <v>4202</v>
      </c>
      <c r="C26" s="487"/>
      <c r="D26" s="1" t="s">
        <v>3870</v>
      </c>
      <c r="E26" s="1" t="s">
        <v>4844</v>
      </c>
      <c r="F26" s="139"/>
      <c r="G26" s="1" t="str">
        <f t="shared" si="0"/>
        <v/>
      </c>
      <c r="I26" s="4">
        <v>1</v>
      </c>
    </row>
    <row r="27" spans="1:9" ht="17.399999999999999" customHeight="1" x14ac:dyDescent="0.25">
      <c r="B27" s="1" t="s">
        <v>4203</v>
      </c>
      <c r="C27" s="487"/>
      <c r="D27" s="1" t="s">
        <v>3871</v>
      </c>
      <c r="E27" s="1" t="s">
        <v>4845</v>
      </c>
      <c r="F27" s="139"/>
      <c r="G27" s="1" t="str">
        <f t="shared" si="0"/>
        <v/>
      </c>
      <c r="I27" s="4">
        <v>1</v>
      </c>
    </row>
    <row r="28" spans="1:9" ht="17.399999999999999" customHeight="1" x14ac:dyDescent="0.25">
      <c r="B28" s="1" t="s">
        <v>4204</v>
      </c>
      <c r="C28" s="1" t="s">
        <v>3872</v>
      </c>
      <c r="D28" s="487" t="s">
        <v>4857</v>
      </c>
      <c r="E28" s="1" t="s">
        <v>4846</v>
      </c>
      <c r="F28" s="139"/>
      <c r="G28" s="1" t="str">
        <f t="shared" si="0"/>
        <v>NACC_A_IMMEDIATE=coalesce(NeuroPsych2$fl9_nacc_a_immediate,NeuroPsych2$fl9s_nacc_a_immediate),</v>
      </c>
    </row>
    <row r="29" spans="1:9" ht="17.399999999999999" customHeight="1" x14ac:dyDescent="0.25">
      <c r="B29" s="1" t="s">
        <v>4205</v>
      </c>
      <c r="C29" s="1" t="s">
        <v>3873</v>
      </c>
      <c r="D29" s="487"/>
      <c r="E29" s="1" t="s">
        <v>4847</v>
      </c>
      <c r="F29" s="139"/>
      <c r="G29" s="1" t="str">
        <f t="shared" si="0"/>
        <v>NACC_B_DELAYED=coalesce(NeuroPsych2$fl9_nacc_b_delayed,NeuroPsych2$fl9s_nacc_b_delayed),</v>
      </c>
    </row>
    <row r="30" spans="1:9" ht="17.399999999999999" customHeight="1" x14ac:dyDescent="0.25">
      <c r="B30" s="1" t="s">
        <v>4206</v>
      </c>
      <c r="C30" s="1" t="s">
        <v>3874</v>
      </c>
      <c r="D30" s="487"/>
      <c r="E30" s="1" t="s">
        <v>4848</v>
      </c>
      <c r="F30" s="139"/>
      <c r="G30" s="1" t="str">
        <f t="shared" si="0"/>
        <v>BVMT_A_TRAIL1=coalesce(NeuroPsych2$fl9_bvmt_a_trail1,NeuroPsych2$fl9s_bvmt_a_trial1),</v>
      </c>
    </row>
    <row r="31" spans="1:9" ht="17.399999999999999" customHeight="1" x14ac:dyDescent="0.25">
      <c r="A31" s="81" t="s">
        <v>660</v>
      </c>
      <c r="B31" s="6" t="s">
        <v>4207</v>
      </c>
      <c r="C31" s="1" t="s">
        <v>3875</v>
      </c>
      <c r="D31" s="1" t="s">
        <v>3911</v>
      </c>
      <c r="E31" s="1" t="s">
        <v>4849</v>
      </c>
      <c r="F31" s="492" t="s">
        <v>4870</v>
      </c>
      <c r="G31" s="1" t="str">
        <f t="shared" si="0"/>
        <v>BVMT_B_TRAIL2=coalesce(NeuroPsych2$fl9_bvmt_b_trail2,NeuroPsych2$fl9s_bvmt_b_trial2),</v>
      </c>
    </row>
    <row r="32" spans="1:9" ht="17.399999999999999" customHeight="1" thickBot="1" x14ac:dyDescent="0.3">
      <c r="A32" s="81" t="s">
        <v>724</v>
      </c>
      <c r="B32" s="6" t="s">
        <v>4208</v>
      </c>
      <c r="C32" s="1" t="s">
        <v>3876</v>
      </c>
      <c r="D32" s="1" t="s">
        <v>3912</v>
      </c>
      <c r="E32" s="1" t="s">
        <v>4850</v>
      </c>
      <c r="F32" s="492"/>
      <c r="G32" s="1" t="str">
        <f t="shared" si="0"/>
        <v>BVMT_C_TRAIL3=coalesce(NeuroPsych2$fl9_bvmt_c_trail3,NeuroPsych2$fl9s_bvmt_c_trial3),</v>
      </c>
    </row>
    <row r="33" spans="2:15" ht="17.399999999999999" customHeight="1" x14ac:dyDescent="0.25">
      <c r="B33" s="118" t="s">
        <v>4209</v>
      </c>
      <c r="C33" s="118" t="s">
        <v>3877</v>
      </c>
      <c r="D33" s="118" t="s">
        <v>3913</v>
      </c>
      <c r="E33" s="118" t="s">
        <v>4372</v>
      </c>
      <c r="F33" s="494" t="s">
        <v>4856</v>
      </c>
      <c r="G33" s="1" t="str">
        <f t="shared" si="0"/>
        <v>BVMT_D_TOTAL=coalesce(NeuroPsych2$fl9_bvmt_d_total,NeuroPsych2$fl9s_bvmt_d_total),</v>
      </c>
      <c r="J33" s="102" t="s">
        <v>3877</v>
      </c>
      <c r="K33" s="103">
        <v>1</v>
      </c>
      <c r="L33" s="104">
        <v>2153</v>
      </c>
      <c r="M33" s="102" t="s">
        <v>3913</v>
      </c>
      <c r="N33" s="103">
        <v>1</v>
      </c>
      <c r="O33" s="104">
        <v>2153</v>
      </c>
    </row>
    <row r="34" spans="2:15" ht="17.399999999999999" customHeight="1" x14ac:dyDescent="0.25">
      <c r="B34" s="118" t="s">
        <v>4210</v>
      </c>
      <c r="C34" s="118" t="s">
        <v>3878</v>
      </c>
      <c r="D34" s="118" t="s">
        <v>3914</v>
      </c>
      <c r="E34" s="118" t="s">
        <v>4373</v>
      </c>
      <c r="F34" s="494"/>
      <c r="G34" s="1" t="str">
        <f t="shared" si="0"/>
        <v>BVMT_E_LEARNING=coalesce(NeuroPsych2$fl9_bvmt_e_learning,NeuroPsych2$fl9s_bvmt_e_learning),</v>
      </c>
      <c r="J34" s="98" t="s">
        <v>3878</v>
      </c>
      <c r="K34" s="88">
        <v>1</v>
      </c>
      <c r="L34" s="92">
        <v>2153</v>
      </c>
      <c r="M34" s="98" t="s">
        <v>3914</v>
      </c>
      <c r="N34" s="88">
        <v>1</v>
      </c>
      <c r="O34" s="92">
        <v>2153</v>
      </c>
    </row>
    <row r="35" spans="2:15" ht="17.399999999999999" customHeight="1" x14ac:dyDescent="0.25">
      <c r="B35" s="118" t="s">
        <v>4211</v>
      </c>
      <c r="C35" s="118" t="s">
        <v>3879</v>
      </c>
      <c r="D35" s="118" t="s">
        <v>3915</v>
      </c>
      <c r="E35" s="118" t="s">
        <v>4374</v>
      </c>
      <c r="F35" s="494"/>
      <c r="G35" s="1" t="str">
        <f t="shared" si="0"/>
        <v>BVMT_F_DELAY=coalesce(NeuroPsych2$fl9_bvmt_f_delay,NeuroPsych2$fl9s_bvmt_f_delay),</v>
      </c>
      <c r="J35" s="98" t="s">
        <v>3879</v>
      </c>
      <c r="K35" s="88">
        <v>1</v>
      </c>
      <c r="L35" s="92">
        <v>2153</v>
      </c>
      <c r="M35" s="98" t="s">
        <v>3915</v>
      </c>
      <c r="N35" s="88">
        <v>1</v>
      </c>
      <c r="O35" s="92">
        <v>2153</v>
      </c>
    </row>
    <row r="36" spans="2:15" ht="17.399999999999999" customHeight="1" x14ac:dyDescent="0.25">
      <c r="B36" s="118" t="s">
        <v>4212</v>
      </c>
      <c r="C36" s="118" t="s">
        <v>3880</v>
      </c>
      <c r="D36" s="118" t="s">
        <v>3916</v>
      </c>
      <c r="E36" s="118" t="s">
        <v>4375</v>
      </c>
      <c r="F36" s="494"/>
      <c r="G36" s="1" t="str">
        <f t="shared" si="0"/>
        <v>BVMT_G_PERCENT=coalesce(NeuroPsych2$fl9_bvmt_g_percent,NeuroPsych2$fl9s_bvmt_g_percent),</v>
      </c>
      <c r="J36" s="98" t="s">
        <v>3880</v>
      </c>
      <c r="K36" s="88">
        <v>1</v>
      </c>
      <c r="L36" s="92">
        <v>2153</v>
      </c>
      <c r="M36" s="98" t="s">
        <v>3916</v>
      </c>
      <c r="N36" s="88">
        <v>1</v>
      </c>
      <c r="O36" s="92">
        <v>2153</v>
      </c>
    </row>
    <row r="37" spans="2:15" ht="17.399999999999999" customHeight="1" x14ac:dyDescent="0.25">
      <c r="B37" s="118" t="s">
        <v>4213</v>
      </c>
      <c r="C37" s="118" t="s">
        <v>3881</v>
      </c>
      <c r="D37" s="118" t="s">
        <v>3917</v>
      </c>
      <c r="E37" s="118" t="s">
        <v>4376</v>
      </c>
      <c r="F37" s="494"/>
      <c r="G37" s="1" t="str">
        <f t="shared" si="0"/>
        <v>HVLT_A_TOTAL=coalesce(NeuroPsych2$fl9_hvlt_a_total,NeuroPsych2$fl9s_hvlt_a_total),</v>
      </c>
      <c r="J37" s="98" t="s">
        <v>3881</v>
      </c>
      <c r="K37" s="88">
        <v>0</v>
      </c>
      <c r="L37" s="92">
        <v>2154</v>
      </c>
      <c r="M37" s="98" t="s">
        <v>3917</v>
      </c>
      <c r="N37" s="88">
        <v>1</v>
      </c>
      <c r="O37" s="92">
        <v>2153</v>
      </c>
    </row>
    <row r="38" spans="2:15" ht="17.399999999999999" customHeight="1" x14ac:dyDescent="0.25">
      <c r="B38" s="118" t="s">
        <v>4214</v>
      </c>
      <c r="C38" s="118" t="s">
        <v>3882</v>
      </c>
      <c r="D38" s="118" t="s">
        <v>3918</v>
      </c>
      <c r="E38" s="118" t="s">
        <v>4377</v>
      </c>
      <c r="F38" s="494"/>
      <c r="G38" s="1" t="str">
        <f t="shared" si="0"/>
        <v>HVLT_B_DELAYED=coalesce(NeuroPsych2$fl9_hvlt_b_delayed,NeuroPsych2$fl9s_hvlt_b_delayed),</v>
      </c>
      <c r="J38" s="98" t="s">
        <v>3882</v>
      </c>
      <c r="K38" s="88">
        <v>0</v>
      </c>
      <c r="L38" s="92">
        <v>2154</v>
      </c>
      <c r="M38" s="98" t="s">
        <v>3918</v>
      </c>
      <c r="N38" s="88">
        <v>1</v>
      </c>
      <c r="O38" s="92">
        <v>2153</v>
      </c>
    </row>
    <row r="39" spans="2:15" ht="17.399999999999999" customHeight="1" thickBot="1" x14ac:dyDescent="0.3">
      <c r="B39" s="118" t="s">
        <v>4215</v>
      </c>
      <c r="C39" s="118" t="s">
        <v>3883</v>
      </c>
      <c r="D39" s="118" t="s">
        <v>3919</v>
      </c>
      <c r="E39" s="118" t="s">
        <v>4378</v>
      </c>
      <c r="F39" s="494"/>
      <c r="G39" s="1" t="str">
        <f t="shared" si="0"/>
        <v>HVLT_C_RETENTION=coalesce(NeuroPsych2$fl9_hvlt_c_retention,NeuroPsych2$fl9s_hvlt_c_retention),</v>
      </c>
      <c r="J39" s="99" t="s">
        <v>3883</v>
      </c>
      <c r="K39" s="105">
        <v>0</v>
      </c>
      <c r="L39" s="106">
        <v>2154</v>
      </c>
      <c r="M39" s="99" t="s">
        <v>3919</v>
      </c>
      <c r="N39" s="105">
        <v>1</v>
      </c>
      <c r="O39" s="106">
        <v>2153</v>
      </c>
    </row>
    <row r="40" spans="2:15" ht="17.399999999999999" customHeight="1" x14ac:dyDescent="0.25">
      <c r="B40" s="1" t="s">
        <v>4216</v>
      </c>
      <c r="C40" s="1" t="s">
        <v>3884</v>
      </c>
      <c r="D40" s="1" t="s">
        <v>3920</v>
      </c>
      <c r="E40" s="1" t="s">
        <v>4379</v>
      </c>
      <c r="G40" s="1" t="str">
        <f t="shared" si="0"/>
        <v>LASSI_ARECALL1_RAW=coalesce(NeuroPsych2$fl9_lassi_arecall1_raw,NeuroPsych2$fl9s_lassi_arecall1_raw),</v>
      </c>
    </row>
    <row r="41" spans="2:15" ht="17.399999999999999" customHeight="1" x14ac:dyDescent="0.25">
      <c r="B41" s="1" t="s">
        <v>4217</v>
      </c>
      <c r="C41" s="1" t="s">
        <v>3885</v>
      </c>
      <c r="D41" s="1" t="s">
        <v>3921</v>
      </c>
      <c r="E41" s="1" t="s">
        <v>4380</v>
      </c>
      <c r="G41" s="1" t="str">
        <f t="shared" si="0"/>
        <v>LASSI_ARECALL1_NO=coalesce(NeuroPsych2$fl9_lassi_arecall1_no,NeuroPsych2$fl9s_lassi_arecall1_no),</v>
      </c>
    </row>
    <row r="42" spans="2:15" ht="17.399999999999999" customHeight="1" x14ac:dyDescent="0.25">
      <c r="B42" s="1" t="s">
        <v>4218</v>
      </c>
      <c r="C42" s="1" t="s">
        <v>3886</v>
      </c>
      <c r="D42" s="1" t="s">
        <v>3922</v>
      </c>
      <c r="E42" s="1" t="s">
        <v>4381</v>
      </c>
      <c r="G42" s="1" t="str">
        <f t="shared" si="0"/>
        <v>LASSI_ACUED1_RAW=coalesce(NeuroPsych2$fl9_lassi_acued1_raw,NeuroPsych2$fl9s_lassi_acued1_raw),</v>
      </c>
    </row>
    <row r="43" spans="2:15" ht="17.399999999999999" customHeight="1" x14ac:dyDescent="0.25">
      <c r="B43" s="1" t="s">
        <v>4219</v>
      </c>
      <c r="C43" s="1" t="s">
        <v>3887</v>
      </c>
      <c r="D43" s="1" t="s">
        <v>3923</v>
      </c>
      <c r="E43" s="1" t="s">
        <v>4382</v>
      </c>
      <c r="G43" s="1" t="str">
        <f t="shared" si="0"/>
        <v>LASSI_ACUED1_NO=coalesce(NeuroPsych2$fl9_lassi_acued1_no,NeuroPsych2$fl9s_lassi_acued1_no),</v>
      </c>
    </row>
    <row r="44" spans="2:15" ht="17.399999999999999" customHeight="1" x14ac:dyDescent="0.25">
      <c r="B44" s="1" t="s">
        <v>4220</v>
      </c>
      <c r="C44" s="1" t="s">
        <v>3888</v>
      </c>
      <c r="D44" s="1" t="s">
        <v>3924</v>
      </c>
      <c r="E44" s="1" t="s">
        <v>4385</v>
      </c>
      <c r="G44" s="1" t="str">
        <f t="shared" si="0"/>
        <v>LASSI_ACUED2_RAW=coalesce(NeuroPsych2$fl9_lassi_acued2_raw,NeuroPsych2$fl9s_lassi_acued2_raw),</v>
      </c>
    </row>
    <row r="45" spans="2:15" ht="17.399999999999999" customHeight="1" x14ac:dyDescent="0.25">
      <c r="B45" s="1" t="s">
        <v>4221</v>
      </c>
      <c r="C45" s="1" t="s">
        <v>3889</v>
      </c>
      <c r="D45" s="1" t="s">
        <v>3925</v>
      </c>
      <c r="E45" s="1" t="s">
        <v>4388</v>
      </c>
      <c r="G45" s="1" t="str">
        <f t="shared" si="0"/>
        <v>LASSI_ACUED2_NO=coalesce(NeuroPsych2$fl9_lassi_acued2_no,NeuroPsych2$fl9s_lassi_acued2_no),</v>
      </c>
    </row>
    <row r="46" spans="2:15" ht="17.399999999999999" customHeight="1" x14ac:dyDescent="0.25">
      <c r="B46" s="1" t="s">
        <v>4222</v>
      </c>
      <c r="C46" s="1" t="s">
        <v>3890</v>
      </c>
      <c r="D46" s="1" t="s">
        <v>3926</v>
      </c>
      <c r="E46" s="1" t="s">
        <v>4389</v>
      </c>
      <c r="G46" s="1" t="str">
        <f t="shared" si="0"/>
        <v>LASSI_BRECALL1_RAW=coalesce(NeuroPsych2$fl9_lassi_brecall1_raw,NeuroPsych2$fl9s_lassi_brecall1_raw),</v>
      </c>
    </row>
    <row r="47" spans="2:15" ht="17.399999999999999" customHeight="1" x14ac:dyDescent="0.25">
      <c r="B47" s="1" t="s">
        <v>4223</v>
      </c>
      <c r="C47" s="1" t="s">
        <v>3891</v>
      </c>
      <c r="D47" s="1" t="s">
        <v>3927</v>
      </c>
      <c r="E47" s="1" t="s">
        <v>4390</v>
      </c>
      <c r="G47" s="1" t="str">
        <f t="shared" si="0"/>
        <v>LASSI_BRECALL1_NO=coalesce(NeuroPsych2$fl9_lassi_brecall1_no,NeuroPsych2$fl9s_lassi_brecall1_no),</v>
      </c>
    </row>
    <row r="48" spans="2:15" ht="17.399999999999999" customHeight="1" x14ac:dyDescent="0.25">
      <c r="B48" s="1" t="s">
        <v>4224</v>
      </c>
      <c r="C48" s="1" t="s">
        <v>3892</v>
      </c>
      <c r="D48" s="1" t="s">
        <v>3928</v>
      </c>
      <c r="E48" s="1" t="s">
        <v>4391</v>
      </c>
      <c r="G48" s="1" t="str">
        <f t="shared" si="0"/>
        <v>LASSI_BCUED1_RAW=coalesce(NeuroPsych2$fl9_lassi_bcued1_raw,NeuroPsych2$fl9s_lassi_bcued1_raw),</v>
      </c>
    </row>
    <row r="49" spans="2:29" ht="17.399999999999999" customHeight="1" x14ac:dyDescent="0.25">
      <c r="B49" s="1" t="s">
        <v>4225</v>
      </c>
      <c r="C49" s="1" t="s">
        <v>3893</v>
      </c>
      <c r="D49" s="1" t="s">
        <v>3929</v>
      </c>
      <c r="E49" s="1" t="s">
        <v>4383</v>
      </c>
      <c r="G49" s="1" t="str">
        <f t="shared" si="0"/>
        <v>LASSI_BCUED1_NO=coalesce(NeuroPsych2$fl9_lassi_bcued1_no,NeuroPsych2$fl9s_lassi_bcued1_no),</v>
      </c>
    </row>
    <row r="50" spans="2:29" ht="17.399999999999999" customHeight="1" x14ac:dyDescent="0.25">
      <c r="B50" s="1" t="s">
        <v>4226</v>
      </c>
      <c r="C50" s="1" t="s">
        <v>3894</v>
      </c>
      <c r="D50" s="1" t="s">
        <v>3930</v>
      </c>
      <c r="E50" s="1" t="s">
        <v>4386</v>
      </c>
      <c r="G50" s="1" t="str">
        <f t="shared" si="0"/>
        <v>LASSI_BCUED2_RAW=coalesce(NeuroPsych2$fl9_lassi_bcued2_raw,NeuroPsych2$fl9s_lassi_bcued2_raw),</v>
      </c>
    </row>
    <row r="51" spans="2:29" ht="17.399999999999999" customHeight="1" x14ac:dyDescent="0.25">
      <c r="B51" s="1" t="s">
        <v>4227</v>
      </c>
      <c r="C51" s="1" t="s">
        <v>3895</v>
      </c>
      <c r="D51" s="1" t="s">
        <v>3931</v>
      </c>
      <c r="E51" s="1" t="s">
        <v>4392</v>
      </c>
      <c r="G51" s="1" t="str">
        <f t="shared" si="0"/>
        <v>LASSI_BCUED2_NO=coalesce(NeuroPsych2$fl9_lassi_bcued2_no,NeuroPsych2$fl9s_lassi_bcued2_no),</v>
      </c>
    </row>
    <row r="52" spans="2:29" ht="17.399999999999999" customHeight="1" x14ac:dyDescent="0.25">
      <c r="B52" s="1" t="s">
        <v>4228</v>
      </c>
      <c r="C52" s="1" t="s">
        <v>3896</v>
      </c>
      <c r="D52" s="1" t="s">
        <v>3932</v>
      </c>
      <c r="E52" s="1" t="s">
        <v>4393</v>
      </c>
      <c r="G52" s="1" t="str">
        <f t="shared" si="0"/>
        <v>LASSI_ARECALL2_RAW=coalesce(NeuroPsych2$fl9_lassi_arecall2_raw,NeuroPsych2$fl9s_lassi_arecall2_raw),</v>
      </c>
    </row>
    <row r="53" spans="2:29" ht="17.399999999999999" customHeight="1" x14ac:dyDescent="0.25">
      <c r="B53" s="1" t="s">
        <v>4229</v>
      </c>
      <c r="C53" s="1" t="s">
        <v>3897</v>
      </c>
      <c r="D53" s="1" t="s">
        <v>3933</v>
      </c>
      <c r="E53" s="1" t="s">
        <v>4394</v>
      </c>
      <c r="G53" s="1" t="str">
        <f t="shared" si="0"/>
        <v>LASSI_ARECALL2_NO=coalesce(NeuroPsych2$fl9_lassi_arecall2_no,NeuroPsych2$fl9s_lassi_arecall2_no),</v>
      </c>
    </row>
    <row r="54" spans="2:29" ht="17.399999999999999" customHeight="1" x14ac:dyDescent="0.25">
      <c r="B54" s="1" t="s">
        <v>4230</v>
      </c>
      <c r="C54" s="1" t="s">
        <v>3898</v>
      </c>
      <c r="D54" s="1" t="s">
        <v>3934</v>
      </c>
      <c r="E54" s="1" t="s">
        <v>4395</v>
      </c>
      <c r="G54" s="1" t="str">
        <f t="shared" si="0"/>
        <v>LASSI_ACUED3_RAW=coalesce(NeuroPsych2$fl9_lassi_acued3_raw,NeuroPsych2$fl9s_lassi_acued3_raw),</v>
      </c>
    </row>
    <row r="55" spans="2:29" ht="17.399999999999999" customHeight="1" x14ac:dyDescent="0.25">
      <c r="B55" s="1" t="s">
        <v>4231</v>
      </c>
      <c r="C55" s="1" t="s">
        <v>3899</v>
      </c>
      <c r="D55" s="1" t="s">
        <v>3935</v>
      </c>
      <c r="E55" s="1" t="s">
        <v>4384</v>
      </c>
      <c r="G55" s="1" t="str">
        <f t="shared" si="0"/>
        <v>LASSI_ACUED3_NO=coalesce(NeuroPsych2$fl9_lassi_acued3_no,NeuroPsych2$fl9s_lassi_acued3_no),</v>
      </c>
    </row>
    <row r="56" spans="2:29" ht="17.399999999999999" customHeight="1" x14ac:dyDescent="0.25">
      <c r="B56" s="1" t="s">
        <v>4232</v>
      </c>
      <c r="C56" s="1" t="s">
        <v>3900</v>
      </c>
      <c r="D56" s="1" t="s">
        <v>3936</v>
      </c>
      <c r="E56" s="1" t="s">
        <v>4387</v>
      </c>
      <c r="G56" s="1" t="str">
        <f t="shared" si="0"/>
        <v>LASSI_DELAYED_RAW=coalesce(NeuroPsych2$fl9_lassi_delayed_raw,NeuroPsych2$fl9s_lassi_delayed_raw),</v>
      </c>
    </row>
    <row r="57" spans="2:29" ht="17.399999999999999" customHeight="1" x14ac:dyDescent="0.25">
      <c r="B57" s="1" t="s">
        <v>4233</v>
      </c>
      <c r="C57" s="1" t="s">
        <v>3901</v>
      </c>
      <c r="D57" s="1" t="s">
        <v>3937</v>
      </c>
      <c r="E57" s="1" t="s">
        <v>4396</v>
      </c>
      <c r="G57" s="1" t="str">
        <f t="shared" si="0"/>
        <v>LASSI_DELAYED_NO=coalesce(NeuroPsych2$fl9_lassi_delayed_no,NeuroPsych2$fl9s_lassi_delayed_no),</v>
      </c>
    </row>
    <row r="58" spans="2:29" ht="17.399999999999999" customHeight="1" x14ac:dyDescent="0.25">
      <c r="B58" s="1" t="s">
        <v>4234</v>
      </c>
      <c r="C58" s="1" t="s">
        <v>3902</v>
      </c>
      <c r="D58" s="1" t="s">
        <v>3938</v>
      </c>
      <c r="E58" s="1" t="s">
        <v>4397</v>
      </c>
      <c r="G58" s="1" t="str">
        <f t="shared" si="0"/>
        <v>VISUAL_SAMPLE_MS=coalesce(NeuroPsych2$fl9_visual_sample_ms,NeuroPsych2$fl9s_visual_sample_ms),</v>
      </c>
    </row>
    <row r="59" spans="2:29" ht="17.399999999999999" customHeight="1" x14ac:dyDescent="0.25">
      <c r="B59" s="1" t="s">
        <v>4235</v>
      </c>
      <c r="C59" s="1" t="s">
        <v>3903</v>
      </c>
      <c r="D59" s="1" t="s">
        <v>3939</v>
      </c>
      <c r="E59" s="1" t="s">
        <v>4398</v>
      </c>
      <c r="G59" s="1" t="str">
        <f t="shared" si="0"/>
        <v>VISUAL_SAMPLE_PROP=coalesce(NeuroPsych2$fl9_visual_sample_prop,NeuroPsych2$fl9s_visual_sample_prop),</v>
      </c>
    </row>
    <row r="60" spans="2:29" ht="17.399999999999999" customHeight="1" thickBot="1" x14ac:dyDescent="0.3">
      <c r="B60" s="1" t="s">
        <v>4236</v>
      </c>
      <c r="C60" s="1" t="s">
        <v>3904</v>
      </c>
      <c r="D60" s="1" t="s">
        <v>3940</v>
      </c>
      <c r="E60" s="1" t="s">
        <v>4399</v>
      </c>
      <c r="G60" s="1" t="str">
        <f t="shared" si="0"/>
        <v>VISUAL_SHAPES_MS=coalesce(NeuroPsych2$fl9_visual_shapes_ms,NeuroPsych2$fl9s_visual_shapes_ms),</v>
      </c>
    </row>
    <row r="61" spans="2:29" ht="17.399999999999999" customHeight="1" x14ac:dyDescent="0.25">
      <c r="B61" s="86" t="s">
        <v>4237</v>
      </c>
      <c r="C61" s="86" t="s">
        <v>3905</v>
      </c>
      <c r="D61" s="86" t="s">
        <v>3941</v>
      </c>
      <c r="E61" s="86" t="s">
        <v>4407</v>
      </c>
      <c r="F61" s="503" t="s">
        <v>4859</v>
      </c>
      <c r="G61" s="1" t="str">
        <f t="shared" si="0"/>
        <v>VISUAL_SHAPES_PROP=coalesce(NeuroPsych2$fl9_visual_shapes_prop,NeuroPsych2$fl9s_visual_shapes_prop),</v>
      </c>
      <c r="J61" s="102" t="s">
        <v>3905</v>
      </c>
      <c r="K61" s="107">
        <v>141</v>
      </c>
      <c r="L61" s="108">
        <v>2013</v>
      </c>
      <c r="M61" s="102" t="s">
        <v>3941</v>
      </c>
      <c r="N61" s="107">
        <v>119</v>
      </c>
      <c r="O61" s="108">
        <v>2035</v>
      </c>
    </row>
    <row r="62" spans="2:29" ht="17.399999999999999" customHeight="1" x14ac:dyDescent="0.25">
      <c r="B62" s="86" t="s">
        <v>4238</v>
      </c>
      <c r="C62" s="86" t="s">
        <v>3906</v>
      </c>
      <c r="D62" s="86" t="s">
        <v>3942</v>
      </c>
      <c r="E62" s="86" t="s">
        <v>4400</v>
      </c>
      <c r="F62" s="503"/>
      <c r="G62" s="1" t="str">
        <f t="shared" si="0"/>
        <v>VISUAL_COLOR_MS=coalesce(NeuroPsych2$fl9_visual_color_ms,NeuroPsych2$fl9s_visual_color_ms),</v>
      </c>
      <c r="J62" s="98" t="s">
        <v>3906</v>
      </c>
      <c r="K62" s="89">
        <v>144</v>
      </c>
      <c r="L62" s="93">
        <v>2010</v>
      </c>
      <c r="M62" s="98" t="s">
        <v>3942</v>
      </c>
      <c r="N62" s="89">
        <v>123</v>
      </c>
      <c r="O62" s="93">
        <v>2031</v>
      </c>
    </row>
    <row r="63" spans="2:29" ht="17.399999999999999" customHeight="1" x14ac:dyDescent="0.25">
      <c r="B63" s="86" t="s">
        <v>4239</v>
      </c>
      <c r="C63" s="86" t="s">
        <v>3907</v>
      </c>
      <c r="D63" s="86" t="s">
        <v>3943</v>
      </c>
      <c r="E63" s="86" t="s">
        <v>4408</v>
      </c>
      <c r="F63" s="503"/>
      <c r="G63" s="1" t="str">
        <f t="shared" si="0"/>
        <v>VISUAL_COLOR_PROP=coalesce(NeuroPsych2$fl9_visual_color_prop,NeuroPsych2$fl9s_visual_color_prop),</v>
      </c>
      <c r="J63" s="98" t="s">
        <v>3907</v>
      </c>
      <c r="K63" s="89">
        <v>124</v>
      </c>
      <c r="L63" s="93">
        <v>2030</v>
      </c>
      <c r="M63" s="98" t="s">
        <v>3943</v>
      </c>
      <c r="N63" s="89">
        <v>110</v>
      </c>
      <c r="O63" s="93">
        <v>2044</v>
      </c>
    </row>
    <row r="64" spans="2:29" ht="17.399999999999999" customHeight="1" x14ac:dyDescent="0.3">
      <c r="B64" s="86" t="s">
        <v>4240</v>
      </c>
      <c r="C64" s="86" t="s">
        <v>3908</v>
      </c>
      <c r="D64" s="86" t="s">
        <v>3944</v>
      </c>
      <c r="E64" s="86" t="s">
        <v>4401</v>
      </c>
      <c r="F64" s="503"/>
      <c r="G64" s="1" t="str">
        <f t="shared" si="0"/>
        <v/>
      </c>
      <c r="H64" s="4">
        <v>1</v>
      </c>
      <c r="J64" s="98" t="s">
        <v>3908</v>
      </c>
      <c r="K64" s="89">
        <v>124</v>
      </c>
      <c r="L64" s="93">
        <v>2030</v>
      </c>
      <c r="M64" s="98" t="s">
        <v>3944</v>
      </c>
      <c r="N64" s="89">
        <v>110</v>
      </c>
      <c r="O64" s="93">
        <v>2044</v>
      </c>
      <c r="W64"/>
      <c r="X64"/>
      <c r="Y64"/>
      <c r="Z64"/>
      <c r="AA64"/>
      <c r="AB64"/>
      <c r="AC64"/>
    </row>
    <row r="65" spans="1:29" ht="17.399999999999999" customHeight="1" x14ac:dyDescent="0.3">
      <c r="B65" s="86" t="s">
        <v>4241</v>
      </c>
      <c r="C65" s="86" t="s">
        <v>3909</v>
      </c>
      <c r="D65" s="86" t="s">
        <v>3945</v>
      </c>
      <c r="E65" s="86" t="s">
        <v>4409</v>
      </c>
      <c r="F65" s="503"/>
      <c r="G65" s="1" t="str">
        <f t="shared" si="0"/>
        <v>TRAILS_A_RAW=coalesce(NeuroPsych2$fl9_trails_a_raw,NeuroPsych2$fl9s_trials_a_raw),</v>
      </c>
      <c r="J65" s="98" t="s">
        <v>3909</v>
      </c>
      <c r="K65" s="89">
        <v>124</v>
      </c>
      <c r="L65" s="93">
        <v>2030</v>
      </c>
      <c r="M65" s="98" t="s">
        <v>3945</v>
      </c>
      <c r="N65" s="89">
        <v>110</v>
      </c>
      <c r="O65" s="93">
        <v>2044</v>
      </c>
      <c r="W65"/>
      <c r="X65"/>
      <c r="Y65"/>
      <c r="Z65"/>
      <c r="AA65"/>
      <c r="AB65"/>
      <c r="AC65"/>
    </row>
    <row r="66" spans="1:29" ht="17.399999999999999" customHeight="1" thickBot="1" x14ac:dyDescent="0.35">
      <c r="B66" s="86" t="s">
        <v>4242</v>
      </c>
      <c r="C66" s="86" t="s">
        <v>3910</v>
      </c>
      <c r="D66" s="86" t="s">
        <v>3946</v>
      </c>
      <c r="E66" s="86" t="s">
        <v>4402</v>
      </c>
      <c r="F66" s="503"/>
      <c r="G66" s="1" t="str">
        <f t="shared" si="0"/>
        <v>TRAILS_A_ERRORS=coalesce(NeuroPsych2$fl9_trails_a_errors,NeuroPsych2$fl9s_trials_a_errors),</v>
      </c>
      <c r="J66" s="99" t="s">
        <v>3910</v>
      </c>
      <c r="K66" s="96">
        <v>124</v>
      </c>
      <c r="L66" s="97">
        <v>2030</v>
      </c>
      <c r="M66" s="99" t="s">
        <v>3946</v>
      </c>
      <c r="N66" s="96">
        <v>110</v>
      </c>
      <c r="O66" s="97">
        <v>2044</v>
      </c>
      <c r="W66"/>
      <c r="X66"/>
      <c r="Y66"/>
      <c r="Z66"/>
      <c r="AA66"/>
      <c r="AB66"/>
      <c r="AC66"/>
    </row>
    <row r="67" spans="1:29" ht="17.399999999999999" customHeight="1" thickBot="1" x14ac:dyDescent="0.35">
      <c r="B67" s="118" t="s">
        <v>4243</v>
      </c>
      <c r="C67" s="118"/>
      <c r="D67" s="118" t="s">
        <v>3947</v>
      </c>
      <c r="E67" s="118" t="s">
        <v>4842</v>
      </c>
      <c r="F67" s="140" t="s">
        <v>4871</v>
      </c>
      <c r="G67" s="1" t="str">
        <f t="shared" ref="G67:G130" si="1">IF(OR(C70="",D70=""),"",CONCATENATE(B70,"=coalesce(NeuroPsych2$",C70,",NeuroPsych2$",D70,"),"))</f>
        <v>TRAILS_B_RAW=coalesce(NeuroPsych2$fl9_trails_b_raw,NeuroPsych2$fl9s_trials_b_raw),</v>
      </c>
      <c r="J67" s="114"/>
      <c r="K67" s="115"/>
      <c r="L67" s="116"/>
      <c r="M67" s="109" t="s">
        <v>3947</v>
      </c>
      <c r="N67" s="123">
        <v>2154</v>
      </c>
      <c r="O67" s="124">
        <v>0</v>
      </c>
      <c r="W67"/>
      <c r="X67"/>
      <c r="Y67"/>
      <c r="Z67"/>
      <c r="AA67"/>
      <c r="AB67"/>
      <c r="AC67"/>
    </row>
    <row r="68" spans="1:29" ht="17.399999999999999" customHeight="1" x14ac:dyDescent="0.3">
      <c r="A68" s="76" t="s">
        <v>708</v>
      </c>
      <c r="B68" s="85" t="s">
        <v>4244</v>
      </c>
      <c r="C68" s="85" t="s">
        <v>3948</v>
      </c>
      <c r="D68" s="85" t="s">
        <v>3969</v>
      </c>
      <c r="E68" s="85" t="s">
        <v>4410</v>
      </c>
      <c r="F68" s="492" t="s">
        <v>4869</v>
      </c>
      <c r="G68" s="1" t="str">
        <f t="shared" si="1"/>
        <v>TRAILS_B_ERRORS=coalesce(NeuroPsych2$fl9_trails_b_errors,NeuroPsych2$fl9s_trials_b_errors),</v>
      </c>
      <c r="J68" s="127" t="s">
        <v>3948</v>
      </c>
      <c r="K68" s="134">
        <v>517</v>
      </c>
      <c r="L68" s="135">
        <v>1637</v>
      </c>
      <c r="M68" s="128" t="s">
        <v>3969</v>
      </c>
      <c r="N68" s="130">
        <v>353</v>
      </c>
      <c r="O68" s="131">
        <v>1801</v>
      </c>
      <c r="W68"/>
      <c r="X68"/>
      <c r="Y68"/>
      <c r="Z68"/>
      <c r="AA68"/>
      <c r="AB68"/>
      <c r="AC68"/>
    </row>
    <row r="69" spans="1:29" ht="17.399999999999999" customHeight="1" x14ac:dyDescent="0.3">
      <c r="A69" s="76" t="s">
        <v>707</v>
      </c>
      <c r="B69" s="85" t="s">
        <v>4245</v>
      </c>
      <c r="C69" s="85" t="s">
        <v>3949</v>
      </c>
      <c r="D69" s="85" t="s">
        <v>3970</v>
      </c>
      <c r="E69" s="85" t="s">
        <v>4411</v>
      </c>
      <c r="F69" s="492"/>
      <c r="G69" s="1" t="str">
        <f t="shared" si="1"/>
        <v>NAB=coalesce(NeuroPsych2$fl9_nab,NeuroPsych2$fl9s_nab),</v>
      </c>
      <c r="J69" s="128" t="s">
        <v>3949</v>
      </c>
      <c r="K69" s="130">
        <v>517</v>
      </c>
      <c r="L69" s="131">
        <v>1637</v>
      </c>
      <c r="M69" s="128" t="s">
        <v>3970</v>
      </c>
      <c r="N69" s="130">
        <v>351</v>
      </c>
      <c r="O69" s="131">
        <v>1803</v>
      </c>
      <c r="W69"/>
      <c r="X69"/>
      <c r="Y69"/>
      <c r="Z69"/>
      <c r="AA69"/>
      <c r="AB69"/>
      <c r="AC69"/>
    </row>
    <row r="70" spans="1:29" ht="17.399999999999999" customHeight="1" x14ac:dyDescent="0.3">
      <c r="A70" s="76" t="s">
        <v>703</v>
      </c>
      <c r="B70" s="85" t="s">
        <v>4246</v>
      </c>
      <c r="C70" s="85" t="s">
        <v>3950</v>
      </c>
      <c r="D70" s="85" t="s">
        <v>3971</v>
      </c>
      <c r="E70" s="85" t="s">
        <v>4412</v>
      </c>
      <c r="F70" s="492"/>
      <c r="G70" s="1" t="str">
        <f t="shared" si="1"/>
        <v>NACC=coalesce(NeuroPsych2$fl9_nacc,NeuroPsych2$fl9s_nacc),</v>
      </c>
      <c r="J70" s="128" t="s">
        <v>3950</v>
      </c>
      <c r="K70" s="130">
        <v>504</v>
      </c>
      <c r="L70" s="131">
        <v>1650</v>
      </c>
      <c r="M70" s="128" t="s">
        <v>3971</v>
      </c>
      <c r="N70" s="130">
        <v>335</v>
      </c>
      <c r="O70" s="131">
        <v>1819</v>
      </c>
      <c r="W70"/>
      <c r="X70"/>
      <c r="Y70"/>
      <c r="Z70"/>
      <c r="AA70"/>
      <c r="AB70"/>
      <c r="AC70"/>
    </row>
    <row r="71" spans="1:29" ht="17.399999999999999" customHeight="1" thickBot="1" x14ac:dyDescent="0.35">
      <c r="A71" s="76" t="s">
        <v>702</v>
      </c>
      <c r="B71" s="85" t="s">
        <v>4247</v>
      </c>
      <c r="C71" s="85" t="s">
        <v>3951</v>
      </c>
      <c r="D71" s="85" t="s">
        <v>3972</v>
      </c>
      <c r="E71" s="85" t="s">
        <v>4413</v>
      </c>
      <c r="F71" s="492"/>
      <c r="G71" s="1" t="str">
        <f t="shared" si="1"/>
        <v>STROOP_WORD=coalesce(NeuroPsych2$fl9_stroop_word,NeuroPsych2$fl9s_stroop_word),</v>
      </c>
      <c r="J71" s="128" t="s">
        <v>3951</v>
      </c>
      <c r="K71" s="130">
        <v>503</v>
      </c>
      <c r="L71" s="131">
        <v>1651</v>
      </c>
      <c r="M71" s="129" t="s">
        <v>3972</v>
      </c>
      <c r="N71" s="132">
        <v>332</v>
      </c>
      <c r="O71" s="133">
        <v>1822</v>
      </c>
      <c r="W71"/>
      <c r="X71"/>
      <c r="Y71"/>
      <c r="Z71"/>
      <c r="AA71"/>
      <c r="AB71"/>
      <c r="AC71"/>
    </row>
    <row r="72" spans="1:29" ht="17.399999999999999" customHeight="1" thickBot="1" x14ac:dyDescent="0.35">
      <c r="B72" s="118" t="s">
        <v>4248</v>
      </c>
      <c r="C72" s="118" t="s">
        <v>3952</v>
      </c>
      <c r="D72" s="118" t="s">
        <v>3973</v>
      </c>
      <c r="E72" s="118" t="s">
        <v>4414</v>
      </c>
      <c r="F72" s="141" t="s">
        <v>4856</v>
      </c>
      <c r="G72" s="1" t="str">
        <f t="shared" si="1"/>
        <v/>
      </c>
      <c r="H72" s="4">
        <v>1</v>
      </c>
      <c r="J72" s="109" t="s">
        <v>3952</v>
      </c>
      <c r="K72" s="110">
        <v>6</v>
      </c>
      <c r="L72" s="111">
        <v>2148</v>
      </c>
      <c r="M72" s="109" t="s">
        <v>3973</v>
      </c>
      <c r="N72" s="110">
        <v>3</v>
      </c>
      <c r="O72" s="111">
        <v>2151</v>
      </c>
      <c r="W72"/>
      <c r="X72"/>
      <c r="Y72"/>
      <c r="Z72"/>
      <c r="AA72"/>
      <c r="AB72"/>
      <c r="AC72"/>
    </row>
    <row r="73" spans="1:29" ht="17.399999999999999" customHeight="1" x14ac:dyDescent="0.3">
      <c r="A73" s="75" t="s">
        <v>698</v>
      </c>
      <c r="B73" s="1" t="s">
        <v>4249</v>
      </c>
      <c r="C73" s="1" t="s">
        <v>3953</v>
      </c>
      <c r="D73" s="1" t="s">
        <v>3974</v>
      </c>
      <c r="E73" s="1" t="s">
        <v>4852</v>
      </c>
      <c r="F73" s="142" t="s">
        <v>4874</v>
      </c>
      <c r="G73" s="1" t="str">
        <f t="shared" si="1"/>
        <v>STROOP_COLOR=coalesce(NeuroPsych2$fl9_stroop_color,NeuroPsych2$fl9s_stroop_color),</v>
      </c>
      <c r="W73"/>
      <c r="X73"/>
      <c r="Y73"/>
      <c r="Z73"/>
      <c r="AA73"/>
      <c r="AB73"/>
      <c r="AC73"/>
    </row>
    <row r="74" spans="1:29" ht="17.399999999999999" customHeight="1" x14ac:dyDescent="0.25">
      <c r="B74" s="1" t="s">
        <v>4250</v>
      </c>
      <c r="C74" s="1" t="s">
        <v>3954</v>
      </c>
      <c r="D74" s="1" t="s">
        <v>3975</v>
      </c>
      <c r="E74" s="1" t="s">
        <v>4415</v>
      </c>
      <c r="G74" s="1" t="str">
        <f t="shared" si="1"/>
        <v/>
      </c>
      <c r="H74" s="4">
        <v>1</v>
      </c>
      <c r="AB74" s="126"/>
    </row>
    <row r="75" spans="1:29" ht="17.399999999999999" customHeight="1" x14ac:dyDescent="0.25">
      <c r="B75" s="1" t="s">
        <v>4251</v>
      </c>
      <c r="C75" s="9"/>
      <c r="D75" s="1" t="s">
        <v>3976</v>
      </c>
      <c r="E75" s="9" t="s">
        <v>4416</v>
      </c>
      <c r="F75" s="502" t="s">
        <v>4867</v>
      </c>
      <c r="G75" s="1" t="str">
        <f t="shared" si="1"/>
        <v>STROOP_CW=coalesce(NeuroPsych2$fl9_stroop_cw,NeuroPsych2$fl9s_stroop_cw),</v>
      </c>
      <c r="AB75" s="126"/>
    </row>
    <row r="76" spans="1:29" ht="17.399999999999999" customHeight="1" x14ac:dyDescent="0.25">
      <c r="B76" s="1" t="s">
        <v>4252</v>
      </c>
      <c r="C76" s="1" t="s">
        <v>3955</v>
      </c>
      <c r="D76" s="1" t="s">
        <v>3977</v>
      </c>
      <c r="E76" s="1" t="s">
        <v>4417</v>
      </c>
      <c r="F76" s="502"/>
      <c r="G76" s="1" t="str">
        <f t="shared" si="1"/>
        <v/>
      </c>
      <c r="H76" s="4">
        <v>1</v>
      </c>
      <c r="AB76" s="126"/>
    </row>
    <row r="77" spans="1:29" ht="17.399999999999999" customHeight="1" x14ac:dyDescent="0.25">
      <c r="B77" s="1" t="s">
        <v>4253</v>
      </c>
      <c r="C77" s="9"/>
      <c r="D77" s="1" t="s">
        <v>3978</v>
      </c>
      <c r="E77" s="9" t="s">
        <v>4418</v>
      </c>
      <c r="F77" s="502"/>
      <c r="G77" s="1" t="str">
        <f t="shared" si="1"/>
        <v>STROOP_INTER=coalesce(NeuroPsych2$fl9_stroop_inter,NeuroPsych2$fl9s_stroop_inter),</v>
      </c>
      <c r="AB77" s="126"/>
    </row>
    <row r="78" spans="1:29" ht="17.399999999999999" customHeight="1" x14ac:dyDescent="0.25">
      <c r="B78" s="1" t="s">
        <v>4254</v>
      </c>
      <c r="C78" s="1" t="s">
        <v>3956</v>
      </c>
      <c r="D78" s="1" t="s">
        <v>3979</v>
      </c>
      <c r="E78" s="1" t="s">
        <v>4420</v>
      </c>
      <c r="F78" s="502"/>
      <c r="G78" s="1" t="str">
        <f t="shared" si="1"/>
        <v>WAIS=coalesce(NeuroPsych2$fl9_wais,NeuroPsych2$fl9s_wais),</v>
      </c>
    </row>
    <row r="79" spans="1:29" ht="17.399999999999999" customHeight="1" x14ac:dyDescent="0.25">
      <c r="B79" s="1" t="s">
        <v>4255</v>
      </c>
      <c r="C79" s="9"/>
      <c r="D79" s="1" t="s">
        <v>3980</v>
      </c>
      <c r="E79" s="9" t="s">
        <v>4419</v>
      </c>
      <c r="F79" s="502"/>
      <c r="G79" s="1" t="str">
        <f t="shared" si="1"/>
        <v>COWAT_F=coalesce(NeuroPsych2$fl9_cowat_f,NeuroPsych2$fl9s_cowat_f),</v>
      </c>
    </row>
    <row r="80" spans="1:29" ht="17.399999999999999" customHeight="1" x14ac:dyDescent="0.25">
      <c r="B80" s="1" t="s">
        <v>4256</v>
      </c>
      <c r="C80" s="1" t="s">
        <v>3957</v>
      </c>
      <c r="D80" s="1" t="s">
        <v>3981</v>
      </c>
      <c r="E80" s="1" t="s">
        <v>4421</v>
      </c>
      <c r="G80" s="1" t="str">
        <f t="shared" si="1"/>
        <v>COWAT_A=coalesce(NeuroPsych2$fl9_cowat_a,NeuroPsych2$fl9s_cowat_a),</v>
      </c>
    </row>
    <row r="81" spans="1:15" ht="17.399999999999999" customHeight="1" x14ac:dyDescent="0.25">
      <c r="B81" s="1" t="s">
        <v>698</v>
      </c>
      <c r="C81" s="1" t="s">
        <v>3958</v>
      </c>
      <c r="D81" s="1" t="s">
        <v>3982</v>
      </c>
      <c r="E81" s="1" t="s">
        <v>4422</v>
      </c>
      <c r="G81" s="1" t="str">
        <f t="shared" si="1"/>
        <v>COWAT_S=coalesce(NeuroPsych2$fl9_cowat_s,NeuroPsych2$fl9s_cowat_s),</v>
      </c>
    </row>
    <row r="82" spans="1:15" ht="17.399999999999999" customHeight="1" x14ac:dyDescent="0.25">
      <c r="A82" s="81" t="s">
        <v>694</v>
      </c>
      <c r="B82" s="1" t="s">
        <v>4257</v>
      </c>
      <c r="C82" s="1" t="s">
        <v>3959</v>
      </c>
      <c r="D82" s="1" t="s">
        <v>3983</v>
      </c>
      <c r="E82" s="1" t="s">
        <v>4423</v>
      </c>
      <c r="F82" s="142" t="s">
        <v>4874</v>
      </c>
      <c r="G82" s="1" t="str">
        <f t="shared" si="1"/>
        <v>COWAT_ANIMALS=coalesce(NeuroPsych2$fl9_cowat_animals,NeuroPsych2$fl9s_cowat_animals),</v>
      </c>
    </row>
    <row r="83" spans="1:15" ht="17.399999999999999" customHeight="1" x14ac:dyDescent="0.25">
      <c r="B83" s="1" t="s">
        <v>4258</v>
      </c>
      <c r="C83" s="1" t="s">
        <v>3960</v>
      </c>
      <c r="D83" s="1" t="s">
        <v>3984</v>
      </c>
      <c r="E83" s="1" t="s">
        <v>4424</v>
      </c>
      <c r="G83" s="1" t="str">
        <f t="shared" si="1"/>
        <v>COWAT_FRUITS=coalesce(NeuroPsych2$fl9_cowat_fruits,NeuroPsych2$fl9s_cowat_fruits),</v>
      </c>
    </row>
    <row r="84" spans="1:15" ht="17.399999999999999" customHeight="1" x14ac:dyDescent="0.25">
      <c r="B84" s="1" t="s">
        <v>4259</v>
      </c>
      <c r="C84" s="1" t="s">
        <v>3961</v>
      </c>
      <c r="D84" s="1" t="s">
        <v>3985</v>
      </c>
      <c r="E84" s="1" t="s">
        <v>4425</v>
      </c>
      <c r="G84" s="1" t="str">
        <f t="shared" si="1"/>
        <v>COWAT_VEG=coalesce(NeuroPsych2$fl9_cowat_veg,NeuroPsych2$fl9s_cowat_veg),</v>
      </c>
    </row>
    <row r="85" spans="1:15" ht="17.399999999999999" customHeight="1" x14ac:dyDescent="0.25">
      <c r="A85" s="76" t="s">
        <v>710</v>
      </c>
      <c r="B85" s="1" t="s">
        <v>4260</v>
      </c>
      <c r="C85" s="1" t="s">
        <v>3962</v>
      </c>
      <c r="D85" s="1" t="s">
        <v>3986</v>
      </c>
      <c r="E85" s="1" t="s">
        <v>4426</v>
      </c>
      <c r="F85" s="142" t="s">
        <v>4874</v>
      </c>
      <c r="G85" s="1" t="str">
        <f t="shared" si="1"/>
        <v>GDS=coalesce(NeuroPsych2$fl9_gds,NeuroPsych2$fl9s_gds),</v>
      </c>
    </row>
    <row r="86" spans="1:15" ht="17.399999999999999" customHeight="1" x14ac:dyDescent="0.25">
      <c r="B86" s="1" t="s">
        <v>4261</v>
      </c>
      <c r="C86" s="1" t="s">
        <v>3963</v>
      </c>
      <c r="D86" s="1" t="s">
        <v>3987</v>
      </c>
      <c r="E86" s="1" t="s">
        <v>4427</v>
      </c>
      <c r="G86" s="1" t="str">
        <f t="shared" si="1"/>
        <v>ADCS_TOTAL=coalesce(NeuroPsych2$fl9_adcs_total,NeuroPsych2$fl9s_adcs_total),</v>
      </c>
    </row>
    <row r="87" spans="1:15" ht="17.399999999999999" customHeight="1" x14ac:dyDescent="0.25">
      <c r="A87" s="76" t="s">
        <v>709</v>
      </c>
      <c r="B87" s="1" t="s">
        <v>4262</v>
      </c>
      <c r="C87" s="1" t="s">
        <v>3964</v>
      </c>
      <c r="D87" s="1" t="s">
        <v>3988</v>
      </c>
      <c r="E87" s="1" t="s">
        <v>4428</v>
      </c>
      <c r="F87" s="492" t="s">
        <v>4874</v>
      </c>
      <c r="G87" s="1" t="str">
        <f t="shared" si="1"/>
        <v>ADCS_DONT=coalesce(NeuroPsych2$fl9_adcs_dont,NeuroPsych2$fl9s_adcs_dont),</v>
      </c>
    </row>
    <row r="88" spans="1:15" ht="17.399999999999999" customHeight="1" thickBot="1" x14ac:dyDescent="0.3">
      <c r="A88" s="75" t="s">
        <v>533</v>
      </c>
      <c r="B88" s="1" t="s">
        <v>2414</v>
      </c>
      <c r="C88" s="1" t="s">
        <v>3965</v>
      </c>
      <c r="D88" s="1" t="s">
        <v>3989</v>
      </c>
      <c r="E88" s="1" t="s">
        <v>4429</v>
      </c>
      <c r="F88" s="492"/>
      <c r="G88" s="1" t="str">
        <f t="shared" si="1"/>
        <v/>
      </c>
      <c r="H88" s="4">
        <v>1</v>
      </c>
    </row>
    <row r="89" spans="1:15" ht="17.399999999999999" customHeight="1" x14ac:dyDescent="0.25">
      <c r="B89" s="118" t="s">
        <v>4263</v>
      </c>
      <c r="C89" s="118" t="s">
        <v>3966</v>
      </c>
      <c r="D89" s="118" t="s">
        <v>3990</v>
      </c>
      <c r="E89" s="118" t="s">
        <v>4430</v>
      </c>
      <c r="F89" s="494" t="s">
        <v>4868</v>
      </c>
      <c r="G89" s="1" t="str">
        <f t="shared" si="1"/>
        <v>ANXIETY=coalesce(NeuroPsych2$fl9_anxiety,NeuroPsych2$fl9s_anxiety),</v>
      </c>
      <c r="J89" s="102" t="s">
        <v>3966</v>
      </c>
      <c r="K89" s="103">
        <v>0</v>
      </c>
      <c r="L89" s="104">
        <v>2154</v>
      </c>
      <c r="M89" s="102" t="s">
        <v>3990</v>
      </c>
      <c r="N89" s="103">
        <v>1</v>
      </c>
      <c r="O89" s="104">
        <v>2153</v>
      </c>
    </row>
    <row r="90" spans="1:15" ht="17.399999999999999" customHeight="1" x14ac:dyDescent="0.25">
      <c r="B90" s="118" t="s">
        <v>4264</v>
      </c>
      <c r="C90" s="118" t="s">
        <v>3967</v>
      </c>
      <c r="D90" s="118" t="s">
        <v>3991</v>
      </c>
      <c r="E90" s="118" t="s">
        <v>4431</v>
      </c>
      <c r="F90" s="494"/>
      <c r="G90" s="1" t="str">
        <f t="shared" si="1"/>
        <v>APATHY=coalesce(NeuroPsych2$fl9_apathy,NeuroPsych2$fl9s_apathy),</v>
      </c>
      <c r="J90" s="98" t="s">
        <v>3967</v>
      </c>
      <c r="K90" s="88">
        <v>0</v>
      </c>
      <c r="L90" s="92">
        <v>2154</v>
      </c>
      <c r="M90" s="98" t="s">
        <v>3991</v>
      </c>
      <c r="N90" s="88">
        <v>1</v>
      </c>
      <c r="O90" s="92">
        <v>2153</v>
      </c>
    </row>
    <row r="91" spans="1:15" ht="17.399999999999999" customHeight="1" x14ac:dyDescent="0.25">
      <c r="B91" s="118" t="s">
        <v>4265</v>
      </c>
      <c r="C91" s="118" t="s">
        <v>3968</v>
      </c>
      <c r="D91" s="9"/>
      <c r="E91" s="118" t="s">
        <v>4432</v>
      </c>
      <c r="F91" s="494"/>
      <c r="G91" s="1" t="str">
        <f t="shared" si="1"/>
        <v>VT_1_PATH=coalesce(NeuroPsych2$fl9_vt_1_path,NeuroPsych2$fl9s_vt_1_path),</v>
      </c>
      <c r="J91" s="98" t="s">
        <v>3968</v>
      </c>
      <c r="K91" s="88">
        <v>0</v>
      </c>
      <c r="L91" s="92">
        <v>2154</v>
      </c>
      <c r="M91" s="98"/>
      <c r="N91" s="88"/>
      <c r="O91" s="92"/>
    </row>
    <row r="92" spans="1:15" ht="17.399999999999999" customHeight="1" x14ac:dyDescent="0.25">
      <c r="B92" s="118" t="s">
        <v>275</v>
      </c>
      <c r="C92" s="118" t="s">
        <v>3994</v>
      </c>
      <c r="D92" s="118" t="s">
        <v>4090</v>
      </c>
      <c r="E92" s="118" t="s">
        <v>3992</v>
      </c>
      <c r="F92" s="494"/>
      <c r="G92" s="1" t="str">
        <f t="shared" si="1"/>
        <v>VT_1_TIME=coalesce(NeuroPsych2$fl9_vt_1_time,NeuroPsych2$fl9s_vt_1_time),</v>
      </c>
      <c r="J92" s="98" t="s">
        <v>3994</v>
      </c>
      <c r="K92" s="88">
        <v>0</v>
      </c>
      <c r="L92" s="92">
        <v>2154</v>
      </c>
      <c r="M92" s="98" t="s">
        <v>4090</v>
      </c>
      <c r="N92" s="88">
        <v>1</v>
      </c>
      <c r="O92" s="92">
        <v>2153</v>
      </c>
    </row>
    <row r="93" spans="1:15" ht="17.399999999999999" customHeight="1" thickBot="1" x14ac:dyDescent="0.3">
      <c r="B93" s="118" t="s">
        <v>4266</v>
      </c>
      <c r="C93" s="118" t="s">
        <v>3995</v>
      </c>
      <c r="D93" s="118" t="s">
        <v>4091</v>
      </c>
      <c r="E93" s="118" t="s">
        <v>3993</v>
      </c>
      <c r="F93" s="494"/>
      <c r="G93" s="1" t="str">
        <f t="shared" si="1"/>
        <v>VT_2_PATH=coalesce(NeuroPsych2$fl9_vt_2_path,NeuroPsych2$fl9s_vt_2_path),</v>
      </c>
      <c r="J93" s="99" t="s">
        <v>3995</v>
      </c>
      <c r="K93" s="105">
        <v>0</v>
      </c>
      <c r="L93" s="106">
        <v>2154</v>
      </c>
      <c r="M93" s="99" t="s">
        <v>4091</v>
      </c>
      <c r="N93" s="105">
        <v>0</v>
      </c>
      <c r="O93" s="106">
        <v>2154</v>
      </c>
    </row>
    <row r="94" spans="1:15" ht="17.399999999999999" customHeight="1" x14ac:dyDescent="0.25">
      <c r="B94" s="118" t="s">
        <v>4267</v>
      </c>
      <c r="C94" s="118" t="s">
        <v>3996</v>
      </c>
      <c r="D94" s="118" t="s">
        <v>4092</v>
      </c>
      <c r="E94" s="119" t="s">
        <v>4433</v>
      </c>
      <c r="F94" s="494" t="s">
        <v>4856</v>
      </c>
      <c r="G94" s="1" t="str">
        <f t="shared" si="1"/>
        <v>VT_2_TIME=coalesce(NeuroPsych2$fl9_vt_2_time,NeuroPsych2$fl9s_vt_2_time),</v>
      </c>
      <c r="J94" s="102" t="s">
        <v>3996</v>
      </c>
      <c r="K94" s="103">
        <v>0</v>
      </c>
      <c r="L94" s="104">
        <v>2154</v>
      </c>
      <c r="M94" s="102" t="s">
        <v>4092</v>
      </c>
      <c r="N94" s="103">
        <v>1</v>
      </c>
      <c r="O94" s="104">
        <v>2153</v>
      </c>
    </row>
    <row r="95" spans="1:15" ht="17.399999999999999" customHeight="1" x14ac:dyDescent="0.25">
      <c r="B95" s="118" t="s">
        <v>4268</v>
      </c>
      <c r="C95" s="118" t="s">
        <v>3997</v>
      </c>
      <c r="D95" s="118" t="s">
        <v>4093</v>
      </c>
      <c r="E95" s="119" t="s">
        <v>4437</v>
      </c>
      <c r="F95" s="494"/>
      <c r="G95" s="1" t="str">
        <f t="shared" si="1"/>
        <v>VT_3_PATH=coalesce(NeuroPsych2$fl9_vt_3_path,NeuroPsych2$fl9s_vt_3_path),</v>
      </c>
      <c r="J95" s="98" t="s">
        <v>3997</v>
      </c>
      <c r="K95" s="88">
        <v>0</v>
      </c>
      <c r="L95" s="92">
        <v>2154</v>
      </c>
      <c r="M95" s="98" t="s">
        <v>4093</v>
      </c>
      <c r="N95" s="88">
        <v>1</v>
      </c>
      <c r="O95" s="92">
        <v>2153</v>
      </c>
    </row>
    <row r="96" spans="1:15" ht="17.399999999999999" customHeight="1" x14ac:dyDescent="0.25">
      <c r="B96" s="118" t="s">
        <v>4269</v>
      </c>
      <c r="C96" s="118" t="s">
        <v>3998</v>
      </c>
      <c r="D96" s="118" t="s">
        <v>4094</v>
      </c>
      <c r="E96" s="119" t="s">
        <v>4434</v>
      </c>
      <c r="F96" s="494"/>
      <c r="G96" s="1" t="str">
        <f t="shared" si="1"/>
        <v>VT_3_TIME=coalesce(NeuroPsych2$fl9_vt_3_time,NeuroPsych2$fl9s_vt_3_time),</v>
      </c>
      <c r="J96" s="98" t="s">
        <v>3998</v>
      </c>
      <c r="K96" s="88">
        <v>0</v>
      </c>
      <c r="L96" s="92">
        <v>2154</v>
      </c>
      <c r="M96" s="98" t="s">
        <v>4094</v>
      </c>
      <c r="N96" s="88">
        <v>1</v>
      </c>
      <c r="O96" s="92">
        <v>2153</v>
      </c>
    </row>
    <row r="97" spans="2:15" ht="17.399999999999999" customHeight="1" x14ac:dyDescent="0.25">
      <c r="B97" s="118" t="s">
        <v>4270</v>
      </c>
      <c r="C97" s="118" t="s">
        <v>3999</v>
      </c>
      <c r="D97" s="118" t="s">
        <v>4095</v>
      </c>
      <c r="E97" s="119" t="s">
        <v>4438</v>
      </c>
      <c r="F97" s="494"/>
      <c r="G97" s="1" t="str">
        <f t="shared" si="1"/>
        <v>VT_4_PATH=coalesce(NeuroPsych2$fl9_vt_4_path,NeuroPsych2$fl9s_vt_4_path),</v>
      </c>
      <c r="J97" s="98" t="s">
        <v>3999</v>
      </c>
      <c r="K97" s="88">
        <v>0</v>
      </c>
      <c r="L97" s="92">
        <v>2154</v>
      </c>
      <c r="M97" s="98" t="s">
        <v>4095</v>
      </c>
      <c r="N97" s="88">
        <v>1</v>
      </c>
      <c r="O97" s="92">
        <v>2153</v>
      </c>
    </row>
    <row r="98" spans="2:15" ht="17.399999999999999" customHeight="1" x14ac:dyDescent="0.25">
      <c r="B98" s="118" t="s">
        <v>4271</v>
      </c>
      <c r="C98" s="118" t="s">
        <v>4000</v>
      </c>
      <c r="D98" s="118" t="s">
        <v>4096</v>
      </c>
      <c r="E98" s="119" t="s">
        <v>4435</v>
      </c>
      <c r="F98" s="494"/>
      <c r="G98" s="1" t="str">
        <f t="shared" si="1"/>
        <v>VT_4_TIME=coalesce(NeuroPsych2$fl9_vt_4_time,NeuroPsych2$fl9s_vt_4_time),</v>
      </c>
      <c r="J98" s="98" t="s">
        <v>4000</v>
      </c>
      <c r="K98" s="88">
        <v>0</v>
      </c>
      <c r="L98" s="92">
        <v>2154</v>
      </c>
      <c r="M98" s="98" t="s">
        <v>4096</v>
      </c>
      <c r="N98" s="88">
        <v>1</v>
      </c>
      <c r="O98" s="92">
        <v>2153</v>
      </c>
    </row>
    <row r="99" spans="2:15" ht="17.399999999999999" customHeight="1" x14ac:dyDescent="0.25">
      <c r="B99" s="118" t="s">
        <v>4272</v>
      </c>
      <c r="C99" s="118" t="s">
        <v>4001</v>
      </c>
      <c r="D99" s="118" t="s">
        <v>4097</v>
      </c>
      <c r="E99" s="119" t="s">
        <v>4439</v>
      </c>
      <c r="F99" s="494"/>
      <c r="G99" s="1" t="str">
        <f t="shared" si="1"/>
        <v>IVT_1_1_TARGET=coalesce(NeuroPsych2$fl9_ivt_1_1_target,NeuroPsych2$fl9s_ivt_1_1_target),</v>
      </c>
      <c r="J99" s="98" t="s">
        <v>4001</v>
      </c>
      <c r="K99" s="88">
        <v>0</v>
      </c>
      <c r="L99" s="92">
        <v>2154</v>
      </c>
      <c r="M99" s="98" t="s">
        <v>4097</v>
      </c>
      <c r="N99" s="88">
        <v>1</v>
      </c>
      <c r="O99" s="92">
        <v>2153</v>
      </c>
    </row>
    <row r="100" spans="2:15" ht="17.399999999999999" customHeight="1" x14ac:dyDescent="0.25">
      <c r="B100" s="118" t="s">
        <v>4273</v>
      </c>
      <c r="C100" s="118" t="s">
        <v>4002</v>
      </c>
      <c r="D100" s="118" t="s">
        <v>4098</v>
      </c>
      <c r="E100" s="119" t="s">
        <v>4436</v>
      </c>
      <c r="F100" s="494"/>
      <c r="G100" s="1" t="str">
        <f t="shared" si="1"/>
        <v>IVT_1_1_TOTAL=coalesce(NeuroPsych2$fl9_ivt_1_1_total,NeuroPsych2$fl9s_ivt_1_1_total),</v>
      </c>
      <c r="J100" s="98" t="s">
        <v>4002</v>
      </c>
      <c r="K100" s="88">
        <v>0</v>
      </c>
      <c r="L100" s="92">
        <v>2154</v>
      </c>
      <c r="M100" s="98" t="s">
        <v>4098</v>
      </c>
      <c r="N100" s="88">
        <v>1</v>
      </c>
      <c r="O100" s="92">
        <v>2153</v>
      </c>
    </row>
    <row r="101" spans="2:15" ht="17.399999999999999" customHeight="1" x14ac:dyDescent="0.25">
      <c r="B101" s="118" t="s">
        <v>4274</v>
      </c>
      <c r="C101" s="118" t="s">
        <v>4003</v>
      </c>
      <c r="D101" s="118" t="s">
        <v>4099</v>
      </c>
      <c r="E101" s="119" t="s">
        <v>4440</v>
      </c>
      <c r="F101" s="494"/>
      <c r="G101" s="1" t="str">
        <f t="shared" si="1"/>
        <v>IVT_1_1_PATH=coalesce(NeuroPsych2$fl9_ivt_1_1_path,NeuroPsych2$fl9s_ivt_1_1_path),</v>
      </c>
      <c r="J101" s="98" t="s">
        <v>4003</v>
      </c>
      <c r="K101" s="88">
        <v>0</v>
      </c>
      <c r="L101" s="92">
        <v>2154</v>
      </c>
      <c r="M101" s="98" t="s">
        <v>4099</v>
      </c>
      <c r="N101" s="88">
        <v>1</v>
      </c>
      <c r="O101" s="92">
        <v>2153</v>
      </c>
    </row>
    <row r="102" spans="2:15" ht="17.399999999999999" customHeight="1" x14ac:dyDescent="0.25">
      <c r="B102" s="118" t="s">
        <v>4275</v>
      </c>
      <c r="C102" s="118" t="s">
        <v>4004</v>
      </c>
      <c r="D102" s="118" t="s">
        <v>4100</v>
      </c>
      <c r="E102" s="119" t="s">
        <v>4446</v>
      </c>
      <c r="F102" s="494"/>
      <c r="G102" s="1" t="str">
        <f t="shared" si="1"/>
        <v>IVT_1_1_TIME=coalesce(NeuroPsych2$fl9_ivt_1_1_time,NeuroPsych2$fl9s_ivt_1_1_time),</v>
      </c>
      <c r="J102" s="98" t="s">
        <v>4004</v>
      </c>
      <c r="K102" s="88">
        <v>0</v>
      </c>
      <c r="L102" s="92">
        <v>2154</v>
      </c>
      <c r="M102" s="98" t="s">
        <v>4100</v>
      </c>
      <c r="N102" s="88">
        <v>2154</v>
      </c>
      <c r="O102" s="92">
        <v>0</v>
      </c>
    </row>
    <row r="103" spans="2:15" ht="17.399999999999999" customHeight="1" x14ac:dyDescent="0.25">
      <c r="B103" s="118" t="s">
        <v>4276</v>
      </c>
      <c r="C103" s="118" t="s">
        <v>4005</v>
      </c>
      <c r="D103" s="118" t="s">
        <v>4101</v>
      </c>
      <c r="E103" s="119" t="s">
        <v>4445</v>
      </c>
      <c r="F103" s="494"/>
      <c r="G103" s="1" t="str">
        <f t="shared" si="1"/>
        <v>IVT_1_1_QAUDRANT=coalesce(NeuroPsych2$fl9_ivt_1_1_qaudrant,NeuroPsych2$fl9s_ivt_1_1_qaudrant),</v>
      </c>
      <c r="J103" s="98" t="s">
        <v>4005</v>
      </c>
      <c r="K103" s="88">
        <v>0</v>
      </c>
      <c r="L103" s="92">
        <v>2154</v>
      </c>
      <c r="M103" s="98" t="s">
        <v>4101</v>
      </c>
      <c r="N103" s="88">
        <v>1</v>
      </c>
      <c r="O103" s="92">
        <v>2153</v>
      </c>
    </row>
    <row r="104" spans="2:15" ht="17.399999999999999" customHeight="1" x14ac:dyDescent="0.25">
      <c r="B104" s="118" t="s">
        <v>4277</v>
      </c>
      <c r="C104" s="118" t="s">
        <v>4006</v>
      </c>
      <c r="D104" s="118" t="s">
        <v>4102</v>
      </c>
      <c r="E104" s="119" t="s">
        <v>4443</v>
      </c>
      <c r="F104" s="494"/>
      <c r="G104" s="1" t="str">
        <f t="shared" si="1"/>
        <v>IVT_1_2_TARGET=coalesce(NeuroPsych2$fl9_ivt_1_2_target,NeuroPsych2$fl9s_ivt_1_2_target),</v>
      </c>
      <c r="J104" s="98" t="s">
        <v>4006</v>
      </c>
      <c r="K104" s="88">
        <v>0</v>
      </c>
      <c r="L104" s="92">
        <v>2154</v>
      </c>
      <c r="M104" s="98" t="s">
        <v>4102</v>
      </c>
      <c r="N104" s="88">
        <v>1</v>
      </c>
      <c r="O104" s="92">
        <v>2153</v>
      </c>
    </row>
    <row r="105" spans="2:15" ht="17.399999999999999" customHeight="1" x14ac:dyDescent="0.25">
      <c r="B105" s="118" t="s">
        <v>4278</v>
      </c>
      <c r="C105" s="118" t="s">
        <v>4007</v>
      </c>
      <c r="D105" s="118" t="s">
        <v>4103</v>
      </c>
      <c r="E105" s="119" t="s">
        <v>4444</v>
      </c>
      <c r="F105" s="494"/>
      <c r="G105" s="1" t="str">
        <f t="shared" si="1"/>
        <v>IVT_1_2_TOTAL=coalesce(NeuroPsych2$fl9_ivt_1_2_total,NeuroPsych2$fl9s_ivt_1_2_total),</v>
      </c>
      <c r="J105" s="98" t="s">
        <v>4007</v>
      </c>
      <c r="K105" s="88">
        <v>0</v>
      </c>
      <c r="L105" s="92">
        <v>2154</v>
      </c>
      <c r="M105" s="98" t="s">
        <v>4103</v>
      </c>
      <c r="N105" s="88">
        <v>1</v>
      </c>
      <c r="O105" s="92">
        <v>2153</v>
      </c>
    </row>
    <row r="106" spans="2:15" ht="17.399999999999999" customHeight="1" x14ac:dyDescent="0.25">
      <c r="B106" s="118" t="s">
        <v>4279</v>
      </c>
      <c r="C106" s="118" t="s">
        <v>4008</v>
      </c>
      <c r="D106" s="118" t="s">
        <v>4104</v>
      </c>
      <c r="E106" s="119" t="s">
        <v>4447</v>
      </c>
      <c r="F106" s="494"/>
      <c r="G106" s="1" t="str">
        <f t="shared" si="1"/>
        <v>IVT_1_2_PATH=coalesce(NeuroPsych2$fl9_ivt_1_2_path,NeuroPsych2$fl9s_ivt_1_2_path),</v>
      </c>
      <c r="J106" s="98" t="s">
        <v>4008</v>
      </c>
      <c r="K106" s="88">
        <v>0</v>
      </c>
      <c r="L106" s="92">
        <v>2154</v>
      </c>
      <c r="M106" s="98" t="s">
        <v>4104</v>
      </c>
      <c r="N106" s="88">
        <v>1</v>
      </c>
      <c r="O106" s="92">
        <v>2153</v>
      </c>
    </row>
    <row r="107" spans="2:15" ht="17.399999999999999" customHeight="1" x14ac:dyDescent="0.25">
      <c r="B107" s="118" t="s">
        <v>4280</v>
      </c>
      <c r="C107" s="118" t="s">
        <v>4009</v>
      </c>
      <c r="D107" s="118" t="s">
        <v>4105</v>
      </c>
      <c r="E107" s="119" t="s">
        <v>4448</v>
      </c>
      <c r="F107" s="494"/>
      <c r="G107" s="1" t="str">
        <f t="shared" si="1"/>
        <v>IVT_1_2_TIME=coalesce(NeuroPsych2$fl9_ivt_1_2_time,NeuroPsych2$fl9s_ivt_1_2_time),</v>
      </c>
      <c r="J107" s="98" t="s">
        <v>4009</v>
      </c>
      <c r="K107" s="88">
        <v>0</v>
      </c>
      <c r="L107" s="92">
        <v>2154</v>
      </c>
      <c r="M107" s="98" t="s">
        <v>4105</v>
      </c>
      <c r="N107" s="88">
        <v>2154</v>
      </c>
      <c r="O107" s="92">
        <v>0</v>
      </c>
    </row>
    <row r="108" spans="2:15" ht="17.399999999999999" customHeight="1" x14ac:dyDescent="0.25">
      <c r="B108" s="118" t="s">
        <v>4281</v>
      </c>
      <c r="C108" s="118" t="s">
        <v>4010</v>
      </c>
      <c r="D108" s="118" t="s">
        <v>4106</v>
      </c>
      <c r="E108" s="119" t="s">
        <v>4451</v>
      </c>
      <c r="F108" s="494"/>
      <c r="G108" s="1" t="str">
        <f t="shared" si="1"/>
        <v>IVT_1_2_QAUDRANT=coalesce(NeuroPsych2$fl9_ivt_1_2_qaudrant,NeuroPsych2$fl9s_ivt_1_2_qaudrant),</v>
      </c>
      <c r="J108" s="98" t="s">
        <v>4010</v>
      </c>
      <c r="K108" s="88">
        <v>0</v>
      </c>
      <c r="L108" s="92">
        <v>2154</v>
      </c>
      <c r="M108" s="98" t="s">
        <v>4106</v>
      </c>
      <c r="N108" s="88">
        <v>1</v>
      </c>
      <c r="O108" s="92">
        <v>2153</v>
      </c>
    </row>
    <row r="109" spans="2:15" ht="17.399999999999999" customHeight="1" x14ac:dyDescent="0.25">
      <c r="B109" s="118" t="s">
        <v>4282</v>
      </c>
      <c r="C109" s="118" t="s">
        <v>4011</v>
      </c>
      <c r="D109" s="118" t="s">
        <v>4107</v>
      </c>
      <c r="E109" s="119" t="s">
        <v>4456</v>
      </c>
      <c r="F109" s="494"/>
      <c r="G109" s="1" t="str">
        <f t="shared" si="1"/>
        <v>IVT_1_3_TARGET=coalesce(NeuroPsych2$fl9_ivt_1_3_target,NeuroPsych2$fl9s_ivt_1_3_target),</v>
      </c>
      <c r="J109" s="98" t="s">
        <v>4011</v>
      </c>
      <c r="K109" s="88">
        <v>0</v>
      </c>
      <c r="L109" s="92">
        <v>2154</v>
      </c>
      <c r="M109" s="98" t="s">
        <v>4107</v>
      </c>
      <c r="N109" s="88">
        <v>1</v>
      </c>
      <c r="O109" s="92">
        <v>2153</v>
      </c>
    </row>
    <row r="110" spans="2:15" ht="17.399999999999999" customHeight="1" x14ac:dyDescent="0.25">
      <c r="B110" s="118" t="s">
        <v>4283</v>
      </c>
      <c r="C110" s="118" t="s">
        <v>4012</v>
      </c>
      <c r="D110" s="118" t="s">
        <v>4108</v>
      </c>
      <c r="E110" s="119" t="s">
        <v>4457</v>
      </c>
      <c r="F110" s="494"/>
      <c r="G110" s="1" t="str">
        <f t="shared" si="1"/>
        <v>IVT_1_3_TOTAL=coalesce(NeuroPsych2$fl9_ivt_1_3_total,NeuroPsych2$fl9s_ivt_1_3_total),</v>
      </c>
      <c r="J110" s="98" t="s">
        <v>4012</v>
      </c>
      <c r="K110" s="88">
        <v>0</v>
      </c>
      <c r="L110" s="92">
        <v>2154</v>
      </c>
      <c r="M110" s="98" t="s">
        <v>4108</v>
      </c>
      <c r="N110" s="88">
        <v>1</v>
      </c>
      <c r="O110" s="92">
        <v>2153</v>
      </c>
    </row>
    <row r="111" spans="2:15" ht="17.399999999999999" customHeight="1" x14ac:dyDescent="0.25">
      <c r="B111" s="118" t="s">
        <v>4284</v>
      </c>
      <c r="C111" s="118" t="s">
        <v>4013</v>
      </c>
      <c r="D111" s="118" t="s">
        <v>4109</v>
      </c>
      <c r="E111" s="119" t="s">
        <v>4459</v>
      </c>
      <c r="F111" s="494"/>
      <c r="G111" s="1" t="str">
        <f t="shared" si="1"/>
        <v>IVT_1_3_PATH=coalesce(NeuroPsych2$fl9_ivt_1_3_path,NeuroPsych2$fl9s_ivt_1_3_path),</v>
      </c>
      <c r="J111" s="98" t="s">
        <v>4013</v>
      </c>
      <c r="K111" s="88">
        <v>0</v>
      </c>
      <c r="L111" s="92">
        <v>2154</v>
      </c>
      <c r="M111" s="98" t="s">
        <v>4109</v>
      </c>
      <c r="N111" s="88">
        <v>1</v>
      </c>
      <c r="O111" s="92">
        <v>2153</v>
      </c>
    </row>
    <row r="112" spans="2:15" ht="17.399999999999999" customHeight="1" x14ac:dyDescent="0.25">
      <c r="B112" s="118" t="s">
        <v>4285</v>
      </c>
      <c r="C112" s="118" t="s">
        <v>4014</v>
      </c>
      <c r="D112" s="118" t="s">
        <v>4110</v>
      </c>
      <c r="E112" s="119" t="s">
        <v>4449</v>
      </c>
      <c r="F112" s="494"/>
      <c r="G112" s="1" t="str">
        <f t="shared" si="1"/>
        <v>IVT_1_3_TIME=coalesce(NeuroPsych2$fl9_ivt_1_3_time,NeuroPsych2$fl9s_ivt_1_3_time),</v>
      </c>
      <c r="J112" s="98" t="s">
        <v>4014</v>
      </c>
      <c r="K112" s="88">
        <v>0</v>
      </c>
      <c r="L112" s="92">
        <v>2154</v>
      </c>
      <c r="M112" s="98" t="s">
        <v>4110</v>
      </c>
      <c r="N112" s="88">
        <v>2154</v>
      </c>
      <c r="O112" s="92">
        <v>0</v>
      </c>
    </row>
    <row r="113" spans="2:15" ht="17.399999999999999" customHeight="1" x14ac:dyDescent="0.25">
      <c r="B113" s="118" t="s">
        <v>4286</v>
      </c>
      <c r="C113" s="118" t="s">
        <v>4015</v>
      </c>
      <c r="D113" s="118" t="s">
        <v>4111</v>
      </c>
      <c r="E113" s="119" t="s">
        <v>4452</v>
      </c>
      <c r="F113" s="494"/>
      <c r="G113" s="1" t="str">
        <f t="shared" si="1"/>
        <v>IVT_1_3_QAUDRANT=coalesce(NeuroPsych2$fl9_ivt_1_3_qaudrant,NeuroPsych2$fl9s_ivt_1_3_qaudrant),</v>
      </c>
      <c r="J113" s="98" t="s">
        <v>4015</v>
      </c>
      <c r="K113" s="88">
        <v>0</v>
      </c>
      <c r="L113" s="92">
        <v>2154</v>
      </c>
      <c r="M113" s="98" t="s">
        <v>4111</v>
      </c>
      <c r="N113" s="88">
        <v>1</v>
      </c>
      <c r="O113" s="92">
        <v>2153</v>
      </c>
    </row>
    <row r="114" spans="2:15" ht="17.399999999999999" customHeight="1" x14ac:dyDescent="0.25">
      <c r="B114" s="118" t="s">
        <v>4287</v>
      </c>
      <c r="C114" s="118" t="s">
        <v>4016</v>
      </c>
      <c r="D114" s="118" t="s">
        <v>4112</v>
      </c>
      <c r="E114" s="119" t="s">
        <v>4453</v>
      </c>
      <c r="F114" s="494"/>
      <c r="G114" s="1" t="str">
        <f t="shared" si="1"/>
        <v>IVT_1_4_TARGET=coalesce(NeuroPsych2$fl9_ivt_1_4_target,NeuroPsych2$fl9s_ivt_1_4_target),</v>
      </c>
      <c r="J114" s="98" t="s">
        <v>4016</v>
      </c>
      <c r="K114" s="88">
        <v>0</v>
      </c>
      <c r="L114" s="92">
        <v>2154</v>
      </c>
      <c r="M114" s="98" t="s">
        <v>4112</v>
      </c>
      <c r="N114" s="88">
        <v>1</v>
      </c>
      <c r="O114" s="92">
        <v>2153</v>
      </c>
    </row>
    <row r="115" spans="2:15" ht="17.399999999999999" customHeight="1" x14ac:dyDescent="0.25">
      <c r="B115" s="118" t="s">
        <v>4288</v>
      </c>
      <c r="C115" s="118" t="s">
        <v>4017</v>
      </c>
      <c r="D115" s="118" t="s">
        <v>4113</v>
      </c>
      <c r="E115" s="119" t="s">
        <v>4458</v>
      </c>
      <c r="F115" s="494"/>
      <c r="G115" s="1" t="str">
        <f t="shared" si="1"/>
        <v>IVT_1_4_TOTAL=coalesce(NeuroPsych2$fl9_ivt_1_4_total,NeuroPsych2$fl9s_ivt_1_4_total),</v>
      </c>
      <c r="J115" s="98" t="s">
        <v>4017</v>
      </c>
      <c r="K115" s="88">
        <v>0</v>
      </c>
      <c r="L115" s="92">
        <v>2154</v>
      </c>
      <c r="M115" s="98" t="s">
        <v>4113</v>
      </c>
      <c r="N115" s="88">
        <v>1</v>
      </c>
      <c r="O115" s="92">
        <v>2153</v>
      </c>
    </row>
    <row r="116" spans="2:15" ht="17.399999999999999" customHeight="1" x14ac:dyDescent="0.25">
      <c r="B116" s="118" t="s">
        <v>4289</v>
      </c>
      <c r="C116" s="118" t="s">
        <v>4018</v>
      </c>
      <c r="D116" s="118" t="s">
        <v>4114</v>
      </c>
      <c r="E116" s="119" t="s">
        <v>4454</v>
      </c>
      <c r="F116" s="494"/>
      <c r="G116" s="1" t="str">
        <f t="shared" si="1"/>
        <v>IVT_1_4_PATH=coalesce(NeuroPsych2$fl9_ivt_1_4_path,NeuroPsych2$fl9s_ivt_1_4_path),</v>
      </c>
      <c r="J116" s="98" t="s">
        <v>4018</v>
      </c>
      <c r="K116" s="88">
        <v>0</v>
      </c>
      <c r="L116" s="92">
        <v>2154</v>
      </c>
      <c r="M116" s="98" t="s">
        <v>4114</v>
      </c>
      <c r="N116" s="88">
        <v>1</v>
      </c>
      <c r="O116" s="92">
        <v>2153</v>
      </c>
    </row>
    <row r="117" spans="2:15" ht="17.399999999999999" customHeight="1" x14ac:dyDescent="0.25">
      <c r="B117" s="118" t="s">
        <v>4290</v>
      </c>
      <c r="C117" s="118" t="s">
        <v>4019</v>
      </c>
      <c r="D117" s="118" t="s">
        <v>4115</v>
      </c>
      <c r="E117" s="119" t="s">
        <v>4450</v>
      </c>
      <c r="F117" s="494"/>
      <c r="G117" s="1" t="str">
        <f t="shared" si="1"/>
        <v>IVT_1_4_TIME=coalesce(NeuroPsych2$fl9_ivt_1_4_time,NeuroPsych2$fl9s_ivt_1_4_time),</v>
      </c>
      <c r="J117" s="98" t="s">
        <v>4019</v>
      </c>
      <c r="K117" s="88">
        <v>0</v>
      </c>
      <c r="L117" s="92">
        <v>2154</v>
      </c>
      <c r="M117" s="98" t="s">
        <v>4115</v>
      </c>
      <c r="N117" s="88">
        <v>2154</v>
      </c>
      <c r="O117" s="92">
        <v>0</v>
      </c>
    </row>
    <row r="118" spans="2:15" ht="17.399999999999999" customHeight="1" x14ac:dyDescent="0.25">
      <c r="B118" s="118" t="s">
        <v>4291</v>
      </c>
      <c r="C118" s="118" t="s">
        <v>4020</v>
      </c>
      <c r="D118" s="118" t="s">
        <v>4116</v>
      </c>
      <c r="E118" s="119" t="s">
        <v>4455</v>
      </c>
      <c r="F118" s="494"/>
      <c r="G118" s="1" t="str">
        <f t="shared" si="1"/>
        <v>IVT_1_4_QAUDRANT=coalesce(NeuroPsych2$fl9_ivt_1_4_qaudrant,NeuroPsych2$fl9s_ivt_1_4_qaudrant),</v>
      </c>
      <c r="J118" s="98" t="s">
        <v>4020</v>
      </c>
      <c r="K118" s="88">
        <v>0</v>
      </c>
      <c r="L118" s="92">
        <v>2154</v>
      </c>
      <c r="M118" s="98" t="s">
        <v>4116</v>
      </c>
      <c r="N118" s="88">
        <v>1</v>
      </c>
      <c r="O118" s="92">
        <v>2153</v>
      </c>
    </row>
    <row r="119" spans="2:15" ht="17.399999999999999" customHeight="1" x14ac:dyDescent="0.25">
      <c r="B119" s="118" t="s">
        <v>4292</v>
      </c>
      <c r="C119" s="118" t="s">
        <v>4021</v>
      </c>
      <c r="D119" s="118" t="s">
        <v>4117</v>
      </c>
      <c r="E119" s="119" t="s">
        <v>4441</v>
      </c>
      <c r="F119" s="494"/>
      <c r="G119" s="1" t="str">
        <f t="shared" si="1"/>
        <v>IVT_1_5_TARGET=coalesce(NeuroPsych2$fl9_ivt_1_5_target,NeuroPsych2$fl9s_ivt_1_5_target),</v>
      </c>
      <c r="J119" s="98" t="s">
        <v>4021</v>
      </c>
      <c r="K119" s="88">
        <v>0</v>
      </c>
      <c r="L119" s="92">
        <v>2154</v>
      </c>
      <c r="M119" s="98" t="s">
        <v>4117</v>
      </c>
      <c r="N119" s="88">
        <v>1</v>
      </c>
      <c r="O119" s="92">
        <v>2153</v>
      </c>
    </row>
    <row r="120" spans="2:15" ht="17.399999999999999" customHeight="1" x14ac:dyDescent="0.25">
      <c r="B120" s="118" t="s">
        <v>4293</v>
      </c>
      <c r="C120" s="118" t="s">
        <v>4022</v>
      </c>
      <c r="D120" s="118" t="s">
        <v>4118</v>
      </c>
      <c r="E120" s="119" t="s">
        <v>4442</v>
      </c>
      <c r="F120" s="494"/>
      <c r="G120" s="1" t="str">
        <f t="shared" si="1"/>
        <v>IVT_1_5_TOTAL=coalesce(NeuroPsych2$fl9_ivt_1_5_total,NeuroPsych2$fl9s_ivt_1_5_total),</v>
      </c>
      <c r="J120" s="98" t="s">
        <v>4022</v>
      </c>
      <c r="K120" s="88">
        <v>0</v>
      </c>
      <c r="L120" s="92">
        <v>2154</v>
      </c>
      <c r="M120" s="98" t="s">
        <v>4118</v>
      </c>
      <c r="N120" s="88">
        <v>1</v>
      </c>
      <c r="O120" s="92">
        <v>2153</v>
      </c>
    </row>
    <row r="121" spans="2:15" ht="17.399999999999999" customHeight="1" x14ac:dyDescent="0.25">
      <c r="B121" s="118" t="s">
        <v>4294</v>
      </c>
      <c r="C121" s="118" t="s">
        <v>4023</v>
      </c>
      <c r="D121" s="118" t="s">
        <v>4119</v>
      </c>
      <c r="E121" s="119" t="s">
        <v>4460</v>
      </c>
      <c r="F121" s="494"/>
      <c r="G121" s="1" t="str">
        <f t="shared" si="1"/>
        <v>IVT_1_5_PATH=coalesce(NeuroPsych2$fl9_ivt_1_5_path,NeuroPsych2$fl9s_ivt_1_5_path),</v>
      </c>
      <c r="J121" s="98" t="s">
        <v>4023</v>
      </c>
      <c r="K121" s="88">
        <v>0</v>
      </c>
      <c r="L121" s="92">
        <v>2154</v>
      </c>
      <c r="M121" s="98" t="s">
        <v>4119</v>
      </c>
      <c r="N121" s="88">
        <v>1</v>
      </c>
      <c r="O121" s="92">
        <v>2153</v>
      </c>
    </row>
    <row r="122" spans="2:15" ht="17.399999999999999" customHeight="1" x14ac:dyDescent="0.25">
      <c r="B122" s="118" t="s">
        <v>4295</v>
      </c>
      <c r="C122" s="118" t="s">
        <v>4024</v>
      </c>
      <c r="D122" s="118" t="s">
        <v>4120</v>
      </c>
      <c r="E122" s="119" t="s">
        <v>4461</v>
      </c>
      <c r="F122" s="494"/>
      <c r="G122" s="1" t="str">
        <f t="shared" si="1"/>
        <v>IVT_1_5_TIME=coalesce(NeuroPsych2$fl9_ivt_1_5_time,NeuroPsych2$fl9s_ivt_1_5_time),</v>
      </c>
      <c r="J122" s="98" t="s">
        <v>4024</v>
      </c>
      <c r="K122" s="88">
        <v>0</v>
      </c>
      <c r="L122" s="92">
        <v>2154</v>
      </c>
      <c r="M122" s="98" t="s">
        <v>4120</v>
      </c>
      <c r="N122" s="88">
        <v>2154</v>
      </c>
      <c r="O122" s="92">
        <v>0</v>
      </c>
    </row>
    <row r="123" spans="2:15" ht="17.399999999999999" customHeight="1" x14ac:dyDescent="0.25">
      <c r="B123" s="118" t="s">
        <v>4296</v>
      </c>
      <c r="C123" s="118" t="s">
        <v>4025</v>
      </c>
      <c r="D123" s="118" t="s">
        <v>4121</v>
      </c>
      <c r="E123" s="119" t="s">
        <v>4462</v>
      </c>
      <c r="F123" s="494"/>
      <c r="G123" s="1" t="str">
        <f t="shared" si="1"/>
        <v>IVT_1_5_QAUDRANT=coalesce(NeuroPsych2$fl9_ivt_1_5_qaudrant,NeuroPsych2$fl9s_ivt_1_5_qaudrant),</v>
      </c>
      <c r="J123" s="98" t="s">
        <v>4025</v>
      </c>
      <c r="K123" s="88">
        <v>0</v>
      </c>
      <c r="L123" s="92">
        <v>2154</v>
      </c>
      <c r="M123" s="98" t="s">
        <v>4121</v>
      </c>
      <c r="N123" s="88">
        <v>1</v>
      </c>
      <c r="O123" s="92">
        <v>2153</v>
      </c>
    </row>
    <row r="124" spans="2:15" ht="17.399999999999999" customHeight="1" x14ac:dyDescent="0.25">
      <c r="B124" s="118" t="s">
        <v>4297</v>
      </c>
      <c r="C124" s="118" t="s">
        <v>4026</v>
      </c>
      <c r="D124" s="118" t="s">
        <v>4122</v>
      </c>
      <c r="E124" s="119" t="s">
        <v>4463</v>
      </c>
      <c r="F124" s="494"/>
      <c r="G124" s="1" t="str">
        <f t="shared" si="1"/>
        <v>IVT_1_6_TARGET=coalesce(NeuroPsych2$fl9_ivt_1_6_target,NeuroPsych2$fl9s_ivt_1_6_target),</v>
      </c>
      <c r="J124" s="98" t="s">
        <v>4026</v>
      </c>
      <c r="K124" s="88">
        <v>0</v>
      </c>
      <c r="L124" s="92">
        <v>2154</v>
      </c>
      <c r="M124" s="98" t="s">
        <v>4122</v>
      </c>
      <c r="N124" s="88">
        <v>1</v>
      </c>
      <c r="O124" s="92">
        <v>2153</v>
      </c>
    </row>
    <row r="125" spans="2:15" ht="17.399999999999999" customHeight="1" x14ac:dyDescent="0.25">
      <c r="B125" s="118" t="s">
        <v>4298</v>
      </c>
      <c r="C125" s="118" t="s">
        <v>4027</v>
      </c>
      <c r="D125" s="118" t="s">
        <v>4123</v>
      </c>
      <c r="E125" s="119" t="s">
        <v>4464</v>
      </c>
      <c r="F125" s="494"/>
      <c r="G125" s="1" t="str">
        <f t="shared" si="1"/>
        <v>IVT_1_6_TOTAL=coalesce(NeuroPsych2$fl9_ivt_1_6_total,NeuroPsych2$fl9s_ivt_1_6_total),</v>
      </c>
      <c r="J125" s="98" t="s">
        <v>4027</v>
      </c>
      <c r="K125" s="88">
        <v>0</v>
      </c>
      <c r="L125" s="92">
        <v>2154</v>
      </c>
      <c r="M125" s="98" t="s">
        <v>4123</v>
      </c>
      <c r="N125" s="88">
        <v>1</v>
      </c>
      <c r="O125" s="92">
        <v>2153</v>
      </c>
    </row>
    <row r="126" spans="2:15" ht="17.399999999999999" customHeight="1" x14ac:dyDescent="0.25">
      <c r="B126" s="118" t="s">
        <v>4299</v>
      </c>
      <c r="C126" s="118" t="s">
        <v>4028</v>
      </c>
      <c r="D126" s="118" t="s">
        <v>4124</v>
      </c>
      <c r="E126" s="119" t="s">
        <v>4465</v>
      </c>
      <c r="F126" s="494"/>
      <c r="G126" s="1" t="str">
        <f t="shared" si="1"/>
        <v>IVT_1_6_PATH=coalesce(NeuroPsych2$fl9_ivt_1_6_path,NeuroPsych2$fl9s_ivt_1_6_path),</v>
      </c>
      <c r="J126" s="98" t="s">
        <v>4028</v>
      </c>
      <c r="K126" s="88">
        <v>0</v>
      </c>
      <c r="L126" s="92">
        <v>2154</v>
      </c>
      <c r="M126" s="98" t="s">
        <v>4124</v>
      </c>
      <c r="N126" s="88">
        <v>1</v>
      </c>
      <c r="O126" s="92">
        <v>2153</v>
      </c>
    </row>
    <row r="127" spans="2:15" ht="17.399999999999999" customHeight="1" x14ac:dyDescent="0.25">
      <c r="B127" s="118" t="s">
        <v>4300</v>
      </c>
      <c r="C127" s="118" t="s">
        <v>4029</v>
      </c>
      <c r="D127" s="118" t="s">
        <v>4125</v>
      </c>
      <c r="E127" s="119" t="s">
        <v>4466</v>
      </c>
      <c r="F127" s="494"/>
      <c r="G127" s="1" t="str">
        <f t="shared" si="1"/>
        <v>IVT_1_6_TIME=coalesce(NeuroPsych2$fl9_ivt_1_6_time,NeuroPsych2$fl9s_ivt_1_6_time),</v>
      </c>
      <c r="J127" s="98" t="s">
        <v>4029</v>
      </c>
      <c r="K127" s="88">
        <v>0</v>
      </c>
      <c r="L127" s="92">
        <v>2154</v>
      </c>
      <c r="M127" s="98" t="s">
        <v>4125</v>
      </c>
      <c r="N127" s="88">
        <v>2154</v>
      </c>
      <c r="O127" s="92">
        <v>0</v>
      </c>
    </row>
    <row r="128" spans="2:15" ht="17.399999999999999" customHeight="1" x14ac:dyDescent="0.25">
      <c r="B128" s="118" t="s">
        <v>4301</v>
      </c>
      <c r="C128" s="118" t="s">
        <v>4030</v>
      </c>
      <c r="D128" s="118" t="s">
        <v>4126</v>
      </c>
      <c r="E128" s="119" t="s">
        <v>4467</v>
      </c>
      <c r="F128" s="494"/>
      <c r="G128" s="1" t="str">
        <f t="shared" si="1"/>
        <v>IVT_1_6_QAUDRANT=coalesce(NeuroPsych2$fl9_ivt_1_6_qaudrant,NeuroPsych2$fl9s_ivt_1_6_qaudrant),</v>
      </c>
      <c r="J128" s="98" t="s">
        <v>4030</v>
      </c>
      <c r="K128" s="88">
        <v>0</v>
      </c>
      <c r="L128" s="92">
        <v>2154</v>
      </c>
      <c r="M128" s="98" t="s">
        <v>4126</v>
      </c>
      <c r="N128" s="88">
        <v>1</v>
      </c>
      <c r="O128" s="92">
        <v>2153</v>
      </c>
    </row>
    <row r="129" spans="2:15" ht="17.399999999999999" customHeight="1" x14ac:dyDescent="0.25">
      <c r="B129" s="118" t="s">
        <v>4302</v>
      </c>
      <c r="C129" s="118" t="s">
        <v>4031</v>
      </c>
      <c r="D129" s="118" t="s">
        <v>4127</v>
      </c>
      <c r="E129" s="119" t="s">
        <v>4468</v>
      </c>
      <c r="F129" s="494"/>
      <c r="G129" s="1" t="str">
        <f t="shared" si="1"/>
        <v>IVT_1_7_TARGET=coalesce(NeuroPsych2$fl9_ivt_1_7_target,NeuroPsych2$fl9s_ivt_1_7_target),</v>
      </c>
      <c r="J129" s="98" t="s">
        <v>4031</v>
      </c>
      <c r="K129" s="88">
        <v>0</v>
      </c>
      <c r="L129" s="92">
        <v>2154</v>
      </c>
      <c r="M129" s="98" t="s">
        <v>4127</v>
      </c>
      <c r="N129" s="88">
        <v>1</v>
      </c>
      <c r="O129" s="92">
        <v>2153</v>
      </c>
    </row>
    <row r="130" spans="2:15" ht="17.399999999999999" customHeight="1" x14ac:dyDescent="0.25">
      <c r="B130" s="118" t="s">
        <v>4303</v>
      </c>
      <c r="C130" s="118" t="s">
        <v>4032</v>
      </c>
      <c r="D130" s="118" t="s">
        <v>4128</v>
      </c>
      <c r="E130" s="119" t="s">
        <v>4469</v>
      </c>
      <c r="F130" s="494"/>
      <c r="G130" s="1" t="str">
        <f t="shared" si="1"/>
        <v>IVT_1_7_TOTAL=coalesce(NeuroPsych2$fl9_ivt_1_7_total,NeuroPsych2$fl9s_ivt_1_7_total),</v>
      </c>
      <c r="J130" s="98" t="s">
        <v>4032</v>
      </c>
      <c r="K130" s="88">
        <v>0</v>
      </c>
      <c r="L130" s="92">
        <v>2154</v>
      </c>
      <c r="M130" s="98" t="s">
        <v>4128</v>
      </c>
      <c r="N130" s="88">
        <v>1</v>
      </c>
      <c r="O130" s="92">
        <v>2153</v>
      </c>
    </row>
    <row r="131" spans="2:15" ht="17.399999999999999" customHeight="1" x14ac:dyDescent="0.25">
      <c r="B131" s="118" t="s">
        <v>4304</v>
      </c>
      <c r="C131" s="118" t="s">
        <v>4033</v>
      </c>
      <c r="D131" s="118" t="s">
        <v>4129</v>
      </c>
      <c r="E131" s="119" t="s">
        <v>4470</v>
      </c>
      <c r="F131" s="494"/>
      <c r="G131" s="1" t="str">
        <f t="shared" ref="G131:G183" si="2">IF(OR(C134="",D134=""),"",CONCATENATE(B134,"=coalesce(NeuroPsych2$",C134,",NeuroPsych2$",D134,"),"))</f>
        <v>IVT_1_7_PATH=coalesce(NeuroPsych2$fl9_ivt_1_7_path,NeuroPsych2$fl9s_ivt_1_7_path),</v>
      </c>
      <c r="J131" s="98" t="s">
        <v>4033</v>
      </c>
      <c r="K131" s="88">
        <v>0</v>
      </c>
      <c r="L131" s="92">
        <v>2154</v>
      </c>
      <c r="M131" s="98" t="s">
        <v>4129</v>
      </c>
      <c r="N131" s="88">
        <v>1</v>
      </c>
      <c r="O131" s="92">
        <v>2153</v>
      </c>
    </row>
    <row r="132" spans="2:15" ht="17.399999999999999" customHeight="1" x14ac:dyDescent="0.25">
      <c r="B132" s="118" t="s">
        <v>4305</v>
      </c>
      <c r="C132" s="118" t="s">
        <v>4034</v>
      </c>
      <c r="D132" s="118" t="s">
        <v>4130</v>
      </c>
      <c r="E132" s="119" t="s">
        <v>4471</v>
      </c>
      <c r="F132" s="494"/>
      <c r="G132" s="1" t="str">
        <f t="shared" si="2"/>
        <v>IVT_1_7_TIME=coalesce(NeuroPsych2$fl9_ivt_1_7_time,NeuroPsych2$fl9s_ivt_1_7_time),</v>
      </c>
      <c r="J132" s="98" t="s">
        <v>4034</v>
      </c>
      <c r="K132" s="88">
        <v>0</v>
      </c>
      <c r="L132" s="92">
        <v>2154</v>
      </c>
      <c r="M132" s="98" t="s">
        <v>4130</v>
      </c>
      <c r="N132" s="88">
        <v>2154</v>
      </c>
      <c r="O132" s="92">
        <v>0</v>
      </c>
    </row>
    <row r="133" spans="2:15" ht="17.399999999999999" customHeight="1" x14ac:dyDescent="0.25">
      <c r="B133" s="118" t="s">
        <v>4306</v>
      </c>
      <c r="C133" s="118" t="s">
        <v>4035</v>
      </c>
      <c r="D133" s="118" t="s">
        <v>4131</v>
      </c>
      <c r="E133" s="119" t="s">
        <v>4472</v>
      </c>
      <c r="F133" s="494"/>
      <c r="G133" s="1" t="str">
        <f t="shared" si="2"/>
        <v>IVT_1_7_QAUDRANT=coalesce(NeuroPsych2$fl9_ivt_1_7_qaudrant,NeuroPsych2$fl9s_ivt_1_7_qaudrant),</v>
      </c>
      <c r="J133" s="98" t="s">
        <v>4035</v>
      </c>
      <c r="K133" s="88">
        <v>0</v>
      </c>
      <c r="L133" s="92">
        <v>2154</v>
      </c>
      <c r="M133" s="98" t="s">
        <v>4131</v>
      </c>
      <c r="N133" s="88">
        <v>1</v>
      </c>
      <c r="O133" s="92">
        <v>2153</v>
      </c>
    </row>
    <row r="134" spans="2:15" ht="17.399999999999999" customHeight="1" x14ac:dyDescent="0.25">
      <c r="B134" s="118" t="s">
        <v>4307</v>
      </c>
      <c r="C134" s="118" t="s">
        <v>4036</v>
      </c>
      <c r="D134" s="118" t="s">
        <v>4132</v>
      </c>
      <c r="E134" s="119" t="s">
        <v>4473</v>
      </c>
      <c r="F134" s="494"/>
      <c r="G134" s="1" t="str">
        <f t="shared" si="2"/>
        <v>IVT_1_8_TARGET=coalesce(NeuroPsych2$fl9_ivt_1_8_target,NeuroPsych2$fl9s_ivt_1_8_target),</v>
      </c>
      <c r="J134" s="98" t="s">
        <v>4036</v>
      </c>
      <c r="K134" s="88">
        <v>0</v>
      </c>
      <c r="L134" s="92">
        <v>2154</v>
      </c>
      <c r="M134" s="98" t="s">
        <v>4132</v>
      </c>
      <c r="N134" s="88">
        <v>1</v>
      </c>
      <c r="O134" s="92">
        <v>2153</v>
      </c>
    </row>
    <row r="135" spans="2:15" ht="17.399999999999999" customHeight="1" x14ac:dyDescent="0.25">
      <c r="B135" s="118" t="s">
        <v>4308</v>
      </c>
      <c r="C135" s="118" t="s">
        <v>4037</v>
      </c>
      <c r="D135" s="118" t="s">
        <v>4133</v>
      </c>
      <c r="E135" s="119" t="s">
        <v>4474</v>
      </c>
      <c r="F135" s="494"/>
      <c r="G135" s="1" t="str">
        <f t="shared" si="2"/>
        <v>IVT_1_8_TOTAL=coalesce(NeuroPsych2$fl9_ivt_1_8_total,NeuroPsych2$fl9s_ivt_1_8_total),</v>
      </c>
      <c r="J135" s="98" t="s">
        <v>4037</v>
      </c>
      <c r="K135" s="88">
        <v>0</v>
      </c>
      <c r="L135" s="92">
        <v>2154</v>
      </c>
      <c r="M135" s="98" t="s">
        <v>4133</v>
      </c>
      <c r="N135" s="88">
        <v>1</v>
      </c>
      <c r="O135" s="92">
        <v>2153</v>
      </c>
    </row>
    <row r="136" spans="2:15" ht="17.399999999999999" customHeight="1" x14ac:dyDescent="0.25">
      <c r="B136" s="118" t="s">
        <v>4309</v>
      </c>
      <c r="C136" s="118" t="s">
        <v>4038</v>
      </c>
      <c r="D136" s="118" t="s">
        <v>4134</v>
      </c>
      <c r="E136" s="119" t="s">
        <v>4475</v>
      </c>
      <c r="F136" s="494"/>
      <c r="G136" s="1" t="str">
        <f t="shared" si="2"/>
        <v>IVT_1_8_PATH=coalesce(NeuroPsych2$fl9_ivt_1_8_path,NeuroPsych2$fl9s_ivt_1_8_path),</v>
      </c>
      <c r="J136" s="98" t="s">
        <v>4038</v>
      </c>
      <c r="K136" s="88">
        <v>0</v>
      </c>
      <c r="L136" s="92">
        <v>2154</v>
      </c>
      <c r="M136" s="98" t="s">
        <v>4134</v>
      </c>
      <c r="N136" s="88">
        <v>1</v>
      </c>
      <c r="O136" s="92">
        <v>2153</v>
      </c>
    </row>
    <row r="137" spans="2:15" ht="17.399999999999999" customHeight="1" x14ac:dyDescent="0.25">
      <c r="B137" s="118" t="s">
        <v>4310</v>
      </c>
      <c r="C137" s="118" t="s">
        <v>4039</v>
      </c>
      <c r="D137" s="118" t="s">
        <v>4135</v>
      </c>
      <c r="E137" s="119" t="s">
        <v>4476</v>
      </c>
      <c r="F137" s="494"/>
      <c r="G137" s="1" t="str">
        <f t="shared" si="2"/>
        <v>IVT_1_8_TIME=coalesce(NeuroPsych2$fl9_ivt_1_8_time,NeuroPsych2$fl9s_ivt_1_8_time),</v>
      </c>
      <c r="J137" s="98" t="s">
        <v>4039</v>
      </c>
      <c r="K137" s="88">
        <v>0</v>
      </c>
      <c r="L137" s="92">
        <v>2154</v>
      </c>
      <c r="M137" s="98" t="s">
        <v>4135</v>
      </c>
      <c r="N137" s="88">
        <v>2154</v>
      </c>
      <c r="O137" s="92">
        <v>0</v>
      </c>
    </row>
    <row r="138" spans="2:15" ht="17.399999999999999" customHeight="1" x14ac:dyDescent="0.25">
      <c r="B138" s="118" t="s">
        <v>4311</v>
      </c>
      <c r="C138" s="118" t="s">
        <v>4040</v>
      </c>
      <c r="D138" s="118" t="s">
        <v>4136</v>
      </c>
      <c r="E138" s="119" t="s">
        <v>4477</v>
      </c>
      <c r="F138" s="494"/>
      <c r="G138" s="1" t="str">
        <f t="shared" si="2"/>
        <v>IVT_1_8_QAUDRANT=coalesce(NeuroPsych2$fl9_ivt_1_8_qaudrant,NeuroPsych2$fl9s_ivt_1_8_qaudrant),</v>
      </c>
      <c r="J138" s="98" t="s">
        <v>4040</v>
      </c>
      <c r="K138" s="88">
        <v>0</v>
      </c>
      <c r="L138" s="92">
        <v>2154</v>
      </c>
      <c r="M138" s="98" t="s">
        <v>4136</v>
      </c>
      <c r="N138" s="88">
        <v>1</v>
      </c>
      <c r="O138" s="92">
        <v>2153</v>
      </c>
    </row>
    <row r="139" spans="2:15" ht="17.399999999999999" customHeight="1" x14ac:dyDescent="0.25">
      <c r="B139" s="118" t="s">
        <v>4312</v>
      </c>
      <c r="C139" s="118" t="s">
        <v>4041</v>
      </c>
      <c r="D139" s="118" t="s">
        <v>4137</v>
      </c>
      <c r="E139" s="119" t="s">
        <v>4478</v>
      </c>
      <c r="F139" s="494"/>
      <c r="G139" s="1" t="str">
        <f t="shared" si="2"/>
        <v/>
      </c>
      <c r="I139" s="4">
        <v>1</v>
      </c>
      <c r="J139" s="98" t="s">
        <v>4041</v>
      </c>
      <c r="K139" s="88">
        <v>0</v>
      </c>
      <c r="L139" s="92">
        <v>2154</v>
      </c>
      <c r="M139" s="98" t="s">
        <v>4137</v>
      </c>
      <c r="N139" s="88">
        <v>1</v>
      </c>
      <c r="O139" s="92">
        <v>2153</v>
      </c>
    </row>
    <row r="140" spans="2:15" ht="17.399999999999999" customHeight="1" x14ac:dyDescent="0.25">
      <c r="B140" s="118" t="s">
        <v>4313</v>
      </c>
      <c r="C140" s="118" t="s">
        <v>4042</v>
      </c>
      <c r="D140" s="118" t="s">
        <v>4138</v>
      </c>
      <c r="E140" s="119" t="s">
        <v>4479</v>
      </c>
      <c r="F140" s="494"/>
      <c r="G140" s="1" t="str">
        <f t="shared" si="2"/>
        <v>IVT_1_9_TOTAL=coalesce(NeuroPsych2$fl9_ivt_1_9_total,NeuroPsych2$fl9s_ivt_1_9_total),</v>
      </c>
      <c r="J140" s="98" t="s">
        <v>4042</v>
      </c>
      <c r="K140" s="88">
        <v>0</v>
      </c>
      <c r="L140" s="92">
        <v>2154</v>
      </c>
      <c r="M140" s="98" t="s">
        <v>4138</v>
      </c>
      <c r="N140" s="88">
        <v>1</v>
      </c>
      <c r="O140" s="92">
        <v>2153</v>
      </c>
    </row>
    <row r="141" spans="2:15" ht="17.399999999999999" customHeight="1" x14ac:dyDescent="0.25">
      <c r="B141" s="118" t="s">
        <v>4314</v>
      </c>
      <c r="C141" s="118" t="s">
        <v>4043</v>
      </c>
      <c r="D141" s="118" t="s">
        <v>4139</v>
      </c>
      <c r="E141" s="119" t="s">
        <v>4480</v>
      </c>
      <c r="F141" s="494"/>
      <c r="G141" s="1" t="str">
        <f t="shared" si="2"/>
        <v/>
      </c>
      <c r="I141" s="4">
        <v>1</v>
      </c>
      <c r="J141" s="98" t="s">
        <v>4043</v>
      </c>
      <c r="K141" s="88">
        <v>0</v>
      </c>
      <c r="L141" s="92">
        <v>2154</v>
      </c>
      <c r="M141" s="98" t="s">
        <v>4139</v>
      </c>
      <c r="N141" s="88">
        <v>1</v>
      </c>
      <c r="O141" s="92">
        <v>2153</v>
      </c>
    </row>
    <row r="142" spans="2:15" ht="17.399999999999999" customHeight="1" x14ac:dyDescent="0.25">
      <c r="B142" s="118" t="s">
        <v>4315</v>
      </c>
      <c r="C142" s="118" t="s">
        <v>4044</v>
      </c>
      <c r="D142" s="9"/>
      <c r="E142" s="119" t="s">
        <v>4481</v>
      </c>
      <c r="F142" s="494"/>
      <c r="G142" s="1" t="str">
        <f t="shared" si="2"/>
        <v/>
      </c>
      <c r="I142" s="4">
        <v>1</v>
      </c>
      <c r="J142" s="98" t="s">
        <v>4044</v>
      </c>
      <c r="K142" s="88">
        <v>0</v>
      </c>
      <c r="L142" s="92">
        <v>2154</v>
      </c>
      <c r="M142" s="117"/>
      <c r="N142" s="91"/>
      <c r="O142" s="95"/>
    </row>
    <row r="143" spans="2:15" ht="17.399999999999999" customHeight="1" x14ac:dyDescent="0.25">
      <c r="B143" s="118" t="s">
        <v>4316</v>
      </c>
      <c r="C143" s="118" t="s">
        <v>4045</v>
      </c>
      <c r="D143" s="118" t="s">
        <v>4140</v>
      </c>
      <c r="E143" s="119" t="s">
        <v>4482</v>
      </c>
      <c r="F143" s="494"/>
      <c r="G143" s="1" t="str">
        <f t="shared" si="2"/>
        <v>IVT_1_9_QAUDRANT=coalesce(NeuroPsych2$fl9_ivt_1_9_qaudrant,NeuroPsych2$fl9s_ivt_1_9_qaudrant),</v>
      </c>
      <c r="J143" s="98" t="s">
        <v>4045</v>
      </c>
      <c r="K143" s="88">
        <v>0</v>
      </c>
      <c r="L143" s="92">
        <v>2154</v>
      </c>
      <c r="M143" s="98" t="s">
        <v>4140</v>
      </c>
      <c r="N143" s="88">
        <v>0</v>
      </c>
      <c r="O143" s="92">
        <v>2154</v>
      </c>
    </row>
    <row r="144" spans="2:15" ht="17.399999999999999" customHeight="1" x14ac:dyDescent="0.25">
      <c r="B144" s="118" t="s">
        <v>4317</v>
      </c>
      <c r="C144" s="118" t="s">
        <v>4046</v>
      </c>
      <c r="D144" s="9"/>
      <c r="E144" s="119" t="s">
        <v>4483</v>
      </c>
      <c r="F144" s="494"/>
      <c r="G144" s="1" t="str">
        <f t="shared" si="2"/>
        <v>IVT_2_1_SEARCH=coalesce(NeuroPsych2$fl9_ivt_2_1_search,NeuroPsych2$fl9s_ivt_2_1_search),</v>
      </c>
      <c r="J144" s="98" t="s">
        <v>4046</v>
      </c>
      <c r="K144" s="88">
        <v>0</v>
      </c>
      <c r="L144" s="92">
        <v>2154</v>
      </c>
      <c r="M144" s="117"/>
      <c r="N144" s="91"/>
      <c r="O144" s="95"/>
    </row>
    <row r="145" spans="2:15" ht="17.399999999999999" customHeight="1" x14ac:dyDescent="0.25">
      <c r="B145" s="118" t="s">
        <v>4318</v>
      </c>
      <c r="C145" s="118" t="s">
        <v>4047</v>
      </c>
      <c r="D145" s="9"/>
      <c r="E145" s="119" t="s">
        <v>4484</v>
      </c>
      <c r="F145" s="494"/>
      <c r="G145" s="1" t="str">
        <f t="shared" si="2"/>
        <v>IVT_2_1_COMMENTS=coalesce(NeuroPsych2$fl9_ivt_2_1_comments,NeuroPsych2$fl9s_ivt_2_1_comments),</v>
      </c>
      <c r="J145" s="98" t="s">
        <v>4047</v>
      </c>
      <c r="K145" s="88">
        <v>0</v>
      </c>
      <c r="L145" s="92">
        <v>2154</v>
      </c>
      <c r="M145" s="117"/>
      <c r="N145" s="91"/>
      <c r="O145" s="95"/>
    </row>
    <row r="146" spans="2:15" ht="17.399999999999999" customHeight="1" x14ac:dyDescent="0.25">
      <c r="B146" s="118" t="s">
        <v>4319</v>
      </c>
      <c r="C146" s="118" t="s">
        <v>4048</v>
      </c>
      <c r="D146" s="118" t="s">
        <v>4141</v>
      </c>
      <c r="E146" s="119" t="s">
        <v>4485</v>
      </c>
      <c r="F146" s="494"/>
      <c r="G146" s="1" t="str">
        <f t="shared" si="2"/>
        <v>IVT_2_2_SEARCH=coalesce(NeuroPsych2$fl9_ivt_2_2_search,NeuroPsych2$fl9s_ivt_2_2_search),</v>
      </c>
      <c r="J146" s="98" t="s">
        <v>4048</v>
      </c>
      <c r="K146" s="88">
        <v>0</v>
      </c>
      <c r="L146" s="92">
        <v>2154</v>
      </c>
      <c r="M146" s="98" t="s">
        <v>4141</v>
      </c>
      <c r="N146" s="88">
        <v>0</v>
      </c>
      <c r="O146" s="92">
        <v>2154</v>
      </c>
    </row>
    <row r="147" spans="2:15" ht="17.399999999999999" customHeight="1" x14ac:dyDescent="0.25">
      <c r="B147" s="118" t="s">
        <v>4320</v>
      </c>
      <c r="C147" s="118" t="s">
        <v>4049</v>
      </c>
      <c r="D147" s="118" t="s">
        <v>4142</v>
      </c>
      <c r="E147" s="119" t="s">
        <v>4486</v>
      </c>
      <c r="F147" s="494"/>
      <c r="G147" s="1" t="str">
        <f t="shared" si="2"/>
        <v>IVT_2_2_COMMENTS=coalesce(NeuroPsych2$fl9_ivt_2_2_comments,NeuroPsych2$fl9s_ivt_2_2_comments),</v>
      </c>
      <c r="J147" s="98" t="s">
        <v>4049</v>
      </c>
      <c r="K147" s="88">
        <v>0</v>
      </c>
      <c r="L147" s="92">
        <v>2154</v>
      </c>
      <c r="M147" s="98" t="s">
        <v>4142</v>
      </c>
      <c r="N147" s="88">
        <v>0</v>
      </c>
      <c r="O147" s="92">
        <v>2154</v>
      </c>
    </row>
    <row r="148" spans="2:15" ht="17.399999999999999" customHeight="1" x14ac:dyDescent="0.25">
      <c r="B148" s="118" t="s">
        <v>4321</v>
      </c>
      <c r="C148" s="118" t="s">
        <v>4050</v>
      </c>
      <c r="D148" s="118" t="s">
        <v>4143</v>
      </c>
      <c r="E148" s="119" t="s">
        <v>4492</v>
      </c>
      <c r="F148" s="494"/>
      <c r="G148" s="1" t="str">
        <f t="shared" si="2"/>
        <v>IVT_2_3_SEARCH=coalesce(NeuroPsych2$fl9_ivt_2_3_search,NeuroPsych2$fl9s_ivt_2_3_search),</v>
      </c>
      <c r="J148" s="98" t="s">
        <v>4050</v>
      </c>
      <c r="K148" s="88">
        <v>0</v>
      </c>
      <c r="L148" s="92">
        <v>2154</v>
      </c>
      <c r="M148" s="98" t="s">
        <v>4143</v>
      </c>
      <c r="N148" s="88">
        <v>0</v>
      </c>
      <c r="O148" s="92">
        <v>2154</v>
      </c>
    </row>
    <row r="149" spans="2:15" ht="17.399999999999999" customHeight="1" x14ac:dyDescent="0.25">
      <c r="B149" s="118" t="s">
        <v>4322</v>
      </c>
      <c r="C149" s="118" t="s">
        <v>4051</v>
      </c>
      <c r="D149" s="118" t="s">
        <v>4144</v>
      </c>
      <c r="E149" s="119" t="s">
        <v>4487</v>
      </c>
      <c r="F149" s="494"/>
      <c r="G149" s="1" t="str">
        <f t="shared" si="2"/>
        <v>IVT_2_3_COMMENTS=coalesce(NeuroPsych2$fl9_ivt_2_3_comments,NeuroPsych2$fl9s_ivt_2_3_comments),</v>
      </c>
      <c r="J149" s="98" t="s">
        <v>4051</v>
      </c>
      <c r="K149" s="88">
        <v>0</v>
      </c>
      <c r="L149" s="92">
        <v>2154</v>
      </c>
      <c r="M149" s="98" t="s">
        <v>4144</v>
      </c>
      <c r="N149" s="88">
        <v>0</v>
      </c>
      <c r="O149" s="92">
        <v>2154</v>
      </c>
    </row>
    <row r="150" spans="2:15" ht="17.399999999999999" customHeight="1" x14ac:dyDescent="0.25">
      <c r="B150" s="118" t="s">
        <v>4323</v>
      </c>
      <c r="C150" s="118" t="s">
        <v>4052</v>
      </c>
      <c r="D150" s="118" t="s">
        <v>4145</v>
      </c>
      <c r="E150" s="119" t="s">
        <v>4493</v>
      </c>
      <c r="F150" s="494"/>
      <c r="G150" s="1" t="str">
        <f t="shared" si="2"/>
        <v>IVT_2_4_SEARCH=coalesce(NeuroPsych2$fl9_ivt_2_4_search,NeuroPsych2$fl9s_ivt_2_4_search),</v>
      </c>
      <c r="J150" s="98" t="s">
        <v>4052</v>
      </c>
      <c r="K150" s="88">
        <v>0</v>
      </c>
      <c r="L150" s="92">
        <v>2154</v>
      </c>
      <c r="M150" s="98" t="s">
        <v>4145</v>
      </c>
      <c r="N150" s="88">
        <v>0</v>
      </c>
      <c r="O150" s="92">
        <v>2154</v>
      </c>
    </row>
    <row r="151" spans="2:15" ht="17.399999999999999" customHeight="1" x14ac:dyDescent="0.25">
      <c r="B151" s="118" t="s">
        <v>4324</v>
      </c>
      <c r="C151" s="118" t="s">
        <v>4053</v>
      </c>
      <c r="D151" s="118" t="s">
        <v>4146</v>
      </c>
      <c r="E151" s="119" t="s">
        <v>4488</v>
      </c>
      <c r="F151" s="494"/>
      <c r="G151" s="1" t="str">
        <f t="shared" si="2"/>
        <v>IVT_2_4_COMMENTS=coalesce(NeuroPsych2$fl9_ivt_2_4_comments,NeuroPsych2$fl9s_ivt_2_4_comments),</v>
      </c>
      <c r="J151" s="98" t="s">
        <v>4053</v>
      </c>
      <c r="K151" s="88">
        <v>0</v>
      </c>
      <c r="L151" s="92">
        <v>2154</v>
      </c>
      <c r="M151" s="98" t="s">
        <v>4146</v>
      </c>
      <c r="N151" s="88">
        <v>0</v>
      </c>
      <c r="O151" s="92">
        <v>2154</v>
      </c>
    </row>
    <row r="152" spans="2:15" ht="17.399999999999999" customHeight="1" x14ac:dyDescent="0.25">
      <c r="B152" s="118" t="s">
        <v>4325</v>
      </c>
      <c r="C152" s="118" t="s">
        <v>4054</v>
      </c>
      <c r="D152" s="118" t="s">
        <v>4147</v>
      </c>
      <c r="E152" s="119" t="s">
        <v>4494</v>
      </c>
      <c r="F152" s="494"/>
      <c r="G152" s="1" t="str">
        <f t="shared" si="2"/>
        <v>IVT_2_5_SEARCH=coalesce(NeuroPsych2$fl9_ivt_2_5_search,NeuroPsych2$fl9s_ivt_2_5_search),</v>
      </c>
      <c r="J152" s="98" t="s">
        <v>4054</v>
      </c>
      <c r="K152" s="88">
        <v>0</v>
      </c>
      <c r="L152" s="92">
        <v>2154</v>
      </c>
      <c r="M152" s="98" t="s">
        <v>4147</v>
      </c>
      <c r="N152" s="88">
        <v>0</v>
      </c>
      <c r="O152" s="92">
        <v>2154</v>
      </c>
    </row>
    <row r="153" spans="2:15" ht="17.399999999999999" customHeight="1" x14ac:dyDescent="0.25">
      <c r="B153" s="118" t="s">
        <v>4326</v>
      </c>
      <c r="C153" s="118" t="s">
        <v>4055</v>
      </c>
      <c r="D153" s="118" t="s">
        <v>4148</v>
      </c>
      <c r="E153" s="119" t="s">
        <v>4489</v>
      </c>
      <c r="F153" s="494"/>
      <c r="G153" s="1" t="str">
        <f t="shared" si="2"/>
        <v>IVT_2_5_COMMENTS=coalesce(NeuroPsych2$fl9_ivt_2_5_comments,NeuroPsych2$fl9s_ivt_2_5_comments),</v>
      </c>
      <c r="J153" s="98" t="s">
        <v>4055</v>
      </c>
      <c r="K153" s="88">
        <v>0</v>
      </c>
      <c r="L153" s="92">
        <v>2154</v>
      </c>
      <c r="M153" s="98" t="s">
        <v>4148</v>
      </c>
      <c r="N153" s="88">
        <v>0</v>
      </c>
      <c r="O153" s="92">
        <v>2154</v>
      </c>
    </row>
    <row r="154" spans="2:15" ht="17.399999999999999" customHeight="1" x14ac:dyDescent="0.25">
      <c r="B154" s="118" t="s">
        <v>4327</v>
      </c>
      <c r="C154" s="118" t="s">
        <v>4056</v>
      </c>
      <c r="D154" s="118" t="s">
        <v>4149</v>
      </c>
      <c r="E154" s="119" t="s">
        <v>4495</v>
      </c>
      <c r="F154" s="494"/>
      <c r="G154" s="1" t="str">
        <f t="shared" si="2"/>
        <v>IVT_2_6_SEARCH=coalesce(NeuroPsych2$fl9_ivt_2_6_search,NeuroPsych2$fl9s_ivt_2_6_search),</v>
      </c>
      <c r="J154" s="98" t="s">
        <v>4056</v>
      </c>
      <c r="K154" s="88">
        <v>0</v>
      </c>
      <c r="L154" s="92">
        <v>2154</v>
      </c>
      <c r="M154" s="98" t="s">
        <v>4149</v>
      </c>
      <c r="N154" s="88">
        <v>0</v>
      </c>
      <c r="O154" s="92">
        <v>2154</v>
      </c>
    </row>
    <row r="155" spans="2:15" ht="17.399999999999999" customHeight="1" x14ac:dyDescent="0.25">
      <c r="B155" s="118" t="s">
        <v>4328</v>
      </c>
      <c r="C155" s="118" t="s">
        <v>4057</v>
      </c>
      <c r="D155" s="118" t="s">
        <v>4150</v>
      </c>
      <c r="E155" s="119" t="s">
        <v>4490</v>
      </c>
      <c r="F155" s="494"/>
      <c r="G155" s="1" t="str">
        <f t="shared" si="2"/>
        <v>IVT_2_6_COMMENTS=coalesce(NeuroPsych2$fl9_ivt_2_6_comments,NeuroPsych2$fl9s_ivt_2_6_comments),</v>
      </c>
      <c r="J155" s="98" t="s">
        <v>4057</v>
      </c>
      <c r="K155" s="88">
        <v>0</v>
      </c>
      <c r="L155" s="92">
        <v>2154</v>
      </c>
      <c r="M155" s="98" t="s">
        <v>4150</v>
      </c>
      <c r="N155" s="88">
        <v>0</v>
      </c>
      <c r="O155" s="92">
        <v>2154</v>
      </c>
    </row>
    <row r="156" spans="2:15" ht="17.399999999999999" customHeight="1" x14ac:dyDescent="0.25">
      <c r="B156" s="118" t="s">
        <v>4329</v>
      </c>
      <c r="C156" s="118" t="s">
        <v>4058</v>
      </c>
      <c r="D156" s="118" t="s">
        <v>4151</v>
      </c>
      <c r="E156" s="119" t="s">
        <v>4496</v>
      </c>
      <c r="F156" s="494"/>
      <c r="G156" s="1" t="str">
        <f t="shared" si="2"/>
        <v>IVT_2_7_SEARCH=coalesce(NeuroPsych2$fl9_ivt_2_7_search,NeuroPsych2$fl9s_ivt_2_7_search),</v>
      </c>
      <c r="J156" s="98" t="s">
        <v>4058</v>
      </c>
      <c r="K156" s="88">
        <v>0</v>
      </c>
      <c r="L156" s="92">
        <v>2154</v>
      </c>
      <c r="M156" s="98" t="s">
        <v>4151</v>
      </c>
      <c r="N156" s="88">
        <v>0</v>
      </c>
      <c r="O156" s="92">
        <v>2154</v>
      </c>
    </row>
    <row r="157" spans="2:15" ht="17.399999999999999" customHeight="1" x14ac:dyDescent="0.25">
      <c r="B157" s="118" t="s">
        <v>4330</v>
      </c>
      <c r="C157" s="118" t="s">
        <v>4059</v>
      </c>
      <c r="D157" s="118" t="s">
        <v>4152</v>
      </c>
      <c r="E157" s="119" t="s">
        <v>4491</v>
      </c>
      <c r="F157" s="494"/>
      <c r="G157" s="1" t="str">
        <f t="shared" si="2"/>
        <v>IVT_2_7_COMMENTS=coalesce(NeuroPsych2$fl9_ivt_2_7_comments,NeuroPsych2$fl9s_ivt_2_7_comments),</v>
      </c>
      <c r="J157" s="98" t="s">
        <v>4059</v>
      </c>
      <c r="K157" s="88">
        <v>0</v>
      </c>
      <c r="L157" s="92">
        <v>2154</v>
      </c>
      <c r="M157" s="98" t="s">
        <v>4152</v>
      </c>
      <c r="N157" s="88">
        <v>0</v>
      </c>
      <c r="O157" s="92">
        <v>2154</v>
      </c>
    </row>
    <row r="158" spans="2:15" ht="17.399999999999999" customHeight="1" x14ac:dyDescent="0.25">
      <c r="B158" s="118" t="s">
        <v>4331</v>
      </c>
      <c r="C158" s="118" t="s">
        <v>4060</v>
      </c>
      <c r="D158" s="118" t="s">
        <v>4153</v>
      </c>
      <c r="E158" s="119" t="s">
        <v>4497</v>
      </c>
      <c r="F158" s="494"/>
      <c r="G158" s="1" t="str">
        <f t="shared" si="2"/>
        <v>IVT_2_8_SEARCH=coalesce(NeuroPsych2$fl9_ivt_2_8_search,NeuroPsych2$fl9s_ivt_2_8_search),</v>
      </c>
      <c r="J158" s="98" t="s">
        <v>4060</v>
      </c>
      <c r="K158" s="88">
        <v>0</v>
      </c>
      <c r="L158" s="92">
        <v>2154</v>
      </c>
      <c r="M158" s="98" t="s">
        <v>4153</v>
      </c>
      <c r="N158" s="88">
        <v>0</v>
      </c>
      <c r="O158" s="92">
        <v>2154</v>
      </c>
    </row>
    <row r="159" spans="2:15" ht="17.399999999999999" customHeight="1" x14ac:dyDescent="0.25">
      <c r="B159" s="118" t="s">
        <v>4332</v>
      </c>
      <c r="C159" s="118" t="s">
        <v>4061</v>
      </c>
      <c r="D159" s="118" t="s">
        <v>4154</v>
      </c>
      <c r="E159" s="119" t="s">
        <v>4498</v>
      </c>
      <c r="F159" s="494"/>
      <c r="G159" s="1" t="str">
        <f t="shared" si="2"/>
        <v>IVT_2_8_COMMENTS=coalesce(NeuroPsych2$fl9_ivt_2_8_comments,NeuroPsych2$fl9s_ivt_2_8_comments),</v>
      </c>
      <c r="J159" s="98" t="s">
        <v>4061</v>
      </c>
      <c r="K159" s="88">
        <v>0</v>
      </c>
      <c r="L159" s="92">
        <v>2154</v>
      </c>
      <c r="M159" s="98" t="s">
        <v>4154</v>
      </c>
      <c r="N159" s="88">
        <v>0</v>
      </c>
      <c r="O159" s="92">
        <v>2154</v>
      </c>
    </row>
    <row r="160" spans="2:15" ht="17.399999999999999" customHeight="1" x14ac:dyDescent="0.25">
      <c r="B160" s="118" t="s">
        <v>4333</v>
      </c>
      <c r="C160" s="118" t="s">
        <v>4062</v>
      </c>
      <c r="D160" s="118" t="s">
        <v>4155</v>
      </c>
      <c r="E160" s="119" t="s">
        <v>4499</v>
      </c>
      <c r="F160" s="494"/>
      <c r="G160" s="1" t="str">
        <f t="shared" si="2"/>
        <v>IVT_2_9_SEARCH=coalesce(NeuroPsych2$fl9_ivt_2_9_search,NeuroPsych2$fl9s_ivt_2_9_search),</v>
      </c>
      <c r="J160" s="98" t="s">
        <v>4062</v>
      </c>
      <c r="K160" s="88">
        <v>0</v>
      </c>
      <c r="L160" s="92">
        <v>2154</v>
      </c>
      <c r="M160" s="98" t="s">
        <v>4155</v>
      </c>
      <c r="N160" s="88">
        <v>0</v>
      </c>
      <c r="O160" s="92">
        <v>2154</v>
      </c>
    </row>
    <row r="161" spans="1:15" ht="17.399999999999999" customHeight="1" x14ac:dyDescent="0.25">
      <c r="B161" s="118" t="s">
        <v>4334</v>
      </c>
      <c r="C161" s="118" t="s">
        <v>4063</v>
      </c>
      <c r="D161" s="118" t="s">
        <v>4156</v>
      </c>
      <c r="E161" s="119" t="s">
        <v>4500</v>
      </c>
      <c r="F161" s="494"/>
      <c r="G161" s="1" t="str">
        <f t="shared" si="2"/>
        <v>IVT_2_9_COMMENTS=coalesce(NeuroPsych2$fl9_ivt_2_9_comments,NeuroPsych2$fl9s_ivt_2_9_comments),</v>
      </c>
      <c r="J161" s="98" t="s">
        <v>4063</v>
      </c>
      <c r="K161" s="88">
        <v>0</v>
      </c>
      <c r="L161" s="92">
        <v>2154</v>
      </c>
      <c r="M161" s="98" t="s">
        <v>4156</v>
      </c>
      <c r="N161" s="88">
        <v>0</v>
      </c>
      <c r="O161" s="92">
        <v>2154</v>
      </c>
    </row>
    <row r="162" spans="1:15" ht="17.399999999999999" customHeight="1" x14ac:dyDescent="0.25">
      <c r="B162" s="118" t="s">
        <v>4335</v>
      </c>
      <c r="C162" s="118" t="s">
        <v>4064</v>
      </c>
      <c r="D162" s="118" t="s">
        <v>4157</v>
      </c>
      <c r="E162" s="119" t="s">
        <v>4501</v>
      </c>
      <c r="F162" s="494"/>
      <c r="G162" s="1" t="str">
        <f t="shared" si="2"/>
        <v>OPTIONAL_BNT=coalesce(NeuroPsych2$fl9_optional_bnt,NeuroPsych2$fl9s_optional_bnt),</v>
      </c>
      <c r="J162" s="98" t="s">
        <v>4064</v>
      </c>
      <c r="K162" s="88">
        <v>0</v>
      </c>
      <c r="L162" s="92">
        <v>2154</v>
      </c>
      <c r="M162" s="98" t="s">
        <v>4157</v>
      </c>
      <c r="N162" s="88">
        <v>0</v>
      </c>
      <c r="O162" s="92">
        <v>2154</v>
      </c>
    </row>
    <row r="163" spans="1:15" ht="17.399999999999999" customHeight="1" x14ac:dyDescent="0.25">
      <c r="B163" s="118" t="s">
        <v>4336</v>
      </c>
      <c r="C163" s="118" t="s">
        <v>4065</v>
      </c>
      <c r="D163" s="118" t="s">
        <v>4158</v>
      </c>
      <c r="E163" s="119" t="s">
        <v>4502</v>
      </c>
      <c r="F163" s="494"/>
      <c r="G163" s="1" t="str">
        <f t="shared" si="2"/>
        <v>OPTIONAL_FLUENCY=coalesce(NeuroPsych2$fl9_optional_fluency,NeuroPsych2$fl9s_optional_fluency),</v>
      </c>
      <c r="J163" s="98" t="s">
        <v>4065</v>
      </c>
      <c r="K163" s="88">
        <v>0</v>
      </c>
      <c r="L163" s="92">
        <v>2154</v>
      </c>
      <c r="M163" s="98" t="s">
        <v>4158</v>
      </c>
      <c r="N163" s="88">
        <v>0</v>
      </c>
      <c r="O163" s="92">
        <v>2154</v>
      </c>
    </row>
    <row r="164" spans="1:15" ht="17.399999999999999" customHeight="1" thickBot="1" x14ac:dyDescent="0.3">
      <c r="B164" s="118" t="s">
        <v>4337</v>
      </c>
      <c r="C164" s="118" t="s">
        <v>4066</v>
      </c>
      <c r="D164" s="118" t="s">
        <v>4159</v>
      </c>
      <c r="E164" s="119" t="s">
        <v>4503</v>
      </c>
      <c r="F164" s="494"/>
      <c r="G164" s="1" t="str">
        <f t="shared" si="2"/>
        <v>OPTIONAL_FORWARDS=coalesce(NeuroPsych2$fl9_optional_forwards,NeuroPsych2$fl9s_optional_forwards),</v>
      </c>
      <c r="J164" s="99" t="s">
        <v>4066</v>
      </c>
      <c r="K164" s="105">
        <v>0</v>
      </c>
      <c r="L164" s="106">
        <v>2154</v>
      </c>
      <c r="M164" s="99" t="s">
        <v>4159</v>
      </c>
      <c r="N164" s="105">
        <v>0</v>
      </c>
      <c r="O164" s="106">
        <v>2154</v>
      </c>
    </row>
    <row r="165" spans="1:15" ht="17.399999999999999" customHeight="1" x14ac:dyDescent="0.25">
      <c r="A165" s="75" t="s">
        <v>696</v>
      </c>
      <c r="B165" s="85" t="s">
        <v>4338</v>
      </c>
      <c r="C165" s="85" t="s">
        <v>4067</v>
      </c>
      <c r="D165" s="85" t="s">
        <v>4160</v>
      </c>
      <c r="E165" s="85" t="s">
        <v>4851</v>
      </c>
      <c r="F165" s="495" t="s">
        <v>4874</v>
      </c>
      <c r="G165" s="1" t="str">
        <f t="shared" si="2"/>
        <v>OPTIONAL_BACKWARDS=coalesce(NeuroPsych2$fl9_optional_backwards,NeuroPsych2$fl9s_optional_backwards),</v>
      </c>
      <c r="J165" s="102" t="s">
        <v>4067</v>
      </c>
      <c r="K165" s="120">
        <v>4</v>
      </c>
      <c r="L165" s="121">
        <v>2150</v>
      </c>
      <c r="M165" s="102" t="s">
        <v>4160</v>
      </c>
      <c r="N165" s="120">
        <v>107</v>
      </c>
      <c r="O165" s="121">
        <v>2047</v>
      </c>
    </row>
    <row r="166" spans="1:15" ht="17.399999999999999" customHeight="1" x14ac:dyDescent="0.25">
      <c r="A166" s="81" t="s">
        <v>768</v>
      </c>
      <c r="B166" s="85" t="s">
        <v>4339</v>
      </c>
      <c r="C166" s="85" t="s">
        <v>4068</v>
      </c>
      <c r="D166" s="85" t="s">
        <v>4161</v>
      </c>
      <c r="E166" s="85" t="s">
        <v>4855</v>
      </c>
      <c r="F166" s="495"/>
      <c r="G166" s="1" t="str">
        <f t="shared" si="2"/>
        <v>MITSI_A_ASOC1_RAW=coalesce(NeuroPsych2$fl9_mitsi_a_asoc1_raw,NeuroPsych2$fl9s_mitsi_a_asoc1_raw),</v>
      </c>
      <c r="J166" s="98" t="s">
        <v>4068</v>
      </c>
      <c r="K166" s="90">
        <v>1</v>
      </c>
      <c r="L166" s="94">
        <v>2153</v>
      </c>
      <c r="M166" s="98" t="s">
        <v>4161</v>
      </c>
      <c r="N166" s="90">
        <v>3</v>
      </c>
      <c r="O166" s="94">
        <v>2151</v>
      </c>
    </row>
    <row r="167" spans="1:15" ht="17.399999999999999" customHeight="1" x14ac:dyDescent="0.25">
      <c r="A167" s="75" t="s">
        <v>4370</v>
      </c>
      <c r="B167" s="85" t="s">
        <v>4340</v>
      </c>
      <c r="C167" s="85" t="s">
        <v>4069</v>
      </c>
      <c r="D167" s="85" t="s">
        <v>4162</v>
      </c>
      <c r="E167" s="85" t="s">
        <v>4853</v>
      </c>
      <c r="F167" s="495"/>
      <c r="G167" s="1" t="str">
        <f t="shared" si="2"/>
        <v>MITSI_A_ASOC1_MS=coalesce(NeuroPsych2$fl9_mitsi_a_asoc1_ms,NeuroPsych2$fl9s_mitsi_a_asoc1_ms),</v>
      </c>
      <c r="J167" s="98" t="s">
        <v>4069</v>
      </c>
      <c r="K167" s="90">
        <v>212</v>
      </c>
      <c r="L167" s="94">
        <v>1942</v>
      </c>
      <c r="M167" s="98" t="s">
        <v>4162</v>
      </c>
      <c r="N167" s="90">
        <v>171</v>
      </c>
      <c r="O167" s="94">
        <v>1983</v>
      </c>
    </row>
    <row r="168" spans="1:15" ht="17.399999999999999" customHeight="1" thickBot="1" x14ac:dyDescent="0.3">
      <c r="A168" s="75" t="s">
        <v>4371</v>
      </c>
      <c r="B168" s="85" t="s">
        <v>4341</v>
      </c>
      <c r="C168" s="85" t="s">
        <v>4070</v>
      </c>
      <c r="D168" s="85" t="s">
        <v>4163</v>
      </c>
      <c r="E168" s="85" t="s">
        <v>4854</v>
      </c>
      <c r="F168" s="495"/>
      <c r="G168" s="1" t="str">
        <f t="shared" si="2"/>
        <v>MITSI_A_ASOC1_NO=coalesce(NeuroPsych2$fl9_mitsi_a_asoc1_no,NeuroPsych2$fl9s_mitsi_a_asoc1_no),</v>
      </c>
      <c r="J168" s="99" t="s">
        <v>4070</v>
      </c>
      <c r="K168" s="112">
        <v>212</v>
      </c>
      <c r="L168" s="113">
        <v>1942</v>
      </c>
      <c r="M168" s="99" t="s">
        <v>4163</v>
      </c>
      <c r="N168" s="112">
        <v>170</v>
      </c>
      <c r="O168" s="113">
        <v>1984</v>
      </c>
    </row>
    <row r="169" spans="1:15" ht="17.399999999999999" customHeight="1" x14ac:dyDescent="0.25">
      <c r="B169" s="118" t="s">
        <v>4342</v>
      </c>
      <c r="C169" s="118" t="s">
        <v>4071</v>
      </c>
      <c r="D169" s="118" t="s">
        <v>4164</v>
      </c>
      <c r="E169" s="119" t="s">
        <v>4504</v>
      </c>
      <c r="F169" s="494" t="s">
        <v>4856</v>
      </c>
      <c r="G169" s="1" t="str">
        <f t="shared" si="2"/>
        <v>MITSI_A_ASOC2_RAW=coalesce(NeuroPsych2$fl9_mitsi_a_asoc2_raw,NeuroPsych2$fl9s_mitsi_a_asoc2_raw),</v>
      </c>
      <c r="J169" s="102" t="s">
        <v>4071</v>
      </c>
      <c r="K169" s="103">
        <v>0</v>
      </c>
      <c r="L169" s="104">
        <v>2154</v>
      </c>
      <c r="M169" s="102" t="s">
        <v>4164</v>
      </c>
      <c r="N169" s="103">
        <v>1</v>
      </c>
      <c r="O169" s="104">
        <v>2153</v>
      </c>
    </row>
    <row r="170" spans="1:15" ht="17.399999999999999" customHeight="1" x14ac:dyDescent="0.25">
      <c r="B170" s="118" t="s">
        <v>4343</v>
      </c>
      <c r="C170" s="118" t="s">
        <v>4072</v>
      </c>
      <c r="D170" s="118" t="s">
        <v>4165</v>
      </c>
      <c r="E170" s="119" t="s">
        <v>4506</v>
      </c>
      <c r="F170" s="494"/>
      <c r="G170" s="1" t="str">
        <f t="shared" si="2"/>
        <v>MITSI_A_ASOC2_MS=coalesce(NeuroPsych2$fl9_mitsi_a_asoc2_ms,NeuroPsych2$fl9s_mitsi_a_asoc2_ms),</v>
      </c>
      <c r="J170" s="98" t="s">
        <v>4072</v>
      </c>
      <c r="K170" s="88">
        <v>0</v>
      </c>
      <c r="L170" s="92">
        <v>2154</v>
      </c>
      <c r="M170" s="98" t="s">
        <v>4165</v>
      </c>
      <c r="N170" s="88">
        <v>1</v>
      </c>
      <c r="O170" s="92">
        <v>2153</v>
      </c>
    </row>
    <row r="171" spans="1:15" ht="17.399999999999999" customHeight="1" x14ac:dyDescent="0.25">
      <c r="B171" s="118" t="s">
        <v>4344</v>
      </c>
      <c r="C171" s="118" t="s">
        <v>4073</v>
      </c>
      <c r="D171" s="118" t="s">
        <v>4166</v>
      </c>
      <c r="E171" s="119" t="s">
        <v>4508</v>
      </c>
      <c r="F171" s="494"/>
      <c r="G171" s="1" t="str">
        <f t="shared" si="2"/>
        <v>MITSI_A_ASOC2_NO=coalesce(NeuroPsych2$fl9_mitsi_a_asoc2_no,NeuroPsych2$fl9s_mitsi_a_asoc2_no),</v>
      </c>
      <c r="J171" s="98" t="s">
        <v>4073</v>
      </c>
      <c r="K171" s="88">
        <v>0</v>
      </c>
      <c r="L171" s="92">
        <v>2154</v>
      </c>
      <c r="M171" s="98" t="s">
        <v>4166</v>
      </c>
      <c r="N171" s="88">
        <v>1</v>
      </c>
      <c r="O171" s="92">
        <v>2153</v>
      </c>
    </row>
    <row r="172" spans="1:15" ht="17.399999999999999" customHeight="1" x14ac:dyDescent="0.25">
      <c r="B172" s="118" t="s">
        <v>4345</v>
      </c>
      <c r="C172" s="118" t="s">
        <v>4074</v>
      </c>
      <c r="D172" s="118" t="s">
        <v>4167</v>
      </c>
      <c r="E172" s="119" t="s">
        <v>4505</v>
      </c>
      <c r="F172" s="494"/>
      <c r="G172" s="1" t="str">
        <f t="shared" si="2"/>
        <v>MITSI_B_ASOC1_RAW=coalesce(NeuroPsych2$fl9_mitsi_b_asoc1_raw,NeuroPsych2$fl9s_mitsi_b_asoc1_raw),</v>
      </c>
      <c r="J172" s="98" t="s">
        <v>4074</v>
      </c>
      <c r="K172" s="88">
        <v>0</v>
      </c>
      <c r="L172" s="92">
        <v>2154</v>
      </c>
      <c r="M172" s="98" t="s">
        <v>4167</v>
      </c>
      <c r="N172" s="88">
        <v>1</v>
      </c>
      <c r="O172" s="92">
        <v>2153</v>
      </c>
    </row>
    <row r="173" spans="1:15" ht="17.399999999999999" customHeight="1" x14ac:dyDescent="0.25">
      <c r="B173" s="118" t="s">
        <v>4346</v>
      </c>
      <c r="C173" s="118" t="s">
        <v>4075</v>
      </c>
      <c r="D173" s="118" t="s">
        <v>4168</v>
      </c>
      <c r="E173" s="119" t="s">
        <v>4507</v>
      </c>
      <c r="F173" s="494"/>
      <c r="G173" s="1" t="str">
        <f t="shared" si="2"/>
        <v>MITSI_B_ASOC1_MS=coalesce(NeuroPsych2$fl9_mitsi_b_asoc1_ms,NeuroPsych2$fl9s_mitsi_b_asoc1_ms),</v>
      </c>
      <c r="J173" s="98" t="s">
        <v>4075</v>
      </c>
      <c r="K173" s="88">
        <v>0</v>
      </c>
      <c r="L173" s="92">
        <v>2154</v>
      </c>
      <c r="M173" s="98" t="s">
        <v>4168</v>
      </c>
      <c r="N173" s="88">
        <v>1</v>
      </c>
      <c r="O173" s="92">
        <v>2153</v>
      </c>
    </row>
    <row r="174" spans="1:15" ht="17.399999999999999" customHeight="1" x14ac:dyDescent="0.25">
      <c r="B174" s="118" t="s">
        <v>4347</v>
      </c>
      <c r="C174" s="118" t="s">
        <v>4076</v>
      </c>
      <c r="D174" s="118" t="s">
        <v>4169</v>
      </c>
      <c r="E174" s="119" t="s">
        <v>4509</v>
      </c>
      <c r="F174" s="494"/>
      <c r="G174" s="1" t="str">
        <f t="shared" si="2"/>
        <v>MITSI_B_ASOC1_NO=coalesce(NeuroPsych2$fl9_mitsi_b_asoc1_no,NeuroPsych2$fl9s_mitsi_b_asoc1_no),</v>
      </c>
      <c r="J174" s="98" t="s">
        <v>4076</v>
      </c>
      <c r="K174" s="88">
        <v>0</v>
      </c>
      <c r="L174" s="92">
        <v>2154</v>
      </c>
      <c r="M174" s="98" t="s">
        <v>4169</v>
      </c>
      <c r="N174" s="88">
        <v>1</v>
      </c>
      <c r="O174" s="92">
        <v>2153</v>
      </c>
    </row>
    <row r="175" spans="1:15" ht="17.399999999999999" customHeight="1" x14ac:dyDescent="0.25">
      <c r="B175" s="118" t="s">
        <v>4348</v>
      </c>
      <c r="C175" s="118" t="s">
        <v>4077</v>
      </c>
      <c r="D175" s="118" t="s">
        <v>4170</v>
      </c>
      <c r="E175" s="119" t="s">
        <v>4510</v>
      </c>
      <c r="F175" s="494"/>
      <c r="G175" s="1" t="str">
        <f t="shared" si="2"/>
        <v>MITSI_B_ASOC2_RAW=coalesce(NeuroPsych2$fl9_mitsi_b_asoc2_raw,NeuroPsych2$fl9s_mitsi_b_asoc2_raw),</v>
      </c>
      <c r="J175" s="98" t="s">
        <v>4077</v>
      </c>
      <c r="K175" s="88">
        <v>0</v>
      </c>
      <c r="L175" s="92">
        <v>2154</v>
      </c>
      <c r="M175" s="98" t="s">
        <v>4170</v>
      </c>
      <c r="N175" s="88">
        <v>1</v>
      </c>
      <c r="O175" s="92">
        <v>2153</v>
      </c>
    </row>
    <row r="176" spans="1:15" ht="17.399999999999999" customHeight="1" x14ac:dyDescent="0.25">
      <c r="B176" s="118" t="s">
        <v>4349</v>
      </c>
      <c r="C176" s="118" t="s">
        <v>4078</v>
      </c>
      <c r="D176" s="118" t="s">
        <v>4171</v>
      </c>
      <c r="E176" s="119" t="s">
        <v>4511</v>
      </c>
      <c r="F176" s="494"/>
      <c r="G176" s="1" t="str">
        <f t="shared" si="2"/>
        <v>MITSI_B_ASOC2_MS=coalesce(NeuroPsych2$fl9_mitsi_b_asoc2_ms,NeuroPsych2$fl9s_mitsi_b_asoc2_ms),</v>
      </c>
      <c r="J176" s="98" t="s">
        <v>4078</v>
      </c>
      <c r="K176" s="88">
        <v>0</v>
      </c>
      <c r="L176" s="92">
        <v>2154</v>
      </c>
      <c r="M176" s="98" t="s">
        <v>4171</v>
      </c>
      <c r="N176" s="88">
        <v>1</v>
      </c>
      <c r="O176" s="92">
        <v>2153</v>
      </c>
    </row>
    <row r="177" spans="2:15" ht="17.399999999999999" customHeight="1" x14ac:dyDescent="0.25">
      <c r="B177" s="118" t="s">
        <v>4350</v>
      </c>
      <c r="C177" s="118" t="s">
        <v>4079</v>
      </c>
      <c r="D177" s="118" t="s">
        <v>4172</v>
      </c>
      <c r="E177" s="119" t="s">
        <v>4512</v>
      </c>
      <c r="F177" s="494"/>
      <c r="G177" s="1" t="str">
        <f t="shared" si="2"/>
        <v>MITSI_B_ASOC2_NO=coalesce(NeuroPsych2$fl9_mitsi_b_asoc2_no,NeuroPsych2$fl9s_mitsi_b_asoc2_no),</v>
      </c>
      <c r="J177" s="98" t="s">
        <v>4079</v>
      </c>
      <c r="K177" s="88">
        <v>0</v>
      </c>
      <c r="L177" s="92">
        <v>2154</v>
      </c>
      <c r="M177" s="98" t="s">
        <v>4172</v>
      </c>
      <c r="N177" s="88">
        <v>1</v>
      </c>
      <c r="O177" s="92">
        <v>2153</v>
      </c>
    </row>
    <row r="178" spans="2:15" ht="17.399999999999999" customHeight="1" x14ac:dyDescent="0.25">
      <c r="B178" s="118" t="s">
        <v>4351</v>
      </c>
      <c r="C178" s="118" t="s">
        <v>4080</v>
      </c>
      <c r="D178" s="118" t="s">
        <v>4173</v>
      </c>
      <c r="E178" s="119" t="s">
        <v>4513</v>
      </c>
      <c r="F178" s="494"/>
      <c r="G178" s="1" t="str">
        <f t="shared" si="2"/>
        <v>MITSI_A_SHORT_RAW=coalesce(NeuroPsych2$fl9_mitsi_a_short_raw,NeuroPsych2$fl9s_mitsi_a_short_raw),</v>
      </c>
      <c r="J178" s="98" t="s">
        <v>4080</v>
      </c>
      <c r="K178" s="88">
        <v>0</v>
      </c>
      <c r="L178" s="92">
        <v>2154</v>
      </c>
      <c r="M178" s="98" t="s">
        <v>4173</v>
      </c>
      <c r="N178" s="88">
        <v>1</v>
      </c>
      <c r="O178" s="92">
        <v>2153</v>
      </c>
    </row>
    <row r="179" spans="2:15" ht="17.399999999999999" customHeight="1" x14ac:dyDescent="0.25">
      <c r="B179" s="118" t="s">
        <v>4352</v>
      </c>
      <c r="C179" s="118" t="s">
        <v>4081</v>
      </c>
      <c r="D179" s="118" t="s">
        <v>4174</v>
      </c>
      <c r="E179" s="119" t="s">
        <v>4514</v>
      </c>
      <c r="F179" s="494"/>
      <c r="G179" s="1" t="str">
        <f t="shared" si="2"/>
        <v>MITSI_A_SHORT_MS=coalesce(NeuroPsych2$fl9_mitsi_a_short_ms,NeuroPsych2$fl9s_mitsi_a_short_ms),</v>
      </c>
      <c r="J179" s="98" t="s">
        <v>4081</v>
      </c>
      <c r="K179" s="88">
        <v>0</v>
      </c>
      <c r="L179" s="92">
        <v>2154</v>
      </c>
      <c r="M179" s="98" t="s">
        <v>4174</v>
      </c>
      <c r="N179" s="88">
        <v>1</v>
      </c>
      <c r="O179" s="92">
        <v>2153</v>
      </c>
    </row>
    <row r="180" spans="2:15" ht="17.399999999999999" customHeight="1" x14ac:dyDescent="0.25">
      <c r="B180" s="118" t="s">
        <v>4353</v>
      </c>
      <c r="C180" s="118" t="s">
        <v>4082</v>
      </c>
      <c r="D180" s="118" t="s">
        <v>4175</v>
      </c>
      <c r="E180" s="119" t="s">
        <v>4515</v>
      </c>
      <c r="F180" s="494"/>
      <c r="G180" s="1" t="str">
        <f t="shared" si="2"/>
        <v>MITSI_A_SHORT_NO=coalesce(NeuroPsych2$fl9_mitsi_a_short_no,NeuroPsych2$fl9s_mitsi_a_short_no),</v>
      </c>
      <c r="J180" s="98" t="s">
        <v>4082</v>
      </c>
      <c r="K180" s="88">
        <v>0</v>
      </c>
      <c r="L180" s="92">
        <v>2154</v>
      </c>
      <c r="M180" s="98" t="s">
        <v>4175</v>
      </c>
      <c r="N180" s="88">
        <v>1</v>
      </c>
      <c r="O180" s="92">
        <v>2153</v>
      </c>
    </row>
    <row r="181" spans="2:15" ht="17.399999999999999" customHeight="1" x14ac:dyDescent="0.25">
      <c r="B181" s="118" t="s">
        <v>4354</v>
      </c>
      <c r="C181" s="118" t="s">
        <v>4083</v>
      </c>
      <c r="D181" s="118" t="s">
        <v>4176</v>
      </c>
      <c r="E181" s="119" t="s">
        <v>4516</v>
      </c>
      <c r="F181" s="494"/>
      <c r="G181" s="1" t="str">
        <f t="shared" si="2"/>
        <v>MITSI_A_LONG_RAW=coalesce(NeuroPsych2$fl9_mitsi_a_long_raw,NeuroPsych2$fl9s_mitsi_a_long_raw),</v>
      </c>
      <c r="J181" s="98" t="s">
        <v>4083</v>
      </c>
      <c r="K181" s="88">
        <v>0</v>
      </c>
      <c r="L181" s="92">
        <v>2154</v>
      </c>
      <c r="M181" s="98" t="s">
        <v>4176</v>
      </c>
      <c r="N181" s="88">
        <v>1</v>
      </c>
      <c r="O181" s="92">
        <v>2153</v>
      </c>
    </row>
    <row r="182" spans="2:15" ht="17.399999999999999" customHeight="1" x14ac:dyDescent="0.25">
      <c r="B182" s="118" t="s">
        <v>4355</v>
      </c>
      <c r="C182" s="118" t="s">
        <v>4084</v>
      </c>
      <c r="D182" s="118" t="s">
        <v>4177</v>
      </c>
      <c r="E182" s="119" t="s">
        <v>4517</v>
      </c>
      <c r="F182" s="494"/>
      <c r="G182" s="1" t="str">
        <f t="shared" si="2"/>
        <v>MITSI_A_LONG_MS=coalesce(NeuroPsych2$fl9_mitsi_a_long_ms,NeuroPsych2$fl9s_mitsi_a_long_ms),</v>
      </c>
      <c r="J182" s="98" t="s">
        <v>4084</v>
      </c>
      <c r="K182" s="88">
        <v>0</v>
      </c>
      <c r="L182" s="92">
        <v>2154</v>
      </c>
      <c r="M182" s="98" t="s">
        <v>4177</v>
      </c>
      <c r="N182" s="88">
        <v>1</v>
      </c>
      <c r="O182" s="92">
        <v>2153</v>
      </c>
    </row>
    <row r="183" spans="2:15" ht="17.399999999999999" customHeight="1" x14ac:dyDescent="0.25">
      <c r="B183" s="118" t="s">
        <v>4356</v>
      </c>
      <c r="C183" s="118" t="s">
        <v>4085</v>
      </c>
      <c r="D183" s="118" t="s">
        <v>4178</v>
      </c>
      <c r="E183" s="119" t="s">
        <v>4518</v>
      </c>
      <c r="F183" s="494"/>
      <c r="G183" s="1" t="str">
        <f t="shared" si="2"/>
        <v>MITSI_A_LONG_NO=coalesce(NeuroPsych2$fl9_mitsi_a_long_no,NeuroPsych2$fl9s_mitsi_a_long_no),</v>
      </c>
      <c r="J183" s="98" t="s">
        <v>4085</v>
      </c>
      <c r="K183" s="88">
        <v>0</v>
      </c>
      <c r="L183" s="92">
        <v>2154</v>
      </c>
      <c r="M183" s="98" t="s">
        <v>4178</v>
      </c>
      <c r="N183" s="88">
        <v>1</v>
      </c>
      <c r="O183" s="92">
        <v>2153</v>
      </c>
    </row>
    <row r="184" spans="2:15" ht="17.399999999999999" customHeight="1" x14ac:dyDescent="0.25">
      <c r="B184" s="118" t="s">
        <v>4357</v>
      </c>
      <c r="C184" s="118" t="s">
        <v>4086</v>
      </c>
      <c r="D184" s="118" t="s">
        <v>4179</v>
      </c>
      <c r="E184" s="119" t="s">
        <v>4519</v>
      </c>
      <c r="F184" s="494"/>
      <c r="G184" s="1" t="str">
        <f>IF(OR(C187="",D188=""),"",CONCATENATE(B187,"=coalesce(NeuroPsych2$",C187,",NeuroPsych2$",D188,"),"))</f>
        <v>=coalesce(NeuroPsych2$fl9_neuropsychological_battery_complete,NeuroPsych2$fl9s_neuropsychological_battery_complete),</v>
      </c>
      <c r="J184" s="98" t="s">
        <v>4086</v>
      </c>
      <c r="K184" s="88">
        <v>0</v>
      </c>
      <c r="L184" s="92">
        <v>2154</v>
      </c>
      <c r="M184" s="98" t="s">
        <v>4179</v>
      </c>
      <c r="N184" s="88">
        <v>1</v>
      </c>
      <c r="O184" s="92">
        <v>2153</v>
      </c>
    </row>
    <row r="185" spans="2:15" ht="17.399999999999999" customHeight="1" x14ac:dyDescent="0.25">
      <c r="B185" s="118" t="s">
        <v>4358</v>
      </c>
      <c r="C185" s="118" t="s">
        <v>4087</v>
      </c>
      <c r="D185" s="118" t="s">
        <v>4180</v>
      </c>
      <c r="E185" s="119" t="s">
        <v>4520</v>
      </c>
      <c r="F185" s="494"/>
      <c r="J185" s="98" t="s">
        <v>4087</v>
      </c>
      <c r="K185" s="88">
        <v>0</v>
      </c>
      <c r="L185" s="92">
        <v>2154</v>
      </c>
      <c r="M185" s="98" t="s">
        <v>4180</v>
      </c>
      <c r="N185" s="88">
        <v>1</v>
      </c>
      <c r="O185" s="92">
        <v>2153</v>
      </c>
    </row>
    <row r="186" spans="2:15" ht="17.399999999999999" customHeight="1" thickBot="1" x14ac:dyDescent="0.3">
      <c r="B186" s="118" t="s">
        <v>4359</v>
      </c>
      <c r="C186" s="118" t="s">
        <v>4088</v>
      </c>
      <c r="D186" s="118" t="s">
        <v>4181</v>
      </c>
      <c r="E186" s="119" t="s">
        <v>4521</v>
      </c>
      <c r="F186" s="494"/>
      <c r="J186" s="99" t="s">
        <v>4088</v>
      </c>
      <c r="K186" s="105">
        <v>0</v>
      </c>
      <c r="L186" s="106">
        <v>2154</v>
      </c>
      <c r="M186" s="99" t="s">
        <v>4181</v>
      </c>
      <c r="N186" s="105">
        <v>1</v>
      </c>
      <c r="O186" s="106">
        <v>2153</v>
      </c>
    </row>
    <row r="187" spans="2:15" ht="17.399999999999999" customHeight="1" x14ac:dyDescent="0.25">
      <c r="C187" s="1" t="s">
        <v>4089</v>
      </c>
      <c r="E187" s="1" t="s">
        <v>4684</v>
      </c>
      <c r="M187" s="87"/>
    </row>
    <row r="188" spans="2:15" ht="17.399999999999999" customHeight="1" x14ac:dyDescent="0.25">
      <c r="D188" s="1" t="s">
        <v>4182</v>
      </c>
      <c r="E188" s="1" t="s">
        <v>4685</v>
      </c>
      <c r="M188" s="87"/>
    </row>
    <row r="189" spans="2:15" ht="17.399999999999999" customHeight="1" x14ac:dyDescent="0.25">
      <c r="C189" s="57" t="s">
        <v>4821</v>
      </c>
      <c r="D189" s="490" t="s">
        <v>4857</v>
      </c>
      <c r="E189" s="57" t="s">
        <v>4800</v>
      </c>
      <c r="M189" s="87"/>
    </row>
    <row r="190" spans="2:15" ht="17.399999999999999" customHeight="1" x14ac:dyDescent="0.25">
      <c r="C190" s="57" t="s">
        <v>4822</v>
      </c>
      <c r="D190" s="490"/>
      <c r="E190" s="57" t="s">
        <v>4810</v>
      </c>
      <c r="M190" s="87"/>
    </row>
    <row r="191" spans="2:15" ht="17.399999999999999" customHeight="1" x14ac:dyDescent="0.25">
      <c r="C191" s="57" t="s">
        <v>4823</v>
      </c>
      <c r="D191" s="490"/>
      <c r="E191" s="57" t="s">
        <v>4811</v>
      </c>
      <c r="M191" s="87"/>
    </row>
    <row r="192" spans="2:15" ht="17.399999999999999" customHeight="1" x14ac:dyDescent="0.25">
      <c r="C192" s="57" t="s">
        <v>4824</v>
      </c>
      <c r="D192" s="490"/>
      <c r="E192" s="57" t="s">
        <v>4812</v>
      </c>
      <c r="M192" s="87"/>
    </row>
    <row r="193" spans="3:13" ht="17.399999999999999" customHeight="1" x14ac:dyDescent="0.25">
      <c r="C193" s="57" t="s">
        <v>4825</v>
      </c>
      <c r="D193" s="490"/>
      <c r="E193" s="57" t="s">
        <v>4813</v>
      </c>
      <c r="M193" s="87"/>
    </row>
    <row r="194" spans="3:13" ht="17.399999999999999" customHeight="1" x14ac:dyDescent="0.25">
      <c r="C194" s="57" t="s">
        <v>4826</v>
      </c>
      <c r="D194" s="490"/>
      <c r="E194" s="57" t="s">
        <v>4814</v>
      </c>
      <c r="M194" s="87"/>
    </row>
    <row r="195" spans="3:13" ht="17.399999999999999" customHeight="1" x14ac:dyDescent="0.25">
      <c r="C195" s="57" t="s">
        <v>4827</v>
      </c>
      <c r="D195" s="490"/>
      <c r="E195" s="57" t="s">
        <v>4815</v>
      </c>
      <c r="M195" s="87"/>
    </row>
    <row r="196" spans="3:13" ht="17.399999999999999" customHeight="1" x14ac:dyDescent="0.25">
      <c r="C196" s="57" t="s">
        <v>4828</v>
      </c>
      <c r="D196" s="490"/>
      <c r="E196" s="57" t="s">
        <v>4819</v>
      </c>
      <c r="M196" s="87"/>
    </row>
    <row r="197" spans="3:13" ht="17.399999999999999" customHeight="1" x14ac:dyDescent="0.25">
      <c r="C197" s="57" t="s">
        <v>4829</v>
      </c>
      <c r="D197" s="490"/>
      <c r="E197" s="57" t="s">
        <v>4820</v>
      </c>
      <c r="M197" s="87"/>
    </row>
    <row r="198" spans="3:13" ht="17.399999999999999" customHeight="1" x14ac:dyDescent="0.25">
      <c r="C198" s="57" t="s">
        <v>4830</v>
      </c>
      <c r="D198" s="490"/>
      <c r="E198" s="57" t="s">
        <v>4816</v>
      </c>
      <c r="M198" s="87"/>
    </row>
    <row r="199" spans="3:13" ht="17.399999999999999" customHeight="1" x14ac:dyDescent="0.25">
      <c r="C199" s="57" t="s">
        <v>4831</v>
      </c>
      <c r="D199" s="490"/>
      <c r="E199" s="57" t="s">
        <v>4817</v>
      </c>
      <c r="M199" s="87"/>
    </row>
    <row r="200" spans="3:13" ht="17.399999999999999" customHeight="1" x14ac:dyDescent="0.25">
      <c r="C200" s="57" t="s">
        <v>4832</v>
      </c>
      <c r="D200" s="490"/>
      <c r="E200" s="57" t="s">
        <v>4818</v>
      </c>
      <c r="M200" s="87"/>
    </row>
    <row r="201" spans="3:13" ht="17.399999999999999" customHeight="1" x14ac:dyDescent="0.25">
      <c r="C201" s="138" t="s">
        <v>4833</v>
      </c>
      <c r="D201" s="490"/>
      <c r="E201" s="138" t="s">
        <v>4801</v>
      </c>
      <c r="F201" s="491" t="s">
        <v>4873</v>
      </c>
      <c r="M201" s="87"/>
    </row>
    <row r="202" spans="3:13" ht="17.399999999999999" customHeight="1" x14ac:dyDescent="0.25">
      <c r="C202" s="138" t="s">
        <v>4834</v>
      </c>
      <c r="D202" s="490"/>
      <c r="E202" s="138" t="s">
        <v>4802</v>
      </c>
      <c r="F202" s="491"/>
      <c r="M202" s="87"/>
    </row>
    <row r="203" spans="3:13" ht="17.399999999999999" customHeight="1" x14ac:dyDescent="0.25">
      <c r="C203" s="138" t="s">
        <v>4835</v>
      </c>
      <c r="D203" s="490"/>
      <c r="E203" s="138" t="s">
        <v>4803</v>
      </c>
      <c r="F203" s="491"/>
      <c r="M203" s="87"/>
    </row>
    <row r="204" spans="3:13" ht="17.399999999999999" customHeight="1" x14ac:dyDescent="0.25">
      <c r="C204" s="138" t="s">
        <v>4836</v>
      </c>
      <c r="D204" s="490"/>
      <c r="E204" s="138" t="s">
        <v>4804</v>
      </c>
      <c r="F204" s="491"/>
      <c r="M204" s="87"/>
    </row>
    <row r="205" spans="3:13" ht="17.399999999999999" customHeight="1" x14ac:dyDescent="0.25">
      <c r="C205" s="138" t="s">
        <v>4837</v>
      </c>
      <c r="D205" s="490"/>
      <c r="E205" s="138" t="s">
        <v>4805</v>
      </c>
      <c r="F205" s="491"/>
      <c r="M205" s="87"/>
    </row>
    <row r="206" spans="3:13" ht="17.399999999999999" customHeight="1" x14ac:dyDescent="0.25">
      <c r="C206" s="138" t="s">
        <v>4838</v>
      </c>
      <c r="D206" s="490"/>
      <c r="E206" s="138" t="s">
        <v>4806</v>
      </c>
      <c r="F206" s="491"/>
      <c r="M206" s="87"/>
    </row>
    <row r="207" spans="3:13" ht="17.399999999999999" customHeight="1" x14ac:dyDescent="0.25">
      <c r="C207" s="138" t="s">
        <v>4839</v>
      </c>
      <c r="D207" s="490"/>
      <c r="E207" s="138" t="s">
        <v>4807</v>
      </c>
      <c r="F207" s="491"/>
      <c r="M207" s="87"/>
    </row>
    <row r="208" spans="3:13" ht="17.399999999999999" customHeight="1" x14ac:dyDescent="0.25">
      <c r="C208" s="138" t="s">
        <v>4840</v>
      </c>
      <c r="D208" s="490"/>
      <c r="E208" s="138" t="s">
        <v>4808</v>
      </c>
      <c r="F208" s="491"/>
      <c r="M208" s="87"/>
    </row>
    <row r="209" spans="3:13" ht="17.399999999999999" customHeight="1" x14ac:dyDescent="0.25">
      <c r="C209" s="136" t="s">
        <v>4841</v>
      </c>
      <c r="D209" s="137"/>
      <c r="E209" s="136" t="s">
        <v>4809</v>
      </c>
      <c r="F209" s="57"/>
      <c r="M209" s="87"/>
    </row>
    <row r="210" spans="3:13" ht="17.399999999999999" customHeight="1" x14ac:dyDescent="0.25">
      <c r="F210" s="57"/>
      <c r="M210" s="87"/>
    </row>
    <row r="211" spans="3:13" ht="17.399999999999999" customHeight="1" x14ac:dyDescent="0.25">
      <c r="F211" s="57"/>
      <c r="M211" s="87"/>
    </row>
    <row r="212" spans="3:13" ht="17.399999999999999" customHeight="1" x14ac:dyDescent="0.25">
      <c r="F212" s="57"/>
      <c r="M212" s="87"/>
    </row>
    <row r="213" spans="3:13" ht="17.399999999999999" customHeight="1" x14ac:dyDescent="0.25">
      <c r="F213" s="57"/>
      <c r="M213" s="87"/>
    </row>
    <row r="214" spans="3:13" ht="17.399999999999999" customHeight="1" x14ac:dyDescent="0.25">
      <c r="F214" s="57"/>
      <c r="M214" s="87"/>
    </row>
    <row r="215" spans="3:13" ht="17.399999999999999" customHeight="1" x14ac:dyDescent="0.25">
      <c r="F215" s="57"/>
      <c r="M215" s="87"/>
    </row>
    <row r="216" spans="3:13" ht="17.399999999999999" customHeight="1" x14ac:dyDescent="0.25">
      <c r="F216" s="57"/>
      <c r="M216" s="87"/>
    </row>
    <row r="217" spans="3:13" ht="17.399999999999999" customHeight="1" x14ac:dyDescent="0.25">
      <c r="F217" s="57"/>
      <c r="M217" s="87"/>
    </row>
    <row r="218" spans="3:13" ht="17.399999999999999" customHeight="1" x14ac:dyDescent="0.25">
      <c r="F218" s="57"/>
      <c r="M218" s="87"/>
    </row>
    <row r="219" spans="3:13" ht="17.399999999999999" customHeight="1" x14ac:dyDescent="0.25">
      <c r="F219" s="57"/>
      <c r="M219" s="87"/>
    </row>
    <row r="220" spans="3:13" ht="17.399999999999999" customHeight="1" x14ac:dyDescent="0.25">
      <c r="F220" s="57"/>
      <c r="M220" s="87"/>
    </row>
    <row r="221" spans="3:13" ht="17.399999999999999" customHeight="1" x14ac:dyDescent="0.25">
      <c r="F221" s="57"/>
      <c r="M221" s="87"/>
    </row>
    <row r="222" spans="3:13" ht="17.399999999999999" customHeight="1" x14ac:dyDescent="0.25">
      <c r="F222" s="57"/>
      <c r="M222" s="87"/>
    </row>
    <row r="223" spans="3:13" ht="17.399999999999999" customHeight="1" x14ac:dyDescent="0.25">
      <c r="F223" s="57"/>
      <c r="M223" s="87"/>
    </row>
    <row r="224" spans="3:13" ht="17.399999999999999" customHeight="1" x14ac:dyDescent="0.25">
      <c r="F224" s="57"/>
      <c r="M224" s="87"/>
    </row>
    <row r="225" spans="6:13" ht="17.399999999999999" customHeight="1" x14ac:dyDescent="0.25">
      <c r="F225" s="57"/>
      <c r="M225" s="87"/>
    </row>
    <row r="226" spans="6:13" ht="17.399999999999999" customHeight="1" x14ac:dyDescent="0.25">
      <c r="F226" s="57"/>
      <c r="M226" s="87"/>
    </row>
    <row r="227" spans="6:13" ht="17.399999999999999" customHeight="1" x14ac:dyDescent="0.25">
      <c r="F227" s="57"/>
      <c r="M227" s="87"/>
    </row>
    <row r="228" spans="6:13" ht="17.399999999999999" customHeight="1" x14ac:dyDescent="0.25">
      <c r="F228" s="57"/>
      <c r="M228" s="87"/>
    </row>
    <row r="229" spans="6:13" ht="17.399999999999999" customHeight="1" x14ac:dyDescent="0.25">
      <c r="F229" s="57"/>
      <c r="M229" s="87"/>
    </row>
    <row r="230" spans="6:13" ht="17.399999999999999" customHeight="1" x14ac:dyDescent="0.25">
      <c r="F230" s="57"/>
      <c r="M230" s="87"/>
    </row>
    <row r="231" spans="6:13" ht="17.399999999999999" customHeight="1" x14ac:dyDescent="0.25">
      <c r="M231" s="87"/>
    </row>
    <row r="232" spans="6:13" ht="17.399999999999999" customHeight="1" x14ac:dyDescent="0.25">
      <c r="M232" s="87"/>
    </row>
    <row r="233" spans="6:13" ht="17.399999999999999" customHeight="1" x14ac:dyDescent="0.25">
      <c r="M233" s="87"/>
    </row>
    <row r="234" spans="6:13" ht="17.399999999999999" customHeight="1" x14ac:dyDescent="0.25">
      <c r="M234" s="87"/>
    </row>
    <row r="235" spans="6:13" ht="17.399999999999999" customHeight="1" x14ac:dyDescent="0.25">
      <c r="M235" s="87"/>
    </row>
    <row r="236" spans="6:13" ht="17.399999999999999" customHeight="1" x14ac:dyDescent="0.25">
      <c r="M236" s="87"/>
    </row>
    <row r="237" spans="6:13" ht="17.399999999999999" customHeight="1" x14ac:dyDescent="0.25">
      <c r="M237" s="87"/>
    </row>
    <row r="238" spans="6:13" ht="17.399999999999999" customHeight="1" x14ac:dyDescent="0.25">
      <c r="M238" s="87"/>
    </row>
    <row r="239" spans="6:13" ht="17.399999999999999" customHeight="1" x14ac:dyDescent="0.25">
      <c r="M239" s="87"/>
    </row>
    <row r="240" spans="6:13" ht="17.399999999999999" customHeight="1" x14ac:dyDescent="0.25">
      <c r="M240" s="87"/>
    </row>
  </sheetData>
  <autoFilter ref="A1:I1" xr:uid="{D2495AB3-16BB-45FC-A871-A026050AA823}"/>
  <mergeCells count="22">
    <mergeCell ref="C25:C27"/>
    <mergeCell ref="J2:L2"/>
    <mergeCell ref="K3:L3"/>
    <mergeCell ref="F61:F66"/>
    <mergeCell ref="F33:F39"/>
    <mergeCell ref="D28:D30"/>
    <mergeCell ref="M2:O2"/>
    <mergeCell ref="N3:O3"/>
    <mergeCell ref="J1:L1"/>
    <mergeCell ref="M1:O1"/>
    <mergeCell ref="F75:F79"/>
    <mergeCell ref="M3:M4"/>
    <mergeCell ref="D189:D208"/>
    <mergeCell ref="F201:F208"/>
    <mergeCell ref="F87:F88"/>
    <mergeCell ref="F31:F32"/>
    <mergeCell ref="J3:J4"/>
    <mergeCell ref="F94:F164"/>
    <mergeCell ref="F165:F168"/>
    <mergeCell ref="F169:F186"/>
    <mergeCell ref="F68:F71"/>
    <mergeCell ref="F89:F9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65BC-D32D-42CD-8384-8974FC02ECD8}">
  <dimension ref="A1:S43"/>
  <sheetViews>
    <sheetView zoomScale="59" workbookViewId="0">
      <selection activeCell="M40" sqref="M40"/>
    </sheetView>
  </sheetViews>
  <sheetFormatPr defaultRowHeight="14.4" x14ac:dyDescent="0.3"/>
  <cols>
    <col min="1" max="1" width="4.77734375" style="65" customWidth="1"/>
    <col min="2" max="2" width="6" style="65" customWidth="1"/>
    <col min="3" max="3" width="4.77734375" style="65" customWidth="1"/>
    <col min="4" max="5" width="6" style="65" customWidth="1"/>
    <col min="6" max="6" width="4.77734375" style="65" customWidth="1"/>
    <col min="7" max="8" width="6" style="65" customWidth="1"/>
    <col min="9" max="10" width="4.77734375" style="65" customWidth="1"/>
    <col min="11" max="12" width="10.33203125" style="65" bestFit="1" customWidth="1"/>
    <col min="13" max="13" width="42.109375" style="65" bestFit="1" customWidth="1"/>
    <col min="14" max="14" width="56.6640625" style="430" customWidth="1"/>
    <col min="15" max="15" width="10.109375" style="295" bestFit="1" customWidth="1"/>
    <col min="16" max="16" width="10" style="295" customWidth="1"/>
    <col min="17" max="18" width="8.88671875" style="65"/>
    <col min="19" max="19" width="8.88671875" style="8"/>
    <col min="20" max="16384" width="8.88671875" style="65"/>
  </cols>
  <sheetData>
    <row r="1" spans="1:19" ht="36.6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0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0" t="s">
        <v>2879</v>
      </c>
      <c r="O1" s="180" t="s">
        <v>5646</v>
      </c>
      <c r="P1" s="185" t="s">
        <v>4895</v>
      </c>
      <c r="Q1" s="65" t="s">
        <v>2880</v>
      </c>
    </row>
    <row r="2" spans="1:19" ht="24" x14ac:dyDescent="0.25">
      <c r="A2" s="146">
        <v>1</v>
      </c>
      <c r="B2" s="188"/>
      <c r="C2" s="146">
        <v>1</v>
      </c>
      <c r="D2" s="147"/>
      <c r="E2" s="148"/>
      <c r="F2" s="146"/>
      <c r="G2" s="147"/>
      <c r="H2" s="187"/>
      <c r="I2" s="159">
        <v>0</v>
      </c>
      <c r="J2" s="148">
        <f>IF(AND(F2="",G2="",H2=""),1,0)</f>
        <v>1</v>
      </c>
      <c r="K2" s="232"/>
      <c r="L2" s="233" t="s">
        <v>2812</v>
      </c>
      <c r="M2" s="234" t="s">
        <v>2813</v>
      </c>
      <c r="N2" s="412" t="s">
        <v>3062</v>
      </c>
      <c r="O2" s="234"/>
      <c r="P2" s="413" t="s">
        <v>49</v>
      </c>
      <c r="Q2" s="423" t="str">
        <f>CONCATENATE("NACC$",L2,"=","labelled_spss(NACC$",L2,",c(",N2,"), label=",$Q$1,M2,$Q$1,")")</f>
        <v>NACC$INMDS=labelled_spss(NACC$INMDS,c(0 = No
1 = Yes), label="Subject enrolled in NACC MDS")</v>
      </c>
      <c r="R2" s="33" t="str">
        <f t="shared" ref="R2:R42" si="0">IF(S2="","",CONCATENATE("missing values ",L2,"(",S2,")."))</f>
        <v/>
      </c>
    </row>
    <row r="3" spans="1:19" ht="48" x14ac:dyDescent="0.25">
      <c r="A3" s="240">
        <v>2</v>
      </c>
      <c r="B3" s="220"/>
      <c r="C3" s="240">
        <v>2</v>
      </c>
      <c r="D3" s="155"/>
      <c r="E3" s="220"/>
      <c r="F3" s="240">
        <v>1</v>
      </c>
      <c r="G3" s="155"/>
      <c r="H3" s="155"/>
      <c r="I3" s="240">
        <v>0</v>
      </c>
      <c r="J3" s="148">
        <f t="shared" ref="J3:J37" si="1">IF(AND(F3="",G3="",H3=""),1,0)</f>
        <v>0</v>
      </c>
      <c r="K3" s="151" t="s">
        <v>2387</v>
      </c>
      <c r="L3" s="151" t="s">
        <v>2387</v>
      </c>
      <c r="M3" s="173" t="s">
        <v>53</v>
      </c>
      <c r="N3" s="405" t="s">
        <v>6031</v>
      </c>
      <c r="O3" s="173"/>
      <c r="P3" s="288" t="s">
        <v>52</v>
      </c>
      <c r="Q3" s="423" t="str">
        <f t="shared" ref="Q3:Q42" si="2">CONCATENATE("NACC$",L3,"=","labelled_spss(NACC$",L3,",c(",N3,"), label=",$Q$1,M3,$Q$1,")")</f>
        <v>NACC$REASON=labelled_spss(NACC$REASON,c(1 = To participate in a research study
2 = To have a clinical evaluation
4 = Both (to participate in a research study and to have a clinical evaluation)
9 = Unknown), label="Primary reason for coming to ADC")</v>
      </c>
      <c r="R3" s="33" t="str">
        <f t="shared" si="0"/>
        <v>missing values REASON(9).</v>
      </c>
      <c r="S3" s="8">
        <v>9</v>
      </c>
    </row>
    <row r="4" spans="1:19" x14ac:dyDescent="0.25">
      <c r="A4" s="240" t="s">
        <v>5872</v>
      </c>
      <c r="B4" s="220"/>
      <c r="C4" s="240" t="s">
        <v>5872</v>
      </c>
      <c r="D4" s="155"/>
      <c r="E4" s="220"/>
      <c r="F4" s="240"/>
      <c r="G4" s="155"/>
      <c r="H4" s="155"/>
      <c r="I4" s="240">
        <v>0</v>
      </c>
      <c r="J4" s="148">
        <f t="shared" si="1"/>
        <v>1</v>
      </c>
      <c r="K4" s="175" t="s">
        <v>2388</v>
      </c>
      <c r="L4" s="175" t="s">
        <v>2388</v>
      </c>
      <c r="M4" s="176" t="s">
        <v>2809</v>
      </c>
      <c r="N4" s="424"/>
      <c r="O4" s="176" t="s">
        <v>2387</v>
      </c>
      <c r="P4" s="313" t="s">
        <v>52</v>
      </c>
      <c r="Q4" s="423" t="str">
        <f t="shared" si="2"/>
        <v>NACC$REASONX=labelled_spss(NACC$REASONX,c(), label="Other primary reason for coming to ADC – specify")</v>
      </c>
      <c r="R4" s="33" t="str">
        <f t="shared" si="0"/>
        <v/>
      </c>
    </row>
    <row r="5" spans="1:19" ht="108" x14ac:dyDescent="0.25">
      <c r="A5" s="240">
        <v>3</v>
      </c>
      <c r="B5" s="220"/>
      <c r="C5" s="240">
        <v>3</v>
      </c>
      <c r="D5" s="155"/>
      <c r="E5" s="220"/>
      <c r="F5" s="240"/>
      <c r="G5" s="155"/>
      <c r="H5" s="155"/>
      <c r="I5" s="240">
        <v>0</v>
      </c>
      <c r="J5" s="148">
        <f t="shared" si="1"/>
        <v>1</v>
      </c>
      <c r="K5" s="175" t="s">
        <v>2389</v>
      </c>
      <c r="L5" s="175" t="s">
        <v>2389</v>
      </c>
      <c r="M5" s="176" t="s">
        <v>55</v>
      </c>
      <c r="N5" s="424" t="s">
        <v>6030</v>
      </c>
      <c r="O5" s="176" t="s">
        <v>2391</v>
      </c>
      <c r="P5" s="313" t="s">
        <v>54</v>
      </c>
      <c r="Q5" s="423" t="str">
        <f t="shared" si="2"/>
        <v>NACC$REFER=labelled_spss(NACC$REFER,c(1 = Self/relative/friend
2 = Clinician
3 = ADC solicitation
4 = Non-ADC study
5 = Clinic sample
6 = Population sample
7 = Non-ADC media appeal (e.g. Alzheimer’s Association)
8 = Other
9 = Unknown), label="Principal referral source")</v>
      </c>
      <c r="R5" s="33" t="str">
        <f t="shared" si="0"/>
        <v>missing values REFER(9).</v>
      </c>
      <c r="S5" s="8">
        <v>9</v>
      </c>
    </row>
    <row r="6" spans="1:19" x14ac:dyDescent="0.25">
      <c r="A6" s="240" t="s">
        <v>5874</v>
      </c>
      <c r="B6" s="220"/>
      <c r="C6" s="240" t="s">
        <v>5874</v>
      </c>
      <c r="D6" s="155"/>
      <c r="E6" s="220"/>
      <c r="F6" s="240"/>
      <c r="G6" s="155"/>
      <c r="H6" s="155"/>
      <c r="I6" s="240">
        <v>0</v>
      </c>
      <c r="J6" s="148">
        <f t="shared" si="1"/>
        <v>1</v>
      </c>
      <c r="K6" s="175" t="s">
        <v>2390</v>
      </c>
      <c r="L6" s="175" t="s">
        <v>2390</v>
      </c>
      <c r="M6" s="176" t="s">
        <v>2810</v>
      </c>
      <c r="N6" s="424"/>
      <c r="O6" s="176"/>
      <c r="P6" s="313"/>
      <c r="Q6" s="423" t="str">
        <f t="shared" si="2"/>
        <v>NACC$REFERX=labelled_spss(NACC$REFERX,c(), label="Principal referral source, other – specify")</v>
      </c>
      <c r="R6" s="33" t="str">
        <f t="shared" si="0"/>
        <v/>
      </c>
    </row>
    <row r="7" spans="1:19" ht="108" x14ac:dyDescent="0.25">
      <c r="A7" s="240"/>
      <c r="B7" s="220"/>
      <c r="C7" s="240"/>
      <c r="D7" s="155"/>
      <c r="E7" s="220"/>
      <c r="F7" s="240" t="s">
        <v>5872</v>
      </c>
      <c r="G7" s="155"/>
      <c r="H7" s="155"/>
      <c r="I7" s="240">
        <v>0</v>
      </c>
      <c r="J7" s="148">
        <f t="shared" si="1"/>
        <v>0</v>
      </c>
      <c r="K7" s="151" t="s">
        <v>2391</v>
      </c>
      <c r="L7" s="151" t="s">
        <v>2391</v>
      </c>
      <c r="M7" s="173" t="s">
        <v>55</v>
      </c>
      <c r="N7" s="405" t="s">
        <v>6032</v>
      </c>
      <c r="O7" s="173"/>
      <c r="P7" s="288" t="s">
        <v>54</v>
      </c>
      <c r="Q7" s="423" t="str">
        <f t="shared" si="2"/>
        <v>NACC$REFERSC=labelled_spss(NACC$REFERSC,c(1 = Self-referral
2 = Non-professional contact (spouse/partner, relative, friend, coworker, etc.)
3 = ADC participant referral
4 = ADC clinician, staff, or investigator referral
5 = Nurse, doctor, or other health care provider
6 = Other research study clinician/staff/investigator (non-ADC; e.g., ADNI, Women’s Health Initiative)
8 = Other
9 = Unknown), label="Principal referral source")</v>
      </c>
      <c r="R7" s="33" t="str">
        <f t="shared" si="0"/>
        <v>missing values REFERSC(9).</v>
      </c>
      <c r="S7" s="8">
        <v>9</v>
      </c>
    </row>
    <row r="8" spans="1:19" ht="96" x14ac:dyDescent="0.25">
      <c r="A8" s="240"/>
      <c r="B8" s="220"/>
      <c r="C8" s="240"/>
      <c r="D8" s="155"/>
      <c r="E8" s="220"/>
      <c r="F8" s="240" t="s">
        <v>5873</v>
      </c>
      <c r="G8" s="155"/>
      <c r="H8" s="155"/>
      <c r="I8" s="240">
        <v>0</v>
      </c>
      <c r="J8" s="148">
        <f t="shared" si="1"/>
        <v>0</v>
      </c>
      <c r="K8" s="151" t="s">
        <v>1850</v>
      </c>
      <c r="L8" s="151" t="s">
        <v>1850</v>
      </c>
      <c r="M8" s="173" t="s">
        <v>2805</v>
      </c>
      <c r="N8" s="405" t="s">
        <v>6033</v>
      </c>
      <c r="O8" s="173"/>
      <c r="P8" s="294"/>
      <c r="Q8" s="423" t="str">
        <f t="shared" si="2"/>
        <v>NACC$LEARNED=labelled_spss(NACC$LEARNED,c(1 = ADC advertisement (e.g., website, mailing, newspaper ad, community presentation)
2 = News article or TV program mentioning the ADC study
3 = Conference or community event (e.g., community memory walk)
4 = Another organizations’s media appeal or website (e.g., Alzheimer’s Association, clinicaltrials.gov)
8 = Other
9 = Unknown), label="How did the referral source learn of the ADC?")</v>
      </c>
      <c r="R8" s="33" t="str">
        <f t="shared" si="0"/>
        <v>missing values LEARNED(9).</v>
      </c>
      <c r="S8" s="8">
        <v>9</v>
      </c>
    </row>
    <row r="9" spans="1:19" ht="36" x14ac:dyDescent="0.25">
      <c r="A9" s="240">
        <v>4</v>
      </c>
      <c r="B9" s="220"/>
      <c r="C9" s="240">
        <v>4</v>
      </c>
      <c r="D9" s="155"/>
      <c r="E9" s="220"/>
      <c r="F9" s="240">
        <v>3</v>
      </c>
      <c r="G9" s="155"/>
      <c r="H9" s="155"/>
      <c r="I9" s="240">
        <v>0</v>
      </c>
      <c r="J9" s="148">
        <f t="shared" si="1"/>
        <v>0</v>
      </c>
      <c r="K9" s="155" t="s">
        <v>1851</v>
      </c>
      <c r="L9" s="155" t="s">
        <v>1851</v>
      </c>
      <c r="M9" s="256" t="s">
        <v>2806</v>
      </c>
      <c r="N9" s="425" t="s">
        <v>6034</v>
      </c>
      <c r="O9" s="256"/>
      <c r="P9" s="294"/>
      <c r="Q9" s="423" t="str">
        <f t="shared" si="2"/>
        <v>NACC$PRESTAT=labelled_spss(NACC$PRESTAT,c(1 = Case, patient, proband
2 = Control or normal
3 = No presumed disease status), label="Presumed disease status at enrollment")</v>
      </c>
      <c r="R9" s="33" t="str">
        <f t="shared" si="0"/>
        <v/>
      </c>
    </row>
    <row r="10" spans="1:19" ht="24" x14ac:dyDescent="0.25">
      <c r="A10" s="240">
        <v>5</v>
      </c>
      <c r="B10" s="220"/>
      <c r="C10" s="240">
        <v>5</v>
      </c>
      <c r="D10" s="155"/>
      <c r="E10" s="220"/>
      <c r="F10" s="240">
        <v>4</v>
      </c>
      <c r="G10" s="155"/>
      <c r="H10" s="155"/>
      <c r="I10" s="240">
        <v>0</v>
      </c>
      <c r="J10" s="148">
        <f t="shared" si="1"/>
        <v>0</v>
      </c>
      <c r="K10" s="155" t="s">
        <v>1852</v>
      </c>
      <c r="L10" s="155" t="s">
        <v>1852</v>
      </c>
      <c r="M10" s="256" t="s">
        <v>2807</v>
      </c>
      <c r="N10" s="425" t="s">
        <v>6035</v>
      </c>
      <c r="O10" s="256"/>
      <c r="P10" s="294"/>
      <c r="Q10" s="423" t="str">
        <f t="shared" si="2"/>
        <v>NACC$PRESPART=labelled_spss(NACC$PRESPART,c(1 = Initial evaluation only
2 = Longitudinal follow-up planned), label="Presumed participation")</v>
      </c>
      <c r="R10" s="33" t="str">
        <f t="shared" si="0"/>
        <v/>
      </c>
    </row>
    <row r="11" spans="1:19" ht="48" x14ac:dyDescent="0.25">
      <c r="A11" s="240">
        <v>6</v>
      </c>
      <c r="B11" s="220"/>
      <c r="C11" s="240">
        <v>6</v>
      </c>
      <c r="D11" s="155"/>
      <c r="E11" s="220"/>
      <c r="F11" s="240"/>
      <c r="G11" s="155"/>
      <c r="H11" s="155"/>
      <c r="I11" s="240">
        <v>0</v>
      </c>
      <c r="J11" s="148">
        <f t="shared" si="1"/>
        <v>1</v>
      </c>
      <c r="K11" s="175" t="s">
        <v>1853</v>
      </c>
      <c r="L11" s="175" t="s">
        <v>1853</v>
      </c>
      <c r="M11" s="176" t="s">
        <v>2808</v>
      </c>
      <c r="N11" s="424" t="s">
        <v>6038</v>
      </c>
      <c r="O11" s="176" t="s">
        <v>1854</v>
      </c>
      <c r="P11" s="312"/>
      <c r="Q11" s="423" t="str">
        <f t="shared" si="2"/>
        <v>NACC$SOURCE=labelled_spss(NACC$SOURCE,c(1 = Clinical Core
2 = Satellite Core
3 = Other ADC Core/project
4 = Center-affiliated/non-ADC), label="ADC enrollment type")</v>
      </c>
      <c r="R11" s="33" t="str">
        <f t="shared" si="0"/>
        <v/>
      </c>
    </row>
    <row r="12" spans="1:19" ht="48" x14ac:dyDescent="0.25">
      <c r="A12" s="240"/>
      <c r="B12" s="220"/>
      <c r="C12" s="240"/>
      <c r="D12" s="155"/>
      <c r="E12" s="220"/>
      <c r="F12" s="240">
        <v>5</v>
      </c>
      <c r="G12" s="155"/>
      <c r="H12" s="155"/>
      <c r="I12" s="240">
        <v>0</v>
      </c>
      <c r="J12" s="148">
        <f t="shared" si="1"/>
        <v>0</v>
      </c>
      <c r="K12" s="151" t="s">
        <v>1854</v>
      </c>
      <c r="L12" s="151" t="s">
        <v>1854</v>
      </c>
      <c r="M12" s="173" t="s">
        <v>2808</v>
      </c>
      <c r="N12" s="405" t="s">
        <v>6036</v>
      </c>
      <c r="O12" s="173"/>
      <c r="P12" s="294"/>
      <c r="Q12" s="423" t="str">
        <f t="shared" si="2"/>
        <v>NACC$SOURCENW=labelled_spss(NACC$SOURCENW,c(1 = Primarily ADC-funded (Clinical Core, Satellite Core, or other ADC Core or project)
2 = Subject is supported primarily by a non-ADC study (e.g., R01, including non-ADC grants supporting the FTLD Module participation), label="ADC enrollment type")</v>
      </c>
      <c r="R12" s="33" t="str">
        <f t="shared" si="0"/>
        <v/>
      </c>
    </row>
    <row r="13" spans="1:19" x14ac:dyDescent="0.25">
      <c r="A13" s="240" t="s">
        <v>3185</v>
      </c>
      <c r="B13" s="220" t="s">
        <v>5845</v>
      </c>
      <c r="C13" s="240" t="s">
        <v>3185</v>
      </c>
      <c r="D13" s="155" t="s">
        <v>5845</v>
      </c>
      <c r="E13" s="219" t="s">
        <v>5845</v>
      </c>
      <c r="F13" s="240" t="s">
        <v>3173</v>
      </c>
      <c r="G13" s="155" t="s">
        <v>5845</v>
      </c>
      <c r="H13" s="154" t="s">
        <v>5845</v>
      </c>
      <c r="I13" s="241">
        <v>1</v>
      </c>
      <c r="J13" s="148">
        <f t="shared" si="1"/>
        <v>0</v>
      </c>
      <c r="K13" s="152" t="s">
        <v>56</v>
      </c>
      <c r="L13" s="152" t="s">
        <v>56</v>
      </c>
      <c r="M13" s="257" t="s">
        <v>57</v>
      </c>
      <c r="N13" s="405"/>
      <c r="O13" s="257"/>
      <c r="P13" s="288" t="s">
        <v>4885</v>
      </c>
      <c r="Q13" s="423" t="str">
        <f t="shared" si="2"/>
        <v>NACC$BIRTHMO=labelled_spss(NACC$BIRTHMO,c(), label="Subject’s month of birth")</v>
      </c>
      <c r="R13" s="33" t="str">
        <f>IF(S13="","",CONCATENATE("missing values ",L13,"(",S13,")."))</f>
        <v/>
      </c>
      <c r="S13" s="61"/>
    </row>
    <row r="14" spans="1:19" x14ac:dyDescent="0.25">
      <c r="A14" s="240" t="s">
        <v>3186</v>
      </c>
      <c r="B14" s="220" t="s">
        <v>5871</v>
      </c>
      <c r="C14" s="240" t="s">
        <v>3186</v>
      </c>
      <c r="D14" s="155" t="s">
        <v>5871</v>
      </c>
      <c r="E14" s="219" t="s">
        <v>5871</v>
      </c>
      <c r="F14" s="240" t="s">
        <v>3174</v>
      </c>
      <c r="G14" s="155" t="s">
        <v>5871</v>
      </c>
      <c r="H14" s="154" t="s">
        <v>5871</v>
      </c>
      <c r="I14" s="241">
        <v>1</v>
      </c>
      <c r="J14" s="148">
        <f t="shared" si="1"/>
        <v>0</v>
      </c>
      <c r="K14" s="152" t="s">
        <v>58</v>
      </c>
      <c r="L14" s="152" t="s">
        <v>58</v>
      </c>
      <c r="M14" s="257" t="s">
        <v>59</v>
      </c>
      <c r="N14" s="405"/>
      <c r="O14" s="257"/>
      <c r="P14" s="288" t="s">
        <v>4885</v>
      </c>
      <c r="Q14" s="423" t="str">
        <f t="shared" si="2"/>
        <v>NACC$BIRTHYR=labelled_spss(NACC$BIRTHYR,c(), label="Subject’s year of birth")</v>
      </c>
      <c r="R14" s="33" t="str">
        <f t="shared" si="0"/>
        <v/>
      </c>
      <c r="S14" s="61"/>
    </row>
    <row r="15" spans="1:19" ht="24" x14ac:dyDescent="0.25">
      <c r="A15" s="240">
        <v>8</v>
      </c>
      <c r="B15" s="220">
        <v>2</v>
      </c>
      <c r="C15" s="240">
        <v>8</v>
      </c>
      <c r="D15" s="155">
        <v>2</v>
      </c>
      <c r="E15" s="219">
        <v>2</v>
      </c>
      <c r="F15" s="240">
        <v>7</v>
      </c>
      <c r="G15" s="155">
        <v>3</v>
      </c>
      <c r="H15" s="154">
        <v>3</v>
      </c>
      <c r="I15" s="241">
        <v>1</v>
      </c>
      <c r="J15" s="148">
        <f t="shared" si="1"/>
        <v>0</v>
      </c>
      <c r="K15" s="152" t="s">
        <v>60</v>
      </c>
      <c r="L15" s="152" t="s">
        <v>60</v>
      </c>
      <c r="M15" s="257" t="s">
        <v>61</v>
      </c>
      <c r="N15" s="405" t="s">
        <v>2913</v>
      </c>
      <c r="O15" s="257"/>
      <c r="P15" s="294"/>
      <c r="Q15" s="423" t="str">
        <f t="shared" si="2"/>
        <v>NACC$SEX=labelled_spss(NACC$SEX,c(1=Male
2=Female), label="Subject’s sex")</v>
      </c>
      <c r="R15" s="33" t="str">
        <f t="shared" si="0"/>
        <v/>
      </c>
      <c r="S15" s="61"/>
    </row>
    <row r="16" spans="1:19" ht="36" x14ac:dyDescent="0.25">
      <c r="A16" s="240" t="s">
        <v>5830</v>
      </c>
      <c r="B16" s="220"/>
      <c r="C16" s="240">
        <v>9</v>
      </c>
      <c r="D16" s="155"/>
      <c r="E16" s="220"/>
      <c r="F16" s="240">
        <v>8</v>
      </c>
      <c r="G16" s="155"/>
      <c r="H16" s="155"/>
      <c r="I16" s="241">
        <v>1</v>
      </c>
      <c r="J16" s="148">
        <f t="shared" si="1"/>
        <v>0</v>
      </c>
      <c r="K16" s="152" t="s">
        <v>62</v>
      </c>
      <c r="L16" s="152" t="s">
        <v>62</v>
      </c>
      <c r="M16" s="257" t="s">
        <v>63</v>
      </c>
      <c r="N16" s="405" t="s">
        <v>2914</v>
      </c>
      <c r="O16" s="257"/>
      <c r="P16" s="294"/>
      <c r="Q16" s="423" t="str">
        <f t="shared" si="2"/>
        <v>NACC$HISPANIC=labelled_spss(NACC$HISPANIC,c(0=No
1=Yes
9=Unknown), label="Hispanic/Latino ethnicity")</v>
      </c>
      <c r="R16" s="33" t="str">
        <f t="shared" si="0"/>
        <v>missing values HISPANIC(9).</v>
      </c>
      <c r="S16" s="61" t="s">
        <v>2738</v>
      </c>
    </row>
    <row r="17" spans="1:19" ht="120" x14ac:dyDescent="0.25">
      <c r="A17" s="240" t="s">
        <v>6027</v>
      </c>
      <c r="B17" s="220"/>
      <c r="C17" s="240" t="s">
        <v>5830</v>
      </c>
      <c r="D17" s="155"/>
      <c r="E17" s="220"/>
      <c r="F17" s="240" t="s">
        <v>5829</v>
      </c>
      <c r="G17" s="155"/>
      <c r="H17" s="155"/>
      <c r="I17" s="241">
        <v>1</v>
      </c>
      <c r="J17" s="148">
        <f t="shared" si="1"/>
        <v>0</v>
      </c>
      <c r="K17" s="152" t="s">
        <v>133</v>
      </c>
      <c r="L17" s="152" t="s">
        <v>133</v>
      </c>
      <c r="M17" s="257" t="s">
        <v>132</v>
      </c>
      <c r="N17" s="405" t="s">
        <v>2915</v>
      </c>
      <c r="O17" s="257"/>
      <c r="P17" s="294"/>
      <c r="Q17" s="423" t="str">
        <f t="shared" si="2"/>
        <v>NACC$HISPOR=labelled_spss(NACC$HISPOR,c(1=Mexican, Chicano, or Mexican-American
2=Puerto Rican
3=Cuban
4=Dominican
5=Central American
6=South American
50=Other (specify)
88=Not applicable; subject is not Hispanic
99=Unknown
-4=Not available), label="Hispanic origins")</v>
      </c>
      <c r="R17" s="33" t="str">
        <f t="shared" si="0"/>
        <v>missing values HISPOR(88,99,-4).</v>
      </c>
      <c r="S17" s="61" t="s">
        <v>3823</v>
      </c>
    </row>
    <row r="18" spans="1:19" x14ac:dyDescent="0.25">
      <c r="A18" s="240" t="s">
        <v>6028</v>
      </c>
      <c r="B18" s="220"/>
      <c r="C18" s="240" t="s">
        <v>6029</v>
      </c>
      <c r="D18" s="155"/>
      <c r="E18" s="220"/>
      <c r="F18" s="240" t="s">
        <v>6040</v>
      </c>
      <c r="G18" s="155"/>
      <c r="H18" s="155"/>
      <c r="I18" s="241">
        <v>1</v>
      </c>
      <c r="J18" s="148">
        <f t="shared" si="1"/>
        <v>0</v>
      </c>
      <c r="K18" s="152" t="s">
        <v>131</v>
      </c>
      <c r="L18" s="152" t="s">
        <v>131</v>
      </c>
      <c r="M18" s="257" t="s">
        <v>130</v>
      </c>
      <c r="N18" s="405"/>
      <c r="O18" s="257"/>
      <c r="P18" s="294"/>
      <c r="Q18" s="423" t="str">
        <f t="shared" si="2"/>
        <v>NACC$HISPORX=labelled_spss(NACC$HISPORX,c(), label="Hispanic origins, other – specify")</v>
      </c>
      <c r="R18" s="33" t="str">
        <f t="shared" si="0"/>
        <v/>
      </c>
      <c r="S18" s="61"/>
    </row>
    <row r="19" spans="1:19" ht="84" x14ac:dyDescent="0.25">
      <c r="A19" s="240">
        <v>10</v>
      </c>
      <c r="B19" s="220"/>
      <c r="C19" s="240">
        <v>10</v>
      </c>
      <c r="D19" s="155"/>
      <c r="E19" s="219"/>
      <c r="F19" s="240">
        <v>9</v>
      </c>
      <c r="G19" s="155"/>
      <c r="H19" s="154"/>
      <c r="I19" s="241">
        <v>1</v>
      </c>
      <c r="J19" s="148">
        <f t="shared" si="1"/>
        <v>0</v>
      </c>
      <c r="K19" s="152" t="s">
        <v>129</v>
      </c>
      <c r="L19" s="152" t="s">
        <v>129</v>
      </c>
      <c r="M19" s="257" t="s">
        <v>128</v>
      </c>
      <c r="N19" s="405" t="s">
        <v>3147</v>
      </c>
      <c r="O19" s="257"/>
      <c r="P19" s="288" t="s">
        <v>97</v>
      </c>
      <c r="Q19" s="423" t="str">
        <f t="shared" si="2"/>
        <v>NACC$RACE=labelled_spss(NACC$RACE,c(1=White
2=Black or African American
3=American Indian or Alaska Native
4=Native Hawaiian or Other Pacific Islander
5=Asian
50=Other (specify)
99=Unknown), label="Race")</v>
      </c>
      <c r="R19" s="33" t="str">
        <f t="shared" si="0"/>
        <v>missing values RACE(99).</v>
      </c>
      <c r="S19" s="61" t="s">
        <v>3808</v>
      </c>
    </row>
    <row r="20" spans="1:19" x14ac:dyDescent="0.25">
      <c r="A20" s="240" t="s">
        <v>3191</v>
      </c>
      <c r="B20" s="220"/>
      <c r="C20" s="240" t="s">
        <v>3191</v>
      </c>
      <c r="D20" s="155"/>
      <c r="E20" s="219"/>
      <c r="F20" s="240" t="s">
        <v>5830</v>
      </c>
      <c r="G20" s="155"/>
      <c r="H20" s="154"/>
      <c r="I20" s="241">
        <v>1</v>
      </c>
      <c r="J20" s="148">
        <f t="shared" si="1"/>
        <v>0</v>
      </c>
      <c r="K20" s="152" t="s">
        <v>127</v>
      </c>
      <c r="L20" s="152" t="s">
        <v>127</v>
      </c>
      <c r="M20" s="257" t="s">
        <v>126</v>
      </c>
      <c r="N20" s="405"/>
      <c r="O20" s="257"/>
      <c r="P20" s="288" t="s">
        <v>97</v>
      </c>
      <c r="Q20" s="423" t="str">
        <f t="shared" si="2"/>
        <v>NACC$RACEX=labelled_spss(NACC$RACEX,c(), label="Race, other — specify")</v>
      </c>
      <c r="R20" s="33" t="str">
        <f t="shared" si="0"/>
        <v/>
      </c>
      <c r="S20" s="61"/>
    </row>
    <row r="21" spans="1:19" ht="96" x14ac:dyDescent="0.25">
      <c r="A21" s="240">
        <v>11</v>
      </c>
      <c r="B21" s="220"/>
      <c r="C21" s="240">
        <v>11</v>
      </c>
      <c r="D21" s="155"/>
      <c r="E21" s="220"/>
      <c r="F21" s="240">
        <v>10</v>
      </c>
      <c r="G21" s="155"/>
      <c r="H21" s="155"/>
      <c r="I21" s="241">
        <v>1</v>
      </c>
      <c r="J21" s="148">
        <f t="shared" si="1"/>
        <v>0</v>
      </c>
      <c r="K21" s="152" t="s">
        <v>125</v>
      </c>
      <c r="L21" s="152" t="s">
        <v>125</v>
      </c>
      <c r="M21" s="257" t="s">
        <v>124</v>
      </c>
      <c r="N21" s="405" t="s">
        <v>3148</v>
      </c>
      <c r="O21" s="257"/>
      <c r="P21" s="288" t="s">
        <v>97</v>
      </c>
      <c r="Q21" s="423" t="str">
        <f t="shared" si="2"/>
        <v>NACC$RACESEC=labelled_spss(NACC$RACESEC,c(1=White
2=Black or African American
3=American Indian or Alaska Native
4=Native Hawaiian or Other Pacific Islander
5=Asian
50=Other (specify)
88=None reported
99=Unknown), label="Second race")</v>
      </c>
      <c r="R21" s="33" t="str">
        <f t="shared" si="0"/>
        <v>missing values RACESEC(88,99).</v>
      </c>
      <c r="S21" s="61" t="s">
        <v>3814</v>
      </c>
    </row>
    <row r="22" spans="1:19" x14ac:dyDescent="0.25">
      <c r="A22" s="240" t="s">
        <v>3192</v>
      </c>
      <c r="B22" s="220"/>
      <c r="C22" s="240" t="s">
        <v>3192</v>
      </c>
      <c r="D22" s="155"/>
      <c r="E22" s="219"/>
      <c r="F22" s="240" t="s">
        <v>3191</v>
      </c>
      <c r="G22" s="155"/>
      <c r="H22" s="154"/>
      <c r="I22" s="241">
        <v>1</v>
      </c>
      <c r="J22" s="148">
        <f t="shared" si="1"/>
        <v>0</v>
      </c>
      <c r="K22" s="152" t="s">
        <v>123</v>
      </c>
      <c r="L22" s="152" t="s">
        <v>123</v>
      </c>
      <c r="M22" s="257" t="s">
        <v>122</v>
      </c>
      <c r="N22" s="405"/>
      <c r="O22" s="257"/>
      <c r="P22" s="288" t="s">
        <v>97</v>
      </c>
      <c r="Q22" s="423" t="str">
        <f t="shared" si="2"/>
        <v>NACC$RACESECX=labelled_spss(NACC$RACESECX,c(), label="Second race, other- specify")</v>
      </c>
      <c r="R22" s="33" t="str">
        <f t="shared" si="0"/>
        <v/>
      </c>
      <c r="S22" s="61"/>
    </row>
    <row r="23" spans="1:19" ht="96" x14ac:dyDescent="0.25">
      <c r="A23" s="240">
        <v>12</v>
      </c>
      <c r="B23" s="220"/>
      <c r="C23" s="240">
        <v>12</v>
      </c>
      <c r="D23" s="155"/>
      <c r="E23" s="219"/>
      <c r="F23" s="240">
        <v>11</v>
      </c>
      <c r="G23" s="155"/>
      <c r="H23" s="154"/>
      <c r="I23" s="241">
        <v>1</v>
      </c>
      <c r="J23" s="148">
        <f t="shared" si="1"/>
        <v>0</v>
      </c>
      <c r="K23" s="152" t="s">
        <v>121</v>
      </c>
      <c r="L23" s="152" t="s">
        <v>121</v>
      </c>
      <c r="M23" s="257" t="s">
        <v>120</v>
      </c>
      <c r="N23" s="405" t="s">
        <v>3148</v>
      </c>
      <c r="O23" s="257"/>
      <c r="P23" s="288" t="s">
        <v>97</v>
      </c>
      <c r="Q23" s="423" t="str">
        <f t="shared" si="2"/>
        <v>NACC$RACETER=labelled_spss(NACC$RACETER,c(1=White
2=Black or African American
3=American Indian or Alaska Native
4=Native Hawaiian or Other Pacific Islander
5=Asian
50=Other (specify)
88=None reported
99=Unknown), label="Third race")</v>
      </c>
      <c r="R23" s="33" t="str">
        <f t="shared" si="0"/>
        <v>missing values RACETER(88,99).</v>
      </c>
      <c r="S23" s="61" t="s">
        <v>3814</v>
      </c>
    </row>
    <row r="24" spans="1:19" x14ac:dyDescent="0.25">
      <c r="A24" s="240" t="s">
        <v>3193</v>
      </c>
      <c r="B24" s="220"/>
      <c r="C24" s="240" t="s">
        <v>3193</v>
      </c>
      <c r="D24" s="155"/>
      <c r="E24" s="219"/>
      <c r="F24" s="240" t="s">
        <v>3192</v>
      </c>
      <c r="G24" s="155"/>
      <c r="H24" s="154"/>
      <c r="I24" s="241">
        <v>1</v>
      </c>
      <c r="J24" s="148">
        <f t="shared" si="1"/>
        <v>0</v>
      </c>
      <c r="K24" s="152" t="s">
        <v>119</v>
      </c>
      <c r="L24" s="152" t="s">
        <v>119</v>
      </c>
      <c r="M24" s="257" t="s">
        <v>118</v>
      </c>
      <c r="N24" s="405"/>
      <c r="O24" s="257"/>
      <c r="P24" s="288" t="s">
        <v>97</v>
      </c>
      <c r="Q24" s="423" t="str">
        <f t="shared" si="2"/>
        <v>NACC$RACETERX=labelled_spss(NACC$RACETERX,c(), label="Third race, other- specify")</v>
      </c>
      <c r="R24" s="33" t="str">
        <f t="shared" si="0"/>
        <v/>
      </c>
      <c r="S24" s="61"/>
    </row>
    <row r="25" spans="1:19" ht="96" x14ac:dyDescent="0.25">
      <c r="A25" s="240">
        <v>13</v>
      </c>
      <c r="B25" s="220"/>
      <c r="C25" s="240">
        <v>13</v>
      </c>
      <c r="D25" s="155"/>
      <c r="E25" s="219"/>
      <c r="F25" s="240">
        <v>12</v>
      </c>
      <c r="G25" s="155"/>
      <c r="H25" s="154"/>
      <c r="I25" s="241">
        <v>1</v>
      </c>
      <c r="J25" s="148">
        <f t="shared" si="1"/>
        <v>0</v>
      </c>
      <c r="K25" s="152" t="s">
        <v>117</v>
      </c>
      <c r="L25" s="152" t="s">
        <v>117</v>
      </c>
      <c r="M25" s="257" t="s">
        <v>116</v>
      </c>
      <c r="N25" s="405" t="s">
        <v>2917</v>
      </c>
      <c r="O25" s="257"/>
      <c r="P25" s="294"/>
      <c r="Q25" s="423" t="str">
        <f t="shared" si="2"/>
        <v>NACC$PRIMLANG=labelled_spss(NACC$PRIMLANG,c(1=English
2=Spanish
3=Mandarin
4=Cantonese
5=Russian
6=Japanese
8=Other primary language (specify)
9=Unknown), label="Primary language")</v>
      </c>
      <c r="R25" s="33" t="str">
        <f t="shared" si="0"/>
        <v>missing values PRIMLANG(9).</v>
      </c>
      <c r="S25" s="61" t="s">
        <v>2738</v>
      </c>
    </row>
    <row r="26" spans="1:19" x14ac:dyDescent="0.25">
      <c r="A26" s="240" t="s">
        <v>3195</v>
      </c>
      <c r="B26" s="220"/>
      <c r="C26" s="240" t="s">
        <v>3195</v>
      </c>
      <c r="D26" s="155"/>
      <c r="E26" s="219"/>
      <c r="F26" s="240" t="s">
        <v>3193</v>
      </c>
      <c r="G26" s="155"/>
      <c r="H26" s="154"/>
      <c r="I26" s="241">
        <v>1</v>
      </c>
      <c r="J26" s="148">
        <f t="shared" si="1"/>
        <v>0</v>
      </c>
      <c r="K26" s="152" t="s">
        <v>115</v>
      </c>
      <c r="L26" s="152" t="s">
        <v>115</v>
      </c>
      <c r="M26" s="257" t="s">
        <v>114</v>
      </c>
      <c r="N26" s="405"/>
      <c r="O26" s="257"/>
      <c r="P26" s="294"/>
      <c r="Q26" s="423" t="str">
        <f t="shared" si="2"/>
        <v>NACC$PRIMLANX=labelled_spss(NACC$PRIMLANX,c(), label="Primary language, other- specify")</v>
      </c>
      <c r="R26" s="33" t="str">
        <f t="shared" si="0"/>
        <v/>
      </c>
      <c r="S26" s="61"/>
    </row>
    <row r="27" spans="1:19" x14ac:dyDescent="0.25">
      <c r="A27" s="240">
        <v>14</v>
      </c>
      <c r="B27" s="220"/>
      <c r="C27" s="240">
        <v>14</v>
      </c>
      <c r="D27" s="155"/>
      <c r="E27" s="219"/>
      <c r="F27" s="240">
        <v>13</v>
      </c>
      <c r="G27" s="155"/>
      <c r="H27" s="154"/>
      <c r="I27" s="241">
        <v>1</v>
      </c>
      <c r="J27" s="148">
        <f t="shared" si="1"/>
        <v>0</v>
      </c>
      <c r="K27" s="152" t="s">
        <v>113</v>
      </c>
      <c r="L27" s="152" t="s">
        <v>113</v>
      </c>
      <c r="M27" s="257" t="s">
        <v>112</v>
      </c>
      <c r="N27" s="405" t="s">
        <v>2916</v>
      </c>
      <c r="O27" s="257"/>
      <c r="P27" s="294"/>
      <c r="Q27" s="423" t="str">
        <f t="shared" si="2"/>
        <v>NACC$EDUC=labelled_spss(NACC$EDUC,c(99=Unknown), label="Years of education")</v>
      </c>
      <c r="R27" s="33" t="str">
        <f t="shared" si="0"/>
        <v>missing values EDUC(99).</v>
      </c>
      <c r="S27" s="61" t="s">
        <v>3808</v>
      </c>
    </row>
    <row r="28" spans="1:19" ht="84" x14ac:dyDescent="0.25">
      <c r="A28" s="240">
        <v>19</v>
      </c>
      <c r="B28" s="220">
        <v>7</v>
      </c>
      <c r="C28" s="240">
        <v>19</v>
      </c>
      <c r="D28" s="155">
        <v>7</v>
      </c>
      <c r="E28" s="219">
        <v>7</v>
      </c>
      <c r="F28" s="240">
        <v>14</v>
      </c>
      <c r="G28" s="155">
        <v>2</v>
      </c>
      <c r="H28" s="154">
        <v>2</v>
      </c>
      <c r="I28" s="241">
        <v>1</v>
      </c>
      <c r="J28" s="148">
        <f t="shared" si="1"/>
        <v>0</v>
      </c>
      <c r="K28" s="152" t="s">
        <v>111</v>
      </c>
      <c r="L28" s="152" t="s">
        <v>111</v>
      </c>
      <c r="M28" s="257" t="s">
        <v>110</v>
      </c>
      <c r="N28" s="405" t="s">
        <v>2918</v>
      </c>
      <c r="O28" s="257"/>
      <c r="P28" s="294"/>
      <c r="Q28" s="423" t="str">
        <f t="shared" si="2"/>
        <v>NACC$MARISTAT=labelled_spss(NACC$MARISTAT,c(1=Married
2=Widowed
3=Divorced
4=Separated
5=Never married (or marriage was annulled)
6=Living as married/domestic partner
9=Other or unknown), label="Marital status")</v>
      </c>
      <c r="R28" s="33" t="str">
        <f t="shared" si="0"/>
        <v>missing values MARISTAT(9).</v>
      </c>
      <c r="S28" s="61" t="s">
        <v>2738</v>
      </c>
    </row>
    <row r="29" spans="1:19" x14ac:dyDescent="0.25">
      <c r="A29" s="240" t="s">
        <v>3214</v>
      </c>
      <c r="B29" s="220" t="s">
        <v>3185</v>
      </c>
      <c r="C29" s="240" t="s">
        <v>3214</v>
      </c>
      <c r="D29" s="155" t="s">
        <v>3185</v>
      </c>
      <c r="E29" s="219" t="s">
        <v>3185</v>
      </c>
      <c r="F29" s="240"/>
      <c r="G29" s="155"/>
      <c r="H29" s="154"/>
      <c r="I29" s="241">
        <v>0</v>
      </c>
      <c r="J29" s="148">
        <f t="shared" si="1"/>
        <v>1</v>
      </c>
      <c r="K29" s="175" t="s">
        <v>1548</v>
      </c>
      <c r="L29" s="175" t="s">
        <v>1548</v>
      </c>
      <c r="M29" s="258" t="s">
        <v>2817</v>
      </c>
      <c r="N29" s="427"/>
      <c r="O29" s="258"/>
      <c r="P29" s="312"/>
      <c r="Q29" s="423" t="str">
        <f t="shared" si="2"/>
        <v>NACC$MARISTAX=labelled_spss(NACC$MARISTAX,c(), label="Marital status, other – specify")</v>
      </c>
      <c r="R29" s="33" t="str">
        <f t="shared" si="0"/>
        <v/>
      </c>
    </row>
    <row r="30" spans="1:19" ht="72" x14ac:dyDescent="0.25">
      <c r="A30" s="240">
        <v>15</v>
      </c>
      <c r="B30" s="220">
        <v>3</v>
      </c>
      <c r="C30" s="240">
        <v>15</v>
      </c>
      <c r="D30" s="155">
        <v>3</v>
      </c>
      <c r="E30" s="219">
        <v>3</v>
      </c>
      <c r="F30" s="240"/>
      <c r="G30" s="155"/>
      <c r="H30" s="154"/>
      <c r="I30" s="241">
        <v>0</v>
      </c>
      <c r="J30" s="148">
        <f t="shared" si="1"/>
        <v>1</v>
      </c>
      <c r="K30" s="175" t="s">
        <v>2392</v>
      </c>
      <c r="L30" s="175" t="s">
        <v>2392</v>
      </c>
      <c r="M30" s="176" t="s">
        <v>108</v>
      </c>
      <c r="N30" s="424" t="s">
        <v>6039</v>
      </c>
      <c r="O30" s="176" t="s">
        <v>2394</v>
      </c>
      <c r="P30" s="313" t="s">
        <v>109</v>
      </c>
      <c r="Q30" s="423" t="str">
        <f t="shared" si="2"/>
        <v>NACC$LIVSIT=labelled_spss(NACC$LIVSIT,c(1 = Lives alone
2 = Lives with spouse or partner
3 = Lives with relative or friend
4 = Lives with group
5 = Other
9 = Unknown), label="Living situation")</v>
      </c>
      <c r="R30" s="33" t="str">
        <f t="shared" si="0"/>
        <v/>
      </c>
    </row>
    <row r="31" spans="1:19" x14ac:dyDescent="0.25">
      <c r="A31" s="240" t="s">
        <v>3205</v>
      </c>
      <c r="B31" s="220" t="s">
        <v>5874</v>
      </c>
      <c r="C31" s="240" t="s">
        <v>3205</v>
      </c>
      <c r="D31" s="155" t="s">
        <v>5874</v>
      </c>
      <c r="E31" s="219" t="s">
        <v>5874</v>
      </c>
      <c r="F31" s="240"/>
      <c r="G31" s="155"/>
      <c r="H31" s="154"/>
      <c r="I31" s="241">
        <v>0</v>
      </c>
      <c r="J31" s="148">
        <f t="shared" si="1"/>
        <v>1</v>
      </c>
      <c r="K31" s="175" t="s">
        <v>2393</v>
      </c>
      <c r="L31" s="175" t="s">
        <v>2393</v>
      </c>
      <c r="M31" s="176" t="s">
        <v>2814</v>
      </c>
      <c r="N31" s="424"/>
      <c r="O31" s="176"/>
      <c r="P31" s="313"/>
      <c r="Q31" s="423" t="str">
        <f t="shared" si="2"/>
        <v>NACC$LIVSITX=labelled_spss(NACC$LIVSITX,c(), label="Living situation, other – specify")</v>
      </c>
      <c r="R31" s="33" t="str">
        <f t="shared" si="0"/>
        <v/>
      </c>
    </row>
    <row r="32" spans="1:19" ht="84" x14ac:dyDescent="0.25">
      <c r="A32" s="240"/>
      <c r="B32" s="220"/>
      <c r="C32" s="240"/>
      <c r="D32" s="155"/>
      <c r="E32" s="219"/>
      <c r="F32" s="240">
        <v>15</v>
      </c>
      <c r="G32" s="155">
        <v>4</v>
      </c>
      <c r="H32" s="154">
        <v>4</v>
      </c>
      <c r="I32" s="241">
        <v>0</v>
      </c>
      <c r="J32" s="148">
        <f t="shared" si="1"/>
        <v>0</v>
      </c>
      <c r="K32" s="151" t="s">
        <v>2394</v>
      </c>
      <c r="L32" s="151" t="s">
        <v>2394</v>
      </c>
      <c r="M32" s="259" t="s">
        <v>108</v>
      </c>
      <c r="N32" s="428" t="s">
        <v>6037</v>
      </c>
      <c r="O32" s="259"/>
      <c r="P32" s="288" t="s">
        <v>109</v>
      </c>
      <c r="Q32" s="423" t="str">
        <f t="shared" si="2"/>
        <v>NACC$LIVSITUA=labelled_spss(NACC$LIVSITUA,c(1 = Lives alone
2 = Lives with one other person: a spouse or partner
3 = Lives with one other person: a relative, friend, or roommate
4 = Lives with caregiver who is not spouse/partner, relative, or friend
5 = Lives with a group (related or not related) in a private residence
6 = Lives in a group home (e.g., assisted living, nursing home, convent)
9 = Unknown), label="Living situation")</v>
      </c>
      <c r="R32" s="33" t="str">
        <f t="shared" si="0"/>
        <v/>
      </c>
    </row>
    <row r="33" spans="1:19" ht="60" x14ac:dyDescent="0.25">
      <c r="A33" s="240">
        <v>16</v>
      </c>
      <c r="B33" s="220">
        <v>4</v>
      </c>
      <c r="C33" s="240">
        <v>16</v>
      </c>
      <c r="D33" s="155">
        <v>4</v>
      </c>
      <c r="E33" s="219">
        <v>4</v>
      </c>
      <c r="F33" s="240">
        <v>16</v>
      </c>
      <c r="G33" s="155">
        <v>5</v>
      </c>
      <c r="H33" s="154">
        <v>5</v>
      </c>
      <c r="I33" s="241">
        <v>1</v>
      </c>
      <c r="J33" s="148">
        <f t="shared" si="1"/>
        <v>0</v>
      </c>
      <c r="K33" s="152" t="s">
        <v>107</v>
      </c>
      <c r="L33" s="152" t="s">
        <v>107</v>
      </c>
      <c r="M33" s="259" t="s">
        <v>106</v>
      </c>
      <c r="N33" s="405" t="s">
        <v>2920</v>
      </c>
      <c r="O33" s="259"/>
      <c r="P33" s="294"/>
      <c r="Q33" s="423" t="str">
        <f t="shared" si="2"/>
        <v>NACC$INDEPEND=labelled_spss(NACC$INDEPEND,c(1=Able to live independently
2=Requires some assistance with complex activities
3=Requires some assistance with basic activities
4=Completely dependent
9=Unknown), label="Level of independence")</v>
      </c>
      <c r="R33" s="33" t="str">
        <f t="shared" si="0"/>
        <v>missing values INDEPEND(9).</v>
      </c>
      <c r="S33" s="61" t="s">
        <v>2738</v>
      </c>
    </row>
    <row r="34" spans="1:19" ht="60" x14ac:dyDescent="0.25">
      <c r="A34" s="240">
        <v>17</v>
      </c>
      <c r="B34" s="220">
        <v>5</v>
      </c>
      <c r="C34" s="240">
        <v>17</v>
      </c>
      <c r="D34" s="155">
        <v>5</v>
      </c>
      <c r="E34" s="219">
        <v>5</v>
      </c>
      <c r="F34" s="240">
        <v>17</v>
      </c>
      <c r="G34" s="155">
        <v>6</v>
      </c>
      <c r="H34" s="154">
        <v>6</v>
      </c>
      <c r="I34" s="241">
        <v>1</v>
      </c>
      <c r="J34" s="148">
        <f t="shared" si="1"/>
        <v>0</v>
      </c>
      <c r="K34" s="152" t="s">
        <v>105</v>
      </c>
      <c r="L34" s="152" t="s">
        <v>105</v>
      </c>
      <c r="M34" s="259" t="s">
        <v>104</v>
      </c>
      <c r="N34" s="405" t="s">
        <v>2921</v>
      </c>
      <c r="O34" s="259"/>
      <c r="P34" s="294"/>
      <c r="Q34" s="423" t="str">
        <f t="shared" si="2"/>
        <v>NACC$RESIDENC=labelled_spss(NACC$RESIDENC,c(1=Single- or multi-family private residence (apartment, condo, house)
2=Retirement community or independent group living
3=Assisted living, adult family home, or boarding home
4=Skilled nursing facility, nursing home, hospital, or hospice
9=Other or unknown), label="Type of residence")</v>
      </c>
      <c r="R34" s="33" t="str">
        <f t="shared" si="0"/>
        <v>missing values RESIDENC(9).</v>
      </c>
      <c r="S34" s="61" t="s">
        <v>2738</v>
      </c>
    </row>
    <row r="35" spans="1:19" x14ac:dyDescent="0.25">
      <c r="A35" s="240" t="s">
        <v>3212</v>
      </c>
      <c r="B35" s="220" t="s">
        <v>3156</v>
      </c>
      <c r="C35" s="240" t="s">
        <v>3212</v>
      </c>
      <c r="D35" s="155" t="s">
        <v>3156</v>
      </c>
      <c r="E35" s="219" t="s">
        <v>3156</v>
      </c>
      <c r="F35" s="240"/>
      <c r="G35" s="155"/>
      <c r="H35" s="154"/>
      <c r="I35" s="241">
        <v>0</v>
      </c>
      <c r="J35" s="148">
        <f t="shared" si="1"/>
        <v>1</v>
      </c>
      <c r="K35" s="175" t="s">
        <v>1549</v>
      </c>
      <c r="L35" s="175" t="s">
        <v>1549</v>
      </c>
      <c r="M35" s="258" t="s">
        <v>2815</v>
      </c>
      <c r="N35" s="424"/>
      <c r="O35" s="258"/>
      <c r="P35" s="312"/>
      <c r="Q35" s="423" t="str">
        <f t="shared" si="2"/>
        <v>NACC$RESIDENX=labelled_spss(NACC$RESIDENX,c(), label="Type of residence, other – specify")</v>
      </c>
      <c r="R35" s="33" t="str">
        <f t="shared" si="0"/>
        <v/>
      </c>
      <c r="S35" s="61"/>
    </row>
    <row r="36" spans="1:19" x14ac:dyDescent="0.25">
      <c r="A36" s="240">
        <v>18</v>
      </c>
      <c r="B36" s="220">
        <v>6</v>
      </c>
      <c r="C36" s="240">
        <v>18</v>
      </c>
      <c r="D36" s="155">
        <v>6</v>
      </c>
      <c r="E36" s="219">
        <v>6</v>
      </c>
      <c r="F36" s="240">
        <v>18</v>
      </c>
      <c r="G36" s="155">
        <v>7</v>
      </c>
      <c r="H36" s="154">
        <v>7</v>
      </c>
      <c r="I36" s="241">
        <v>0</v>
      </c>
      <c r="J36" s="148">
        <f t="shared" si="1"/>
        <v>0</v>
      </c>
      <c r="K36" s="217"/>
      <c r="L36" s="151" t="s">
        <v>2811</v>
      </c>
      <c r="M36" s="173" t="s">
        <v>2816</v>
      </c>
      <c r="N36" s="405"/>
      <c r="O36" s="173"/>
      <c r="P36" s="294"/>
      <c r="Q36" s="423" t="str">
        <f t="shared" si="2"/>
        <v>NACC$ZIP=labelled_spss(NACC$ZIP,c(), label="Zip code")</v>
      </c>
      <c r="R36" s="33" t="str">
        <f t="shared" si="0"/>
        <v/>
      </c>
      <c r="S36" s="61"/>
    </row>
    <row r="37" spans="1:19" ht="48.6" thickBot="1" x14ac:dyDescent="0.3">
      <c r="A37" s="240">
        <v>20</v>
      </c>
      <c r="B37" s="220"/>
      <c r="C37" s="240">
        <v>20</v>
      </c>
      <c r="D37" s="155"/>
      <c r="E37" s="219"/>
      <c r="F37" s="240">
        <v>19</v>
      </c>
      <c r="G37" s="155"/>
      <c r="H37" s="154"/>
      <c r="I37" s="241">
        <v>1</v>
      </c>
      <c r="J37" s="148">
        <f t="shared" si="1"/>
        <v>0</v>
      </c>
      <c r="K37" s="152" t="s">
        <v>103</v>
      </c>
      <c r="L37" s="152" t="s">
        <v>103</v>
      </c>
      <c r="M37" s="257" t="s">
        <v>2818</v>
      </c>
      <c r="N37" s="405" t="s">
        <v>2922</v>
      </c>
      <c r="O37" s="257"/>
      <c r="P37" s="294"/>
      <c r="Q37" s="423" t="str">
        <f t="shared" si="2"/>
        <v>NACC$HANDED=labelled_spss(NACC$HANDED,c(1=Left-handed
2=Right-handed
3=Ambidextrous
9=Unknown), label="Left- or right-handed")</v>
      </c>
      <c r="R37" s="33" t="str">
        <f t="shared" si="0"/>
        <v>missing values HANDED(9).</v>
      </c>
      <c r="S37" s="61" t="s">
        <v>2738</v>
      </c>
    </row>
    <row r="38" spans="1:19" ht="72" x14ac:dyDescent="0.25">
      <c r="A38" s="450"/>
      <c r="B38" s="451"/>
      <c r="C38" s="451"/>
      <c r="D38" s="451"/>
      <c r="E38" s="451"/>
      <c r="F38" s="451"/>
      <c r="G38" s="451"/>
      <c r="H38" s="451"/>
      <c r="I38" s="242">
        <v>1</v>
      </c>
      <c r="J38" s="228">
        <v>0</v>
      </c>
      <c r="K38" s="213" t="s">
        <v>52</v>
      </c>
      <c r="L38" s="167" t="s">
        <v>52</v>
      </c>
      <c r="M38" s="260" t="s">
        <v>53</v>
      </c>
      <c r="N38" s="452" t="s">
        <v>2911</v>
      </c>
      <c r="O38" s="439"/>
      <c r="P38" s="440"/>
      <c r="Q38" s="423" t="str">
        <f t="shared" si="2"/>
        <v>NACC$NACCREAS=labelled_spss(NACC$NACCREAS,c(1=To participate in a research study
2=To have a clinical evaluation
7=Both to participate in a research study and to have a clinical evaluation, or another reason
9=Unknown
-4=Not available), label="Primary reason for coming to ADC")</v>
      </c>
      <c r="R38" s="33" t="str">
        <f t="shared" si="0"/>
        <v>missing values NACCREAS(-4,9).</v>
      </c>
      <c r="S38" s="61" t="s">
        <v>2889</v>
      </c>
    </row>
    <row r="39" spans="1:19" ht="72" x14ac:dyDescent="0.25">
      <c r="A39" s="433"/>
      <c r="B39" s="434"/>
      <c r="C39" s="434"/>
      <c r="D39" s="434"/>
      <c r="E39" s="434"/>
      <c r="F39" s="434"/>
      <c r="G39" s="434"/>
      <c r="H39" s="434"/>
      <c r="I39" s="241">
        <v>1</v>
      </c>
      <c r="J39" s="148">
        <v>0</v>
      </c>
      <c r="K39" s="151" t="s">
        <v>54</v>
      </c>
      <c r="L39" s="152" t="s">
        <v>54</v>
      </c>
      <c r="M39" s="174" t="s">
        <v>55</v>
      </c>
      <c r="N39" s="405" t="s">
        <v>2912</v>
      </c>
      <c r="O39" s="441"/>
      <c r="P39" s="437"/>
      <c r="Q39" s="423" t="str">
        <f t="shared" si="2"/>
        <v>NACC$NACCREFR=labelled_spss(NACC$NACCREFR,c(1=Non-professional contact: self/relative/friend
2=Professional contact: clinician, nurse, doctor, other health care provider, or other staff (ADC and non-ADC)
8=Other
9=Unknown
-4=Not available), label="Principal referral source")</v>
      </c>
      <c r="R39" s="33" t="str">
        <f t="shared" si="0"/>
        <v>missing values NACCREFR(-4,9).</v>
      </c>
      <c r="S39" s="61" t="s">
        <v>2889</v>
      </c>
    </row>
    <row r="40" spans="1:19" ht="72" x14ac:dyDescent="0.25">
      <c r="A40" s="433"/>
      <c r="B40" s="434"/>
      <c r="C40" s="434"/>
      <c r="D40" s="434"/>
      <c r="E40" s="434"/>
      <c r="F40" s="434"/>
      <c r="G40" s="434"/>
      <c r="H40" s="434"/>
      <c r="I40" s="241">
        <v>1</v>
      </c>
      <c r="J40" s="148">
        <v>0</v>
      </c>
      <c r="K40" s="151" t="s">
        <v>109</v>
      </c>
      <c r="L40" s="152" t="s">
        <v>109</v>
      </c>
      <c r="M40" s="174" t="s">
        <v>108</v>
      </c>
      <c r="N40" s="405" t="s">
        <v>2919</v>
      </c>
      <c r="O40" s="441"/>
      <c r="P40" s="437"/>
      <c r="Q40" s="423" t="str">
        <f t="shared" si="2"/>
        <v>NACC$NACCLIVS=labelled_spss(NACC$NACCLIVS,c(1=Lives alone
2=Lives with spouse or partner
3=Lives with relative or friend
4=Lives with group
5=Other
9=Unknown), label="Living situation")</v>
      </c>
      <c r="R40" s="33" t="str">
        <f t="shared" si="0"/>
        <v>missing values NACCLIVS(9).</v>
      </c>
      <c r="S40" s="8">
        <v>9</v>
      </c>
    </row>
    <row r="41" spans="1:19" x14ac:dyDescent="0.25">
      <c r="A41" s="433"/>
      <c r="B41" s="434"/>
      <c r="C41" s="434"/>
      <c r="D41" s="434"/>
      <c r="E41" s="434"/>
      <c r="F41" s="434"/>
      <c r="G41" s="434"/>
      <c r="H41" s="434"/>
      <c r="I41" s="241">
        <v>1</v>
      </c>
      <c r="J41" s="148">
        <v>0</v>
      </c>
      <c r="K41" s="151" t="s">
        <v>101</v>
      </c>
      <c r="L41" s="152" t="s">
        <v>101</v>
      </c>
      <c r="M41" s="174" t="s">
        <v>100</v>
      </c>
      <c r="N41" s="405"/>
      <c r="O41" s="441"/>
      <c r="P41" s="437"/>
      <c r="Q41" s="423" t="str">
        <f t="shared" si="2"/>
        <v>NACC$NACCAGE=labelled_spss(NACC$NACCAGE,c(), label="Subject’s age at visit")</v>
      </c>
      <c r="R41" s="33" t="str">
        <f t="shared" si="0"/>
        <v/>
      </c>
    </row>
    <row r="42" spans="1:19" x14ac:dyDescent="0.25">
      <c r="A42" s="433"/>
      <c r="B42" s="434"/>
      <c r="C42" s="434"/>
      <c r="D42" s="434"/>
      <c r="E42" s="434"/>
      <c r="F42" s="434"/>
      <c r="G42" s="434"/>
      <c r="H42" s="434"/>
      <c r="I42" s="241">
        <v>1</v>
      </c>
      <c r="J42" s="148">
        <v>0</v>
      </c>
      <c r="K42" s="151" t="s">
        <v>99</v>
      </c>
      <c r="L42" s="152" t="s">
        <v>99</v>
      </c>
      <c r="M42" s="174" t="s">
        <v>98</v>
      </c>
      <c r="N42" s="405"/>
      <c r="O42" s="441"/>
      <c r="P42" s="437"/>
      <c r="Q42" s="423" t="str">
        <f t="shared" si="2"/>
        <v>NACC$NACCAGEB=labelled_spss(NACC$NACCAGEB,c(), label="Subject’s age at initial visit")</v>
      </c>
      <c r="R42" s="33" t="str">
        <f t="shared" si="0"/>
        <v/>
      </c>
    </row>
    <row r="43" spans="1:19" ht="96.6" thickBot="1" x14ac:dyDescent="0.3">
      <c r="A43" s="435"/>
      <c r="B43" s="436"/>
      <c r="C43" s="436"/>
      <c r="D43" s="436"/>
      <c r="E43" s="436"/>
      <c r="F43" s="436"/>
      <c r="G43" s="436"/>
      <c r="H43" s="436"/>
      <c r="I43" s="243">
        <v>1</v>
      </c>
      <c r="J43" s="192">
        <v>0</v>
      </c>
      <c r="K43" s="236" t="s">
        <v>180</v>
      </c>
      <c r="L43" s="169" t="s">
        <v>97</v>
      </c>
      <c r="M43" s="261" t="s">
        <v>96</v>
      </c>
      <c r="N43" s="407" t="s">
        <v>4360</v>
      </c>
      <c r="O43" s="442"/>
      <c r="P43" s="438"/>
      <c r="Q43" s="423" t="str">
        <f>CONCATENATE("NACC$",L43,"=","labelled_spss(NACC$",L43,",c(",N43,"), label=",$Q$1,M43,$Q$1,")")</f>
        <v>NACC$NACCNIHR=labelled_spss(NACC$NACCNIHR,c(1=White
2=Black or African American
3=American Indian or Alaska Native
4=Native Hawaiian or Pacific Islander
5=Asian
6=Multiracial
99=Unknown or ambiguous
-4=Not available), label="Derived NIH race deﬁnitions")</v>
      </c>
      <c r="R43" s="33" t="str">
        <f>IF(S43="","",CONCATENATE("missing values ",L43,"(",S43,")."))</f>
        <v>missing values NACCNIHR(99,-4).</v>
      </c>
      <c r="S43" s="61" t="s">
        <v>3824</v>
      </c>
    </row>
  </sheetData>
  <autoFilter ref="A1:J43" xr:uid="{E6106AEF-A86A-45DC-95F1-3B0FA49C5D51}"/>
  <phoneticPr fontId="1" type="noConversion"/>
  <conditionalFormatting sqref="J2:J43">
    <cfRule type="cellIs" dxfId="79" priority="3" operator="equal">
      <formula>1</formula>
    </cfRule>
  </conditionalFormatting>
  <conditionalFormatting sqref="I2:I43">
    <cfRule type="cellIs" dxfId="78" priority="2" operator="equal">
      <formula>0</formula>
    </cfRule>
  </conditionalFormatting>
  <conditionalFormatting sqref="O2:P43 A2:H43">
    <cfRule type="containsBlanks" dxfId="77" priority="1">
      <formula>LEN(TRIM(A2))=0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7522-EBC0-4BEB-9BE4-710CF510EF7F}">
  <dimension ref="A1:S23"/>
  <sheetViews>
    <sheetView zoomScaleNormal="100" workbookViewId="0">
      <selection activeCell="L21" sqref="L21"/>
    </sheetView>
  </sheetViews>
  <sheetFormatPr defaultRowHeight="13.8" customHeight="1" x14ac:dyDescent="0.3"/>
  <cols>
    <col min="1" max="10" width="5.88671875" style="254" customWidth="1"/>
    <col min="11" max="12" width="10.33203125" style="65" bestFit="1" customWidth="1"/>
    <col min="13" max="13" width="66.6640625" style="65" customWidth="1"/>
    <col min="14" max="14" width="10" style="65" customWidth="1"/>
    <col min="15" max="15" width="7.88671875" style="65" bestFit="1" customWidth="1"/>
    <col min="16" max="16" width="11.33203125" style="65" customWidth="1"/>
    <col min="17" max="16384" width="8.88671875" style="65"/>
  </cols>
  <sheetData>
    <row r="1" spans="1:19" ht="38.4" customHeight="1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0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65" t="s">
        <v>2880</v>
      </c>
    </row>
    <row r="2" spans="1:19" ht="13.8" customHeight="1" x14ac:dyDescent="0.3">
      <c r="A2" s="146" t="s">
        <v>5845</v>
      </c>
      <c r="B2" s="188" t="s">
        <v>5845</v>
      </c>
      <c r="C2" s="146" t="s">
        <v>5845</v>
      </c>
      <c r="D2" s="147" t="s">
        <v>5845</v>
      </c>
      <c r="E2" s="148" t="s">
        <v>5845</v>
      </c>
      <c r="F2" s="146" t="s">
        <v>5845</v>
      </c>
      <c r="G2" s="147" t="s">
        <v>5845</v>
      </c>
      <c r="H2" s="187" t="s">
        <v>5845</v>
      </c>
      <c r="I2" s="159">
        <v>1</v>
      </c>
      <c r="J2" s="148">
        <f>IF(AND(F2="",G2="",H2=""),1,0)</f>
        <v>0</v>
      </c>
      <c r="K2" s="151" t="s">
        <v>95</v>
      </c>
      <c r="L2" s="152" t="s">
        <v>95</v>
      </c>
      <c r="M2" s="174" t="s">
        <v>94</v>
      </c>
      <c r="N2" s="426" t="s">
        <v>2923</v>
      </c>
      <c r="O2" s="174"/>
      <c r="P2" s="244"/>
      <c r="Q2" s="426" t="str">
        <f>CONCATENATE("NACC$",L2,"=","labelled_spss(NACC$",L2,",c(",N2,"), label=",$Q$1,M2,$Q$1,")")</f>
        <v>NACC$INBIRMO=labelled_spss(NACC$INBIRMO,c(99=Unknown
-4=Not available), label="Co-participant’s month of birth")</v>
      </c>
      <c r="R2" s="431" t="str">
        <f>IF(S2="","",CONCATENATE("missing values ",L2,"(",S2,")."))</f>
        <v>missing values INBIRMO(99,-4).</v>
      </c>
      <c r="S2" s="443" t="s">
        <v>3824</v>
      </c>
    </row>
    <row r="3" spans="1:19" ht="13.8" customHeight="1" x14ac:dyDescent="0.3">
      <c r="A3" s="240" t="s">
        <v>5871</v>
      </c>
      <c r="B3" s="220" t="s">
        <v>5871</v>
      </c>
      <c r="C3" s="240" t="s">
        <v>5871</v>
      </c>
      <c r="D3" s="155" t="s">
        <v>5871</v>
      </c>
      <c r="E3" s="220" t="s">
        <v>5871</v>
      </c>
      <c r="F3" s="240" t="s">
        <v>5871</v>
      </c>
      <c r="G3" s="155" t="s">
        <v>5871</v>
      </c>
      <c r="H3" s="155" t="s">
        <v>5871</v>
      </c>
      <c r="I3" s="159">
        <v>1</v>
      </c>
      <c r="J3" s="148">
        <f t="shared" ref="J3:J22" si="0">IF(AND(F3="",G3="",H3=""),1,0)</f>
        <v>0</v>
      </c>
      <c r="K3" s="151" t="s">
        <v>93</v>
      </c>
      <c r="L3" s="152" t="s">
        <v>93</v>
      </c>
      <c r="M3" s="174" t="s">
        <v>92</v>
      </c>
      <c r="N3" s="426" t="s">
        <v>2924</v>
      </c>
      <c r="O3" s="174"/>
      <c r="P3" s="235"/>
      <c r="Q3" s="426" t="str">
        <f t="shared" ref="Q3:Q23" si="1">CONCATENATE("NACC$",L3,"=","labelled_spss(NACC$",L3,",c(",N3,"), label=",$Q$1,M3,$Q$1,")")</f>
        <v>NACC$INBIRYR=labelled_spss(NACC$INBIRYR,c(9999=Unknown
-4=Not available), label="Co-participant’s year of birth")</v>
      </c>
      <c r="R3" s="431" t="str">
        <f t="shared" ref="R3:R23" si="2">IF(S3="","",CONCATENATE("missing values ",L3,"(",S3,")."))</f>
        <v>missing values INBIRYR(9999,-4).</v>
      </c>
      <c r="S3" s="443" t="s">
        <v>3825</v>
      </c>
    </row>
    <row r="4" spans="1:19" ht="13.8" customHeight="1" x14ac:dyDescent="0.3">
      <c r="A4" s="240">
        <v>2</v>
      </c>
      <c r="B4" s="220">
        <v>2</v>
      </c>
      <c r="C4" s="240">
        <v>2</v>
      </c>
      <c r="D4" s="155">
        <v>2</v>
      </c>
      <c r="E4" s="220">
        <v>2</v>
      </c>
      <c r="F4" s="240">
        <v>2</v>
      </c>
      <c r="G4" s="155">
        <v>2</v>
      </c>
      <c r="H4" s="155">
        <v>2</v>
      </c>
      <c r="I4" s="159">
        <v>1</v>
      </c>
      <c r="J4" s="148">
        <f t="shared" si="0"/>
        <v>0</v>
      </c>
      <c r="K4" s="151" t="s">
        <v>91</v>
      </c>
      <c r="L4" s="152" t="s">
        <v>91</v>
      </c>
      <c r="M4" s="174" t="s">
        <v>90</v>
      </c>
      <c r="N4" s="426" t="s">
        <v>2925</v>
      </c>
      <c r="O4" s="174"/>
      <c r="P4" s="235"/>
      <c r="Q4" s="426" t="str">
        <f t="shared" si="1"/>
        <v>NACC$INSEX=labelled_spss(NACC$INSEX,c(1=Male
2=Female
-4=Not available), label="Co-participant’s sex")</v>
      </c>
      <c r="R4" s="431" t="str">
        <f t="shared" si="2"/>
        <v>missing values INSEX(-4).</v>
      </c>
      <c r="S4" s="443" t="s">
        <v>2888</v>
      </c>
    </row>
    <row r="5" spans="1:19" ht="13.8" customHeight="1" x14ac:dyDescent="0.3">
      <c r="A5" s="434"/>
      <c r="B5" s="220">
        <v>3</v>
      </c>
      <c r="C5" s="240"/>
      <c r="D5" s="155">
        <v>3</v>
      </c>
      <c r="E5" s="220">
        <v>3</v>
      </c>
      <c r="F5" s="434"/>
      <c r="G5" s="155">
        <v>3</v>
      </c>
      <c r="H5" s="155">
        <v>3</v>
      </c>
      <c r="I5" s="159">
        <v>1</v>
      </c>
      <c r="J5" s="148">
        <f t="shared" si="0"/>
        <v>0</v>
      </c>
      <c r="K5" s="151" t="s">
        <v>89</v>
      </c>
      <c r="L5" s="152" t="s">
        <v>89</v>
      </c>
      <c r="M5" s="174" t="s">
        <v>144</v>
      </c>
      <c r="N5" s="426" t="s">
        <v>2926</v>
      </c>
      <c r="O5" s="174"/>
      <c r="P5" s="235"/>
      <c r="Q5" s="426" t="str">
        <f t="shared" si="1"/>
        <v>NACC$NEWINF=labelled_spss(NACC$NEWINF,c(0=No
1=Yes
-4=Not available), label="Is this a new co-participant — i.e., one who was not a co-participant at any past UDS visit?")</v>
      </c>
      <c r="R5" s="431" t="str">
        <f t="shared" si="2"/>
        <v>missing values NEWINF(-4).</v>
      </c>
      <c r="S5" s="443" t="s">
        <v>2888</v>
      </c>
    </row>
    <row r="6" spans="1:19" ht="13.8" customHeight="1" x14ac:dyDescent="0.3">
      <c r="A6" s="240" t="s">
        <v>5874</v>
      </c>
      <c r="B6" s="220" t="s">
        <v>3149</v>
      </c>
      <c r="C6" s="240">
        <v>3</v>
      </c>
      <c r="D6" s="155">
        <v>4</v>
      </c>
      <c r="E6" s="220">
        <v>4</v>
      </c>
      <c r="F6" s="240">
        <v>3</v>
      </c>
      <c r="G6" s="155">
        <v>4</v>
      </c>
      <c r="H6" s="155">
        <v>4</v>
      </c>
      <c r="I6" s="159">
        <v>1</v>
      </c>
      <c r="J6" s="148">
        <f t="shared" si="0"/>
        <v>0</v>
      </c>
      <c r="K6" s="151" t="s">
        <v>88</v>
      </c>
      <c r="L6" s="152" t="s">
        <v>88</v>
      </c>
      <c r="M6" s="174" t="s">
        <v>87</v>
      </c>
      <c r="N6" s="426" t="s">
        <v>2927</v>
      </c>
      <c r="O6" s="174"/>
      <c r="P6" s="235"/>
      <c r="Q6" s="426" t="str">
        <f t="shared" si="1"/>
        <v>NACC$INHISP=labelled_spss(NACC$INHISP,c(0=No
1=Yes
9=Unknown
-4=Not available), label="Co-participant Hispanic/Latino ethnicity")</v>
      </c>
      <c r="R6" s="431" t="str">
        <f t="shared" si="2"/>
        <v>missing values INHISP(9,-4).</v>
      </c>
      <c r="S6" s="443" t="s">
        <v>3826</v>
      </c>
    </row>
    <row r="7" spans="1:19" ht="13.8" customHeight="1" x14ac:dyDescent="0.3">
      <c r="A7" s="240" t="s">
        <v>5875</v>
      </c>
      <c r="B7" s="220" t="s">
        <v>3150</v>
      </c>
      <c r="C7" s="240" t="s">
        <v>5874</v>
      </c>
      <c r="D7" s="155" t="s">
        <v>3149</v>
      </c>
      <c r="E7" s="220" t="s">
        <v>3149</v>
      </c>
      <c r="F7" s="240" t="s">
        <v>5874</v>
      </c>
      <c r="G7" s="155" t="s">
        <v>3149</v>
      </c>
      <c r="H7" s="155" t="s">
        <v>3149</v>
      </c>
      <c r="I7" s="159">
        <v>1</v>
      </c>
      <c r="J7" s="148">
        <f t="shared" si="0"/>
        <v>0</v>
      </c>
      <c r="K7" s="151" t="s">
        <v>86</v>
      </c>
      <c r="L7" s="152" t="s">
        <v>86</v>
      </c>
      <c r="M7" s="174" t="s">
        <v>85</v>
      </c>
      <c r="N7" s="426" t="s">
        <v>2928</v>
      </c>
      <c r="O7" s="174"/>
      <c r="P7" s="244"/>
      <c r="Q7" s="426" t="str">
        <f t="shared" si="1"/>
        <v>NACC$INHISPOR=labelled_spss(NACC$INHISPOR,c(1=Mexican, Chicano, or Mexican-American
2=Puerto Rican
3=Cuban
4=Dominican
5=Central American
6=South American
50=Other (specify)
88=Not applicable, co-participant is not Hispanic
99=Unknown
-4= Not available), label="Co-participant’s Hispanic origins")</v>
      </c>
      <c r="R7" s="431" t="str">
        <f t="shared" si="2"/>
        <v>missing values INHISPOR(88,99,-4).</v>
      </c>
      <c r="S7" s="443" t="s">
        <v>3823</v>
      </c>
    </row>
    <row r="8" spans="1:19" ht="13.8" customHeight="1" x14ac:dyDescent="0.3">
      <c r="A8" s="240" t="s">
        <v>6041</v>
      </c>
      <c r="B8" s="220" t="s">
        <v>5818</v>
      </c>
      <c r="C8" s="240" t="s">
        <v>5940</v>
      </c>
      <c r="D8" s="155" t="s">
        <v>5943</v>
      </c>
      <c r="E8" s="220" t="s">
        <v>5943</v>
      </c>
      <c r="F8" s="240" t="s">
        <v>5940</v>
      </c>
      <c r="G8" s="155" t="s">
        <v>5943</v>
      </c>
      <c r="H8" s="155" t="s">
        <v>5943</v>
      </c>
      <c r="I8" s="159">
        <v>1</v>
      </c>
      <c r="J8" s="148">
        <f t="shared" si="0"/>
        <v>0</v>
      </c>
      <c r="K8" s="151" t="s">
        <v>84</v>
      </c>
      <c r="L8" s="152" t="s">
        <v>84</v>
      </c>
      <c r="M8" s="174" t="s">
        <v>145</v>
      </c>
      <c r="N8" s="431"/>
      <c r="O8" s="174"/>
      <c r="P8" s="244"/>
      <c r="Q8" s="426" t="str">
        <f t="shared" si="1"/>
        <v>NACC$INHISPOX=labelled_spss(NACC$INHISPOX,c(), label="Co-participant of Hispanic origins, other (specify)")</v>
      </c>
      <c r="R8" s="431" t="str">
        <f t="shared" si="2"/>
        <v/>
      </c>
      <c r="S8" s="443"/>
    </row>
    <row r="9" spans="1:19" ht="13.8" customHeight="1" x14ac:dyDescent="0.3">
      <c r="A9" s="240">
        <v>4</v>
      </c>
      <c r="B9" s="188">
        <v>5</v>
      </c>
      <c r="C9" s="240">
        <v>4</v>
      </c>
      <c r="D9" s="147">
        <v>5</v>
      </c>
      <c r="E9" s="148">
        <v>5</v>
      </c>
      <c r="F9" s="240">
        <v>4</v>
      </c>
      <c r="G9" s="147">
        <v>5</v>
      </c>
      <c r="H9" s="187">
        <v>5</v>
      </c>
      <c r="I9" s="159">
        <v>1</v>
      </c>
      <c r="J9" s="148">
        <f t="shared" si="0"/>
        <v>0</v>
      </c>
      <c r="K9" s="151" t="s">
        <v>83</v>
      </c>
      <c r="L9" s="152" t="s">
        <v>83</v>
      </c>
      <c r="M9" s="174" t="s">
        <v>82</v>
      </c>
      <c r="N9" s="426" t="s">
        <v>2929</v>
      </c>
      <c r="O9" s="174"/>
      <c r="P9" s="235" t="s">
        <v>180</v>
      </c>
      <c r="Q9" s="426" t="str">
        <f t="shared" si="1"/>
        <v>NACC$INRACE=labelled_spss(NACC$INRACE,c(1= White
2= Black or African American
3= American Indian or Alaska Native
4= Native Hawaiian or Other Pacific Islander
5= Asian
50=Other (specify)
99=Unknown
-4= Not available), label="Co-participant race")</v>
      </c>
      <c r="R9" s="431" t="str">
        <f t="shared" si="2"/>
        <v>missing values INRACE(99,-4).</v>
      </c>
      <c r="S9" s="443" t="s">
        <v>3824</v>
      </c>
    </row>
    <row r="10" spans="1:19" ht="13.8" customHeight="1" x14ac:dyDescent="0.3">
      <c r="A10" s="240" t="s">
        <v>3149</v>
      </c>
      <c r="B10" s="220" t="s">
        <v>3156</v>
      </c>
      <c r="C10" s="240" t="s">
        <v>3149</v>
      </c>
      <c r="D10" s="155" t="s">
        <v>3156</v>
      </c>
      <c r="E10" s="220" t="s">
        <v>3156</v>
      </c>
      <c r="F10" s="240" t="s">
        <v>3149</v>
      </c>
      <c r="G10" s="155" t="s">
        <v>3156</v>
      </c>
      <c r="H10" s="155" t="s">
        <v>3156</v>
      </c>
      <c r="I10" s="159">
        <v>1</v>
      </c>
      <c r="J10" s="148">
        <f t="shared" si="0"/>
        <v>0</v>
      </c>
      <c r="K10" s="151" t="s">
        <v>81</v>
      </c>
      <c r="L10" s="152" t="s">
        <v>81</v>
      </c>
      <c r="M10" s="174" t="s">
        <v>80</v>
      </c>
      <c r="N10" s="431"/>
      <c r="O10" s="174"/>
      <c r="P10" s="235" t="s">
        <v>180</v>
      </c>
      <c r="Q10" s="426" t="str">
        <f t="shared" si="1"/>
        <v>NACC$INRACEX=labelled_spss(NACC$INRACEX,c(), label="Co-participant race, other (specify)")</v>
      </c>
      <c r="R10" s="431" t="str">
        <f t="shared" si="2"/>
        <v/>
      </c>
      <c r="S10" s="443"/>
    </row>
    <row r="11" spans="1:19" ht="13.8" customHeight="1" x14ac:dyDescent="0.3">
      <c r="A11" s="240">
        <v>5</v>
      </c>
      <c r="B11" s="220">
        <v>6</v>
      </c>
      <c r="C11" s="240">
        <v>5</v>
      </c>
      <c r="D11" s="155">
        <v>6</v>
      </c>
      <c r="E11" s="220">
        <v>6</v>
      </c>
      <c r="F11" s="240">
        <v>5</v>
      </c>
      <c r="G11" s="155">
        <v>6</v>
      </c>
      <c r="H11" s="155">
        <v>6</v>
      </c>
      <c r="I11" s="159">
        <v>1</v>
      </c>
      <c r="J11" s="148">
        <f t="shared" si="0"/>
        <v>0</v>
      </c>
      <c r="K11" s="151" t="s">
        <v>79</v>
      </c>
      <c r="L11" s="152" t="s">
        <v>79</v>
      </c>
      <c r="M11" s="174" t="s">
        <v>78</v>
      </c>
      <c r="N11" s="426" t="s">
        <v>2930</v>
      </c>
      <c r="O11" s="174"/>
      <c r="P11" s="235" t="s">
        <v>180</v>
      </c>
      <c r="Q11" s="426" t="str">
        <f t="shared" si="1"/>
        <v>NACC$INRASEC=labelled_spss(NACC$INRASEC,c(1= White
2= Black or African American
3= American Indian or Alaska Native
4= Native Hawaiian or Other Pacific Islander
5= Asian
50=Other
88=None reported
99=Unknown
-4= Not available), label="Co-participant second race")</v>
      </c>
      <c r="R11" s="431" t="str">
        <f t="shared" si="2"/>
        <v>missing values INRASEC(88,99,-4).</v>
      </c>
      <c r="S11" s="443" t="s">
        <v>3823</v>
      </c>
    </row>
    <row r="12" spans="1:19" ht="13.8" customHeight="1" x14ac:dyDescent="0.3">
      <c r="A12" s="240" t="s">
        <v>3156</v>
      </c>
      <c r="B12" s="220" t="s">
        <v>3173</v>
      </c>
      <c r="C12" s="240" t="s">
        <v>3156</v>
      </c>
      <c r="D12" s="155" t="s">
        <v>3173</v>
      </c>
      <c r="E12" s="220" t="s">
        <v>3173</v>
      </c>
      <c r="F12" s="240" t="s">
        <v>3156</v>
      </c>
      <c r="G12" s="155" t="s">
        <v>3173</v>
      </c>
      <c r="H12" s="155" t="s">
        <v>3173</v>
      </c>
      <c r="I12" s="159">
        <v>1</v>
      </c>
      <c r="J12" s="148">
        <f t="shared" si="0"/>
        <v>0</v>
      </c>
      <c r="K12" s="151" t="s">
        <v>77</v>
      </c>
      <c r="L12" s="152" t="s">
        <v>77</v>
      </c>
      <c r="M12" s="174" t="s">
        <v>146</v>
      </c>
      <c r="N12" s="431"/>
      <c r="O12" s="174"/>
      <c r="P12" s="235" t="s">
        <v>180</v>
      </c>
      <c r="Q12" s="426" t="str">
        <f t="shared" si="1"/>
        <v>NACC$INRASECX=labelled_spss(NACC$INRASECX,c(), label="Co-participant second race, other (specify)")</v>
      </c>
      <c r="R12" s="431" t="str">
        <f t="shared" si="2"/>
        <v/>
      </c>
      <c r="S12" s="443"/>
    </row>
    <row r="13" spans="1:19" ht="13.8" customHeight="1" x14ac:dyDescent="0.3">
      <c r="A13" s="240">
        <v>6</v>
      </c>
      <c r="B13" s="220">
        <v>7</v>
      </c>
      <c r="C13" s="240">
        <v>6</v>
      </c>
      <c r="D13" s="155">
        <v>7</v>
      </c>
      <c r="E13" s="220">
        <v>7</v>
      </c>
      <c r="F13" s="240">
        <v>6</v>
      </c>
      <c r="G13" s="155">
        <v>7</v>
      </c>
      <c r="H13" s="155">
        <v>7</v>
      </c>
      <c r="I13" s="159">
        <v>1</v>
      </c>
      <c r="J13" s="148">
        <f t="shared" si="0"/>
        <v>0</v>
      </c>
      <c r="K13" s="151" t="s">
        <v>76</v>
      </c>
      <c r="L13" s="152" t="s">
        <v>76</v>
      </c>
      <c r="M13" s="174" t="s">
        <v>75</v>
      </c>
      <c r="N13" s="426" t="s">
        <v>2931</v>
      </c>
      <c r="O13" s="174"/>
      <c r="P13" s="235" t="s">
        <v>180</v>
      </c>
      <c r="Q13" s="426" t="str">
        <f t="shared" si="1"/>
        <v>NACC$INRATER=labelled_spss(NACC$INRATER,c(1=White
2=Black or African American
3=American Indian or Alaska Native
4=Native Hawaiian or Other Pacific Islander
5=Asian
50=Other
88=None reported
99=Unknown
-4=Not available), label="Co-participant third race")</v>
      </c>
      <c r="R13" s="431" t="str">
        <f t="shared" si="2"/>
        <v>missing values INRATER(88,99,-4).</v>
      </c>
      <c r="S13" s="443" t="s">
        <v>3823</v>
      </c>
    </row>
    <row r="14" spans="1:19" ht="13.8" customHeight="1" x14ac:dyDescent="0.3">
      <c r="A14" s="240" t="s">
        <v>3173</v>
      </c>
      <c r="B14" s="220" t="s">
        <v>3185</v>
      </c>
      <c r="C14" s="240" t="s">
        <v>3173</v>
      </c>
      <c r="D14" s="155" t="s">
        <v>3185</v>
      </c>
      <c r="E14" s="220" t="s">
        <v>3185</v>
      </c>
      <c r="F14" s="240" t="s">
        <v>3173</v>
      </c>
      <c r="G14" s="155" t="s">
        <v>3185</v>
      </c>
      <c r="H14" s="155" t="s">
        <v>3185</v>
      </c>
      <c r="I14" s="159">
        <v>1</v>
      </c>
      <c r="J14" s="148">
        <f t="shared" si="0"/>
        <v>0</v>
      </c>
      <c r="K14" s="151" t="s">
        <v>74</v>
      </c>
      <c r="L14" s="152" t="s">
        <v>74</v>
      </c>
      <c r="M14" s="174" t="s">
        <v>73</v>
      </c>
      <c r="N14" s="431"/>
      <c r="O14" s="174"/>
      <c r="P14" s="235" t="s">
        <v>180</v>
      </c>
      <c r="Q14" s="426" t="str">
        <f t="shared" si="1"/>
        <v>NACC$INRATERX=labelled_spss(NACC$INRATERX,c(), label="Co-participant third race, other (specify)")</v>
      </c>
      <c r="R14" s="431" t="str">
        <f t="shared" si="2"/>
        <v/>
      </c>
      <c r="S14" s="443"/>
    </row>
    <row r="15" spans="1:19" ht="13.8" customHeight="1" x14ac:dyDescent="0.3">
      <c r="A15" s="240">
        <v>7</v>
      </c>
      <c r="B15" s="220">
        <v>8</v>
      </c>
      <c r="C15" s="240">
        <v>7</v>
      </c>
      <c r="D15" s="155">
        <v>8</v>
      </c>
      <c r="E15" s="220">
        <v>8</v>
      </c>
      <c r="F15" s="240">
        <v>7</v>
      </c>
      <c r="G15" s="155">
        <v>8</v>
      </c>
      <c r="H15" s="155">
        <v>8</v>
      </c>
      <c r="I15" s="159">
        <v>1</v>
      </c>
      <c r="J15" s="148">
        <f t="shared" si="0"/>
        <v>0</v>
      </c>
      <c r="K15" s="151" t="s">
        <v>72</v>
      </c>
      <c r="L15" s="152" t="s">
        <v>72</v>
      </c>
      <c r="M15" s="174" t="s">
        <v>71</v>
      </c>
      <c r="N15" s="426" t="s">
        <v>2932</v>
      </c>
      <c r="O15" s="174"/>
      <c r="P15" s="244"/>
      <c r="Q15" s="426" t="str">
        <f t="shared" si="1"/>
        <v>NACC$INEDUC=labelled_spss(NACC$INEDUC,c(99=Unknown
-4= Not available), label="Co-participant’s years of education")</v>
      </c>
      <c r="R15" s="431" t="str">
        <f t="shared" si="2"/>
        <v>missing values INEDUC(99,-4).</v>
      </c>
      <c r="S15" s="443" t="s">
        <v>3824</v>
      </c>
    </row>
    <row r="16" spans="1:19" ht="13.8" customHeight="1" x14ac:dyDescent="0.3">
      <c r="A16" s="240">
        <v>8</v>
      </c>
      <c r="B16" s="188">
        <v>9</v>
      </c>
      <c r="C16" s="240">
        <v>8</v>
      </c>
      <c r="D16" s="147">
        <v>9</v>
      </c>
      <c r="E16" s="148">
        <v>9</v>
      </c>
      <c r="F16" s="240">
        <v>8</v>
      </c>
      <c r="G16" s="147">
        <v>9</v>
      </c>
      <c r="H16" s="187">
        <v>9</v>
      </c>
      <c r="I16" s="159">
        <v>1</v>
      </c>
      <c r="J16" s="148">
        <f t="shared" si="0"/>
        <v>0</v>
      </c>
      <c r="K16" s="151" t="s">
        <v>70</v>
      </c>
      <c r="L16" s="152" t="s">
        <v>70</v>
      </c>
      <c r="M16" s="174" t="s">
        <v>69</v>
      </c>
      <c r="N16" s="426" t="s">
        <v>2933</v>
      </c>
      <c r="O16" s="174"/>
      <c r="P16" s="244"/>
      <c r="Q16" s="426" t="str">
        <f t="shared" si="1"/>
        <v>NACC$INRELTO=labelled_spss(NACC$INRELTO,c(1= Spouse, partner, or companion
2= Child
3= Sibling
4= Other relative
5= Friend, neighbor, or someone known through family, friends, work, or community
6= Paid caregiver, health care provider, or clinician
7= Other
-4= Not available), label="Co-participant’s relationship to subject")</v>
      </c>
      <c r="R16" s="431" t="str">
        <f t="shared" si="2"/>
        <v>missing values INRELTO(-4).</v>
      </c>
      <c r="S16" s="443" t="s">
        <v>2888</v>
      </c>
    </row>
    <row r="17" spans="1:19" ht="13.8" customHeight="1" x14ac:dyDescent="0.3">
      <c r="A17" s="240" t="s">
        <v>5829</v>
      </c>
      <c r="B17" s="220" t="s">
        <v>5830</v>
      </c>
      <c r="C17" s="240" t="s">
        <v>5829</v>
      </c>
      <c r="D17" s="155" t="s">
        <v>5830</v>
      </c>
      <c r="E17" s="220" t="s">
        <v>5830</v>
      </c>
      <c r="F17" s="434"/>
      <c r="G17" s="155"/>
      <c r="H17" s="155"/>
      <c r="I17" s="159">
        <v>1</v>
      </c>
      <c r="J17" s="148">
        <f t="shared" si="0"/>
        <v>1</v>
      </c>
      <c r="K17" s="175" t="s">
        <v>68</v>
      </c>
      <c r="L17" s="245" t="s">
        <v>68</v>
      </c>
      <c r="M17" s="177" t="s">
        <v>147</v>
      </c>
      <c r="N17" s="444"/>
      <c r="O17" s="177" t="s">
        <v>70</v>
      </c>
      <c r="P17" s="314"/>
      <c r="Q17" s="426" t="str">
        <f t="shared" si="1"/>
        <v>NACC$INRELTOX=labelled_spss(NACC$INRELTOX,c(), label="Co-participant relationship, other (specify)")</v>
      </c>
      <c r="R17" s="431" t="str">
        <f t="shared" si="2"/>
        <v/>
      </c>
      <c r="S17" s="443"/>
    </row>
    <row r="18" spans="1:19" ht="13.8" customHeight="1" x14ac:dyDescent="0.3">
      <c r="A18" s="240"/>
      <c r="B18" s="220"/>
      <c r="C18" s="240"/>
      <c r="D18" s="155"/>
      <c r="E18" s="220"/>
      <c r="F18" s="240" t="s">
        <v>5829</v>
      </c>
      <c r="G18" s="155" t="s">
        <v>5830</v>
      </c>
      <c r="H18" s="155" t="s">
        <v>5830</v>
      </c>
      <c r="I18" s="159">
        <v>1</v>
      </c>
      <c r="J18" s="148">
        <f t="shared" si="0"/>
        <v>0</v>
      </c>
      <c r="K18" s="151" t="s">
        <v>66</v>
      </c>
      <c r="L18" s="152" t="s">
        <v>66</v>
      </c>
      <c r="M18" s="174" t="s">
        <v>148</v>
      </c>
      <c r="N18" s="426" t="s">
        <v>2934</v>
      </c>
      <c r="O18" s="174"/>
      <c r="P18" s="244"/>
      <c r="Q18" s="426" t="str">
        <f t="shared" si="1"/>
        <v>NACC$INKNOWN=labelled_spss(NACC$INKNOWN,c(999=Unknown
-4= Not available), label="How long has the co-participant known the subject?")</v>
      </c>
      <c r="R18" s="431" t="str">
        <f t="shared" si="2"/>
        <v>missing values INKNOWN(999,-4).</v>
      </c>
      <c r="S18" s="443" t="s">
        <v>3827</v>
      </c>
    </row>
    <row r="19" spans="1:19" ht="13.8" customHeight="1" x14ac:dyDescent="0.3">
      <c r="A19" s="240">
        <v>9</v>
      </c>
      <c r="B19" s="220">
        <v>10</v>
      </c>
      <c r="C19" s="240">
        <v>9</v>
      </c>
      <c r="D19" s="155">
        <v>10</v>
      </c>
      <c r="E19" s="220">
        <v>10</v>
      </c>
      <c r="F19" s="240">
        <v>9</v>
      </c>
      <c r="G19" s="155">
        <v>10</v>
      </c>
      <c r="H19" s="155">
        <v>10</v>
      </c>
      <c r="I19" s="159">
        <v>1</v>
      </c>
      <c r="J19" s="148">
        <f t="shared" si="0"/>
        <v>0</v>
      </c>
      <c r="K19" s="151" t="s">
        <v>64</v>
      </c>
      <c r="L19" s="152" t="s">
        <v>64</v>
      </c>
      <c r="M19" s="174" t="s">
        <v>149</v>
      </c>
      <c r="N19" s="426" t="s">
        <v>2935</v>
      </c>
      <c r="O19" s="174"/>
      <c r="P19" s="244"/>
      <c r="Q19" s="426" t="str">
        <f t="shared" si="1"/>
        <v>NACC$INLIVWTH=labelled_spss(NACC$INLIVWTH,c(0= No
1= Yes
-4= Not available), label="Does the co-participant live with the subject?")</v>
      </c>
      <c r="R19" s="431" t="str">
        <f t="shared" si="2"/>
        <v>missing values INLIVWTH(-4).</v>
      </c>
      <c r="S19" s="443" t="s">
        <v>2888</v>
      </c>
    </row>
    <row r="20" spans="1:19" ht="13.8" customHeight="1" x14ac:dyDescent="0.3">
      <c r="A20" s="240" t="s">
        <v>5830</v>
      </c>
      <c r="B20" s="220" t="s">
        <v>3191</v>
      </c>
      <c r="C20" s="240" t="s">
        <v>5830</v>
      </c>
      <c r="D20" s="155" t="s">
        <v>3191</v>
      </c>
      <c r="E20" s="220" t="s">
        <v>3191</v>
      </c>
      <c r="F20" s="240" t="s">
        <v>5830</v>
      </c>
      <c r="G20" s="155" t="s">
        <v>3191</v>
      </c>
      <c r="H20" s="155" t="s">
        <v>3191</v>
      </c>
      <c r="I20" s="159">
        <v>1</v>
      </c>
      <c r="J20" s="148">
        <f t="shared" si="0"/>
        <v>0</v>
      </c>
      <c r="K20" s="151" t="s">
        <v>183</v>
      </c>
      <c r="L20" s="152" t="s">
        <v>183</v>
      </c>
      <c r="M20" s="174" t="s">
        <v>1095</v>
      </c>
      <c r="N20" s="426" t="s">
        <v>2936</v>
      </c>
      <c r="O20" s="174"/>
      <c r="P20" s="244"/>
      <c r="Q20" s="426" t="str">
        <f t="shared" si="1"/>
        <v>NACC$INVISITS=labelled_spss(NACC$INVISITS,c(1= Daily
2= At least 3 times per week
3= Weekly
4= At least 3 times per month
5= Monthly
6= Less than once a month
8= Not applicable, co-participant lives with subject
-4= Not available), label="If no, approximate frequency of in-person visits?")</v>
      </c>
      <c r="R20" s="431" t="str">
        <f t="shared" si="2"/>
        <v>missing values INVISITS(8,-4).</v>
      </c>
      <c r="S20" s="443" t="s">
        <v>3828</v>
      </c>
    </row>
    <row r="21" spans="1:19" ht="13.8" customHeight="1" x14ac:dyDescent="0.3">
      <c r="A21" s="240" t="s">
        <v>6027</v>
      </c>
      <c r="B21" s="220" t="s">
        <v>6042</v>
      </c>
      <c r="C21" s="240" t="s">
        <v>6027</v>
      </c>
      <c r="D21" s="155" t="s">
        <v>6042</v>
      </c>
      <c r="E21" s="220" t="s">
        <v>6042</v>
      </c>
      <c r="F21" s="240" t="s">
        <v>6027</v>
      </c>
      <c r="G21" s="155" t="s">
        <v>6042</v>
      </c>
      <c r="H21" s="155" t="s">
        <v>6042</v>
      </c>
      <c r="I21" s="159">
        <v>1</v>
      </c>
      <c r="J21" s="148">
        <f t="shared" si="0"/>
        <v>0</v>
      </c>
      <c r="K21" s="151" t="s">
        <v>182</v>
      </c>
      <c r="L21" s="152" t="s">
        <v>182</v>
      </c>
      <c r="M21" s="174" t="s">
        <v>1096</v>
      </c>
      <c r="N21" s="426" t="s">
        <v>2936</v>
      </c>
      <c r="O21" s="174"/>
      <c r="P21" s="244"/>
      <c r="Q21" s="426" t="str">
        <f t="shared" si="1"/>
        <v>NACC$INCALLS=labelled_spss(NACC$INCALLS,c(1= Daily
2= At least 3 times per week
3= Weekly
4= At least 3 times per month
5= Monthly
6= Less than once a month
8= Not applicable, co-participant lives with subject
-4= Not available), label="If no, approximate frequency of telephone contact?")</v>
      </c>
      <c r="R21" s="431" t="str">
        <f t="shared" si="2"/>
        <v>missing values INCALLS(8,-4).</v>
      </c>
      <c r="S21" s="443" t="s">
        <v>3828</v>
      </c>
    </row>
    <row r="22" spans="1:19" ht="13.8" customHeight="1" thickBot="1" x14ac:dyDescent="0.35">
      <c r="A22" s="240">
        <v>10</v>
      </c>
      <c r="B22" s="220">
        <v>11</v>
      </c>
      <c r="C22" s="240">
        <v>10</v>
      </c>
      <c r="D22" s="155">
        <v>11</v>
      </c>
      <c r="E22" s="220">
        <v>11</v>
      </c>
      <c r="F22" s="240">
        <v>10</v>
      </c>
      <c r="G22" s="155">
        <v>11</v>
      </c>
      <c r="H22" s="155">
        <v>11</v>
      </c>
      <c r="I22" s="159">
        <v>1</v>
      </c>
      <c r="J22" s="148">
        <f t="shared" si="0"/>
        <v>0</v>
      </c>
      <c r="K22" s="155" t="s">
        <v>181</v>
      </c>
      <c r="L22" s="152" t="s">
        <v>181</v>
      </c>
      <c r="M22" s="174" t="s">
        <v>1097</v>
      </c>
      <c r="N22" s="426" t="s">
        <v>2935</v>
      </c>
      <c r="O22" s="174"/>
      <c r="P22" s="244"/>
      <c r="Q22" s="426" t="str">
        <f t="shared" si="1"/>
        <v>NACC$INRELY=labelled_spss(NACC$INRELY,c(0= No
1= Yes
-4= Not available), label="Is there a question about the co-participant’s reliability?")</v>
      </c>
      <c r="R22" s="431" t="str">
        <f t="shared" si="2"/>
        <v>missing values INRELY(-4).</v>
      </c>
      <c r="S22" s="443" t="s">
        <v>2888</v>
      </c>
    </row>
    <row r="23" spans="1:19" ht="13.8" customHeight="1" thickBot="1" x14ac:dyDescent="0.35">
      <c r="A23" s="447"/>
      <c r="B23" s="448"/>
      <c r="C23" s="448"/>
      <c r="D23" s="448"/>
      <c r="E23" s="448"/>
      <c r="F23" s="448"/>
      <c r="G23" s="448"/>
      <c r="H23" s="448"/>
      <c r="I23" s="449">
        <v>1</v>
      </c>
      <c r="J23" s="249">
        <v>0</v>
      </c>
      <c r="K23" s="250" t="s">
        <v>97</v>
      </c>
      <c r="L23" s="251" t="s">
        <v>180</v>
      </c>
      <c r="M23" s="255" t="s">
        <v>1098</v>
      </c>
      <c r="N23" s="445" t="s">
        <v>2937</v>
      </c>
      <c r="O23" s="255"/>
      <c r="P23" s="446"/>
      <c r="Q23" s="426" t="str">
        <f t="shared" si="1"/>
        <v>NACC$NACCNINR=labelled_spss(NACC$NACCNINR,c(1= White
2= Black or African American
3= American Indian or Alaska Native
4= Native Hawaiian or Pacific Islander
5= Asian
6= Multiracial
99=Unknown or ambiguous
-4= Not available), label="Derived NIH race deﬁnitions Indicator of ﬁrst-degree family member")</v>
      </c>
      <c r="R23" s="431" t="str">
        <f t="shared" si="2"/>
        <v>missing values NACCNINR(99,-4).</v>
      </c>
      <c r="S23" s="443" t="s">
        <v>3824</v>
      </c>
    </row>
  </sheetData>
  <autoFilter ref="A1:J23" xr:uid="{F514C92C-DAF6-4A58-BDBF-4AAB4AB32739}"/>
  <conditionalFormatting sqref="A2:H23 N2:P23">
    <cfRule type="containsBlanks" dxfId="76" priority="4">
      <formula>LEN(TRIM(A2))=0</formula>
    </cfRule>
  </conditionalFormatting>
  <conditionalFormatting sqref="J2:J23">
    <cfRule type="cellIs" dxfId="75" priority="3" operator="equal">
      <formula>1</formula>
    </cfRule>
  </conditionalFormatting>
  <conditionalFormatting sqref="I2:I22">
    <cfRule type="cellIs" dxfId="74" priority="2" operator="equal">
      <formula>0</formula>
    </cfRule>
  </conditionalFormatting>
  <conditionalFormatting sqref="I23">
    <cfRule type="cellIs" dxfId="7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5E24-E0CB-4678-9CC7-5B4647ACA6AC}">
  <dimension ref="A1:T535"/>
  <sheetViews>
    <sheetView zoomScale="88" zoomScaleNormal="100" workbookViewId="0">
      <selection activeCell="Q7" sqref="Q7"/>
    </sheetView>
  </sheetViews>
  <sheetFormatPr defaultRowHeight="10.8" customHeight="1" x14ac:dyDescent="0.3"/>
  <cols>
    <col min="1" max="1" width="5.109375" style="463" customWidth="1"/>
    <col min="2" max="2" width="6.77734375" style="463" customWidth="1"/>
    <col min="3" max="3" width="5.109375" style="463" customWidth="1"/>
    <col min="4" max="5" width="6.77734375" style="463" customWidth="1"/>
    <col min="6" max="6" width="5.109375" style="463" customWidth="1"/>
    <col min="7" max="8" width="6.77734375" style="463" customWidth="1"/>
    <col min="9" max="9" width="4.33203125" style="158" customWidth="1"/>
    <col min="10" max="10" width="6.5546875" style="158" customWidth="1"/>
    <col min="11" max="11" width="11.5546875" customWidth="1"/>
    <col min="12" max="12" width="10.33203125" customWidth="1"/>
    <col min="13" max="13" width="61.109375" customWidth="1"/>
    <col min="14" max="14" width="16.5546875" customWidth="1"/>
    <col min="15" max="15" width="9.33203125" customWidth="1"/>
    <col min="16" max="16" width="10.109375" customWidth="1"/>
    <col min="17" max="17" width="34.21875" customWidth="1"/>
    <col min="18" max="18" width="22.6640625" customWidth="1"/>
    <col min="19" max="19" width="8.88671875" customWidth="1"/>
    <col min="20" max="20" width="10.33203125" bestFit="1" customWidth="1"/>
    <col min="21" max="21" width="58.44140625" customWidth="1"/>
  </cols>
  <sheetData>
    <row r="1" spans="1:20" s="164" customFormat="1" ht="35.4" customHeight="1" thickBot="1" x14ac:dyDescent="0.35">
      <c r="A1" s="457" t="s">
        <v>4887</v>
      </c>
      <c r="B1" s="470" t="s">
        <v>4888</v>
      </c>
      <c r="C1" s="459" t="s">
        <v>4889</v>
      </c>
      <c r="D1" s="458" t="s">
        <v>4890</v>
      </c>
      <c r="E1" s="470" t="s">
        <v>4891</v>
      </c>
      <c r="F1" s="459" t="s">
        <v>4892</v>
      </c>
      <c r="G1" s="458" t="s">
        <v>4893</v>
      </c>
      <c r="H1" s="470" t="s">
        <v>4894</v>
      </c>
      <c r="I1" s="196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69" t="s">
        <v>2880</v>
      </c>
      <c r="R1" s="163"/>
      <c r="S1" s="162"/>
      <c r="T1"/>
    </row>
    <row r="2" spans="1:20" ht="10.8" customHeight="1" x14ac:dyDescent="0.3">
      <c r="A2" s="146"/>
      <c r="B2" s="188"/>
      <c r="C2" s="146"/>
      <c r="D2" s="147"/>
      <c r="E2" s="188"/>
      <c r="F2" s="461">
        <v>1</v>
      </c>
      <c r="G2" s="462"/>
      <c r="H2" s="469"/>
      <c r="I2" s="187">
        <v>0</v>
      </c>
      <c r="J2" s="148">
        <f>IF(AND(F2="",G2="",H2=""),1,0)</f>
        <v>0</v>
      </c>
      <c r="K2" s="273" t="s">
        <v>1855</v>
      </c>
      <c r="L2" s="151" t="s">
        <v>1855</v>
      </c>
      <c r="M2" s="173" t="s">
        <v>3274</v>
      </c>
      <c r="N2" s="174" t="s">
        <v>3552</v>
      </c>
      <c r="O2" s="174"/>
      <c r="P2" s="171"/>
      <c r="Q2" s="6" t="str">
        <f>CONCATENATE("NACC$",L2,"=","labelled_spss(NACC_UDS$",L2,",c(",N2,"), label=",$Q$1,M2,$Q$1,")")</f>
        <v>NACC$AFFFAMM=labelled_spss(NACC_UDS$AFFFAMM,c(0 = No
1 = Yes
9 = Unknown), label="Are there affected family members (biological parents, full siblings, or biological children)?")</v>
      </c>
      <c r="R2" s="35" t="str">
        <f t="shared" ref="R2:R65" si="0">IF(S2="","",CONCATENATE("missing values ",L2,"(",S2,")."))</f>
        <v>missing values AFFFAMM(9).</v>
      </c>
      <c r="S2" s="70" t="s">
        <v>2738</v>
      </c>
      <c r="T2" s="6"/>
    </row>
    <row r="3" spans="1:20" ht="10.8" customHeight="1" x14ac:dyDescent="0.3">
      <c r="A3" s="143"/>
      <c r="B3" s="145" t="s">
        <v>6071</v>
      </c>
      <c r="C3" s="143"/>
      <c r="D3" s="144" t="s">
        <v>6282</v>
      </c>
      <c r="E3" s="145" t="s">
        <v>6282</v>
      </c>
      <c r="F3" s="143"/>
      <c r="G3" s="144"/>
      <c r="H3" s="145"/>
      <c r="I3" s="187">
        <v>0</v>
      </c>
      <c r="J3" s="148">
        <f t="shared" ref="J3:J66" si="1">IF(AND(F3="",G3="",H3=""),1,0)</f>
        <v>1</v>
      </c>
      <c r="K3" s="303" t="s">
        <v>1856</v>
      </c>
      <c r="L3" s="175" t="s">
        <v>1856</v>
      </c>
      <c r="M3" s="176" t="s">
        <v>3548</v>
      </c>
      <c r="N3" s="177" t="s">
        <v>3568</v>
      </c>
      <c r="O3" s="177"/>
      <c r="P3" s="299"/>
      <c r="Q3" s="6" t="str">
        <f t="shared" ref="Q3:Q66" si="2">CONCATENATE("NACC$",L3,"=","labelled_spss(NACC_UDS$",L3,",c(",N3,"), label=",$Q$1,M3,$Q$1,")")</f>
        <v>NACC$A3CHG=labelled_spss(NACC_UDS$A3CHG,c(0 = subject/informant has changes in family history
1 = no changes since previous visit), label="Changes in family history since previous UDS visit")</v>
      </c>
      <c r="R3" s="35" t="str">
        <f t="shared" si="0"/>
        <v/>
      </c>
      <c r="S3" s="70"/>
      <c r="T3" s="6"/>
    </row>
    <row r="4" spans="1:20" ht="10.8" customHeight="1" x14ac:dyDescent="0.3">
      <c r="A4" s="143"/>
      <c r="B4" s="145"/>
      <c r="C4" s="143"/>
      <c r="D4" s="144"/>
      <c r="E4" s="145"/>
      <c r="F4" s="143"/>
      <c r="G4" s="144">
        <v>1</v>
      </c>
      <c r="H4" s="145">
        <v>1</v>
      </c>
      <c r="I4" s="187">
        <v>0</v>
      </c>
      <c r="J4" s="148">
        <f t="shared" si="1"/>
        <v>0</v>
      </c>
      <c r="K4" s="273" t="s">
        <v>2453</v>
      </c>
      <c r="L4" s="151" t="s">
        <v>2453</v>
      </c>
      <c r="M4" s="173" t="s">
        <v>3544</v>
      </c>
      <c r="N4" s="178" t="s">
        <v>3552</v>
      </c>
      <c r="O4" s="178"/>
      <c r="P4" s="171"/>
      <c r="Q4" s="6" t="str">
        <f t="shared" si="2"/>
        <v>NACC$NWINFMUT=labelled_spss(NACC_UDS$NWINFMUT,c(0 = No
1 = Yes
9 = Unknown), label="New information available concerning genetic mutations?")</v>
      </c>
      <c r="R4" s="35" t="str">
        <f t="shared" si="0"/>
        <v>missing values NWINFMUT(9).</v>
      </c>
      <c r="S4" s="70">
        <v>9</v>
      </c>
    </row>
    <row r="5" spans="1:20" ht="10.8" customHeight="1" x14ac:dyDescent="0.3">
      <c r="A5" s="143"/>
      <c r="B5" s="145"/>
      <c r="C5" s="143"/>
      <c r="D5" s="144"/>
      <c r="E5" s="145"/>
      <c r="F5" s="456" t="s">
        <v>5872</v>
      </c>
      <c r="G5" s="460" t="s">
        <v>5872</v>
      </c>
      <c r="H5" s="465" t="s">
        <v>5872</v>
      </c>
      <c r="I5" s="187">
        <v>0</v>
      </c>
      <c r="J5" s="148">
        <f t="shared" si="1"/>
        <v>0</v>
      </c>
      <c r="K5" s="273" t="s">
        <v>2354</v>
      </c>
      <c r="L5" s="151" t="s">
        <v>2354</v>
      </c>
      <c r="M5" s="173" t="s">
        <v>3275</v>
      </c>
      <c r="N5" s="174" t="s">
        <v>3798</v>
      </c>
      <c r="O5" s="174"/>
      <c r="P5" s="288" t="s">
        <v>5700</v>
      </c>
      <c r="Q5" s="6" t="str">
        <f t="shared" si="2"/>
        <v>NACC$FADMUT=labelled_spss(NACC_UDS$FADMUT,c(0 = No
1 = Yes, APP
2 = Yes, PS-1 (PSEN-1)
3 = Yes, PS-2 (PSEN-2)
8 = Yes, Other (specify)
9 = Unknown whether mutation exists), label="In this family, is there evidence for an AD mutation? If Yes, select predominant mutation.")</v>
      </c>
      <c r="R5" s="35" t="str">
        <f t="shared" si="0"/>
        <v>missing values FADMUT(9).</v>
      </c>
      <c r="S5" s="70" t="s">
        <v>2738</v>
      </c>
    </row>
    <row r="6" spans="1:20" ht="10.8" customHeight="1" x14ac:dyDescent="0.3">
      <c r="A6" s="143"/>
      <c r="B6" s="145"/>
      <c r="C6" s="143"/>
      <c r="D6" s="144"/>
      <c r="E6" s="145"/>
      <c r="F6" s="456" t="s">
        <v>5978</v>
      </c>
      <c r="G6" s="460" t="s">
        <v>5978</v>
      </c>
      <c r="H6" s="465" t="s">
        <v>5978</v>
      </c>
      <c r="I6" s="187">
        <v>0</v>
      </c>
      <c r="J6" s="148">
        <f t="shared" si="1"/>
        <v>0</v>
      </c>
      <c r="K6" s="273" t="s">
        <v>2359</v>
      </c>
      <c r="L6" s="151" t="s">
        <v>2359</v>
      </c>
      <c r="M6" s="173" t="s">
        <v>3276</v>
      </c>
      <c r="N6" s="173"/>
      <c r="O6" s="173"/>
      <c r="P6" s="288" t="s">
        <v>174</v>
      </c>
      <c r="Q6" s="6" t="str">
        <f t="shared" si="2"/>
        <v>NACC$FADMUTX=labelled_spss(NACC_UDS$FADMUTX,c(), label="If Yes, Other (specify):")</v>
      </c>
      <c r="R6" s="35" t="str">
        <f t="shared" si="0"/>
        <v/>
      </c>
      <c r="S6" s="70"/>
    </row>
    <row r="7" spans="1:20" ht="10.8" customHeight="1" x14ac:dyDescent="0.3">
      <c r="A7" s="143"/>
      <c r="B7" s="145"/>
      <c r="C7" s="143"/>
      <c r="D7" s="144"/>
      <c r="E7" s="145"/>
      <c r="F7" s="456" t="s">
        <v>5873</v>
      </c>
      <c r="G7" s="460" t="s">
        <v>5873</v>
      </c>
      <c r="H7" s="465" t="s">
        <v>5873</v>
      </c>
      <c r="I7" s="187">
        <v>0</v>
      </c>
      <c r="J7" s="148">
        <f t="shared" si="1"/>
        <v>0</v>
      </c>
      <c r="K7" s="273" t="s">
        <v>2353</v>
      </c>
      <c r="L7" s="151" t="s">
        <v>2353</v>
      </c>
      <c r="M7" s="173" t="s">
        <v>3277</v>
      </c>
      <c r="N7" s="174" t="s">
        <v>3799</v>
      </c>
      <c r="O7" s="174"/>
      <c r="P7" s="288" t="s">
        <v>173</v>
      </c>
      <c r="Q7" s="6" t="str">
        <f t="shared" si="2"/>
        <v>NACC$FADMUSO=labelled_spss(NACC_UDS$FADMUSO,c(1 = Family report (no test documentation available)
2 = Commercial test documentation
3 = Research lab test documentation
8 = Other (specify)
9 = Unknown), label="Source of evidence for AD mutation:")</v>
      </c>
      <c r="R7" s="35" t="str">
        <f t="shared" si="0"/>
        <v>missing values FADMUSO(9).</v>
      </c>
      <c r="S7" s="70" t="s">
        <v>2738</v>
      </c>
    </row>
    <row r="8" spans="1:20" ht="10.8" customHeight="1" x14ac:dyDescent="0.3">
      <c r="A8" s="143"/>
      <c r="B8" s="145"/>
      <c r="C8" s="143"/>
      <c r="D8" s="144"/>
      <c r="E8" s="145"/>
      <c r="F8" s="456" t="s">
        <v>5979</v>
      </c>
      <c r="G8" s="460" t="s">
        <v>5979</v>
      </c>
      <c r="H8" s="465" t="s">
        <v>5979</v>
      </c>
      <c r="I8" s="187">
        <v>0</v>
      </c>
      <c r="J8" s="148">
        <f t="shared" si="1"/>
        <v>0</v>
      </c>
      <c r="K8" s="273" t="s">
        <v>2360</v>
      </c>
      <c r="L8" s="151" t="s">
        <v>2360</v>
      </c>
      <c r="M8" s="173" t="s">
        <v>3278</v>
      </c>
      <c r="N8" s="173"/>
      <c r="O8" s="173"/>
      <c r="P8" s="288" t="s">
        <v>171</v>
      </c>
      <c r="Q8" s="6" t="str">
        <f t="shared" si="2"/>
        <v>NACC$FADMUSOX=labelled_spss(NACC_UDS$FADMUSOX,c(), label="If other, specify:")</v>
      </c>
      <c r="R8" s="35" t="str">
        <f t="shared" si="0"/>
        <v/>
      </c>
      <c r="S8" s="70"/>
    </row>
    <row r="9" spans="1:20" ht="10.8" customHeight="1" x14ac:dyDescent="0.3">
      <c r="A9" s="143"/>
      <c r="B9" s="145"/>
      <c r="C9" s="143"/>
      <c r="D9" s="144"/>
      <c r="E9" s="145"/>
      <c r="F9" s="456" t="s">
        <v>5874</v>
      </c>
      <c r="G9" s="460" t="s">
        <v>5874</v>
      </c>
      <c r="H9" s="465" t="s">
        <v>5874</v>
      </c>
      <c r="I9" s="187">
        <v>0</v>
      </c>
      <c r="J9" s="148">
        <f t="shared" si="1"/>
        <v>0</v>
      </c>
      <c r="K9" s="273" t="s">
        <v>2356</v>
      </c>
      <c r="L9" s="151" t="s">
        <v>2356</v>
      </c>
      <c r="M9" s="173" t="s">
        <v>3279</v>
      </c>
      <c r="N9" s="178" t="s">
        <v>3801</v>
      </c>
      <c r="O9" s="178"/>
      <c r="P9" s="288" t="s">
        <v>5701</v>
      </c>
      <c r="Q9" s="6" t="str">
        <f t="shared" si="2"/>
        <v>NACC$FFTDMUT=labelled_spss(NACC_UDS$FFTDMUT,c(0 = No
1 = Yes, MAPT
2 = Yes, PGRN
3 = Yes, C9orf72
4 = Yes, FUS
8 = Yes, Other (specify)
9 = Unknown whether mutation exists), label="In this family, is there evidence for an FTLD mutation? If Yes, select predominant mutation.")</v>
      </c>
      <c r="R9" s="35" t="str">
        <f t="shared" si="0"/>
        <v>missing values FFTDMUT(9).</v>
      </c>
      <c r="S9" s="70" t="s">
        <v>2738</v>
      </c>
    </row>
    <row r="10" spans="1:20" ht="10.8" customHeight="1" x14ac:dyDescent="0.3">
      <c r="A10" s="143"/>
      <c r="B10" s="145"/>
      <c r="C10" s="143"/>
      <c r="D10" s="144"/>
      <c r="E10" s="145"/>
      <c r="F10" s="456" t="s">
        <v>5940</v>
      </c>
      <c r="G10" s="460" t="s">
        <v>5940</v>
      </c>
      <c r="H10" s="465" t="s">
        <v>5940</v>
      </c>
      <c r="I10" s="187">
        <v>0</v>
      </c>
      <c r="J10" s="148">
        <f t="shared" si="1"/>
        <v>0</v>
      </c>
      <c r="K10" s="273" t="s">
        <v>2361</v>
      </c>
      <c r="L10" s="151" t="s">
        <v>2361</v>
      </c>
      <c r="M10" s="173" t="s">
        <v>3276</v>
      </c>
      <c r="N10" s="173"/>
      <c r="O10" s="173"/>
      <c r="P10" s="288" t="s">
        <v>168</v>
      </c>
      <c r="Q10" s="6" t="str">
        <f t="shared" si="2"/>
        <v>NACC$FFTDMUTX=labelled_spss(NACC_UDS$FFTDMUTX,c(), label="If Yes, Other (specify):")</v>
      </c>
      <c r="R10" s="35" t="str">
        <f t="shared" si="0"/>
        <v/>
      </c>
      <c r="S10" s="70"/>
    </row>
    <row r="11" spans="1:20" ht="10.8" customHeight="1" x14ac:dyDescent="0.3">
      <c r="A11" s="143"/>
      <c r="B11" s="145"/>
      <c r="C11" s="143"/>
      <c r="D11" s="144"/>
      <c r="E11" s="145"/>
      <c r="F11" s="456" t="s">
        <v>5875</v>
      </c>
      <c r="G11" s="460" t="s">
        <v>5875</v>
      </c>
      <c r="H11" s="465" t="s">
        <v>5875</v>
      </c>
      <c r="I11" s="187">
        <v>0</v>
      </c>
      <c r="J11" s="148">
        <f t="shared" si="1"/>
        <v>0</v>
      </c>
      <c r="K11" s="273" t="s">
        <v>2355</v>
      </c>
      <c r="L11" s="151" t="s">
        <v>2355</v>
      </c>
      <c r="M11" s="173" t="s">
        <v>3280</v>
      </c>
      <c r="N11" s="174" t="s">
        <v>3799</v>
      </c>
      <c r="O11" s="174"/>
      <c r="P11" s="288" t="s">
        <v>166</v>
      </c>
      <c r="Q11" s="6" t="str">
        <f t="shared" si="2"/>
        <v>NACC$FFTDMUSO=labelled_spss(NACC_UDS$FFTDMUSO,c(1 = Family report (no test documentation available)
2 = Commercial test documentation
3 = Research lab test documentation
8 = Other (specify)
9 = Unknown), label="Source of evidence for FTLD mutation:")</v>
      </c>
      <c r="R11" s="35" t="str">
        <f t="shared" si="0"/>
        <v>missing values FFTDMUSO(9).</v>
      </c>
      <c r="S11" s="70" t="s">
        <v>2738</v>
      </c>
    </row>
    <row r="12" spans="1:20" ht="10.8" customHeight="1" x14ac:dyDescent="0.3">
      <c r="A12" s="143"/>
      <c r="B12" s="145"/>
      <c r="C12" s="143"/>
      <c r="D12" s="144"/>
      <c r="E12" s="145"/>
      <c r="F12" s="456" t="s">
        <v>6041</v>
      </c>
      <c r="G12" s="460" t="s">
        <v>6041</v>
      </c>
      <c r="H12" s="465" t="s">
        <v>6041</v>
      </c>
      <c r="I12" s="187">
        <v>0</v>
      </c>
      <c r="J12" s="148">
        <f t="shared" si="1"/>
        <v>0</v>
      </c>
      <c r="K12" s="273" t="s">
        <v>2362</v>
      </c>
      <c r="L12" s="151" t="s">
        <v>2362</v>
      </c>
      <c r="M12" s="173" t="s">
        <v>3278</v>
      </c>
      <c r="N12" s="173"/>
      <c r="O12" s="173"/>
      <c r="P12" s="288" t="s">
        <v>164</v>
      </c>
      <c r="Q12" s="6" t="str">
        <f t="shared" si="2"/>
        <v>NACC$FFTDMUSX=labelled_spss(NACC_UDS$FFTDMUSX,c(), label="If other, specify:")</v>
      </c>
      <c r="R12" s="35" t="str">
        <f t="shared" si="0"/>
        <v/>
      </c>
      <c r="S12" s="70"/>
    </row>
    <row r="13" spans="1:20" ht="10.8" customHeight="1" x14ac:dyDescent="0.3">
      <c r="A13" s="143"/>
      <c r="B13" s="145"/>
      <c r="C13" s="143"/>
      <c r="D13" s="144"/>
      <c r="E13" s="145"/>
      <c r="F13" s="456" t="s">
        <v>3149</v>
      </c>
      <c r="G13" s="460" t="s">
        <v>3149</v>
      </c>
      <c r="H13" s="465" t="s">
        <v>3149</v>
      </c>
      <c r="I13" s="187">
        <v>0</v>
      </c>
      <c r="J13" s="148">
        <f t="shared" si="1"/>
        <v>0</v>
      </c>
      <c r="K13" s="273" t="s">
        <v>2358</v>
      </c>
      <c r="L13" s="151" t="s">
        <v>2358</v>
      </c>
      <c r="M13" s="173" t="s">
        <v>1106</v>
      </c>
      <c r="N13" s="174" t="s">
        <v>3800</v>
      </c>
      <c r="O13" s="174"/>
      <c r="P13" s="288" t="s">
        <v>163</v>
      </c>
      <c r="Q13" s="6" t="str">
        <f t="shared" si="2"/>
        <v>NACC$FOTHMUT=labelled_spss(NACC_UDS$FOTHMUT,c(0 = No
1 = Yes (specify)
9 = Unknown), label="In this family, is there evidence for a mutation other than an AD or FTLD mutation?")</v>
      </c>
      <c r="R13" s="35" t="str">
        <f t="shared" si="0"/>
        <v>missing values FOTHMUT(9).</v>
      </c>
      <c r="S13" s="70" t="s">
        <v>2738</v>
      </c>
    </row>
    <row r="14" spans="1:20" ht="10.8" customHeight="1" x14ac:dyDescent="0.3">
      <c r="A14" s="143"/>
      <c r="B14" s="145"/>
      <c r="C14" s="143"/>
      <c r="D14" s="144"/>
      <c r="E14" s="145"/>
      <c r="F14" s="456" t="s">
        <v>5943</v>
      </c>
      <c r="G14" s="460" t="s">
        <v>5943</v>
      </c>
      <c r="H14" s="465" t="s">
        <v>5943</v>
      </c>
      <c r="I14" s="187">
        <v>0</v>
      </c>
      <c r="J14" s="148">
        <f t="shared" si="1"/>
        <v>0</v>
      </c>
      <c r="K14" s="273" t="s">
        <v>2363</v>
      </c>
      <c r="L14" s="151" t="s">
        <v>2363</v>
      </c>
      <c r="M14" s="173" t="s">
        <v>3281</v>
      </c>
      <c r="N14" s="173"/>
      <c r="O14" s="173"/>
      <c r="P14" s="288" t="s">
        <v>162</v>
      </c>
      <c r="Q14" s="6" t="str">
        <f t="shared" si="2"/>
        <v>NACC$FOTHMUTX=labelled_spss(NACC_UDS$FOTHMUTX,c(), label="If Yes, specify:")</v>
      </c>
      <c r="R14" s="35" t="str">
        <f t="shared" si="0"/>
        <v/>
      </c>
      <c r="S14" s="70"/>
    </row>
    <row r="15" spans="1:20" ht="10.8" customHeight="1" x14ac:dyDescent="0.3">
      <c r="A15" s="143"/>
      <c r="B15" s="145"/>
      <c r="C15" s="143"/>
      <c r="D15" s="144"/>
      <c r="E15" s="145"/>
      <c r="F15" s="456" t="s">
        <v>3150</v>
      </c>
      <c r="G15" s="460" t="s">
        <v>3150</v>
      </c>
      <c r="H15" s="465" t="s">
        <v>3150</v>
      </c>
      <c r="I15" s="187">
        <v>0</v>
      </c>
      <c r="J15" s="148">
        <f t="shared" si="1"/>
        <v>0</v>
      </c>
      <c r="K15" s="273" t="s">
        <v>2357</v>
      </c>
      <c r="L15" s="151" t="s">
        <v>2357</v>
      </c>
      <c r="M15" s="173" t="s">
        <v>3282</v>
      </c>
      <c r="N15" s="174" t="s">
        <v>3799</v>
      </c>
      <c r="O15" s="174"/>
      <c r="P15" s="288" t="s">
        <v>160</v>
      </c>
      <c r="Q15" s="6" t="str">
        <f t="shared" si="2"/>
        <v>NACC$FOTHMUSO=labelled_spss(NACC_UDS$FOTHMUSO,c(1 = Family report (no test documentation available)
2 = Commercial test documentation
3 = Research lab test documentation
8 = Other (specify)
9 = Unknown), label="Source of evidence for other mutation:")</v>
      </c>
      <c r="R15" s="35" t="str">
        <f t="shared" si="0"/>
        <v>missing values FOTHMUSO(9).</v>
      </c>
      <c r="S15" s="70" t="s">
        <v>2738</v>
      </c>
    </row>
    <row r="16" spans="1:20" ht="10.8" customHeight="1" x14ac:dyDescent="0.3">
      <c r="A16" s="143"/>
      <c r="B16" s="145"/>
      <c r="C16" s="143"/>
      <c r="D16" s="144"/>
      <c r="E16" s="145"/>
      <c r="F16" s="456" t="s">
        <v>5818</v>
      </c>
      <c r="G16" s="460" t="s">
        <v>5818</v>
      </c>
      <c r="H16" s="465" t="s">
        <v>5818</v>
      </c>
      <c r="I16" s="187">
        <v>0</v>
      </c>
      <c r="J16" s="148">
        <f t="shared" si="1"/>
        <v>0</v>
      </c>
      <c r="K16" s="273" t="s">
        <v>2364</v>
      </c>
      <c r="L16" s="151" t="s">
        <v>2364</v>
      </c>
      <c r="M16" s="173" t="s">
        <v>3278</v>
      </c>
      <c r="N16" s="173"/>
      <c r="O16" s="173"/>
      <c r="P16" s="288" t="s">
        <v>158</v>
      </c>
      <c r="Q16" s="6" t="str">
        <f t="shared" si="2"/>
        <v>NACC$FOTHMUSX=labelled_spss(NACC_UDS$FOTHMUSX,c(), label="If other, specify:")</v>
      </c>
      <c r="R16" s="35" t="str">
        <f t="shared" si="0"/>
        <v/>
      </c>
      <c r="S16" s="70"/>
    </row>
    <row r="17" spans="1:19" ht="10.8" customHeight="1" x14ac:dyDescent="0.3">
      <c r="A17" s="143"/>
      <c r="B17" s="145" t="s">
        <v>6072</v>
      </c>
      <c r="C17" s="143"/>
      <c r="D17" s="144" t="s">
        <v>6283</v>
      </c>
      <c r="E17" s="145" t="s">
        <v>6283</v>
      </c>
      <c r="F17" s="143"/>
      <c r="G17" s="144"/>
      <c r="H17" s="145"/>
      <c r="I17" s="187">
        <v>0</v>
      </c>
      <c r="J17" s="148">
        <f t="shared" si="1"/>
        <v>1</v>
      </c>
      <c r="K17" s="303" t="s">
        <v>1857</v>
      </c>
      <c r="L17" s="175" t="s">
        <v>1857</v>
      </c>
      <c r="M17" s="176" t="s">
        <v>3654</v>
      </c>
      <c r="N17" s="177" t="s">
        <v>3655</v>
      </c>
      <c r="O17" s="177" t="s">
        <v>1858</v>
      </c>
      <c r="P17" s="299"/>
      <c r="Q17" s="6" t="str">
        <f t="shared" si="2"/>
        <v>NACC$PARCHG=labelled_spss(NACC_UDS$PARCHG,c(0 = subject/informant has changes in parent history
1 = no changes since previous visit), label="Changes in parent information since previous UDS visit")</v>
      </c>
      <c r="R17" s="35" t="str">
        <f t="shared" si="0"/>
        <v/>
      </c>
      <c r="S17" s="70"/>
    </row>
    <row r="18" spans="1:19" ht="10.8" customHeight="1" x14ac:dyDescent="0.3">
      <c r="A18" s="143"/>
      <c r="B18" s="145"/>
      <c r="C18" s="143"/>
      <c r="D18" s="144"/>
      <c r="E18" s="145"/>
      <c r="F18" s="143"/>
      <c r="G18" s="144">
        <v>5</v>
      </c>
      <c r="H18" s="145">
        <v>5</v>
      </c>
      <c r="I18" s="187">
        <v>0</v>
      </c>
      <c r="J18" s="148">
        <f t="shared" si="1"/>
        <v>0</v>
      </c>
      <c r="K18" s="273" t="s">
        <v>1858</v>
      </c>
      <c r="L18" s="151" t="s">
        <v>1858</v>
      </c>
      <c r="M18" s="173" t="s">
        <v>3545</v>
      </c>
      <c r="N18" s="178" t="s">
        <v>3062</v>
      </c>
      <c r="O18" s="178"/>
      <c r="P18" s="171"/>
      <c r="Q18" s="6" t="str">
        <f t="shared" si="2"/>
        <v>NACC$NWINFPAR=labelled_spss(NACC_UDS$NWINFPAR,c(0 = No
1 = Yes), label="New information available on parents status?")</v>
      </c>
      <c r="R18" s="35" t="str">
        <f t="shared" si="0"/>
        <v/>
      </c>
      <c r="S18" s="70"/>
    </row>
    <row r="19" spans="1:19" ht="10.8" customHeight="1" x14ac:dyDescent="0.3">
      <c r="A19" s="143"/>
      <c r="B19" s="145"/>
      <c r="C19" s="143"/>
      <c r="D19" s="144"/>
      <c r="E19" s="145"/>
      <c r="F19" s="456" t="s">
        <v>5946</v>
      </c>
      <c r="G19" s="460" t="s">
        <v>5946</v>
      </c>
      <c r="H19" s="465" t="s">
        <v>5946</v>
      </c>
      <c r="I19" s="187">
        <v>0</v>
      </c>
      <c r="J19" s="148">
        <f t="shared" si="1"/>
        <v>0</v>
      </c>
      <c r="K19" s="273" t="s">
        <v>1859</v>
      </c>
      <c r="L19" s="151" t="s">
        <v>1859</v>
      </c>
      <c r="M19" s="173" t="s">
        <v>3283</v>
      </c>
      <c r="N19" s="173" t="s">
        <v>3729</v>
      </c>
      <c r="O19" s="173"/>
      <c r="P19" s="171"/>
      <c r="Q19" s="6" t="str">
        <f t="shared" si="2"/>
        <v>NACC$MOMMOB=labelled_spss(NACC_UDS$MOMMOB,c(99 = Unknown), label="Mother - birth month")</v>
      </c>
      <c r="R19" s="35" t="str">
        <f t="shared" si="0"/>
        <v>missing values MOMMOB(99).</v>
      </c>
      <c r="S19" s="70" t="s">
        <v>3808</v>
      </c>
    </row>
    <row r="20" spans="1:19" ht="10.8" customHeight="1" x14ac:dyDescent="0.3">
      <c r="A20" s="143"/>
      <c r="B20" s="145"/>
      <c r="C20" s="456" t="s">
        <v>5845</v>
      </c>
      <c r="D20" s="460" t="s">
        <v>5845</v>
      </c>
      <c r="E20" s="465" t="s">
        <v>5845</v>
      </c>
      <c r="F20" s="456" t="s">
        <v>5947</v>
      </c>
      <c r="G20" s="460" t="s">
        <v>5947</v>
      </c>
      <c r="H20" s="465" t="s">
        <v>5947</v>
      </c>
      <c r="I20" s="187">
        <v>0</v>
      </c>
      <c r="J20" s="148">
        <f t="shared" si="1"/>
        <v>0</v>
      </c>
      <c r="K20" s="273" t="s">
        <v>1860</v>
      </c>
      <c r="L20" s="151" t="s">
        <v>1860</v>
      </c>
      <c r="M20" s="173" t="s">
        <v>3284</v>
      </c>
      <c r="N20" s="173" t="s">
        <v>3553</v>
      </c>
      <c r="O20" s="173"/>
      <c r="P20" s="171"/>
      <c r="Q20" s="6" t="str">
        <f t="shared" si="2"/>
        <v>NACC$MOMYOB=labelled_spss(NACC_UDS$MOMYOB,c(9999 = Unknown), label="Mother - birth year")</v>
      </c>
      <c r="R20" s="35" t="str">
        <f t="shared" si="0"/>
        <v>missing values MOMYOB(9999).</v>
      </c>
      <c r="S20" s="70" t="s">
        <v>3809</v>
      </c>
    </row>
    <row r="21" spans="1:19" ht="10.8" customHeight="1" x14ac:dyDescent="0.3">
      <c r="A21" s="143"/>
      <c r="B21" s="145"/>
      <c r="C21" s="456" t="s">
        <v>5871</v>
      </c>
      <c r="D21" s="460" t="s">
        <v>5871</v>
      </c>
      <c r="E21" s="465" t="s">
        <v>5871</v>
      </c>
      <c r="F21" s="456"/>
      <c r="G21" s="460"/>
      <c r="H21" s="465"/>
      <c r="I21" s="187">
        <v>0</v>
      </c>
      <c r="J21" s="148">
        <f t="shared" si="1"/>
        <v>1</v>
      </c>
      <c r="K21" s="303" t="s">
        <v>1864</v>
      </c>
      <c r="L21" s="175" t="s">
        <v>1864</v>
      </c>
      <c r="M21" s="176" t="s">
        <v>3644</v>
      </c>
      <c r="N21" s="177" t="s">
        <v>3552</v>
      </c>
      <c r="O21" s="177" t="s">
        <v>1861</v>
      </c>
      <c r="P21" s="299"/>
      <c r="Q21" s="6" t="str">
        <f t="shared" si="2"/>
        <v>NACC$MOMLIV=labelled_spss(NACC_UDS$MOMLIV,c(0 = No
1 = Yes
9 = Unknown), label="Mother living")</v>
      </c>
      <c r="R21" s="35" t="str">
        <f t="shared" si="0"/>
        <v>missing values MOMLIV(9).</v>
      </c>
      <c r="S21" s="70" t="s">
        <v>2738</v>
      </c>
    </row>
    <row r="22" spans="1:19" ht="10.8" customHeight="1" x14ac:dyDescent="0.3">
      <c r="A22" s="143"/>
      <c r="B22" s="145"/>
      <c r="C22" s="456" t="s">
        <v>5934</v>
      </c>
      <c r="D22" s="460" t="s">
        <v>5934</v>
      </c>
      <c r="E22" s="465" t="s">
        <v>5934</v>
      </c>
      <c r="F22" s="456"/>
      <c r="G22" s="460"/>
      <c r="H22" s="465"/>
      <c r="I22" s="187">
        <v>0</v>
      </c>
      <c r="J22" s="148">
        <f t="shared" si="1"/>
        <v>1</v>
      </c>
      <c r="K22" s="303" t="s">
        <v>1865</v>
      </c>
      <c r="L22" s="175" t="s">
        <v>1865</v>
      </c>
      <c r="M22" s="176" t="s">
        <v>3645</v>
      </c>
      <c r="N22" s="176" t="s">
        <v>3553</v>
      </c>
      <c r="O22" s="176" t="s">
        <v>1861</v>
      </c>
      <c r="P22" s="299"/>
      <c r="Q22" s="6" t="str">
        <f t="shared" si="2"/>
        <v>NACC$MOMYOD=labelled_spss(NACC_UDS$MOMYOD,c(9999 = Unknown), label="Mother year of death")</v>
      </c>
      <c r="R22" s="35" t="str">
        <f t="shared" si="0"/>
        <v>missing values MOMYOD(9999).</v>
      </c>
      <c r="S22" s="70" t="s">
        <v>3809</v>
      </c>
    </row>
    <row r="23" spans="1:19" ht="10.8" customHeight="1" x14ac:dyDescent="0.3">
      <c r="A23" s="456">
        <v>1</v>
      </c>
      <c r="B23" s="465" t="s">
        <v>2730</v>
      </c>
      <c r="C23" s="456" t="s">
        <v>5935</v>
      </c>
      <c r="D23" s="460" t="s">
        <v>5935</v>
      </c>
      <c r="E23" s="465" t="s">
        <v>5935</v>
      </c>
      <c r="F23" s="456"/>
      <c r="G23" s="460"/>
      <c r="H23" s="465"/>
      <c r="I23" s="187">
        <v>0</v>
      </c>
      <c r="J23" s="148">
        <f t="shared" si="1"/>
        <v>1</v>
      </c>
      <c r="K23" s="303" t="s">
        <v>2395</v>
      </c>
      <c r="L23" s="175" t="s">
        <v>2395</v>
      </c>
      <c r="M23" s="176" t="s">
        <v>3646</v>
      </c>
      <c r="N23" s="177" t="s">
        <v>3552</v>
      </c>
      <c r="O23" s="177" t="s">
        <v>5647</v>
      </c>
      <c r="P23" s="300" t="s">
        <v>179</v>
      </c>
      <c r="Q23" s="6" t="str">
        <f t="shared" si="2"/>
        <v>NACC$MOMDEM=labelled_spss(NACC_UDS$MOMDEM,c(0 = No
1 = Yes
9 = Unknown), label="Mother demented")</v>
      </c>
      <c r="R23" s="35" t="str">
        <f t="shared" si="0"/>
        <v>missing values MOMDEM(9).</v>
      </c>
      <c r="S23" s="70" t="s">
        <v>2738</v>
      </c>
    </row>
    <row r="24" spans="1:19" ht="10.8" customHeight="1" x14ac:dyDescent="0.3">
      <c r="A24" s="456" t="s">
        <v>5845</v>
      </c>
      <c r="B24" s="465" t="s">
        <v>5845</v>
      </c>
      <c r="C24" s="456" t="s">
        <v>6075</v>
      </c>
      <c r="D24" s="460" t="s">
        <v>6075</v>
      </c>
      <c r="E24" s="465" t="s">
        <v>6075</v>
      </c>
      <c r="F24" s="456"/>
      <c r="G24" s="460"/>
      <c r="H24" s="465"/>
      <c r="I24" s="187">
        <v>0</v>
      </c>
      <c r="J24" s="148">
        <f t="shared" si="1"/>
        <v>1</v>
      </c>
      <c r="K24" s="303" t="s">
        <v>1866</v>
      </c>
      <c r="L24" s="175" t="s">
        <v>1866</v>
      </c>
      <c r="M24" s="176" t="s">
        <v>3647</v>
      </c>
      <c r="N24" s="176" t="s">
        <v>3556</v>
      </c>
      <c r="O24" s="176" t="s">
        <v>1863</v>
      </c>
      <c r="P24" s="299"/>
      <c r="Q24" s="6" t="str">
        <f t="shared" si="2"/>
        <v>NACC$MOMONSET=labelled_spss(NACC_UDS$MOMONSET,c(999 = Age unknown), label="Mother age at onset")</v>
      </c>
      <c r="R24" s="35" t="str">
        <f t="shared" si="0"/>
        <v>missing values MOMONSET(999).</v>
      </c>
      <c r="S24" s="70" t="s">
        <v>3810</v>
      </c>
    </row>
    <row r="25" spans="1:19" ht="10.8" customHeight="1" x14ac:dyDescent="0.3">
      <c r="A25" s="456" t="s">
        <v>5871</v>
      </c>
      <c r="B25" s="465" t="s">
        <v>5871</v>
      </c>
      <c r="C25" s="456"/>
      <c r="D25" s="460"/>
      <c r="E25" s="465"/>
      <c r="F25" s="456"/>
      <c r="G25" s="460"/>
      <c r="H25" s="465"/>
      <c r="I25" s="187">
        <v>0</v>
      </c>
      <c r="J25" s="148">
        <f t="shared" si="1"/>
        <v>1</v>
      </c>
      <c r="K25" s="303" t="s">
        <v>1867</v>
      </c>
      <c r="L25" s="175" t="s">
        <v>1867</v>
      </c>
      <c r="M25" s="176" t="s">
        <v>3648</v>
      </c>
      <c r="N25" s="177" t="s">
        <v>3562</v>
      </c>
      <c r="O25" s="177" t="s">
        <v>5648</v>
      </c>
      <c r="P25" s="299"/>
      <c r="Q25" s="6" t="str">
        <f t="shared" si="2"/>
        <v>NACC$MOMAGE=labelled_spss(NACC_UDS$MOMAGE,c(888 = N/A
999 = Age Unknown), label="Mother current age if living")</v>
      </c>
      <c r="R25" s="35" t="str">
        <f t="shared" si="0"/>
        <v>missing values MOMAGE(888,999).</v>
      </c>
      <c r="S25" s="70" t="s">
        <v>3811</v>
      </c>
    </row>
    <row r="26" spans="1:19" ht="10.8" customHeight="1" x14ac:dyDescent="0.3">
      <c r="A26" s="456" t="s">
        <v>5934</v>
      </c>
      <c r="B26" s="465" t="s">
        <v>5934</v>
      </c>
      <c r="C26" s="456"/>
      <c r="D26" s="460"/>
      <c r="E26" s="465"/>
      <c r="F26" s="456" t="s">
        <v>5948</v>
      </c>
      <c r="G26" s="460" t="s">
        <v>5948</v>
      </c>
      <c r="H26" s="465" t="s">
        <v>5948</v>
      </c>
      <c r="I26" s="187">
        <v>0</v>
      </c>
      <c r="J26" s="148">
        <f t="shared" si="1"/>
        <v>0</v>
      </c>
      <c r="K26" s="273" t="s">
        <v>1861</v>
      </c>
      <c r="L26" s="151" t="s">
        <v>1861</v>
      </c>
      <c r="M26" s="173" t="s">
        <v>3285</v>
      </c>
      <c r="N26" s="178" t="s">
        <v>3802</v>
      </c>
      <c r="O26" s="178"/>
      <c r="P26" s="171"/>
      <c r="Q26" s="6" t="str">
        <f t="shared" si="2"/>
        <v>NACC$MOMDAGE=labelled_spss(NACC_UDS$MOMDAGE,c(888 = N/A
999 = Unknown), label="Mother - age at death")</v>
      </c>
      <c r="R26" s="35" t="str">
        <f t="shared" si="0"/>
        <v>missing values MOMDAGE(888,999).</v>
      </c>
      <c r="S26" s="70" t="s">
        <v>3811</v>
      </c>
    </row>
    <row r="27" spans="1:19" ht="10.8" customHeight="1" x14ac:dyDescent="0.3">
      <c r="A27" s="143"/>
      <c r="B27" s="145"/>
      <c r="C27" s="143"/>
      <c r="D27" s="144"/>
      <c r="E27" s="145"/>
      <c r="F27" s="456" t="s">
        <v>6077</v>
      </c>
      <c r="G27" s="460" t="s">
        <v>6077</v>
      </c>
      <c r="H27" s="465" t="s">
        <v>6077</v>
      </c>
      <c r="I27" s="187">
        <v>0</v>
      </c>
      <c r="J27" s="148">
        <f t="shared" si="1"/>
        <v>0</v>
      </c>
      <c r="K27" s="273" t="s">
        <v>2396</v>
      </c>
      <c r="L27" s="151" t="s">
        <v>2396</v>
      </c>
      <c r="M27" s="173" t="s">
        <v>3286</v>
      </c>
      <c r="N27" s="174" t="s">
        <v>3803</v>
      </c>
      <c r="O27" s="174"/>
      <c r="P27" s="171" t="s">
        <v>5649</v>
      </c>
      <c r="Q27" s="6" t="str">
        <f t="shared" si="2"/>
        <v>NACC$MOMNEUR=labelled_spss(NACC_UDS$MOMNEUR,c(1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label="Mother - neurological problem")</v>
      </c>
      <c r="R27" s="35" t="str">
        <f t="shared" si="0"/>
        <v>missing values MOMNEUR(8,9).</v>
      </c>
      <c r="S27" s="70" t="s">
        <v>3812</v>
      </c>
    </row>
    <row r="28" spans="1:19" ht="10.8" customHeight="1" x14ac:dyDescent="0.3">
      <c r="A28" s="143"/>
      <c r="B28" s="145"/>
      <c r="C28" s="143"/>
      <c r="D28" s="144"/>
      <c r="E28" s="145"/>
      <c r="F28" s="456" t="s">
        <v>6087</v>
      </c>
      <c r="G28" s="460" t="s">
        <v>6087</v>
      </c>
      <c r="H28" s="465" t="s">
        <v>6087</v>
      </c>
      <c r="I28" s="187">
        <v>0</v>
      </c>
      <c r="J28" s="148">
        <f t="shared" si="1"/>
        <v>0</v>
      </c>
      <c r="K28" s="273" t="s">
        <v>2397</v>
      </c>
      <c r="L28" s="151" t="s">
        <v>2397</v>
      </c>
      <c r="M28" s="173" t="s">
        <v>3287</v>
      </c>
      <c r="N28" s="173" t="s">
        <v>3804</v>
      </c>
      <c r="O28" s="173"/>
      <c r="P28" s="171"/>
      <c r="Q28" s="6" t="str">
        <f t="shared" si="2"/>
        <v>NACC$MOMPRDX=labelled_spss(NACC_UDS$MOMPRDX,c(999 = Specific diagnosis unknown), label="Mother - primary dx")</v>
      </c>
      <c r="R28" s="35" t="str">
        <f t="shared" si="0"/>
        <v>missing values MOMPRDX(999).</v>
      </c>
      <c r="S28" s="70" t="s">
        <v>3810</v>
      </c>
    </row>
    <row r="29" spans="1:19" ht="10.8" customHeight="1" x14ac:dyDescent="0.3">
      <c r="A29" s="143"/>
      <c r="B29" s="145"/>
      <c r="C29" s="143"/>
      <c r="D29" s="144"/>
      <c r="E29" s="145"/>
      <c r="F29" s="456" t="s">
        <v>6078</v>
      </c>
      <c r="G29" s="460" t="s">
        <v>6078</v>
      </c>
      <c r="H29" s="465" t="s">
        <v>6078</v>
      </c>
      <c r="I29" s="187">
        <v>0</v>
      </c>
      <c r="J29" s="148">
        <f t="shared" si="1"/>
        <v>0</v>
      </c>
      <c r="K29" s="273" t="s">
        <v>1862</v>
      </c>
      <c r="L29" s="151" t="s">
        <v>1862</v>
      </c>
      <c r="M29" s="173" t="s">
        <v>3288</v>
      </c>
      <c r="N29" s="174" t="s">
        <v>3805</v>
      </c>
      <c r="O29" s="174"/>
      <c r="P29" s="171"/>
      <c r="Q29" s="6" t="str">
        <f t="shared" si="2"/>
        <v>NACC$MOMMOE=labelled_spss(NACC_UDS$MOMMOE,c(1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label="Mother - method of evaluation")</v>
      </c>
      <c r="R29" s="35" t="str">
        <f t="shared" si="0"/>
        <v/>
      </c>
      <c r="S29" s="70"/>
    </row>
    <row r="30" spans="1:19" ht="10.8" customHeight="1" x14ac:dyDescent="0.3">
      <c r="A30" s="143"/>
      <c r="B30" s="145"/>
      <c r="C30" s="143"/>
      <c r="D30" s="144"/>
      <c r="E30" s="145"/>
      <c r="F30" s="456" t="s">
        <v>6079</v>
      </c>
      <c r="G30" s="460" t="s">
        <v>6079</v>
      </c>
      <c r="H30" s="465" t="s">
        <v>6079</v>
      </c>
      <c r="I30" s="187">
        <v>0</v>
      </c>
      <c r="J30" s="148">
        <f t="shared" si="1"/>
        <v>0</v>
      </c>
      <c r="K30" s="273" t="s">
        <v>1863</v>
      </c>
      <c r="L30" s="151" t="s">
        <v>1863</v>
      </c>
      <c r="M30" s="173" t="s">
        <v>3289</v>
      </c>
      <c r="N30" s="173" t="s">
        <v>3806</v>
      </c>
      <c r="O30" s="173"/>
      <c r="P30" s="171"/>
      <c r="Q30" s="6" t="str">
        <f t="shared" si="2"/>
        <v>NACC$MOMAGEO=labelled_spss(NACC_UDS$MOMAGEO,c(999 = Unknown), label="Mother - age of onset")</v>
      </c>
      <c r="R30" s="35" t="str">
        <f t="shared" si="0"/>
        <v>missing values MOMAGEO(999).</v>
      </c>
      <c r="S30" s="70" t="s">
        <v>3810</v>
      </c>
    </row>
    <row r="31" spans="1:19" ht="10.8" customHeight="1" x14ac:dyDescent="0.3">
      <c r="A31" s="143"/>
      <c r="B31" s="145"/>
      <c r="C31" s="143"/>
      <c r="D31" s="144"/>
      <c r="E31" s="145"/>
      <c r="F31" s="456" t="s">
        <v>3158</v>
      </c>
      <c r="G31" s="460" t="s">
        <v>3158</v>
      </c>
      <c r="H31" s="465" t="s">
        <v>3158</v>
      </c>
      <c r="I31" s="187">
        <v>0</v>
      </c>
      <c r="J31" s="148">
        <f t="shared" si="1"/>
        <v>0</v>
      </c>
      <c r="K31" s="273" t="s">
        <v>1868</v>
      </c>
      <c r="L31" s="151" t="s">
        <v>1868</v>
      </c>
      <c r="M31" s="173" t="s">
        <v>3290</v>
      </c>
      <c r="N31" s="173" t="s">
        <v>3729</v>
      </c>
      <c r="O31" s="173"/>
      <c r="P31" s="171"/>
      <c r="Q31" s="6" t="str">
        <f t="shared" si="2"/>
        <v>NACC$DADMOB=labelled_spss(NACC_UDS$DADMOB,c(99 = Unknown), label="Father - birth month")</v>
      </c>
      <c r="R31" s="35" t="str">
        <f t="shared" si="0"/>
        <v>missing values DADMOB(99).</v>
      </c>
      <c r="S31" s="70" t="s">
        <v>3808</v>
      </c>
    </row>
    <row r="32" spans="1:19" ht="10.8" customHeight="1" x14ac:dyDescent="0.3">
      <c r="A32" s="143"/>
      <c r="B32" s="145"/>
      <c r="C32" s="456" t="s">
        <v>5872</v>
      </c>
      <c r="D32" s="460" t="s">
        <v>5872</v>
      </c>
      <c r="E32" s="465" t="s">
        <v>5872</v>
      </c>
      <c r="F32" s="456" t="s">
        <v>3159</v>
      </c>
      <c r="G32" s="460" t="s">
        <v>3159</v>
      </c>
      <c r="H32" s="465" t="s">
        <v>3159</v>
      </c>
      <c r="I32" s="187">
        <v>0</v>
      </c>
      <c r="J32" s="148">
        <f t="shared" si="1"/>
        <v>0</v>
      </c>
      <c r="K32" s="273" t="s">
        <v>1869</v>
      </c>
      <c r="L32" s="151" t="s">
        <v>1869</v>
      </c>
      <c r="M32" s="173" t="s">
        <v>3291</v>
      </c>
      <c r="N32" s="173" t="s">
        <v>3553</v>
      </c>
      <c r="O32" s="173"/>
      <c r="P32" s="171"/>
      <c r="Q32" s="6" t="str">
        <f t="shared" si="2"/>
        <v>NACC$DADYOB=labelled_spss(NACC_UDS$DADYOB,c(9999 = Unknown), label="Father - birth year")</v>
      </c>
      <c r="R32" s="35" t="str">
        <f t="shared" si="0"/>
        <v>missing values DADYOB(9999).</v>
      </c>
      <c r="S32" s="70" t="s">
        <v>3809</v>
      </c>
    </row>
    <row r="33" spans="1:19" ht="10.8" customHeight="1" x14ac:dyDescent="0.3">
      <c r="A33" s="143"/>
      <c r="B33" s="145"/>
      <c r="C33" s="456" t="s">
        <v>5873</v>
      </c>
      <c r="D33" s="460" t="s">
        <v>5873</v>
      </c>
      <c r="E33" s="465" t="s">
        <v>5873</v>
      </c>
      <c r="F33" s="456"/>
      <c r="G33" s="460"/>
      <c r="H33" s="465"/>
      <c r="I33" s="187">
        <v>0</v>
      </c>
      <c r="J33" s="148">
        <f t="shared" si="1"/>
        <v>1</v>
      </c>
      <c r="K33" s="303" t="s">
        <v>1873</v>
      </c>
      <c r="L33" s="175" t="s">
        <v>1873</v>
      </c>
      <c r="M33" s="176" t="s">
        <v>3649</v>
      </c>
      <c r="N33" s="177" t="s">
        <v>3552</v>
      </c>
      <c r="O33" s="177" t="s">
        <v>1870</v>
      </c>
      <c r="P33" s="299"/>
      <c r="Q33" s="6" t="str">
        <f t="shared" si="2"/>
        <v>NACC$DADLIV=labelled_spss(NACC_UDS$DADLIV,c(0 = No
1 = Yes
9 = Unknown), label="Father living")</v>
      </c>
      <c r="R33" s="35" t="str">
        <f t="shared" si="0"/>
        <v>missing values DADLIV(9).</v>
      </c>
      <c r="S33" s="70" t="s">
        <v>2738</v>
      </c>
    </row>
    <row r="34" spans="1:19" ht="10.8" customHeight="1" x14ac:dyDescent="0.3">
      <c r="A34" s="143"/>
      <c r="B34" s="145"/>
      <c r="C34" s="456" t="s">
        <v>5937</v>
      </c>
      <c r="D34" s="460" t="s">
        <v>5937</v>
      </c>
      <c r="E34" s="465" t="s">
        <v>5937</v>
      </c>
      <c r="F34" s="456"/>
      <c r="G34" s="460"/>
      <c r="H34" s="465"/>
      <c r="I34" s="187">
        <v>0</v>
      </c>
      <c r="J34" s="148">
        <f t="shared" si="1"/>
        <v>1</v>
      </c>
      <c r="K34" s="303" t="s">
        <v>1874</v>
      </c>
      <c r="L34" s="175" t="s">
        <v>1874</v>
      </c>
      <c r="M34" s="176" t="s">
        <v>3650</v>
      </c>
      <c r="N34" s="176" t="s">
        <v>3553</v>
      </c>
      <c r="O34" s="176" t="s">
        <v>1870</v>
      </c>
      <c r="P34" s="299"/>
      <c r="Q34" s="6" t="str">
        <f t="shared" si="2"/>
        <v>NACC$DADYOD=labelled_spss(NACC_UDS$DADYOD,c(9999 = Unknown), label="Father year of death")</v>
      </c>
      <c r="R34" s="35" t="str">
        <f t="shared" si="0"/>
        <v>missing values DADYOD(9999).</v>
      </c>
      <c r="S34" s="70" t="s">
        <v>3809</v>
      </c>
    </row>
    <row r="35" spans="1:19" ht="10.8" customHeight="1" x14ac:dyDescent="0.3">
      <c r="A35" s="456">
        <v>2</v>
      </c>
      <c r="B35" s="465" t="s">
        <v>2731</v>
      </c>
      <c r="C35" s="456" t="s">
        <v>5938</v>
      </c>
      <c r="D35" s="460" t="s">
        <v>5938</v>
      </c>
      <c r="E35" s="465" t="s">
        <v>5938</v>
      </c>
      <c r="F35" s="456"/>
      <c r="G35" s="460"/>
      <c r="H35" s="465"/>
      <c r="I35" s="187">
        <v>0</v>
      </c>
      <c r="J35" s="148">
        <f t="shared" si="1"/>
        <v>1</v>
      </c>
      <c r="K35" s="303" t="s">
        <v>1875</v>
      </c>
      <c r="L35" s="175" t="s">
        <v>1875</v>
      </c>
      <c r="M35" s="176" t="s">
        <v>3651</v>
      </c>
      <c r="N35" s="177" t="s">
        <v>3552</v>
      </c>
      <c r="O35" s="177" t="s">
        <v>5677</v>
      </c>
      <c r="P35" s="300" t="s">
        <v>179</v>
      </c>
      <c r="Q35" s="6" t="str">
        <f t="shared" si="2"/>
        <v>NACC$DADDEM=labelled_spss(NACC_UDS$DADDEM,c(0 = No
1 = Yes
9 = Unknown), label="Father demented")</v>
      </c>
      <c r="R35" s="35" t="str">
        <f t="shared" si="0"/>
        <v>missing values DADDEM(9).</v>
      </c>
      <c r="S35" s="70" t="s">
        <v>2738</v>
      </c>
    </row>
    <row r="36" spans="1:19" ht="10.8" customHeight="1" x14ac:dyDescent="0.3">
      <c r="A36" s="456" t="s">
        <v>5872</v>
      </c>
      <c r="B36" s="465" t="s">
        <v>5872</v>
      </c>
      <c r="C36" s="456" t="s">
        <v>6076</v>
      </c>
      <c r="D36" s="460" t="s">
        <v>6076</v>
      </c>
      <c r="E36" s="465" t="s">
        <v>6076</v>
      </c>
      <c r="F36" s="456"/>
      <c r="G36" s="460"/>
      <c r="H36" s="465"/>
      <c r="I36" s="187">
        <v>0</v>
      </c>
      <c r="J36" s="148">
        <f t="shared" si="1"/>
        <v>1</v>
      </c>
      <c r="K36" s="303" t="s">
        <v>1876</v>
      </c>
      <c r="L36" s="175" t="s">
        <v>1876</v>
      </c>
      <c r="M36" s="176" t="s">
        <v>3652</v>
      </c>
      <c r="N36" s="176" t="s">
        <v>3556</v>
      </c>
      <c r="O36" s="176" t="s">
        <v>1872</v>
      </c>
      <c r="P36" s="299"/>
      <c r="Q36" s="6" t="str">
        <f t="shared" si="2"/>
        <v>NACC$DADONSET=labelled_spss(NACC_UDS$DADONSET,c(999 = Age unknown), label="Father age at onset")</v>
      </c>
      <c r="R36" s="35" t="str">
        <f t="shared" si="0"/>
        <v>missing values DADONSET(999).</v>
      </c>
      <c r="S36" s="70" t="s">
        <v>3810</v>
      </c>
    </row>
    <row r="37" spans="1:19" ht="10.8" customHeight="1" x14ac:dyDescent="0.3">
      <c r="A37" s="456" t="s">
        <v>5873</v>
      </c>
      <c r="B37" s="465" t="s">
        <v>5873</v>
      </c>
      <c r="C37" s="456"/>
      <c r="D37" s="460"/>
      <c r="E37" s="465"/>
      <c r="F37" s="456"/>
      <c r="G37" s="460"/>
      <c r="H37" s="465"/>
      <c r="I37" s="187">
        <v>0</v>
      </c>
      <c r="J37" s="148">
        <f t="shared" si="1"/>
        <v>1</v>
      </c>
      <c r="K37" s="303" t="s">
        <v>1877</v>
      </c>
      <c r="L37" s="175" t="s">
        <v>1877</v>
      </c>
      <c r="M37" s="176" t="s">
        <v>3653</v>
      </c>
      <c r="N37" s="177" t="s">
        <v>3562</v>
      </c>
      <c r="O37" s="177" t="s">
        <v>5678</v>
      </c>
      <c r="P37" s="299"/>
      <c r="Q37" s="6" t="str">
        <f t="shared" si="2"/>
        <v>NACC$DADAGE=labelled_spss(NACC_UDS$DADAGE,c(888 = N/A
999 = Age Unknown), label="Father current age if living")</v>
      </c>
      <c r="R37" s="35" t="str">
        <f t="shared" si="0"/>
        <v>missing values DADAGE(888,999).</v>
      </c>
      <c r="S37" s="70" t="s">
        <v>3811</v>
      </c>
    </row>
    <row r="38" spans="1:19" ht="10.8" customHeight="1" x14ac:dyDescent="0.3">
      <c r="A38" s="456" t="s">
        <v>5937</v>
      </c>
      <c r="B38" s="465" t="s">
        <v>5937</v>
      </c>
      <c r="C38" s="456"/>
      <c r="D38" s="460"/>
      <c r="E38" s="465"/>
      <c r="F38" s="456" t="s">
        <v>3160</v>
      </c>
      <c r="G38" s="460" t="s">
        <v>3160</v>
      </c>
      <c r="H38" s="465" t="s">
        <v>3160</v>
      </c>
      <c r="I38" s="187">
        <v>0</v>
      </c>
      <c r="J38" s="148">
        <f t="shared" si="1"/>
        <v>0</v>
      </c>
      <c r="K38" s="273" t="s">
        <v>1870</v>
      </c>
      <c r="L38" s="151" t="s">
        <v>1870</v>
      </c>
      <c r="M38" s="173" t="s">
        <v>3292</v>
      </c>
      <c r="N38" s="178" t="s">
        <v>3802</v>
      </c>
      <c r="O38" s="178"/>
      <c r="P38" s="171"/>
      <c r="Q38" s="6" t="str">
        <f t="shared" si="2"/>
        <v>NACC$DADDAGE=labelled_spss(NACC_UDS$DADDAGE,c(888 = N/A
999 = Unknown), label="Father - age at death")</v>
      </c>
      <c r="R38" s="35" t="str">
        <f t="shared" si="0"/>
        <v>missing values DADDAGE(888,999).</v>
      </c>
      <c r="S38" s="70" t="s">
        <v>3811</v>
      </c>
    </row>
    <row r="39" spans="1:19" ht="10.8" customHeight="1" x14ac:dyDescent="0.3">
      <c r="A39" s="143"/>
      <c r="B39" s="145"/>
      <c r="C39" s="143"/>
      <c r="D39" s="144"/>
      <c r="E39" s="145"/>
      <c r="F39" s="456" t="s">
        <v>3161</v>
      </c>
      <c r="G39" s="460" t="s">
        <v>3161</v>
      </c>
      <c r="H39" s="465" t="s">
        <v>3161</v>
      </c>
      <c r="I39" s="187">
        <v>0</v>
      </c>
      <c r="J39" s="148">
        <f t="shared" si="1"/>
        <v>0</v>
      </c>
      <c r="K39" s="273" t="s">
        <v>2398</v>
      </c>
      <c r="L39" s="151" t="s">
        <v>2398</v>
      </c>
      <c r="M39" s="173" t="s">
        <v>3293</v>
      </c>
      <c r="N39" s="174" t="s">
        <v>3803</v>
      </c>
      <c r="O39" s="174"/>
      <c r="P39" s="171" t="s">
        <v>5650</v>
      </c>
      <c r="Q39" s="6" t="str">
        <f t="shared" si="2"/>
        <v>NACC$DADNEUR=labelled_spss(NACC_UDS$DADNEUR,c(1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label="Father - neurological problem")</v>
      </c>
      <c r="R39" s="35" t="str">
        <f t="shared" si="0"/>
        <v>missing values DADNEUR(8,9).</v>
      </c>
      <c r="S39" s="70" t="s">
        <v>3812</v>
      </c>
    </row>
    <row r="40" spans="1:19" ht="10.8" customHeight="1" x14ac:dyDescent="0.3">
      <c r="A40" s="143"/>
      <c r="B40" s="145"/>
      <c r="C40" s="143"/>
      <c r="D40" s="144"/>
      <c r="E40" s="145"/>
      <c r="F40" s="456" t="s">
        <v>6096</v>
      </c>
      <c r="G40" s="460" t="s">
        <v>6096</v>
      </c>
      <c r="H40" s="465" t="s">
        <v>6096</v>
      </c>
      <c r="I40" s="187">
        <v>0</v>
      </c>
      <c r="J40" s="148">
        <f t="shared" si="1"/>
        <v>0</v>
      </c>
      <c r="K40" s="273" t="s">
        <v>2399</v>
      </c>
      <c r="L40" s="151" t="s">
        <v>2399</v>
      </c>
      <c r="M40" s="173" t="s">
        <v>3294</v>
      </c>
      <c r="N40" s="173" t="s">
        <v>3804</v>
      </c>
      <c r="O40" s="173"/>
      <c r="P40" s="171"/>
      <c r="Q40" s="6" t="str">
        <f t="shared" si="2"/>
        <v>NACC$DADPRDX=labelled_spss(NACC_UDS$DADPRDX,c(999 = Specific diagnosis unknown), label="Father - primary dx")</v>
      </c>
      <c r="R40" s="35" t="str">
        <f t="shared" si="0"/>
        <v>missing values DADPRDX(999).</v>
      </c>
      <c r="S40" s="70" t="s">
        <v>3810</v>
      </c>
    </row>
    <row r="41" spans="1:19" ht="10.8" customHeight="1" x14ac:dyDescent="0.3">
      <c r="A41" s="143"/>
      <c r="B41" s="145"/>
      <c r="C41" s="143"/>
      <c r="D41" s="144"/>
      <c r="E41" s="145"/>
      <c r="F41" s="456" t="s">
        <v>6100</v>
      </c>
      <c r="G41" s="460" t="s">
        <v>6100</v>
      </c>
      <c r="H41" s="465" t="s">
        <v>6100</v>
      </c>
      <c r="I41" s="187">
        <v>0</v>
      </c>
      <c r="J41" s="148">
        <f t="shared" si="1"/>
        <v>0</v>
      </c>
      <c r="K41" s="273" t="s">
        <v>1871</v>
      </c>
      <c r="L41" s="151" t="s">
        <v>1871</v>
      </c>
      <c r="M41" s="173" t="s">
        <v>3295</v>
      </c>
      <c r="N41" s="174" t="s">
        <v>3805</v>
      </c>
      <c r="O41" s="174"/>
      <c r="P41" s="171"/>
      <c r="Q41" s="6" t="str">
        <f t="shared" si="2"/>
        <v>NACC$DADMOE=labelled_spss(NACC_UDS$DADMOE,c(1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label="Father - method of evaluation")</v>
      </c>
      <c r="R41" s="35" t="str">
        <f t="shared" si="0"/>
        <v/>
      </c>
      <c r="S41" s="70"/>
    </row>
    <row r="42" spans="1:19" ht="10.8" customHeight="1" x14ac:dyDescent="0.3">
      <c r="A42" s="143"/>
      <c r="B42" s="145"/>
      <c r="C42" s="143"/>
      <c r="D42" s="144"/>
      <c r="E42" s="145"/>
      <c r="F42" s="456" t="s">
        <v>6104</v>
      </c>
      <c r="G42" s="460" t="s">
        <v>6104</v>
      </c>
      <c r="H42" s="465" t="s">
        <v>6104</v>
      </c>
      <c r="I42" s="187">
        <v>0</v>
      </c>
      <c r="J42" s="148">
        <f t="shared" si="1"/>
        <v>0</v>
      </c>
      <c r="K42" s="273" t="s">
        <v>1872</v>
      </c>
      <c r="L42" s="151" t="s">
        <v>1872</v>
      </c>
      <c r="M42" s="173" t="s">
        <v>3296</v>
      </c>
      <c r="N42" s="173" t="s">
        <v>3806</v>
      </c>
      <c r="O42" s="173"/>
      <c r="P42" s="171"/>
      <c r="Q42" s="6" t="str">
        <f t="shared" si="2"/>
        <v>NACC$DADAGEO=labelled_spss(NACC_UDS$DADAGEO,c(999 = Unknown), label="Father - age of onset")</v>
      </c>
      <c r="R42" s="35" t="str">
        <f t="shared" si="0"/>
        <v>missing values DADAGEO(999).</v>
      </c>
      <c r="S42" s="70" t="s">
        <v>3810</v>
      </c>
    </row>
    <row r="43" spans="1:19" ht="10.8" customHeight="1" x14ac:dyDescent="0.3">
      <c r="A43" s="143"/>
      <c r="B43" s="145" t="s">
        <v>5938</v>
      </c>
      <c r="C43" s="143"/>
      <c r="D43" s="144" t="s">
        <v>6284</v>
      </c>
      <c r="E43" s="145" t="s">
        <v>6284</v>
      </c>
      <c r="F43" s="143"/>
      <c r="G43" s="144"/>
      <c r="H43" s="145"/>
      <c r="I43" s="187">
        <v>0</v>
      </c>
      <c r="J43" s="148">
        <f t="shared" si="1"/>
        <v>1</v>
      </c>
      <c r="K43" s="303" t="s">
        <v>1878</v>
      </c>
      <c r="L43" s="175" t="s">
        <v>1878</v>
      </c>
      <c r="M43" s="176" t="s">
        <v>3549</v>
      </c>
      <c r="N43" s="177" t="s">
        <v>3659</v>
      </c>
      <c r="O43" s="177" t="s">
        <v>1882</v>
      </c>
      <c r="P43" s="299"/>
      <c r="Q43" s="6" t="str">
        <f t="shared" si="2"/>
        <v>NACC$SIBCHG=labelled_spss(NACC_UDS$SIBCHG,c(0 = subject/informant has changes in sibling history
1 = no changes since previous visit), label="Changes in sibling information since previous UDS visit")</v>
      </c>
      <c r="R43" s="35" t="str">
        <f t="shared" si="0"/>
        <v/>
      </c>
      <c r="S43" s="70"/>
    </row>
    <row r="44" spans="1:19" ht="10.8" customHeight="1" x14ac:dyDescent="0.3">
      <c r="A44" s="456">
        <v>3</v>
      </c>
      <c r="B44" s="465" t="s">
        <v>2732</v>
      </c>
      <c r="C44" s="456" t="s">
        <v>2732</v>
      </c>
      <c r="D44" s="460"/>
      <c r="E44" s="465"/>
      <c r="F44" s="456"/>
      <c r="G44" s="460"/>
      <c r="H44" s="465"/>
      <c r="I44" s="187">
        <v>0</v>
      </c>
      <c r="J44" s="148">
        <f t="shared" si="1"/>
        <v>1</v>
      </c>
      <c r="K44" s="303" t="s">
        <v>1879</v>
      </c>
      <c r="L44" s="175" t="s">
        <v>1879</v>
      </c>
      <c r="M44" s="176" t="s">
        <v>3656</v>
      </c>
      <c r="N44" s="177" t="s">
        <v>3552</v>
      </c>
      <c r="O44" s="177"/>
      <c r="P44" s="299"/>
      <c r="Q44" s="6" t="str">
        <f t="shared" si="2"/>
        <v>NACC$TWIN=labelled_spss(NACC_UDS$TWIN,c(0 = No
1 = Yes
9 = Unknown), label="Is the subject a twin")</v>
      </c>
      <c r="R44" s="35" t="str">
        <f t="shared" si="0"/>
        <v>missing values TWIN(9).</v>
      </c>
      <c r="S44" s="70" t="s">
        <v>2738</v>
      </c>
    </row>
    <row r="45" spans="1:19" ht="10.8" customHeight="1" x14ac:dyDescent="0.3">
      <c r="A45" s="456" t="s">
        <v>5874</v>
      </c>
      <c r="B45" s="465" t="s">
        <v>5874</v>
      </c>
      <c r="C45" s="456" t="s">
        <v>5874</v>
      </c>
      <c r="D45" s="460"/>
      <c r="E45" s="465"/>
      <c r="F45" s="456"/>
      <c r="G45" s="460"/>
      <c r="H45" s="465"/>
      <c r="I45" s="187">
        <v>0</v>
      </c>
      <c r="J45" s="148">
        <f t="shared" si="1"/>
        <v>1</v>
      </c>
      <c r="K45" s="303" t="s">
        <v>1880</v>
      </c>
      <c r="L45" s="175" t="s">
        <v>1880</v>
      </c>
      <c r="M45" s="176" t="s">
        <v>3657</v>
      </c>
      <c r="N45" s="177" t="s">
        <v>3658</v>
      </c>
      <c r="O45" s="177"/>
      <c r="P45" s="299"/>
      <c r="Q45" s="6" t="str">
        <f t="shared" si="2"/>
        <v>NACC$TWINTYPE=labelled_spss(NACC_UDS$TWINTYPE,c(1 = Monozygotic (i.e., identical)
2 = Dizygotic (i.e., fraternal)
9 = Unknown), label="Type of twin")</v>
      </c>
      <c r="R45" s="35" t="str">
        <f t="shared" si="0"/>
        <v>missing values TWINTYPE(9).</v>
      </c>
      <c r="S45" s="70" t="s">
        <v>2738</v>
      </c>
    </row>
    <row r="46" spans="1:19" ht="10.8" customHeight="1" x14ac:dyDescent="0.3">
      <c r="A46" s="456">
        <v>4</v>
      </c>
      <c r="B46" s="465" t="s">
        <v>2733</v>
      </c>
      <c r="C46" s="456" t="s">
        <v>2733</v>
      </c>
      <c r="D46" s="460" t="s">
        <v>2732</v>
      </c>
      <c r="E46" s="465" t="s">
        <v>2732</v>
      </c>
      <c r="F46" s="456" t="s">
        <v>2735</v>
      </c>
      <c r="G46" s="460" t="s">
        <v>2735</v>
      </c>
      <c r="H46" s="465" t="s">
        <v>2735</v>
      </c>
      <c r="I46" s="187">
        <v>0</v>
      </c>
      <c r="J46" s="148">
        <f t="shared" si="1"/>
        <v>0</v>
      </c>
      <c r="K46" s="273" t="s">
        <v>1881</v>
      </c>
      <c r="L46" s="151" t="s">
        <v>1881</v>
      </c>
      <c r="M46" s="173" t="s">
        <v>3297</v>
      </c>
      <c r="N46" s="173" t="s">
        <v>3807</v>
      </c>
      <c r="O46" s="173"/>
      <c r="P46" s="171"/>
      <c r="Q46" s="6" t="str">
        <f t="shared" si="2"/>
        <v>NACC$SIBS=labelled_spss(NACC_UDS$SIBS,c(77 = Adopted, unknown), label="Number of full siblings?")</v>
      </c>
      <c r="R46" s="35" t="str">
        <f t="shared" si="0"/>
        <v>missing values SIBS(77).</v>
      </c>
      <c r="S46" s="70" t="s">
        <v>3813</v>
      </c>
    </row>
    <row r="47" spans="1:19" ht="10.8" customHeight="1" x14ac:dyDescent="0.3">
      <c r="A47" s="143"/>
      <c r="B47" s="145"/>
      <c r="C47" s="143"/>
      <c r="D47" s="144"/>
      <c r="E47" s="145"/>
      <c r="F47" s="143"/>
      <c r="G47" s="144" t="s">
        <v>3173</v>
      </c>
      <c r="H47" s="145" t="s">
        <v>3173</v>
      </c>
      <c r="I47" s="187">
        <v>0</v>
      </c>
      <c r="J47" s="148">
        <f t="shared" si="1"/>
        <v>0</v>
      </c>
      <c r="K47" s="273" t="s">
        <v>1882</v>
      </c>
      <c r="L47" s="151" t="s">
        <v>1882</v>
      </c>
      <c r="M47" s="173" t="s">
        <v>3546</v>
      </c>
      <c r="N47" s="178" t="s">
        <v>3062</v>
      </c>
      <c r="O47" s="178"/>
      <c r="P47" s="171"/>
      <c r="Q47" s="6" t="str">
        <f t="shared" si="2"/>
        <v>NACC$NWINFSIB=labelled_spss(NACC_UDS$NWINFSIB,c(0 = No
1 = Yes), label="New information on affected siblings?")</v>
      </c>
      <c r="R47" s="35" t="str">
        <f t="shared" si="0"/>
        <v/>
      </c>
      <c r="S47" s="70"/>
    </row>
    <row r="48" spans="1:19" ht="10.8" customHeight="1" x14ac:dyDescent="0.3">
      <c r="A48" s="456">
        <v>5</v>
      </c>
      <c r="B48" s="465" t="s">
        <v>2734</v>
      </c>
      <c r="C48" s="456"/>
      <c r="D48" s="460"/>
      <c r="E48" s="465"/>
      <c r="F48" s="456"/>
      <c r="G48" s="460"/>
      <c r="H48" s="465"/>
      <c r="I48" s="187">
        <v>0</v>
      </c>
      <c r="J48" s="148">
        <f t="shared" si="1"/>
        <v>1</v>
      </c>
      <c r="K48" s="303" t="s">
        <v>2025</v>
      </c>
      <c r="L48" s="175" t="s">
        <v>2025</v>
      </c>
      <c r="M48" s="176" t="s">
        <v>3558</v>
      </c>
      <c r="N48" s="177" t="s">
        <v>3557</v>
      </c>
      <c r="O48" s="177"/>
      <c r="P48" s="299" t="s">
        <v>179</v>
      </c>
      <c r="Q48" s="6" t="str">
        <f t="shared" si="2"/>
        <v>NACC$SIBSDEM=labelled_spss(NACC_UDS$SIBSDEM,c(88 = N/A
99 = Unknown), label="Number of siblings demented")</v>
      </c>
      <c r="R48" s="35" t="str">
        <f t="shared" si="0"/>
        <v>missing values SIBSDEM(88,99).</v>
      </c>
      <c r="S48" s="70" t="s">
        <v>3814</v>
      </c>
    </row>
    <row r="49" spans="1:19" ht="10.8" customHeight="1" x14ac:dyDescent="0.3">
      <c r="A49" s="143"/>
      <c r="B49" s="145"/>
      <c r="C49" s="143"/>
      <c r="D49" s="144"/>
      <c r="E49" s="145"/>
      <c r="F49" s="456" t="s">
        <v>5993</v>
      </c>
      <c r="G49" s="460" t="s">
        <v>6666</v>
      </c>
      <c r="H49" s="465" t="s">
        <v>6666</v>
      </c>
      <c r="I49" s="187">
        <v>0</v>
      </c>
      <c r="J49" s="148">
        <f t="shared" si="1"/>
        <v>0</v>
      </c>
      <c r="K49" s="273" t="s">
        <v>1883</v>
      </c>
      <c r="L49" s="151" t="s">
        <v>1883</v>
      </c>
      <c r="M49" s="173" t="s">
        <v>3298</v>
      </c>
      <c r="N49" s="173" t="s">
        <v>3729</v>
      </c>
      <c r="O49" s="173"/>
      <c r="P49" s="171"/>
      <c r="Q49" s="6" t="str">
        <f t="shared" si="2"/>
        <v>NACC$SIB1MOB=labelled_spss(NACC_UDS$SIB1MOB,c(99 = Unknown), label="Sibling 1 - birth month")</v>
      </c>
      <c r="R49" s="35" t="str">
        <f t="shared" si="0"/>
        <v>missing values SIB1MOB(99).</v>
      </c>
      <c r="S49" s="70" t="s">
        <v>3808</v>
      </c>
    </row>
    <row r="50" spans="1:19" ht="10.8" customHeight="1" x14ac:dyDescent="0.3">
      <c r="A50" s="143"/>
      <c r="B50" s="145"/>
      <c r="C50" s="456" t="s">
        <v>5946</v>
      </c>
      <c r="D50" s="460" t="s">
        <v>5943</v>
      </c>
      <c r="E50" s="465" t="s">
        <v>5943</v>
      </c>
      <c r="F50" s="456" t="s">
        <v>5994</v>
      </c>
      <c r="G50" s="460" t="s">
        <v>6667</v>
      </c>
      <c r="H50" s="465" t="s">
        <v>6667</v>
      </c>
      <c r="I50" s="187">
        <v>0</v>
      </c>
      <c r="J50" s="148">
        <f t="shared" si="1"/>
        <v>0</v>
      </c>
      <c r="K50" s="273" t="s">
        <v>1884</v>
      </c>
      <c r="L50" s="151" t="s">
        <v>1884</v>
      </c>
      <c r="M50" s="173" t="s">
        <v>3299</v>
      </c>
      <c r="N50" s="173" t="s">
        <v>3553</v>
      </c>
      <c r="O50" s="173"/>
      <c r="P50" s="171"/>
      <c r="Q50" s="6" t="str">
        <f t="shared" si="2"/>
        <v>NACC$SIB1YOB=labelled_spss(NACC_UDS$SIB1YOB,c(9999 = Unknown), label="Sibling 1 - birth year")</v>
      </c>
      <c r="R50" s="35" t="str">
        <f t="shared" si="0"/>
        <v>missing values SIB1YOB(9999).</v>
      </c>
      <c r="S50" s="70" t="s">
        <v>3809</v>
      </c>
    </row>
    <row r="51" spans="1:19" ht="10.8" customHeight="1" x14ac:dyDescent="0.3">
      <c r="A51" s="143"/>
      <c r="B51" s="145"/>
      <c r="C51" s="456" t="s">
        <v>3158</v>
      </c>
      <c r="D51" s="460" t="s">
        <v>5818</v>
      </c>
      <c r="E51" s="465" t="s">
        <v>5818</v>
      </c>
      <c r="F51" s="456"/>
      <c r="G51" s="460"/>
      <c r="H51" s="465"/>
      <c r="I51" s="187">
        <v>0</v>
      </c>
      <c r="J51" s="148">
        <f t="shared" si="1"/>
        <v>1</v>
      </c>
      <c r="K51" s="303" t="s">
        <v>2023</v>
      </c>
      <c r="L51" s="175" t="s">
        <v>2023</v>
      </c>
      <c r="M51" s="176" t="s">
        <v>3550</v>
      </c>
      <c r="N51" s="177" t="s">
        <v>3552</v>
      </c>
      <c r="O51" s="177" t="s">
        <v>1885</v>
      </c>
      <c r="P51" s="299"/>
      <c r="Q51" s="6" t="str">
        <f t="shared" si="2"/>
        <v>NACC$SIB1LIV=labelled_spss(NACC_UDS$SIB1LIV,c(0 = No
1 = Yes
9 = Unknown), label="Sibling 1 living")</v>
      </c>
      <c r="R51" s="35" t="str">
        <f t="shared" si="0"/>
        <v>missing values SIB1LIV(9).</v>
      </c>
      <c r="S51" s="70" t="s">
        <v>2738</v>
      </c>
    </row>
    <row r="52" spans="1:19" ht="10.8" customHeight="1" x14ac:dyDescent="0.3">
      <c r="A52" s="143"/>
      <c r="B52" s="145"/>
      <c r="C52" s="456" t="s">
        <v>3163</v>
      </c>
      <c r="D52" s="460" t="s">
        <v>3152</v>
      </c>
      <c r="E52" s="465" t="s">
        <v>3152</v>
      </c>
      <c r="F52" s="456"/>
      <c r="G52" s="460"/>
      <c r="H52" s="465"/>
      <c r="I52" s="187">
        <v>0</v>
      </c>
      <c r="J52" s="148">
        <f t="shared" si="1"/>
        <v>1</v>
      </c>
      <c r="K52" s="303" t="s">
        <v>2024</v>
      </c>
      <c r="L52" s="175" t="s">
        <v>2024</v>
      </c>
      <c r="M52" s="176" t="s">
        <v>3551</v>
      </c>
      <c r="N52" s="176" t="s">
        <v>3553</v>
      </c>
      <c r="O52" s="177" t="s">
        <v>1885</v>
      </c>
      <c r="P52" s="299"/>
      <c r="Q52" s="6" t="str">
        <f t="shared" si="2"/>
        <v>NACC$SIB1YOD=labelled_spss(NACC_UDS$SIB1YOD,c(9999 = Unknown), label="Sibling 1 year of death")</v>
      </c>
      <c r="R52" s="35" t="str">
        <f t="shared" si="0"/>
        <v>missing values SIB1YOD(9999).</v>
      </c>
      <c r="S52" s="70" t="s">
        <v>3809</v>
      </c>
    </row>
    <row r="53" spans="1:19" ht="10.8" customHeight="1" x14ac:dyDescent="0.3">
      <c r="A53" s="143"/>
      <c r="B53" s="145"/>
      <c r="C53" s="456" t="s">
        <v>3168</v>
      </c>
      <c r="D53" s="460" t="s">
        <v>3153</v>
      </c>
      <c r="E53" s="465" t="s">
        <v>3153</v>
      </c>
      <c r="F53" s="456"/>
      <c r="G53" s="460"/>
      <c r="H53" s="465"/>
      <c r="I53" s="187">
        <v>0</v>
      </c>
      <c r="J53" s="148">
        <f t="shared" si="1"/>
        <v>1</v>
      </c>
      <c r="K53" s="303" t="s">
        <v>2026</v>
      </c>
      <c r="L53" s="175" t="s">
        <v>2026</v>
      </c>
      <c r="M53" s="176" t="s">
        <v>3563</v>
      </c>
      <c r="N53" s="177" t="s">
        <v>3552</v>
      </c>
      <c r="O53" s="177" t="s">
        <v>5651</v>
      </c>
      <c r="P53" s="299" t="s">
        <v>179</v>
      </c>
      <c r="Q53" s="6" t="str">
        <f t="shared" si="2"/>
        <v>NACC$SIB1DEM=labelled_spss(NACC_UDS$SIB1DEM,c(0 = No
1 = Yes
9 = Unknown), label="Sibling 1 demented")</v>
      </c>
      <c r="R53" s="35" t="str">
        <f t="shared" si="0"/>
        <v>missing values SIB1DEM(9).</v>
      </c>
      <c r="S53" s="70" t="s">
        <v>2738</v>
      </c>
    </row>
    <row r="54" spans="1:19" ht="10.8" customHeight="1" x14ac:dyDescent="0.3">
      <c r="A54" s="456" t="s">
        <v>5946</v>
      </c>
      <c r="B54" s="465" t="s">
        <v>5946</v>
      </c>
      <c r="C54" s="456" t="s">
        <v>6043</v>
      </c>
      <c r="D54" s="460" t="s">
        <v>6302</v>
      </c>
      <c r="E54" s="465" t="s">
        <v>6302</v>
      </c>
      <c r="F54" s="456"/>
      <c r="G54" s="460"/>
      <c r="H54" s="465"/>
      <c r="I54" s="187">
        <v>0</v>
      </c>
      <c r="J54" s="148">
        <f t="shared" si="1"/>
        <v>1</v>
      </c>
      <c r="K54" s="303" t="s">
        <v>2027</v>
      </c>
      <c r="L54" s="175" t="s">
        <v>2027</v>
      </c>
      <c r="M54" s="176" t="s">
        <v>3554</v>
      </c>
      <c r="N54" s="176" t="s">
        <v>3556</v>
      </c>
      <c r="O54" s="177" t="s">
        <v>1889</v>
      </c>
      <c r="P54" s="299"/>
      <c r="Q54" s="6" t="str">
        <f t="shared" si="2"/>
        <v>NACC$SIB1ONS=labelled_spss(NACC_UDS$SIB1ONS,c(999 = Age unknown), label="Sibling 1 age at onset")</v>
      </c>
      <c r="R54" s="35" t="str">
        <f t="shared" si="0"/>
        <v>missing values SIB1ONS(999).</v>
      </c>
      <c r="S54" s="70" t="s">
        <v>3810</v>
      </c>
    </row>
    <row r="55" spans="1:19" ht="10.8" customHeight="1" x14ac:dyDescent="0.3">
      <c r="A55" s="456" t="s">
        <v>5947</v>
      </c>
      <c r="B55" s="465" t="s">
        <v>5947</v>
      </c>
      <c r="C55" s="456"/>
      <c r="D55" s="460"/>
      <c r="E55" s="465"/>
      <c r="F55" s="456"/>
      <c r="G55" s="460"/>
      <c r="H55" s="465"/>
      <c r="I55" s="187">
        <v>0</v>
      </c>
      <c r="J55" s="148">
        <f t="shared" si="1"/>
        <v>1</v>
      </c>
      <c r="K55" s="303" t="s">
        <v>2028</v>
      </c>
      <c r="L55" s="175" t="s">
        <v>2028</v>
      </c>
      <c r="M55" s="176" t="s">
        <v>3559</v>
      </c>
      <c r="N55" s="177" t="s">
        <v>3562</v>
      </c>
      <c r="O55" s="177" t="s">
        <v>5652</v>
      </c>
      <c r="P55" s="299"/>
      <c r="Q55" s="6" t="str">
        <f t="shared" si="2"/>
        <v>NACC$SIB1AGE=labelled_spss(NACC_UDS$SIB1AGE,c(888 = N/A
999 = Age Unknown), label="Sibling 1 current age if living")</v>
      </c>
      <c r="R55" s="35" t="str">
        <f t="shared" si="0"/>
        <v>missing values SIB1AGE(888,999).</v>
      </c>
      <c r="S55" s="70" t="s">
        <v>3811</v>
      </c>
    </row>
    <row r="56" spans="1:19" ht="10.8" customHeight="1" x14ac:dyDescent="0.3">
      <c r="A56" s="143"/>
      <c r="B56" s="145"/>
      <c r="C56" s="143"/>
      <c r="D56" s="144"/>
      <c r="E56" s="145"/>
      <c r="F56" s="456" t="s">
        <v>5995</v>
      </c>
      <c r="G56" s="460" t="s">
        <v>6668</v>
      </c>
      <c r="H56" s="465" t="s">
        <v>6668</v>
      </c>
      <c r="I56" s="187">
        <v>0</v>
      </c>
      <c r="J56" s="148">
        <f t="shared" si="1"/>
        <v>0</v>
      </c>
      <c r="K56" s="273" t="s">
        <v>1885</v>
      </c>
      <c r="L56" s="151" t="s">
        <v>1885</v>
      </c>
      <c r="M56" s="173" t="s">
        <v>3300</v>
      </c>
      <c r="N56" s="178" t="s">
        <v>3802</v>
      </c>
      <c r="O56" s="178"/>
      <c r="P56" s="171"/>
      <c r="Q56" s="6" t="str">
        <f t="shared" si="2"/>
        <v>NACC$SIB1AGD=labelled_spss(NACC_UDS$SIB1AGD,c(888 = N/A
999 = Unknown), label="Sibling 1 - age at death")</v>
      </c>
      <c r="R56" s="35" t="str">
        <f t="shared" si="0"/>
        <v>missing values SIB1AGD(888,999).</v>
      </c>
      <c r="S56" s="70" t="s">
        <v>3811</v>
      </c>
    </row>
    <row r="57" spans="1:19" ht="10.8" customHeight="1" x14ac:dyDescent="0.3">
      <c r="A57" s="143"/>
      <c r="B57" s="145"/>
      <c r="C57" s="143"/>
      <c r="D57" s="144"/>
      <c r="E57" s="145"/>
      <c r="F57" s="456" t="s">
        <v>6382</v>
      </c>
      <c r="G57" s="460" t="s">
        <v>6669</v>
      </c>
      <c r="H57" s="465" t="s">
        <v>6669</v>
      </c>
      <c r="I57" s="187">
        <v>0</v>
      </c>
      <c r="J57" s="148">
        <f t="shared" si="1"/>
        <v>0</v>
      </c>
      <c r="K57" s="273" t="s">
        <v>1886</v>
      </c>
      <c r="L57" s="151" t="s">
        <v>1886</v>
      </c>
      <c r="M57" s="173" t="s">
        <v>3301</v>
      </c>
      <c r="N57" s="174" t="s">
        <v>3803</v>
      </c>
      <c r="O57" s="174"/>
      <c r="P57" s="171" t="s">
        <v>179</v>
      </c>
      <c r="Q57" s="6" t="str">
        <f t="shared" si="2"/>
        <v>NACC$SIB1NEU=labelled_spss(NACC_UDS$SIB1NEU,c(1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1 - neurological problem")</v>
      </c>
      <c r="R57" s="35" t="str">
        <f t="shared" si="0"/>
        <v>missing values SIB1NEU(8,9).</v>
      </c>
      <c r="S57" s="70" t="s">
        <v>3812</v>
      </c>
    </row>
    <row r="58" spans="1:19" ht="10.8" customHeight="1" x14ac:dyDescent="0.3">
      <c r="A58" s="143"/>
      <c r="B58" s="145"/>
      <c r="C58" s="143"/>
      <c r="D58" s="144"/>
      <c r="E58" s="145"/>
      <c r="F58" s="456" t="s">
        <v>6387</v>
      </c>
      <c r="G58" s="460" t="s">
        <v>6670</v>
      </c>
      <c r="H58" s="465" t="s">
        <v>6670</v>
      </c>
      <c r="I58" s="187">
        <v>0</v>
      </c>
      <c r="J58" s="148">
        <f t="shared" si="1"/>
        <v>0</v>
      </c>
      <c r="K58" s="273" t="s">
        <v>1887</v>
      </c>
      <c r="L58" s="151" t="s">
        <v>1887</v>
      </c>
      <c r="M58" s="173" t="s">
        <v>3302</v>
      </c>
      <c r="N58" s="173" t="s">
        <v>3804</v>
      </c>
      <c r="O58" s="173"/>
      <c r="P58" s="171"/>
      <c r="Q58" s="6" t="str">
        <f t="shared" si="2"/>
        <v>NACC$SIB1PDX=labelled_spss(NACC_UDS$SIB1PDX,c(999 = Specific diagnosis unknown), label="Sibling 1 - primary dx")</v>
      </c>
      <c r="R58" s="35" t="str">
        <f t="shared" si="0"/>
        <v>missing values SIB1PDX(999).</v>
      </c>
      <c r="S58" s="70" t="s">
        <v>3810</v>
      </c>
    </row>
    <row r="59" spans="1:19" ht="10.8" customHeight="1" x14ac:dyDescent="0.3">
      <c r="A59" s="143"/>
      <c r="B59" s="145"/>
      <c r="C59" s="143"/>
      <c r="D59" s="144"/>
      <c r="E59" s="145"/>
      <c r="F59" s="456" t="s">
        <v>6392</v>
      </c>
      <c r="G59" s="460" t="s">
        <v>6671</v>
      </c>
      <c r="H59" s="465" t="s">
        <v>6671</v>
      </c>
      <c r="I59" s="187">
        <v>0</v>
      </c>
      <c r="J59" s="148">
        <f t="shared" si="1"/>
        <v>0</v>
      </c>
      <c r="K59" s="273" t="s">
        <v>1888</v>
      </c>
      <c r="L59" s="151" t="s">
        <v>1888</v>
      </c>
      <c r="M59" s="173" t="s">
        <v>3303</v>
      </c>
      <c r="N59" s="174" t="s">
        <v>3805</v>
      </c>
      <c r="O59" s="174"/>
      <c r="P59" s="171"/>
      <c r="Q59" s="6" t="str">
        <f t="shared" si="2"/>
        <v>NACC$SIB1MOE=labelled_spss(NACC_UDS$SIB1MOE,c(1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1 - method of evaluation")</v>
      </c>
      <c r="R59" s="35" t="str">
        <f t="shared" si="0"/>
        <v/>
      </c>
      <c r="S59" s="70"/>
    </row>
    <row r="60" spans="1:19" ht="10.8" customHeight="1" x14ac:dyDescent="0.3">
      <c r="A60" s="143"/>
      <c r="B60" s="145"/>
      <c r="C60" s="143"/>
      <c r="D60" s="144"/>
      <c r="E60" s="145"/>
      <c r="F60" s="456" t="s">
        <v>6397</v>
      </c>
      <c r="G60" s="460" t="s">
        <v>6672</v>
      </c>
      <c r="H60" s="465" t="s">
        <v>6672</v>
      </c>
      <c r="I60" s="187">
        <v>0</v>
      </c>
      <c r="J60" s="148">
        <f t="shared" si="1"/>
        <v>0</v>
      </c>
      <c r="K60" s="273" t="s">
        <v>1889</v>
      </c>
      <c r="L60" s="151" t="s">
        <v>1889</v>
      </c>
      <c r="M60" s="173" t="s">
        <v>3304</v>
      </c>
      <c r="N60" s="173" t="s">
        <v>3806</v>
      </c>
      <c r="O60" s="173"/>
      <c r="P60" s="171"/>
      <c r="Q60" s="6" t="str">
        <f t="shared" si="2"/>
        <v>NACC$SIB1AGO=labelled_spss(NACC_UDS$SIB1AGO,c(999 = Unknown), label="Sibling 1 - age of onset")</v>
      </c>
      <c r="R60" s="35" t="str">
        <f t="shared" si="0"/>
        <v>missing values SIB1AGO(999).</v>
      </c>
      <c r="S60" s="70" t="s">
        <v>3810</v>
      </c>
    </row>
    <row r="61" spans="1:19" ht="10.8" customHeight="1" x14ac:dyDescent="0.3">
      <c r="A61" s="143"/>
      <c r="B61" s="145"/>
      <c r="C61" s="143"/>
      <c r="D61" s="144"/>
      <c r="E61" s="145"/>
      <c r="F61" s="456" t="s">
        <v>6371</v>
      </c>
      <c r="G61" s="460" t="s">
        <v>6673</v>
      </c>
      <c r="H61" s="465" t="s">
        <v>6673</v>
      </c>
      <c r="I61" s="187">
        <v>0</v>
      </c>
      <c r="J61" s="148">
        <f t="shared" si="1"/>
        <v>0</v>
      </c>
      <c r="K61" s="273" t="s">
        <v>1890</v>
      </c>
      <c r="L61" s="151" t="s">
        <v>1890</v>
      </c>
      <c r="M61" s="173" t="s">
        <v>3305</v>
      </c>
      <c r="N61" s="173" t="s">
        <v>3729</v>
      </c>
      <c r="O61" s="173"/>
      <c r="P61" s="171"/>
      <c r="Q61" s="6" t="str">
        <f t="shared" si="2"/>
        <v>NACC$SIB2MOB=labelled_spss(NACC_UDS$SIB2MOB,c(99 = Unknown), label="Sibling 2 - birth month")</v>
      </c>
      <c r="R61" s="35" t="str">
        <f t="shared" si="0"/>
        <v>missing values SIB2MOB(99).</v>
      </c>
      <c r="S61" s="70" t="s">
        <v>3808</v>
      </c>
    </row>
    <row r="62" spans="1:19" ht="10.8" customHeight="1" x14ac:dyDescent="0.3">
      <c r="A62" s="143"/>
      <c r="B62" s="145"/>
      <c r="C62" s="456" t="s">
        <v>5947</v>
      </c>
      <c r="D62" s="460" t="s">
        <v>5944</v>
      </c>
      <c r="E62" s="465" t="s">
        <v>5944</v>
      </c>
      <c r="F62" s="456" t="s">
        <v>6374</v>
      </c>
      <c r="G62" s="460" t="s">
        <v>6674</v>
      </c>
      <c r="H62" s="465" t="s">
        <v>6674</v>
      </c>
      <c r="I62" s="187">
        <v>0</v>
      </c>
      <c r="J62" s="148">
        <f t="shared" si="1"/>
        <v>0</v>
      </c>
      <c r="K62" s="273" t="s">
        <v>1891</v>
      </c>
      <c r="L62" s="151" t="s">
        <v>1891</v>
      </c>
      <c r="M62" s="173" t="s">
        <v>3306</v>
      </c>
      <c r="N62" s="173" t="s">
        <v>3553</v>
      </c>
      <c r="O62" s="173"/>
      <c r="P62" s="171"/>
      <c r="Q62" s="6" t="str">
        <f t="shared" si="2"/>
        <v>NACC$SIB2YOB=labelled_spss(NACC_UDS$SIB2YOB,c(9999 = Unknown), label="Sibling 2 - birth year")</v>
      </c>
      <c r="R62" s="35" t="str">
        <f t="shared" si="0"/>
        <v>missing values SIB2YOB(9999).</v>
      </c>
      <c r="S62" s="70" t="s">
        <v>3809</v>
      </c>
    </row>
    <row r="63" spans="1:19" ht="10.8" customHeight="1" x14ac:dyDescent="0.3">
      <c r="A63" s="143"/>
      <c r="B63" s="145"/>
      <c r="C63" s="456" t="s">
        <v>3159</v>
      </c>
      <c r="D63" s="460" t="s">
        <v>5819</v>
      </c>
      <c r="E63" s="465" t="s">
        <v>5819</v>
      </c>
      <c r="F63" s="456"/>
      <c r="G63" s="460"/>
      <c r="H63" s="465"/>
      <c r="I63" s="187">
        <v>0</v>
      </c>
      <c r="J63" s="148">
        <f t="shared" si="1"/>
        <v>1</v>
      </c>
      <c r="K63" s="303" t="s">
        <v>2029</v>
      </c>
      <c r="L63" s="175" t="s">
        <v>2029</v>
      </c>
      <c r="M63" s="176" t="s">
        <v>3569</v>
      </c>
      <c r="N63" s="177" t="s">
        <v>3552</v>
      </c>
      <c r="O63" s="177" t="s">
        <v>1892</v>
      </c>
      <c r="P63" s="299"/>
      <c r="Q63" s="6" t="str">
        <f t="shared" si="2"/>
        <v>NACC$SIB2LIV=labelled_spss(NACC_UDS$SIB2LIV,c(0 = No
1 = Yes
9 = Unknown), label="Sibling 2 living")</v>
      </c>
      <c r="R63" s="35" t="str">
        <f t="shared" si="0"/>
        <v>missing values SIB2LIV(9).</v>
      </c>
      <c r="S63" s="70" t="s">
        <v>2738</v>
      </c>
    </row>
    <row r="64" spans="1:19" ht="10.8" customHeight="1" x14ac:dyDescent="0.3">
      <c r="A64" s="143"/>
      <c r="B64" s="145"/>
      <c r="C64" s="456" t="s">
        <v>3164</v>
      </c>
      <c r="D64" s="460" t="s">
        <v>5822</v>
      </c>
      <c r="E64" s="465" t="s">
        <v>5822</v>
      </c>
      <c r="F64" s="456"/>
      <c r="G64" s="460"/>
      <c r="H64" s="465"/>
      <c r="I64" s="187">
        <v>0</v>
      </c>
      <c r="J64" s="148">
        <f t="shared" si="1"/>
        <v>1</v>
      </c>
      <c r="K64" s="303" t="s">
        <v>2030</v>
      </c>
      <c r="L64" s="175" t="s">
        <v>2030</v>
      </c>
      <c r="M64" s="176" t="s">
        <v>3570</v>
      </c>
      <c r="N64" s="176" t="s">
        <v>3553</v>
      </c>
      <c r="O64" s="177" t="s">
        <v>1892</v>
      </c>
      <c r="P64" s="299"/>
      <c r="Q64" s="6" t="str">
        <f t="shared" si="2"/>
        <v>NACC$SIB2YOD=labelled_spss(NACC_UDS$SIB2YOD,c(9999 = Unknown), label="Sibling 2 year of death")</v>
      </c>
      <c r="R64" s="35" t="str">
        <f t="shared" si="0"/>
        <v>missing values SIB2YOD(9999).</v>
      </c>
      <c r="S64" s="70" t="s">
        <v>3809</v>
      </c>
    </row>
    <row r="65" spans="1:19" ht="10.8" customHeight="1" x14ac:dyDescent="0.3">
      <c r="A65" s="143"/>
      <c r="B65" s="145"/>
      <c r="C65" s="456" t="s">
        <v>3169</v>
      </c>
      <c r="D65" s="460" t="s">
        <v>5826</v>
      </c>
      <c r="E65" s="465" t="s">
        <v>5826</v>
      </c>
      <c r="F65" s="456"/>
      <c r="G65" s="460"/>
      <c r="H65" s="465"/>
      <c r="I65" s="187">
        <v>0</v>
      </c>
      <c r="J65" s="148">
        <f t="shared" si="1"/>
        <v>1</v>
      </c>
      <c r="K65" s="303" t="s">
        <v>2031</v>
      </c>
      <c r="L65" s="175" t="s">
        <v>2031</v>
      </c>
      <c r="M65" s="176" t="s">
        <v>3564</v>
      </c>
      <c r="N65" s="177" t="s">
        <v>3552</v>
      </c>
      <c r="O65" s="177" t="s">
        <v>5653</v>
      </c>
      <c r="P65" s="299" t="s">
        <v>179</v>
      </c>
      <c r="Q65" s="6" t="str">
        <f t="shared" si="2"/>
        <v>NACC$SIB2DEM=labelled_spss(NACC_UDS$SIB2DEM,c(0 = No
1 = Yes
9 = Unknown), label="Sibling 2 demented")</v>
      </c>
      <c r="R65" s="35" t="str">
        <f t="shared" si="0"/>
        <v>missing values SIB2DEM(9).</v>
      </c>
      <c r="S65" s="70" t="s">
        <v>2738</v>
      </c>
    </row>
    <row r="66" spans="1:19" ht="10.8" customHeight="1" x14ac:dyDescent="0.3">
      <c r="A66" s="456" t="s">
        <v>3158</v>
      </c>
      <c r="B66" s="465" t="s">
        <v>3158</v>
      </c>
      <c r="C66" s="456" t="s">
        <v>6044</v>
      </c>
      <c r="D66" s="460" t="s">
        <v>6303</v>
      </c>
      <c r="E66" s="465" t="s">
        <v>6303</v>
      </c>
      <c r="F66" s="456"/>
      <c r="G66" s="460"/>
      <c r="H66" s="465"/>
      <c r="I66" s="187">
        <v>0</v>
      </c>
      <c r="J66" s="148">
        <f t="shared" si="1"/>
        <v>1</v>
      </c>
      <c r="K66" s="303" t="s">
        <v>2032</v>
      </c>
      <c r="L66" s="175" t="s">
        <v>2032</v>
      </c>
      <c r="M66" s="176" t="s">
        <v>3555</v>
      </c>
      <c r="N66" s="176" t="s">
        <v>3556</v>
      </c>
      <c r="O66" s="177" t="s">
        <v>1896</v>
      </c>
      <c r="P66" s="299"/>
      <c r="Q66" s="6" t="str">
        <f t="shared" si="2"/>
        <v>NACC$SIB2ONS=labelled_spss(NACC_UDS$SIB2ONS,c(999 = Age unknown), label="Sibling 2 age at onset")</v>
      </c>
      <c r="R66" s="35" t="str">
        <f t="shared" ref="R66:R129" si="3">IF(S66="","",CONCATENATE("missing values ",L66,"(",S66,")."))</f>
        <v>missing values SIB2ONS(999).</v>
      </c>
      <c r="S66" s="70" t="s">
        <v>3810</v>
      </c>
    </row>
    <row r="67" spans="1:19" ht="10.8" customHeight="1" x14ac:dyDescent="0.3">
      <c r="A67" s="456" t="s">
        <v>3159</v>
      </c>
      <c r="B67" s="465" t="s">
        <v>3159</v>
      </c>
      <c r="C67" s="456"/>
      <c r="D67" s="460"/>
      <c r="E67" s="465"/>
      <c r="F67" s="456"/>
      <c r="G67" s="460"/>
      <c r="H67" s="465"/>
      <c r="I67" s="187">
        <v>0</v>
      </c>
      <c r="J67" s="148">
        <f t="shared" ref="J67:J130" si="4">IF(AND(F67="",G67="",H67=""),1,0)</f>
        <v>1</v>
      </c>
      <c r="K67" s="303" t="s">
        <v>2033</v>
      </c>
      <c r="L67" s="175" t="s">
        <v>2033</v>
      </c>
      <c r="M67" s="176" t="s">
        <v>3560</v>
      </c>
      <c r="N67" s="177" t="s">
        <v>3562</v>
      </c>
      <c r="O67" s="177" t="s">
        <v>5654</v>
      </c>
      <c r="P67" s="299"/>
      <c r="Q67" s="6" t="str">
        <f t="shared" ref="Q67:Q130" si="5">CONCATENATE("NACC$",L67,"=","labelled_spss(NACC_UDS$",L67,",c(",N67,"), label=",$Q$1,M67,$Q$1,")")</f>
        <v>NACC$SIB2AGE=labelled_spss(NACC_UDS$SIB2AGE,c(888 = N/A
999 = Age Unknown), label="Sibling 2 current age if living")</v>
      </c>
      <c r="R67" s="35" t="str">
        <f t="shared" si="3"/>
        <v>missing values SIB2AGE(888,999).</v>
      </c>
      <c r="S67" s="70" t="s">
        <v>3811</v>
      </c>
    </row>
    <row r="68" spans="1:19" ht="10.8" customHeight="1" x14ac:dyDescent="0.3">
      <c r="A68" s="143"/>
      <c r="B68" s="145"/>
      <c r="C68" s="143"/>
      <c r="D68" s="144"/>
      <c r="E68" s="145"/>
      <c r="F68" s="456" t="s">
        <v>6378</v>
      </c>
      <c r="G68" s="460" t="s">
        <v>6675</v>
      </c>
      <c r="H68" s="465" t="s">
        <v>6675</v>
      </c>
      <c r="I68" s="187">
        <v>0</v>
      </c>
      <c r="J68" s="148">
        <f t="shared" si="4"/>
        <v>0</v>
      </c>
      <c r="K68" s="273" t="s">
        <v>1892</v>
      </c>
      <c r="L68" s="151" t="s">
        <v>1892</v>
      </c>
      <c r="M68" s="173" t="s">
        <v>3307</v>
      </c>
      <c r="N68" s="178" t="s">
        <v>3802</v>
      </c>
      <c r="O68" s="178"/>
      <c r="P68" s="171"/>
      <c r="Q68" s="6" t="str">
        <f t="shared" si="5"/>
        <v>NACC$SIB2AGD=labelled_spss(NACC_UDS$SIB2AGD,c(888 = N/A
999 = Unknown), label="Sibling 2 - age at death")</v>
      </c>
      <c r="R68" s="35" t="str">
        <f t="shared" si="3"/>
        <v>missing values SIB2AGD(888,999).</v>
      </c>
      <c r="S68" s="70" t="s">
        <v>3811</v>
      </c>
    </row>
    <row r="69" spans="1:19" ht="10.8" customHeight="1" x14ac:dyDescent="0.3">
      <c r="A69" s="143"/>
      <c r="B69" s="145"/>
      <c r="C69" s="143"/>
      <c r="D69" s="144"/>
      <c r="E69" s="145"/>
      <c r="F69" s="456" t="s">
        <v>6383</v>
      </c>
      <c r="G69" s="460" t="s">
        <v>6676</v>
      </c>
      <c r="H69" s="465" t="s">
        <v>6676</v>
      </c>
      <c r="I69" s="187">
        <v>0</v>
      </c>
      <c r="J69" s="148">
        <f t="shared" si="4"/>
        <v>0</v>
      </c>
      <c r="K69" s="273" t="s">
        <v>1893</v>
      </c>
      <c r="L69" s="151" t="s">
        <v>1893</v>
      </c>
      <c r="M69" s="173" t="s">
        <v>3308</v>
      </c>
      <c r="N69" s="174" t="s">
        <v>3803</v>
      </c>
      <c r="O69" s="174"/>
      <c r="P69" s="171" t="s">
        <v>179</v>
      </c>
      <c r="Q69" s="6" t="str">
        <f t="shared" si="5"/>
        <v>NACC$SIB2NEU=labelled_spss(NACC_UDS$SIB2NEU,c(1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2 - neurological problem")</v>
      </c>
      <c r="R69" s="35" t="str">
        <f t="shared" si="3"/>
        <v>missing values SIB2NEU(8,9).</v>
      </c>
      <c r="S69" s="70" t="s">
        <v>3812</v>
      </c>
    </row>
    <row r="70" spans="1:19" ht="10.8" customHeight="1" x14ac:dyDescent="0.3">
      <c r="A70" s="143"/>
      <c r="B70" s="145"/>
      <c r="C70" s="143"/>
      <c r="D70" s="144"/>
      <c r="E70" s="145"/>
      <c r="F70" s="456" t="s">
        <v>6388</v>
      </c>
      <c r="G70" s="460" t="s">
        <v>6677</v>
      </c>
      <c r="H70" s="465" t="s">
        <v>6677</v>
      </c>
      <c r="I70" s="187">
        <v>0</v>
      </c>
      <c r="J70" s="148">
        <f t="shared" si="4"/>
        <v>0</v>
      </c>
      <c r="K70" s="273" t="s">
        <v>1894</v>
      </c>
      <c r="L70" s="151" t="s">
        <v>1894</v>
      </c>
      <c r="M70" s="173" t="s">
        <v>3309</v>
      </c>
      <c r="N70" s="173" t="s">
        <v>3804</v>
      </c>
      <c r="O70" s="173"/>
      <c r="P70" s="171"/>
      <c r="Q70" s="6" t="str">
        <f t="shared" si="5"/>
        <v>NACC$SIB2PDX=labelled_spss(NACC_UDS$SIB2PDX,c(999 = Specific diagnosis unknown), label="Sibling 2 - primary dx")</v>
      </c>
      <c r="R70" s="35" t="str">
        <f t="shared" si="3"/>
        <v>missing values SIB2PDX(999).</v>
      </c>
      <c r="S70" s="70" t="s">
        <v>3810</v>
      </c>
    </row>
    <row r="71" spans="1:19" ht="10.8" customHeight="1" x14ac:dyDescent="0.3">
      <c r="A71" s="143"/>
      <c r="B71" s="145"/>
      <c r="C71" s="143"/>
      <c r="D71" s="144"/>
      <c r="E71" s="145"/>
      <c r="F71" s="456" t="s">
        <v>6393</v>
      </c>
      <c r="G71" s="460" t="s">
        <v>6678</v>
      </c>
      <c r="H71" s="465" t="s">
        <v>6678</v>
      </c>
      <c r="I71" s="187">
        <v>0</v>
      </c>
      <c r="J71" s="148">
        <f t="shared" si="4"/>
        <v>0</v>
      </c>
      <c r="K71" s="273" t="s">
        <v>1895</v>
      </c>
      <c r="L71" s="151" t="s">
        <v>1895</v>
      </c>
      <c r="M71" s="173" t="s">
        <v>3310</v>
      </c>
      <c r="N71" s="174" t="s">
        <v>3805</v>
      </c>
      <c r="O71" s="174"/>
      <c r="P71" s="171"/>
      <c r="Q71" s="6" t="str">
        <f t="shared" si="5"/>
        <v>NACC$SIB2MOE=labelled_spss(NACC_UDS$SIB2MOE,c(1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2 - method of evaluation")</v>
      </c>
      <c r="R71" s="35" t="str">
        <f t="shared" si="3"/>
        <v/>
      </c>
      <c r="S71" s="70"/>
    </row>
    <row r="72" spans="1:19" ht="10.8" customHeight="1" x14ac:dyDescent="0.3">
      <c r="A72" s="143"/>
      <c r="B72" s="145"/>
      <c r="C72" s="143"/>
      <c r="D72" s="144"/>
      <c r="E72" s="145"/>
      <c r="F72" s="456" t="s">
        <v>6398</v>
      </c>
      <c r="G72" s="460" t="s">
        <v>6679</v>
      </c>
      <c r="H72" s="465" t="s">
        <v>6679</v>
      </c>
      <c r="I72" s="187">
        <v>0</v>
      </c>
      <c r="J72" s="148">
        <f t="shared" si="4"/>
        <v>0</v>
      </c>
      <c r="K72" s="273" t="s">
        <v>1896</v>
      </c>
      <c r="L72" s="151" t="s">
        <v>1896</v>
      </c>
      <c r="M72" s="173" t="s">
        <v>3311</v>
      </c>
      <c r="N72" s="173" t="s">
        <v>3806</v>
      </c>
      <c r="O72" s="173"/>
      <c r="P72" s="171"/>
      <c r="Q72" s="6" t="str">
        <f t="shared" si="5"/>
        <v>NACC$SIB2AGO=labelled_spss(NACC_UDS$SIB2AGO,c(999 = Unknown), label="Sibling 2 - age of onset")</v>
      </c>
      <c r="R72" s="35" t="str">
        <f t="shared" si="3"/>
        <v>missing values SIB2AGO(999).</v>
      </c>
      <c r="S72" s="70" t="s">
        <v>3810</v>
      </c>
    </row>
    <row r="73" spans="1:19" ht="10.8" customHeight="1" x14ac:dyDescent="0.3">
      <c r="A73" s="143"/>
      <c r="B73" s="145"/>
      <c r="C73" s="143"/>
      <c r="D73" s="144"/>
      <c r="E73" s="145"/>
      <c r="F73" s="456" t="s">
        <v>6372</v>
      </c>
      <c r="G73" s="460" t="s">
        <v>6680</v>
      </c>
      <c r="H73" s="465" t="s">
        <v>6680</v>
      </c>
      <c r="I73" s="187">
        <v>0</v>
      </c>
      <c r="J73" s="148">
        <f t="shared" si="4"/>
        <v>0</v>
      </c>
      <c r="K73" s="273" t="s">
        <v>1897</v>
      </c>
      <c r="L73" s="151" t="s">
        <v>1897</v>
      </c>
      <c r="M73" s="173" t="s">
        <v>3312</v>
      </c>
      <c r="N73" s="173" t="s">
        <v>3729</v>
      </c>
      <c r="O73" s="173"/>
      <c r="P73" s="171"/>
      <c r="Q73" s="6" t="str">
        <f t="shared" si="5"/>
        <v>NACC$SIB3MOB=labelled_spss(NACC_UDS$SIB3MOB,c(99 = Unknown), label="Sibling 3 - birth month")</v>
      </c>
      <c r="R73" s="35" t="str">
        <f t="shared" si="3"/>
        <v>missing values SIB3MOB(99).</v>
      </c>
      <c r="S73" s="70" t="s">
        <v>3808</v>
      </c>
    </row>
    <row r="74" spans="1:19" ht="10.8" customHeight="1" x14ac:dyDescent="0.3">
      <c r="A74" s="143"/>
      <c r="B74" s="145"/>
      <c r="C74" s="456" t="s">
        <v>5948</v>
      </c>
      <c r="D74" s="460" t="s">
        <v>5945</v>
      </c>
      <c r="E74" s="465" t="s">
        <v>5945</v>
      </c>
      <c r="F74" s="456" t="s">
        <v>6375</v>
      </c>
      <c r="G74" s="460" t="s">
        <v>6681</v>
      </c>
      <c r="H74" s="465" t="s">
        <v>6681</v>
      </c>
      <c r="I74" s="187">
        <v>0</v>
      </c>
      <c r="J74" s="148">
        <f t="shared" si="4"/>
        <v>0</v>
      </c>
      <c r="K74" s="273" t="s">
        <v>1898</v>
      </c>
      <c r="L74" s="151" t="s">
        <v>1898</v>
      </c>
      <c r="M74" s="173" t="s">
        <v>3313</v>
      </c>
      <c r="N74" s="173" t="s">
        <v>3553</v>
      </c>
      <c r="O74" s="173"/>
      <c r="P74" s="171"/>
      <c r="Q74" s="6" t="str">
        <f t="shared" si="5"/>
        <v>NACC$SIB3YOB=labelled_spss(NACC_UDS$SIB3YOB,c(9999 = Unknown), label="Sibling 3 - birth year")</v>
      </c>
      <c r="R74" s="35" t="str">
        <f t="shared" si="3"/>
        <v>missing values SIB3YOB(9999).</v>
      </c>
      <c r="S74" s="70" t="s">
        <v>3809</v>
      </c>
    </row>
    <row r="75" spans="1:19" ht="10.8" customHeight="1" x14ac:dyDescent="0.3">
      <c r="A75" s="143"/>
      <c r="B75" s="145"/>
      <c r="C75" s="456" t="s">
        <v>3160</v>
      </c>
      <c r="D75" s="460" t="s">
        <v>5820</v>
      </c>
      <c r="E75" s="465" t="s">
        <v>5820</v>
      </c>
      <c r="F75" s="456"/>
      <c r="G75" s="460"/>
      <c r="H75" s="465"/>
      <c r="I75" s="187">
        <v>0</v>
      </c>
      <c r="J75" s="148">
        <f t="shared" si="4"/>
        <v>1</v>
      </c>
      <c r="K75" s="303" t="s">
        <v>2034</v>
      </c>
      <c r="L75" s="175" t="s">
        <v>2034</v>
      </c>
      <c r="M75" s="176" t="s">
        <v>3571</v>
      </c>
      <c r="N75" s="177" t="s">
        <v>3552</v>
      </c>
      <c r="O75" s="177" t="s">
        <v>1899</v>
      </c>
      <c r="P75" s="299"/>
      <c r="Q75" s="6" t="str">
        <f t="shared" si="5"/>
        <v>NACC$SIB3LIV=labelled_spss(NACC_UDS$SIB3LIV,c(0 = No
1 = Yes
9 = Unknown), label="Sibling 3 living")</v>
      </c>
      <c r="R75" s="35" t="str">
        <f t="shared" si="3"/>
        <v>missing values SIB3LIV(9).</v>
      </c>
      <c r="S75" s="70" t="s">
        <v>2738</v>
      </c>
    </row>
    <row r="76" spans="1:19" ht="10.8" customHeight="1" x14ac:dyDescent="0.3">
      <c r="A76" s="143"/>
      <c r="B76" s="145"/>
      <c r="C76" s="456" t="s">
        <v>3165</v>
      </c>
      <c r="D76" s="460" t="s">
        <v>5823</v>
      </c>
      <c r="E76" s="465" t="s">
        <v>5823</v>
      </c>
      <c r="F76" s="456"/>
      <c r="G76" s="460"/>
      <c r="H76" s="465"/>
      <c r="I76" s="187">
        <v>0</v>
      </c>
      <c r="J76" s="148">
        <f t="shared" si="4"/>
        <v>1</v>
      </c>
      <c r="K76" s="303" t="s">
        <v>2035</v>
      </c>
      <c r="L76" s="175" t="s">
        <v>2035</v>
      </c>
      <c r="M76" s="176" t="s">
        <v>3572</v>
      </c>
      <c r="N76" s="176" t="s">
        <v>3553</v>
      </c>
      <c r="O76" s="177" t="s">
        <v>1899</v>
      </c>
      <c r="P76" s="299"/>
      <c r="Q76" s="6" t="str">
        <f t="shared" si="5"/>
        <v>NACC$SIB3YOD=labelled_spss(NACC_UDS$SIB3YOD,c(9999 = Unknown), label="Sibling 3 year of death")</v>
      </c>
      <c r="R76" s="35" t="str">
        <f t="shared" si="3"/>
        <v>missing values SIB3YOD(9999).</v>
      </c>
      <c r="S76" s="70" t="s">
        <v>3809</v>
      </c>
    </row>
    <row r="77" spans="1:19" ht="10.8" customHeight="1" x14ac:dyDescent="0.3">
      <c r="A77" s="143"/>
      <c r="B77" s="145"/>
      <c r="C77" s="456" t="s">
        <v>3170</v>
      </c>
      <c r="D77" s="460" t="s">
        <v>5827</v>
      </c>
      <c r="E77" s="465" t="s">
        <v>5827</v>
      </c>
      <c r="F77" s="456"/>
      <c r="G77" s="460"/>
      <c r="H77" s="465"/>
      <c r="I77" s="187">
        <v>0</v>
      </c>
      <c r="J77" s="148">
        <f t="shared" si="4"/>
        <v>1</v>
      </c>
      <c r="K77" s="303" t="s">
        <v>2036</v>
      </c>
      <c r="L77" s="175" t="s">
        <v>2036</v>
      </c>
      <c r="M77" s="176" t="s">
        <v>3565</v>
      </c>
      <c r="N77" s="177" t="s">
        <v>3552</v>
      </c>
      <c r="O77" s="177" t="s">
        <v>5655</v>
      </c>
      <c r="P77" s="299" t="s">
        <v>179</v>
      </c>
      <c r="Q77" s="6" t="str">
        <f t="shared" si="5"/>
        <v>NACC$SIB3DEM=labelled_spss(NACC_UDS$SIB3DEM,c(0 = No
1 = Yes
9 = Unknown), label="Sibling 3 demented")</v>
      </c>
      <c r="R77" s="35" t="str">
        <f t="shared" si="3"/>
        <v>missing values SIB3DEM(9).</v>
      </c>
      <c r="S77" s="70" t="s">
        <v>2738</v>
      </c>
    </row>
    <row r="78" spans="1:19" ht="10.8" customHeight="1" x14ac:dyDescent="0.3">
      <c r="A78" s="456" t="s">
        <v>3163</v>
      </c>
      <c r="B78" s="465" t="s">
        <v>3163</v>
      </c>
      <c r="C78" s="456" t="s">
        <v>6094</v>
      </c>
      <c r="D78" s="460" t="s">
        <v>6304</v>
      </c>
      <c r="E78" s="465" t="s">
        <v>6304</v>
      </c>
      <c r="F78" s="456"/>
      <c r="G78" s="460"/>
      <c r="H78" s="465"/>
      <c r="I78" s="187">
        <v>0</v>
      </c>
      <c r="J78" s="148">
        <f t="shared" si="4"/>
        <v>1</v>
      </c>
      <c r="K78" s="303" t="s">
        <v>2037</v>
      </c>
      <c r="L78" s="175" t="s">
        <v>2037</v>
      </c>
      <c r="M78" s="176" t="s">
        <v>3573</v>
      </c>
      <c r="N78" s="176" t="s">
        <v>3556</v>
      </c>
      <c r="O78" s="177" t="s">
        <v>1903</v>
      </c>
      <c r="P78" s="299"/>
      <c r="Q78" s="6" t="str">
        <f t="shared" si="5"/>
        <v>NACC$SIB3ONS=labelled_spss(NACC_UDS$SIB3ONS,c(999 = Age unknown), label="Sibling 3 age at onset")</v>
      </c>
      <c r="R78" s="35" t="str">
        <f t="shared" si="3"/>
        <v>missing values SIB3ONS(999).</v>
      </c>
      <c r="S78" s="70" t="s">
        <v>3810</v>
      </c>
    </row>
    <row r="79" spans="1:19" ht="10.8" customHeight="1" x14ac:dyDescent="0.3">
      <c r="A79" s="456" t="s">
        <v>3164</v>
      </c>
      <c r="B79" s="465" t="s">
        <v>3164</v>
      </c>
      <c r="C79" s="456"/>
      <c r="D79" s="460"/>
      <c r="E79" s="465"/>
      <c r="F79" s="456"/>
      <c r="G79" s="460"/>
      <c r="H79" s="465"/>
      <c r="I79" s="187">
        <v>0</v>
      </c>
      <c r="J79" s="148">
        <f t="shared" si="4"/>
        <v>1</v>
      </c>
      <c r="K79" s="303" t="s">
        <v>2038</v>
      </c>
      <c r="L79" s="175" t="s">
        <v>2038</v>
      </c>
      <c r="M79" s="176" t="s">
        <v>3561</v>
      </c>
      <c r="N79" s="177" t="s">
        <v>3562</v>
      </c>
      <c r="O79" s="177" t="s">
        <v>5656</v>
      </c>
      <c r="P79" s="299"/>
      <c r="Q79" s="6" t="str">
        <f t="shared" si="5"/>
        <v>NACC$SIB3AGE=labelled_spss(NACC_UDS$SIB3AGE,c(888 = N/A
999 = Age Unknown), label="Sibling 3 current age if living")</v>
      </c>
      <c r="R79" s="35" t="str">
        <f t="shared" si="3"/>
        <v>missing values SIB3AGE(888,999).</v>
      </c>
      <c r="S79" s="70" t="s">
        <v>3811</v>
      </c>
    </row>
    <row r="80" spans="1:19" ht="10.8" customHeight="1" x14ac:dyDescent="0.3">
      <c r="A80" s="143"/>
      <c r="B80" s="145"/>
      <c r="C80" s="143"/>
      <c r="D80" s="144"/>
      <c r="E80" s="145"/>
      <c r="F80" s="456" t="s">
        <v>6379</v>
      </c>
      <c r="G80" s="460" t="s">
        <v>6682</v>
      </c>
      <c r="H80" s="465" t="s">
        <v>6682</v>
      </c>
      <c r="I80" s="187">
        <v>0</v>
      </c>
      <c r="J80" s="148">
        <f t="shared" si="4"/>
        <v>0</v>
      </c>
      <c r="K80" s="273" t="s">
        <v>1899</v>
      </c>
      <c r="L80" s="151" t="s">
        <v>1899</v>
      </c>
      <c r="M80" s="173" t="s">
        <v>3314</v>
      </c>
      <c r="N80" s="178" t="s">
        <v>3802</v>
      </c>
      <c r="O80" s="178"/>
      <c r="P80" s="171"/>
      <c r="Q80" s="6" t="str">
        <f t="shared" si="5"/>
        <v>NACC$SIB3AGD=labelled_spss(NACC_UDS$SIB3AGD,c(888 = N/A
999 = Unknown), label="Sibling 3 - age at death")</v>
      </c>
      <c r="R80" s="35" t="str">
        <f t="shared" si="3"/>
        <v>missing values SIB3AGD(888,999).</v>
      </c>
      <c r="S80" s="70" t="s">
        <v>3811</v>
      </c>
    </row>
    <row r="81" spans="1:19" ht="10.8" customHeight="1" x14ac:dyDescent="0.3">
      <c r="A81" s="143"/>
      <c r="B81" s="145"/>
      <c r="C81" s="143"/>
      <c r="D81" s="144"/>
      <c r="E81" s="145"/>
      <c r="F81" s="456" t="s">
        <v>6384</v>
      </c>
      <c r="G81" s="460" t="s">
        <v>6683</v>
      </c>
      <c r="H81" s="465" t="s">
        <v>6683</v>
      </c>
      <c r="I81" s="187">
        <v>0</v>
      </c>
      <c r="J81" s="148">
        <f t="shared" si="4"/>
        <v>0</v>
      </c>
      <c r="K81" s="273" t="s">
        <v>1900</v>
      </c>
      <c r="L81" s="151" t="s">
        <v>1900</v>
      </c>
      <c r="M81" s="173" t="s">
        <v>3315</v>
      </c>
      <c r="N81" s="174" t="s">
        <v>3803</v>
      </c>
      <c r="O81" s="174"/>
      <c r="P81" s="171" t="s">
        <v>179</v>
      </c>
      <c r="Q81" s="6" t="str">
        <f t="shared" si="5"/>
        <v>NACC$SIB3NEU=labelled_spss(NACC_UDS$SIB3NEU,c(1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3 - neurological problem")</v>
      </c>
      <c r="R81" s="35" t="str">
        <f t="shared" si="3"/>
        <v>missing values SIB3NEU(8,9).</v>
      </c>
      <c r="S81" s="70" t="s">
        <v>3812</v>
      </c>
    </row>
    <row r="82" spans="1:19" ht="10.8" customHeight="1" x14ac:dyDescent="0.3">
      <c r="A82" s="143"/>
      <c r="B82" s="145"/>
      <c r="C82" s="143"/>
      <c r="D82" s="144"/>
      <c r="E82" s="145"/>
      <c r="F82" s="456" t="s">
        <v>6389</v>
      </c>
      <c r="G82" s="460" t="s">
        <v>6684</v>
      </c>
      <c r="H82" s="465" t="s">
        <v>6684</v>
      </c>
      <c r="I82" s="187">
        <v>0</v>
      </c>
      <c r="J82" s="148">
        <f t="shared" si="4"/>
        <v>0</v>
      </c>
      <c r="K82" s="273" t="s">
        <v>1901</v>
      </c>
      <c r="L82" s="151" t="s">
        <v>1901</v>
      </c>
      <c r="M82" s="173" t="s">
        <v>3316</v>
      </c>
      <c r="N82" s="173" t="s">
        <v>3804</v>
      </c>
      <c r="O82" s="173"/>
      <c r="P82" s="171"/>
      <c r="Q82" s="6" t="str">
        <f t="shared" si="5"/>
        <v>NACC$SIB3PDX=labelled_spss(NACC_UDS$SIB3PDX,c(999 = Specific diagnosis unknown), label="Sibling 3 - primary dx")</v>
      </c>
      <c r="R82" s="35" t="str">
        <f t="shared" si="3"/>
        <v>missing values SIB3PDX(999).</v>
      </c>
      <c r="S82" s="70" t="s">
        <v>3810</v>
      </c>
    </row>
    <row r="83" spans="1:19" ht="10.8" customHeight="1" x14ac:dyDescent="0.3">
      <c r="A83" s="143"/>
      <c r="B83" s="145"/>
      <c r="C83" s="143"/>
      <c r="D83" s="144"/>
      <c r="E83" s="145"/>
      <c r="F83" s="456" t="s">
        <v>6394</v>
      </c>
      <c r="G83" s="460" t="s">
        <v>6685</v>
      </c>
      <c r="H83" s="465" t="s">
        <v>6685</v>
      </c>
      <c r="I83" s="187">
        <v>0</v>
      </c>
      <c r="J83" s="148">
        <f t="shared" si="4"/>
        <v>0</v>
      </c>
      <c r="K83" s="273" t="s">
        <v>1902</v>
      </c>
      <c r="L83" s="151" t="s">
        <v>1902</v>
      </c>
      <c r="M83" s="173" t="s">
        <v>3317</v>
      </c>
      <c r="N83" s="174" t="s">
        <v>3805</v>
      </c>
      <c r="O83" s="174"/>
      <c r="P83" s="171"/>
      <c r="Q83" s="6" t="str">
        <f t="shared" si="5"/>
        <v>NACC$SIB3MOE=labelled_spss(NACC_UDS$SIB3MOE,c(1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3 - method of evaluation")</v>
      </c>
      <c r="R83" s="35" t="str">
        <f t="shared" si="3"/>
        <v/>
      </c>
      <c r="S83" s="70"/>
    </row>
    <row r="84" spans="1:19" ht="10.8" customHeight="1" x14ac:dyDescent="0.3">
      <c r="A84" s="143"/>
      <c r="B84" s="145"/>
      <c r="C84" s="143"/>
      <c r="D84" s="144"/>
      <c r="E84" s="145"/>
      <c r="F84" s="456" t="s">
        <v>6399</v>
      </c>
      <c r="G84" s="460" t="s">
        <v>6686</v>
      </c>
      <c r="H84" s="465" t="s">
        <v>6686</v>
      </c>
      <c r="I84" s="187">
        <v>0</v>
      </c>
      <c r="J84" s="148">
        <f t="shared" si="4"/>
        <v>0</v>
      </c>
      <c r="K84" s="273" t="s">
        <v>1903</v>
      </c>
      <c r="L84" s="151" t="s">
        <v>1903</v>
      </c>
      <c r="M84" s="173" t="s">
        <v>3318</v>
      </c>
      <c r="N84" s="173" t="s">
        <v>3806</v>
      </c>
      <c r="O84" s="173"/>
      <c r="P84" s="171"/>
      <c r="Q84" s="6" t="str">
        <f t="shared" si="5"/>
        <v>NACC$SIB3AGO=labelled_spss(NACC_UDS$SIB3AGO,c(999 = Unknown), label="Sibling 3 - age of onset")</v>
      </c>
      <c r="R84" s="35" t="str">
        <f t="shared" si="3"/>
        <v>missing values SIB3AGO(999).</v>
      </c>
      <c r="S84" s="70" t="s">
        <v>3810</v>
      </c>
    </row>
    <row r="85" spans="1:19" ht="10.8" customHeight="1" x14ac:dyDescent="0.3">
      <c r="A85" s="143"/>
      <c r="B85" s="145"/>
      <c r="C85" s="143"/>
      <c r="D85" s="144"/>
      <c r="E85" s="145"/>
      <c r="F85" s="456" t="s">
        <v>5962</v>
      </c>
      <c r="G85" s="460" t="s">
        <v>6687</v>
      </c>
      <c r="H85" s="465" t="s">
        <v>6687</v>
      </c>
      <c r="I85" s="187">
        <v>0</v>
      </c>
      <c r="J85" s="148">
        <f t="shared" si="4"/>
        <v>0</v>
      </c>
      <c r="K85" s="273" t="s">
        <v>1904</v>
      </c>
      <c r="L85" s="151" t="s">
        <v>1904</v>
      </c>
      <c r="M85" s="173" t="s">
        <v>3319</v>
      </c>
      <c r="N85" s="173" t="s">
        <v>3729</v>
      </c>
      <c r="O85" s="173"/>
      <c r="P85" s="171"/>
      <c r="Q85" s="6" t="str">
        <f t="shared" si="5"/>
        <v>NACC$SIB4MOB=labelled_spss(NACC_UDS$SIB4MOB,c(99 = Unknown), label="Sibling 4 - birth month")</v>
      </c>
      <c r="R85" s="35" t="str">
        <f t="shared" si="3"/>
        <v>missing values SIB4MOB(99).</v>
      </c>
      <c r="S85" s="70" t="s">
        <v>3808</v>
      </c>
    </row>
    <row r="86" spans="1:19" ht="10.8" customHeight="1" x14ac:dyDescent="0.3">
      <c r="A86" s="143"/>
      <c r="B86" s="145"/>
      <c r="C86" s="456" t="s">
        <v>6077</v>
      </c>
      <c r="D86" s="460" t="s">
        <v>6285</v>
      </c>
      <c r="E86" s="465" t="s">
        <v>6285</v>
      </c>
      <c r="F86" s="456" t="s">
        <v>6376</v>
      </c>
      <c r="G86" s="460" t="s">
        <v>6688</v>
      </c>
      <c r="H86" s="465" t="s">
        <v>6688</v>
      </c>
      <c r="I86" s="187">
        <v>0</v>
      </c>
      <c r="J86" s="148">
        <f t="shared" si="4"/>
        <v>0</v>
      </c>
      <c r="K86" s="273" t="s">
        <v>1905</v>
      </c>
      <c r="L86" s="151" t="s">
        <v>1905</v>
      </c>
      <c r="M86" s="173" t="s">
        <v>3320</v>
      </c>
      <c r="N86" s="173" t="s">
        <v>3553</v>
      </c>
      <c r="O86" s="173"/>
      <c r="P86" s="171"/>
      <c r="Q86" s="6" t="str">
        <f t="shared" si="5"/>
        <v>NACC$SIB4YOB=labelled_spss(NACC_UDS$SIB4YOB,c(9999 = Unknown), label="Sibling 4 - birth year")</v>
      </c>
      <c r="R86" s="35" t="str">
        <f t="shared" si="3"/>
        <v>missing values SIB4YOB(9999).</v>
      </c>
      <c r="S86" s="70" t="s">
        <v>3809</v>
      </c>
    </row>
    <row r="87" spans="1:19" ht="10.8" customHeight="1" x14ac:dyDescent="0.3">
      <c r="A87" s="143"/>
      <c r="B87" s="145"/>
      <c r="C87" s="456" t="s">
        <v>3161</v>
      </c>
      <c r="D87" s="460" t="s">
        <v>5821</v>
      </c>
      <c r="E87" s="465" t="s">
        <v>5821</v>
      </c>
      <c r="F87" s="456"/>
      <c r="G87" s="460"/>
      <c r="H87" s="465"/>
      <c r="I87" s="187">
        <v>0</v>
      </c>
      <c r="J87" s="148">
        <f t="shared" si="4"/>
        <v>1</v>
      </c>
      <c r="K87" s="303" t="s">
        <v>2039</v>
      </c>
      <c r="L87" s="175" t="s">
        <v>2039</v>
      </c>
      <c r="M87" s="176" t="s">
        <v>3574</v>
      </c>
      <c r="N87" s="177" t="s">
        <v>3552</v>
      </c>
      <c r="O87" s="177" t="s">
        <v>1906</v>
      </c>
      <c r="P87" s="299"/>
      <c r="Q87" s="6" t="str">
        <f t="shared" si="5"/>
        <v>NACC$SIB4LIV=labelled_spss(NACC_UDS$SIB4LIV,c(0 = No
1 = Yes
9 = Unknown), label="Sibling 4 living")</v>
      </c>
      <c r="R87" s="35" t="str">
        <f t="shared" si="3"/>
        <v>missing values SIB4LIV(9).</v>
      </c>
      <c r="S87" s="70" t="s">
        <v>2738</v>
      </c>
    </row>
    <row r="88" spans="1:19" ht="10.8" customHeight="1" x14ac:dyDescent="0.3">
      <c r="A88" s="143"/>
      <c r="B88" s="145"/>
      <c r="C88" s="456" t="s">
        <v>3166</v>
      </c>
      <c r="D88" s="460" t="s">
        <v>5824</v>
      </c>
      <c r="E88" s="465" t="s">
        <v>5824</v>
      </c>
      <c r="F88" s="456"/>
      <c r="G88" s="460"/>
      <c r="H88" s="465"/>
      <c r="I88" s="187">
        <v>0</v>
      </c>
      <c r="J88" s="148">
        <f t="shared" si="4"/>
        <v>1</v>
      </c>
      <c r="K88" s="303" t="s">
        <v>2040</v>
      </c>
      <c r="L88" s="175" t="s">
        <v>2040</v>
      </c>
      <c r="M88" s="176" t="s">
        <v>3575</v>
      </c>
      <c r="N88" s="176" t="s">
        <v>3553</v>
      </c>
      <c r="O88" s="177" t="s">
        <v>1906</v>
      </c>
      <c r="P88" s="299"/>
      <c r="Q88" s="6" t="str">
        <f t="shared" si="5"/>
        <v>NACC$SIB4YOD=labelled_spss(NACC_UDS$SIB4YOD,c(9999 = Unknown), label="Sibling 4 year of death")</v>
      </c>
      <c r="R88" s="35" t="str">
        <f t="shared" si="3"/>
        <v>missing values SIB4YOD(9999).</v>
      </c>
      <c r="S88" s="70" t="s">
        <v>3809</v>
      </c>
    </row>
    <row r="89" spans="1:19" ht="10.8" customHeight="1" x14ac:dyDescent="0.3">
      <c r="A89" s="143"/>
      <c r="B89" s="145"/>
      <c r="C89" s="456" t="s">
        <v>3171</v>
      </c>
      <c r="D89" s="460" t="s">
        <v>5828</v>
      </c>
      <c r="E89" s="465" t="s">
        <v>5828</v>
      </c>
      <c r="F89" s="456"/>
      <c r="G89" s="460"/>
      <c r="H89" s="465"/>
      <c r="I89" s="187">
        <v>0</v>
      </c>
      <c r="J89" s="148">
        <f t="shared" si="4"/>
        <v>1</v>
      </c>
      <c r="K89" s="303" t="s">
        <v>2041</v>
      </c>
      <c r="L89" s="175" t="s">
        <v>2041</v>
      </c>
      <c r="M89" s="176" t="s">
        <v>3566</v>
      </c>
      <c r="N89" s="177" t="s">
        <v>3552</v>
      </c>
      <c r="O89" s="177" t="s">
        <v>5657</v>
      </c>
      <c r="P89" s="299" t="s">
        <v>179</v>
      </c>
      <c r="Q89" s="6" t="str">
        <f t="shared" si="5"/>
        <v>NACC$SIB4DEM=labelled_spss(NACC_UDS$SIB4DEM,c(0 = No
1 = Yes
9 = Unknown), label="Sibling 4 demented")</v>
      </c>
      <c r="R89" s="35" t="str">
        <f t="shared" si="3"/>
        <v>missing values SIB4DEM(9).</v>
      </c>
      <c r="S89" s="70" t="s">
        <v>2738</v>
      </c>
    </row>
    <row r="90" spans="1:19" ht="10.8" customHeight="1" x14ac:dyDescent="0.3">
      <c r="A90" s="456" t="s">
        <v>3168</v>
      </c>
      <c r="B90" s="465" t="s">
        <v>3168</v>
      </c>
      <c r="C90" s="456" t="s">
        <v>6095</v>
      </c>
      <c r="D90" s="460" t="s">
        <v>6306</v>
      </c>
      <c r="E90" s="465" t="s">
        <v>6306</v>
      </c>
      <c r="F90" s="456"/>
      <c r="G90" s="460"/>
      <c r="H90" s="465"/>
      <c r="I90" s="187">
        <v>0</v>
      </c>
      <c r="J90" s="148">
        <f t="shared" si="4"/>
        <v>1</v>
      </c>
      <c r="K90" s="303" t="s">
        <v>2042</v>
      </c>
      <c r="L90" s="175" t="s">
        <v>2042</v>
      </c>
      <c r="M90" s="176" t="s">
        <v>3576</v>
      </c>
      <c r="N90" s="176" t="s">
        <v>3556</v>
      </c>
      <c r="O90" s="177" t="s">
        <v>1910</v>
      </c>
      <c r="P90" s="299"/>
      <c r="Q90" s="6" t="str">
        <f t="shared" si="5"/>
        <v>NACC$SIB4ONS=labelled_spss(NACC_UDS$SIB4ONS,c(999 = Age unknown), label="Sibling 4 age at onset")</v>
      </c>
      <c r="R90" s="35" t="str">
        <f t="shared" si="3"/>
        <v>missing values SIB4ONS(999).</v>
      </c>
      <c r="S90" s="70" t="s">
        <v>3810</v>
      </c>
    </row>
    <row r="91" spans="1:19" ht="10.8" customHeight="1" x14ac:dyDescent="0.3">
      <c r="A91" s="456" t="s">
        <v>3169</v>
      </c>
      <c r="B91" s="465" t="s">
        <v>3169</v>
      </c>
      <c r="C91" s="456"/>
      <c r="D91" s="460"/>
      <c r="E91" s="465"/>
      <c r="F91" s="456"/>
      <c r="G91" s="460"/>
      <c r="H91" s="465"/>
      <c r="I91" s="187">
        <v>0</v>
      </c>
      <c r="J91" s="148">
        <f t="shared" si="4"/>
        <v>1</v>
      </c>
      <c r="K91" s="303" t="s">
        <v>2043</v>
      </c>
      <c r="L91" s="175" t="s">
        <v>2043</v>
      </c>
      <c r="M91" s="176" t="s">
        <v>3577</v>
      </c>
      <c r="N91" s="177" t="s">
        <v>3562</v>
      </c>
      <c r="O91" s="177" t="s">
        <v>5658</v>
      </c>
      <c r="P91" s="299"/>
      <c r="Q91" s="6" t="str">
        <f t="shared" si="5"/>
        <v>NACC$SIB4AGE=labelled_spss(NACC_UDS$SIB4AGE,c(888 = N/A
999 = Age Unknown), label="Sibling 4 current age if living")</v>
      </c>
      <c r="R91" s="35" t="str">
        <f t="shared" si="3"/>
        <v>missing values SIB4AGE(888,999).</v>
      </c>
      <c r="S91" s="70" t="s">
        <v>3811</v>
      </c>
    </row>
    <row r="92" spans="1:19" ht="10.8" customHeight="1" x14ac:dyDescent="0.3">
      <c r="A92" s="143"/>
      <c r="B92" s="145"/>
      <c r="C92" s="143"/>
      <c r="D92" s="144"/>
      <c r="E92" s="145"/>
      <c r="F92" s="456" t="s">
        <v>6380</v>
      </c>
      <c r="G92" s="460" t="s">
        <v>6689</v>
      </c>
      <c r="H92" s="465" t="s">
        <v>6689</v>
      </c>
      <c r="I92" s="187">
        <v>0</v>
      </c>
      <c r="J92" s="148">
        <f t="shared" si="4"/>
        <v>0</v>
      </c>
      <c r="K92" s="273" t="s">
        <v>1906</v>
      </c>
      <c r="L92" s="151" t="s">
        <v>1906</v>
      </c>
      <c r="M92" s="173" t="s">
        <v>3321</v>
      </c>
      <c r="N92" s="178" t="s">
        <v>3802</v>
      </c>
      <c r="O92" s="178"/>
      <c r="P92" s="171"/>
      <c r="Q92" s="6" t="str">
        <f t="shared" si="5"/>
        <v>NACC$SIB4AGD=labelled_spss(NACC_UDS$SIB4AGD,c(888 = N/A
999 = Unknown), label="Sibling 4 - age at death")</v>
      </c>
      <c r="R92" s="35" t="str">
        <f t="shared" si="3"/>
        <v>missing values SIB4AGD(888,999).</v>
      </c>
      <c r="S92" s="70" t="s">
        <v>3811</v>
      </c>
    </row>
    <row r="93" spans="1:19" ht="10.8" customHeight="1" x14ac:dyDescent="0.3">
      <c r="A93" s="143"/>
      <c r="B93" s="145"/>
      <c r="C93" s="143"/>
      <c r="D93" s="144"/>
      <c r="E93" s="145"/>
      <c r="F93" s="456" t="s">
        <v>6385</v>
      </c>
      <c r="G93" s="460" t="s">
        <v>6690</v>
      </c>
      <c r="H93" s="465" t="s">
        <v>6690</v>
      </c>
      <c r="I93" s="187">
        <v>0</v>
      </c>
      <c r="J93" s="148">
        <f t="shared" si="4"/>
        <v>0</v>
      </c>
      <c r="K93" s="273" t="s">
        <v>1907</v>
      </c>
      <c r="L93" s="151" t="s">
        <v>1907</v>
      </c>
      <c r="M93" s="173" t="s">
        <v>3322</v>
      </c>
      <c r="N93" s="174" t="s">
        <v>3803</v>
      </c>
      <c r="O93" s="174"/>
      <c r="P93" s="171" t="s">
        <v>179</v>
      </c>
      <c r="Q93" s="6" t="str">
        <f t="shared" si="5"/>
        <v>NACC$SIB4NEU=labelled_spss(NACC_UDS$SIB4NEU,c(1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4 - neurological problem")</v>
      </c>
      <c r="R93" s="35" t="str">
        <f t="shared" si="3"/>
        <v>missing values SIB4NEU(8,9).</v>
      </c>
      <c r="S93" s="70" t="s">
        <v>3812</v>
      </c>
    </row>
    <row r="94" spans="1:19" ht="10.8" customHeight="1" x14ac:dyDescent="0.3">
      <c r="A94" s="143"/>
      <c r="B94" s="145"/>
      <c r="C94" s="143"/>
      <c r="D94" s="144"/>
      <c r="E94" s="145"/>
      <c r="F94" s="456" t="s">
        <v>6390</v>
      </c>
      <c r="G94" s="460" t="s">
        <v>6691</v>
      </c>
      <c r="H94" s="465" t="s">
        <v>6691</v>
      </c>
      <c r="I94" s="187">
        <v>0</v>
      </c>
      <c r="J94" s="148">
        <f t="shared" si="4"/>
        <v>0</v>
      </c>
      <c r="K94" s="273" t="s">
        <v>1908</v>
      </c>
      <c r="L94" s="151" t="s">
        <v>1908</v>
      </c>
      <c r="M94" s="173" t="s">
        <v>3323</v>
      </c>
      <c r="N94" s="173" t="s">
        <v>3804</v>
      </c>
      <c r="O94" s="173"/>
      <c r="P94" s="171"/>
      <c r="Q94" s="6" t="str">
        <f t="shared" si="5"/>
        <v>NACC$SIB4PDX=labelled_spss(NACC_UDS$SIB4PDX,c(999 = Specific diagnosis unknown), label="Sibling 4 - primary dx")</v>
      </c>
      <c r="R94" s="35" t="str">
        <f t="shared" si="3"/>
        <v>missing values SIB4PDX(999).</v>
      </c>
      <c r="S94" s="70" t="s">
        <v>3810</v>
      </c>
    </row>
    <row r="95" spans="1:19" ht="10.8" customHeight="1" x14ac:dyDescent="0.3">
      <c r="A95" s="143"/>
      <c r="B95" s="145"/>
      <c r="C95" s="143"/>
      <c r="D95" s="144"/>
      <c r="E95" s="145"/>
      <c r="F95" s="456" t="s">
        <v>6395</v>
      </c>
      <c r="G95" s="460" t="s">
        <v>6692</v>
      </c>
      <c r="H95" s="465" t="s">
        <v>6692</v>
      </c>
      <c r="I95" s="187">
        <v>0</v>
      </c>
      <c r="J95" s="148">
        <f t="shared" si="4"/>
        <v>0</v>
      </c>
      <c r="K95" s="273" t="s">
        <v>1909</v>
      </c>
      <c r="L95" s="151" t="s">
        <v>1909</v>
      </c>
      <c r="M95" s="173" t="s">
        <v>3324</v>
      </c>
      <c r="N95" s="174" t="s">
        <v>3805</v>
      </c>
      <c r="O95" s="174"/>
      <c r="P95" s="171"/>
      <c r="Q95" s="6" t="str">
        <f t="shared" si="5"/>
        <v>NACC$SIB4MOE=labelled_spss(NACC_UDS$SIB4MOE,c(1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4 - method of evaluation")</v>
      </c>
      <c r="R95" s="35" t="str">
        <f t="shared" si="3"/>
        <v/>
      </c>
      <c r="S95" s="70"/>
    </row>
    <row r="96" spans="1:19" ht="10.8" customHeight="1" x14ac:dyDescent="0.3">
      <c r="A96" s="143"/>
      <c r="B96" s="145"/>
      <c r="C96" s="143"/>
      <c r="D96" s="144"/>
      <c r="E96" s="145"/>
      <c r="F96" s="456" t="s">
        <v>6400</v>
      </c>
      <c r="G96" s="460" t="s">
        <v>6693</v>
      </c>
      <c r="H96" s="465" t="s">
        <v>6693</v>
      </c>
      <c r="I96" s="187">
        <v>0</v>
      </c>
      <c r="J96" s="148">
        <f t="shared" si="4"/>
        <v>0</v>
      </c>
      <c r="K96" s="273" t="s">
        <v>1910</v>
      </c>
      <c r="L96" s="151" t="s">
        <v>1910</v>
      </c>
      <c r="M96" s="173" t="s">
        <v>3325</v>
      </c>
      <c r="N96" s="173" t="s">
        <v>3806</v>
      </c>
      <c r="O96" s="173"/>
      <c r="P96" s="171"/>
      <c r="Q96" s="6" t="str">
        <f t="shared" si="5"/>
        <v>NACC$SIB4AGO=labelled_spss(NACC_UDS$SIB4AGO,c(999 = Unknown), label="Sibling 4 - age of onset")</v>
      </c>
      <c r="R96" s="35" t="str">
        <f t="shared" si="3"/>
        <v>missing values SIB4AGO(999).</v>
      </c>
      <c r="S96" s="70" t="s">
        <v>3810</v>
      </c>
    </row>
    <row r="97" spans="1:19" ht="10.8" customHeight="1" x14ac:dyDescent="0.3">
      <c r="A97" s="143"/>
      <c r="B97" s="145"/>
      <c r="C97" s="143"/>
      <c r="D97" s="144"/>
      <c r="E97" s="145"/>
      <c r="F97" s="456" t="s">
        <v>6373</v>
      </c>
      <c r="G97" s="460" t="s">
        <v>6694</v>
      </c>
      <c r="H97" s="465" t="s">
        <v>6694</v>
      </c>
      <c r="I97" s="187">
        <v>0</v>
      </c>
      <c r="J97" s="148">
        <f t="shared" si="4"/>
        <v>0</v>
      </c>
      <c r="K97" s="273" t="s">
        <v>1911</v>
      </c>
      <c r="L97" s="151" t="s">
        <v>1911</v>
      </c>
      <c r="M97" s="173" t="s">
        <v>3326</v>
      </c>
      <c r="N97" s="173" t="s">
        <v>3729</v>
      </c>
      <c r="O97" s="173"/>
      <c r="P97" s="171"/>
      <c r="Q97" s="6" t="str">
        <f t="shared" si="5"/>
        <v>NACC$SIB5MOB=labelled_spss(NACC_UDS$SIB5MOB,c(99 = Unknown), label="Sibling 5 - birth month")</v>
      </c>
      <c r="R97" s="35" t="str">
        <f t="shared" si="3"/>
        <v>missing values SIB5MOB(99).</v>
      </c>
      <c r="S97" s="70" t="s">
        <v>3808</v>
      </c>
    </row>
    <row r="98" spans="1:19" ht="10.8" customHeight="1" x14ac:dyDescent="0.3">
      <c r="A98" s="143"/>
      <c r="B98" s="145"/>
      <c r="C98" s="456" t="s">
        <v>6087</v>
      </c>
      <c r="D98" s="460" t="s">
        <v>6286</v>
      </c>
      <c r="E98" s="465" t="s">
        <v>6286</v>
      </c>
      <c r="F98" s="456" t="s">
        <v>6377</v>
      </c>
      <c r="G98" s="460" t="s">
        <v>6695</v>
      </c>
      <c r="H98" s="465" t="s">
        <v>6695</v>
      </c>
      <c r="I98" s="187">
        <v>0</v>
      </c>
      <c r="J98" s="148">
        <f t="shared" si="4"/>
        <v>0</v>
      </c>
      <c r="K98" s="273" t="s">
        <v>1912</v>
      </c>
      <c r="L98" s="151" t="s">
        <v>1912</v>
      </c>
      <c r="M98" s="173" t="s">
        <v>3327</v>
      </c>
      <c r="N98" s="173" t="s">
        <v>3553</v>
      </c>
      <c r="O98" s="173"/>
      <c r="P98" s="171"/>
      <c r="Q98" s="6" t="str">
        <f t="shared" si="5"/>
        <v>NACC$SIB5YOB=labelled_spss(NACC_UDS$SIB5YOB,c(9999 = Unknown), label="Sibling 5 - birth year")</v>
      </c>
      <c r="R98" s="35" t="str">
        <f t="shared" si="3"/>
        <v>missing values SIB5YOB(9999).</v>
      </c>
      <c r="S98" s="70" t="s">
        <v>3809</v>
      </c>
    </row>
    <row r="99" spans="1:19" ht="10.8" customHeight="1" x14ac:dyDescent="0.3">
      <c r="A99" s="143"/>
      <c r="B99" s="145"/>
      <c r="C99" s="456" t="s">
        <v>6096</v>
      </c>
      <c r="D99" s="460" t="s">
        <v>6307</v>
      </c>
      <c r="E99" s="465" t="s">
        <v>6307</v>
      </c>
      <c r="F99" s="456"/>
      <c r="G99" s="460"/>
      <c r="H99" s="465"/>
      <c r="I99" s="187">
        <v>0</v>
      </c>
      <c r="J99" s="148">
        <f t="shared" si="4"/>
        <v>1</v>
      </c>
      <c r="K99" s="303" t="s">
        <v>2044</v>
      </c>
      <c r="L99" s="175" t="s">
        <v>2044</v>
      </c>
      <c r="M99" s="176" t="s">
        <v>3578</v>
      </c>
      <c r="N99" s="177" t="s">
        <v>3552</v>
      </c>
      <c r="O99" s="177" t="s">
        <v>1913</v>
      </c>
      <c r="P99" s="299"/>
      <c r="Q99" s="6" t="str">
        <f t="shared" si="5"/>
        <v>NACC$SIB5LIV=labelled_spss(NACC_UDS$SIB5LIV,c(0 = No
1 = Yes
9 = Unknown), label="Sibling 5 living")</v>
      </c>
      <c r="R99" s="35" t="str">
        <f t="shared" si="3"/>
        <v>missing values SIB5LIV(9).</v>
      </c>
      <c r="S99" s="70" t="s">
        <v>2738</v>
      </c>
    </row>
    <row r="100" spans="1:19" ht="10.8" customHeight="1" x14ac:dyDescent="0.3">
      <c r="A100" s="143"/>
      <c r="B100" s="145"/>
      <c r="C100" s="456" t="s">
        <v>6097</v>
      </c>
      <c r="D100" s="460" t="s">
        <v>6305</v>
      </c>
      <c r="E100" s="465" t="s">
        <v>6305</v>
      </c>
      <c r="F100" s="456"/>
      <c r="G100" s="460"/>
      <c r="H100" s="465"/>
      <c r="I100" s="187">
        <v>0</v>
      </c>
      <c r="J100" s="148">
        <f t="shared" si="4"/>
        <v>1</v>
      </c>
      <c r="K100" s="303" t="s">
        <v>2045</v>
      </c>
      <c r="L100" s="175" t="s">
        <v>2045</v>
      </c>
      <c r="M100" s="176" t="s">
        <v>3579</v>
      </c>
      <c r="N100" s="176" t="s">
        <v>3553</v>
      </c>
      <c r="O100" s="177" t="s">
        <v>1913</v>
      </c>
      <c r="P100" s="299"/>
      <c r="Q100" s="6" t="str">
        <f t="shared" si="5"/>
        <v>NACC$SIB5YOD=labelled_spss(NACC_UDS$SIB5YOD,c(9999 = Unknown), label="Sibling 5 year of death")</v>
      </c>
      <c r="R100" s="35" t="str">
        <f t="shared" si="3"/>
        <v>missing values SIB5YOD(9999).</v>
      </c>
      <c r="S100" s="70" t="s">
        <v>3809</v>
      </c>
    </row>
    <row r="101" spans="1:19" ht="10.8" customHeight="1" x14ac:dyDescent="0.3">
      <c r="A101" s="143"/>
      <c r="B101" s="145"/>
      <c r="C101" s="456" t="s">
        <v>6098</v>
      </c>
      <c r="D101" s="460" t="s">
        <v>6308</v>
      </c>
      <c r="E101" s="465" t="s">
        <v>6308</v>
      </c>
      <c r="F101" s="456"/>
      <c r="G101" s="460"/>
      <c r="H101" s="465"/>
      <c r="I101" s="187">
        <v>0</v>
      </c>
      <c r="J101" s="148">
        <f t="shared" si="4"/>
        <v>1</v>
      </c>
      <c r="K101" s="303" t="s">
        <v>2046</v>
      </c>
      <c r="L101" s="175" t="s">
        <v>2046</v>
      </c>
      <c r="M101" s="176" t="s">
        <v>3580</v>
      </c>
      <c r="N101" s="177" t="s">
        <v>3552</v>
      </c>
      <c r="O101" s="177" t="s">
        <v>5659</v>
      </c>
      <c r="P101" s="299" t="s">
        <v>179</v>
      </c>
      <c r="Q101" s="6" t="str">
        <f t="shared" si="5"/>
        <v>NACC$SIB5DEM=labelled_spss(NACC_UDS$SIB5DEM,c(0 = No
1 = Yes
9 = Unknown), label="Sibling 5 demented")</v>
      </c>
      <c r="R101" s="35" t="str">
        <f t="shared" si="3"/>
        <v>missing values SIB5DEM(9).</v>
      </c>
      <c r="S101" s="70" t="s">
        <v>2738</v>
      </c>
    </row>
    <row r="102" spans="1:19" ht="10.8" customHeight="1" x14ac:dyDescent="0.3">
      <c r="A102" s="456" t="s">
        <v>6043</v>
      </c>
      <c r="B102" s="465" t="s">
        <v>6043</v>
      </c>
      <c r="C102" s="456" t="s">
        <v>6099</v>
      </c>
      <c r="D102" s="460" t="s">
        <v>6309</v>
      </c>
      <c r="E102" s="465" t="s">
        <v>6309</v>
      </c>
      <c r="F102" s="456"/>
      <c r="G102" s="460"/>
      <c r="H102" s="465"/>
      <c r="I102" s="187">
        <v>0</v>
      </c>
      <c r="J102" s="148">
        <f t="shared" si="4"/>
        <v>1</v>
      </c>
      <c r="K102" s="303" t="s">
        <v>2047</v>
      </c>
      <c r="L102" s="175" t="s">
        <v>2047</v>
      </c>
      <c r="M102" s="176" t="s">
        <v>3581</v>
      </c>
      <c r="N102" s="176" t="s">
        <v>3556</v>
      </c>
      <c r="O102" s="177" t="s">
        <v>1917</v>
      </c>
      <c r="P102" s="299"/>
      <c r="Q102" s="6" t="str">
        <f t="shared" si="5"/>
        <v>NACC$SIB5ONS=labelled_spss(NACC_UDS$SIB5ONS,c(999 = Age unknown), label="Sibling 5 age at onset")</v>
      </c>
      <c r="R102" s="35" t="str">
        <f t="shared" si="3"/>
        <v>missing values SIB5ONS(999).</v>
      </c>
      <c r="S102" s="70" t="s">
        <v>3810</v>
      </c>
    </row>
    <row r="103" spans="1:19" ht="10.8" customHeight="1" x14ac:dyDescent="0.3">
      <c r="A103" s="456" t="s">
        <v>6044</v>
      </c>
      <c r="B103" s="465" t="s">
        <v>6044</v>
      </c>
      <c r="C103" s="456"/>
      <c r="D103" s="460"/>
      <c r="E103" s="465"/>
      <c r="F103" s="456"/>
      <c r="G103" s="460"/>
      <c r="H103" s="465"/>
      <c r="I103" s="187">
        <v>0</v>
      </c>
      <c r="J103" s="148">
        <f t="shared" si="4"/>
        <v>1</v>
      </c>
      <c r="K103" s="303" t="s">
        <v>2048</v>
      </c>
      <c r="L103" s="175" t="s">
        <v>2048</v>
      </c>
      <c r="M103" s="176" t="s">
        <v>3582</v>
      </c>
      <c r="N103" s="177" t="s">
        <v>3562</v>
      </c>
      <c r="O103" s="177" t="s">
        <v>5660</v>
      </c>
      <c r="P103" s="299"/>
      <c r="Q103" s="6" t="str">
        <f t="shared" si="5"/>
        <v>NACC$SIB5AGE=labelled_spss(NACC_UDS$SIB5AGE,c(888 = N/A
999 = Age Unknown), label="Sibling 5 current age if living")</v>
      </c>
      <c r="R103" s="35" t="str">
        <f t="shared" si="3"/>
        <v>missing values SIB5AGE(888,999).</v>
      </c>
      <c r="S103" s="70" t="s">
        <v>3811</v>
      </c>
    </row>
    <row r="104" spans="1:19" ht="10.8" customHeight="1" x14ac:dyDescent="0.3">
      <c r="A104" s="143"/>
      <c r="B104" s="145"/>
      <c r="C104" s="471"/>
      <c r="D104" s="144"/>
      <c r="E104" s="145"/>
      <c r="F104" s="456" t="s">
        <v>6381</v>
      </c>
      <c r="G104" s="460" t="s">
        <v>6696</v>
      </c>
      <c r="H104" s="465" t="s">
        <v>6696</v>
      </c>
      <c r="I104" s="187">
        <v>0</v>
      </c>
      <c r="J104" s="148">
        <f t="shared" si="4"/>
        <v>0</v>
      </c>
      <c r="K104" s="273" t="s">
        <v>1913</v>
      </c>
      <c r="L104" s="151" t="s">
        <v>1913</v>
      </c>
      <c r="M104" s="173" t="s">
        <v>3328</v>
      </c>
      <c r="N104" s="178" t="s">
        <v>3802</v>
      </c>
      <c r="O104" s="178"/>
      <c r="P104" s="171"/>
      <c r="Q104" s="6" t="str">
        <f t="shared" si="5"/>
        <v>NACC$SIB5AGD=labelled_spss(NACC_UDS$SIB5AGD,c(888 = N/A
999 = Unknown), label="Sibling 5 - age at death")</v>
      </c>
      <c r="R104" s="35" t="str">
        <f t="shared" si="3"/>
        <v>missing values SIB5AGD(888,999).</v>
      </c>
      <c r="S104" s="70" t="s">
        <v>3811</v>
      </c>
    </row>
    <row r="105" spans="1:19" ht="10.8" customHeight="1" x14ac:dyDescent="0.3">
      <c r="A105" s="143"/>
      <c r="B105" s="145"/>
      <c r="C105" s="471"/>
      <c r="D105" s="144"/>
      <c r="E105" s="145"/>
      <c r="F105" s="456" t="s">
        <v>6386</v>
      </c>
      <c r="G105" s="460" t="s">
        <v>6697</v>
      </c>
      <c r="H105" s="465" t="s">
        <v>6697</v>
      </c>
      <c r="I105" s="187">
        <v>0</v>
      </c>
      <c r="J105" s="148">
        <f t="shared" si="4"/>
        <v>0</v>
      </c>
      <c r="K105" s="273" t="s">
        <v>1914</v>
      </c>
      <c r="L105" s="151" t="s">
        <v>1914</v>
      </c>
      <c r="M105" s="173" t="s">
        <v>3329</v>
      </c>
      <c r="N105" s="174" t="s">
        <v>3803</v>
      </c>
      <c r="O105" s="174"/>
      <c r="P105" s="171" t="s">
        <v>179</v>
      </c>
      <c r="Q105" s="6" t="str">
        <f t="shared" si="5"/>
        <v>NACC$SIB5NEU=labelled_spss(NACC_UDS$SIB5NEU,c(1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5 - neurological problem")</v>
      </c>
      <c r="R105" s="35" t="str">
        <f t="shared" si="3"/>
        <v>missing values SIB5NEU(8,9).</v>
      </c>
      <c r="S105" s="70" t="s">
        <v>3812</v>
      </c>
    </row>
    <row r="106" spans="1:19" ht="10.8" customHeight="1" x14ac:dyDescent="0.3">
      <c r="A106" s="143"/>
      <c r="B106" s="145"/>
      <c r="C106" s="471"/>
      <c r="D106" s="144"/>
      <c r="E106" s="145"/>
      <c r="F106" s="456" t="s">
        <v>6391</v>
      </c>
      <c r="G106" s="460" t="s">
        <v>6698</v>
      </c>
      <c r="H106" s="465" t="s">
        <v>6698</v>
      </c>
      <c r="I106" s="187">
        <v>0</v>
      </c>
      <c r="J106" s="148">
        <f t="shared" si="4"/>
        <v>0</v>
      </c>
      <c r="K106" s="273" t="s">
        <v>1915</v>
      </c>
      <c r="L106" s="151" t="s">
        <v>1915</v>
      </c>
      <c r="M106" s="173" t="s">
        <v>3330</v>
      </c>
      <c r="N106" s="173" t="s">
        <v>3804</v>
      </c>
      <c r="O106" s="173"/>
      <c r="P106" s="171"/>
      <c r="Q106" s="6" t="str">
        <f t="shared" si="5"/>
        <v>NACC$SIB5PDX=labelled_spss(NACC_UDS$SIB5PDX,c(999 = Specific diagnosis unknown), label="Sibling 5 - primary dx")</v>
      </c>
      <c r="R106" s="35" t="str">
        <f t="shared" si="3"/>
        <v>missing values SIB5PDX(999).</v>
      </c>
      <c r="S106" s="70" t="s">
        <v>3810</v>
      </c>
    </row>
    <row r="107" spans="1:19" ht="10.8" customHeight="1" x14ac:dyDescent="0.3">
      <c r="A107" s="143"/>
      <c r="B107" s="145"/>
      <c r="C107" s="471"/>
      <c r="D107" s="144"/>
      <c r="E107" s="145"/>
      <c r="F107" s="456" t="s">
        <v>6396</v>
      </c>
      <c r="G107" s="460" t="s">
        <v>6699</v>
      </c>
      <c r="H107" s="465" t="s">
        <v>6699</v>
      </c>
      <c r="I107" s="187">
        <v>0</v>
      </c>
      <c r="J107" s="148">
        <f t="shared" si="4"/>
        <v>0</v>
      </c>
      <c r="K107" s="273" t="s">
        <v>1916</v>
      </c>
      <c r="L107" s="151" t="s">
        <v>1916</v>
      </c>
      <c r="M107" s="173" t="s">
        <v>3331</v>
      </c>
      <c r="N107" s="174" t="s">
        <v>3805</v>
      </c>
      <c r="O107" s="174"/>
      <c r="P107" s="171"/>
      <c r="Q107" s="6" t="str">
        <f t="shared" si="5"/>
        <v>NACC$SIB5MOE=labelled_spss(NACC_UDS$SIB5MOE,c(1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5 - method of evaluation")</v>
      </c>
      <c r="R107" s="35" t="str">
        <f t="shared" si="3"/>
        <v/>
      </c>
      <c r="S107" s="70"/>
    </row>
    <row r="108" spans="1:19" ht="10.8" customHeight="1" x14ac:dyDescent="0.3">
      <c r="A108" s="143"/>
      <c r="B108" s="145"/>
      <c r="C108" s="471"/>
      <c r="D108" s="144"/>
      <c r="E108" s="145"/>
      <c r="F108" s="456" t="s">
        <v>6401</v>
      </c>
      <c r="G108" s="460" t="s">
        <v>6700</v>
      </c>
      <c r="H108" s="465" t="s">
        <v>6700</v>
      </c>
      <c r="I108" s="187">
        <v>0</v>
      </c>
      <c r="J108" s="148">
        <f t="shared" si="4"/>
        <v>0</v>
      </c>
      <c r="K108" s="273" t="s">
        <v>1917</v>
      </c>
      <c r="L108" s="151" t="s">
        <v>1917</v>
      </c>
      <c r="M108" s="173" t="s">
        <v>3332</v>
      </c>
      <c r="N108" s="173" t="s">
        <v>3806</v>
      </c>
      <c r="O108" s="173"/>
      <c r="P108" s="171"/>
      <c r="Q108" s="6" t="str">
        <f t="shared" si="5"/>
        <v>NACC$SIB5AGO=labelled_spss(NACC_UDS$SIB5AGO,c(999 = Unknown), label="Sibling 5 - age of onset")</v>
      </c>
      <c r="R108" s="35" t="str">
        <f t="shared" si="3"/>
        <v>missing values SIB5AGO(999).</v>
      </c>
      <c r="S108" s="70" t="s">
        <v>3810</v>
      </c>
    </row>
    <row r="109" spans="1:19" ht="10.8" customHeight="1" x14ac:dyDescent="0.3">
      <c r="A109" s="143"/>
      <c r="B109" s="145"/>
      <c r="C109" s="471"/>
      <c r="D109" s="144"/>
      <c r="E109" s="145"/>
      <c r="F109" s="456" t="s">
        <v>6495</v>
      </c>
      <c r="G109" s="460" t="s">
        <v>6701</v>
      </c>
      <c r="H109" s="465" t="s">
        <v>6701</v>
      </c>
      <c r="I109" s="187">
        <v>0</v>
      </c>
      <c r="J109" s="148">
        <f t="shared" si="4"/>
        <v>0</v>
      </c>
      <c r="K109" s="273" t="s">
        <v>1918</v>
      </c>
      <c r="L109" s="151" t="s">
        <v>1918</v>
      </c>
      <c r="M109" s="173" t="s">
        <v>3333</v>
      </c>
      <c r="N109" s="173" t="s">
        <v>3729</v>
      </c>
      <c r="O109" s="173"/>
      <c r="P109" s="171"/>
      <c r="Q109" s="6" t="str">
        <f t="shared" si="5"/>
        <v>NACC$SIB6MOB=labelled_spss(NACC_UDS$SIB6MOB,c(99 = Unknown), label="Sibling 6 - birth month")</v>
      </c>
      <c r="R109" s="35" t="str">
        <f t="shared" si="3"/>
        <v>missing values SIB6MOB(99).</v>
      </c>
      <c r="S109" s="70" t="s">
        <v>3808</v>
      </c>
    </row>
    <row r="110" spans="1:19" ht="10.8" customHeight="1" x14ac:dyDescent="0.3">
      <c r="A110" s="143"/>
      <c r="B110" s="145"/>
      <c r="C110" s="456" t="s">
        <v>6078</v>
      </c>
      <c r="D110" s="460" t="s">
        <v>6287</v>
      </c>
      <c r="E110" s="465" t="s">
        <v>6287</v>
      </c>
      <c r="F110" s="456" t="s">
        <v>6496</v>
      </c>
      <c r="G110" s="460" t="s">
        <v>6702</v>
      </c>
      <c r="H110" s="465" t="s">
        <v>6702</v>
      </c>
      <c r="I110" s="187">
        <v>0</v>
      </c>
      <c r="J110" s="148">
        <f t="shared" si="4"/>
        <v>0</v>
      </c>
      <c r="K110" s="273" t="s">
        <v>1919</v>
      </c>
      <c r="L110" s="151" t="s">
        <v>1919</v>
      </c>
      <c r="M110" s="173" t="s">
        <v>3334</v>
      </c>
      <c r="N110" s="173" t="s">
        <v>3553</v>
      </c>
      <c r="O110" s="173"/>
      <c r="P110" s="171"/>
      <c r="Q110" s="6" t="str">
        <f t="shared" si="5"/>
        <v>NACC$SIB6YOB=labelled_spss(NACC_UDS$SIB6YOB,c(9999 = Unknown), label="Sibling 6 - birth year")</v>
      </c>
      <c r="R110" s="35" t="str">
        <f t="shared" si="3"/>
        <v>missing values SIB6YOB(9999).</v>
      </c>
      <c r="S110" s="70" t="s">
        <v>3809</v>
      </c>
    </row>
    <row r="111" spans="1:19" ht="10.8" customHeight="1" x14ac:dyDescent="0.3">
      <c r="A111" s="143"/>
      <c r="B111" s="145"/>
      <c r="C111" s="456" t="s">
        <v>6100</v>
      </c>
      <c r="D111" s="460" t="s">
        <v>6310</v>
      </c>
      <c r="E111" s="465" t="s">
        <v>6310</v>
      </c>
      <c r="F111" s="456"/>
      <c r="G111" s="460"/>
      <c r="H111" s="465"/>
      <c r="I111" s="187">
        <v>0</v>
      </c>
      <c r="J111" s="148">
        <f t="shared" si="4"/>
        <v>1</v>
      </c>
      <c r="K111" s="303" t="s">
        <v>2049</v>
      </c>
      <c r="L111" s="175" t="s">
        <v>2049</v>
      </c>
      <c r="M111" s="176" t="s">
        <v>3583</v>
      </c>
      <c r="N111" s="177" t="s">
        <v>3552</v>
      </c>
      <c r="O111" s="177" t="s">
        <v>1920</v>
      </c>
      <c r="P111" s="299"/>
      <c r="Q111" s="6" t="str">
        <f t="shared" si="5"/>
        <v>NACC$SIB6LIV=labelled_spss(NACC_UDS$SIB6LIV,c(0 = No
1 = Yes
9 = Unknown), label="Sibling 6 living")</v>
      </c>
      <c r="R111" s="35" t="str">
        <f t="shared" si="3"/>
        <v>missing values SIB6LIV(9).</v>
      </c>
      <c r="S111" s="70" t="s">
        <v>2738</v>
      </c>
    </row>
    <row r="112" spans="1:19" ht="10.8" customHeight="1" x14ac:dyDescent="0.3">
      <c r="A112" s="143"/>
      <c r="B112" s="145"/>
      <c r="C112" s="456" t="s">
        <v>6101</v>
      </c>
      <c r="D112" s="460" t="s">
        <v>6311</v>
      </c>
      <c r="E112" s="465" t="s">
        <v>6311</v>
      </c>
      <c r="F112" s="456"/>
      <c r="G112" s="460"/>
      <c r="H112" s="465"/>
      <c r="I112" s="187">
        <v>0</v>
      </c>
      <c r="J112" s="148">
        <f t="shared" si="4"/>
        <v>1</v>
      </c>
      <c r="K112" s="303" t="s">
        <v>2050</v>
      </c>
      <c r="L112" s="175" t="s">
        <v>2050</v>
      </c>
      <c r="M112" s="176" t="s">
        <v>3584</v>
      </c>
      <c r="N112" s="176" t="s">
        <v>3553</v>
      </c>
      <c r="O112" s="177" t="s">
        <v>1920</v>
      </c>
      <c r="P112" s="299"/>
      <c r="Q112" s="6" t="str">
        <f t="shared" si="5"/>
        <v>NACC$SIB6YOD=labelled_spss(NACC_UDS$SIB6YOD,c(9999 = Unknown), label="Sibling 6 year of death")</v>
      </c>
      <c r="R112" s="35" t="str">
        <f t="shared" si="3"/>
        <v>missing values SIB6YOD(9999).</v>
      </c>
      <c r="S112" s="70" t="s">
        <v>3809</v>
      </c>
    </row>
    <row r="113" spans="1:19" ht="10.8" customHeight="1" x14ac:dyDescent="0.3">
      <c r="A113" s="143"/>
      <c r="B113" s="145"/>
      <c r="C113" s="456" t="s">
        <v>6102</v>
      </c>
      <c r="D113" s="460" t="s">
        <v>6312</v>
      </c>
      <c r="E113" s="465" t="s">
        <v>6312</v>
      </c>
      <c r="F113" s="456"/>
      <c r="G113" s="460"/>
      <c r="H113" s="465"/>
      <c r="I113" s="187">
        <v>0</v>
      </c>
      <c r="J113" s="148">
        <f t="shared" si="4"/>
        <v>1</v>
      </c>
      <c r="K113" s="303" t="s">
        <v>2051</v>
      </c>
      <c r="L113" s="175" t="s">
        <v>2051</v>
      </c>
      <c r="M113" s="176" t="s">
        <v>3585</v>
      </c>
      <c r="N113" s="177" t="s">
        <v>3552</v>
      </c>
      <c r="O113" s="177" t="s">
        <v>5661</v>
      </c>
      <c r="P113" s="299" t="s">
        <v>179</v>
      </c>
      <c r="Q113" s="6" t="str">
        <f t="shared" si="5"/>
        <v>NACC$SIB6DEM=labelled_spss(NACC_UDS$SIB6DEM,c(0 = No
1 = Yes
9 = Unknown), label="Sibling 6 demented")</v>
      </c>
      <c r="R113" s="35" t="str">
        <f t="shared" si="3"/>
        <v>missing values SIB6DEM(9).</v>
      </c>
      <c r="S113" s="70" t="s">
        <v>2738</v>
      </c>
    </row>
    <row r="114" spans="1:19" ht="10.8" customHeight="1" x14ac:dyDescent="0.3">
      <c r="A114" s="456" t="s">
        <v>6045</v>
      </c>
      <c r="B114" s="465" t="s">
        <v>6045</v>
      </c>
      <c r="C114" s="456" t="s">
        <v>6103</v>
      </c>
      <c r="D114" s="460" t="s">
        <v>6313</v>
      </c>
      <c r="E114" s="465" t="s">
        <v>6313</v>
      </c>
      <c r="F114" s="456"/>
      <c r="G114" s="460"/>
      <c r="H114" s="465"/>
      <c r="I114" s="187">
        <v>0</v>
      </c>
      <c r="J114" s="148">
        <f t="shared" si="4"/>
        <v>1</v>
      </c>
      <c r="K114" s="303" t="s">
        <v>2052</v>
      </c>
      <c r="L114" s="175" t="s">
        <v>2052</v>
      </c>
      <c r="M114" s="176" t="s">
        <v>3586</v>
      </c>
      <c r="N114" s="176" t="s">
        <v>3556</v>
      </c>
      <c r="O114" s="177" t="s">
        <v>1924</v>
      </c>
      <c r="P114" s="299"/>
      <c r="Q114" s="6" t="str">
        <f t="shared" si="5"/>
        <v>NACC$SIB6ONS=labelled_spss(NACC_UDS$SIB6ONS,c(999 = Age unknown), label="Sibling 6 age at onset")</v>
      </c>
      <c r="R114" s="35" t="str">
        <f t="shared" si="3"/>
        <v>missing values SIB6ONS(999).</v>
      </c>
      <c r="S114" s="70" t="s">
        <v>3810</v>
      </c>
    </row>
    <row r="115" spans="1:19" ht="10.8" customHeight="1" x14ac:dyDescent="0.3">
      <c r="A115" s="456" t="s">
        <v>6046</v>
      </c>
      <c r="B115" s="465" t="s">
        <v>6046</v>
      </c>
      <c r="C115" s="456"/>
      <c r="D115" s="460"/>
      <c r="E115" s="465"/>
      <c r="F115" s="456"/>
      <c r="G115" s="460"/>
      <c r="H115" s="465"/>
      <c r="I115" s="187">
        <v>0</v>
      </c>
      <c r="J115" s="148">
        <f t="shared" si="4"/>
        <v>1</v>
      </c>
      <c r="K115" s="303" t="s">
        <v>2053</v>
      </c>
      <c r="L115" s="175" t="s">
        <v>2053</v>
      </c>
      <c r="M115" s="176" t="s">
        <v>3587</v>
      </c>
      <c r="N115" s="177" t="s">
        <v>3562</v>
      </c>
      <c r="O115" s="177" t="s">
        <v>5662</v>
      </c>
      <c r="P115" s="299"/>
      <c r="Q115" s="6" t="str">
        <f t="shared" si="5"/>
        <v>NACC$SIB6AGE=labelled_spss(NACC_UDS$SIB6AGE,c(888 = N/A
999 = Age Unknown), label="Sibling 6 current age if living")</v>
      </c>
      <c r="R115" s="35" t="str">
        <f t="shared" si="3"/>
        <v>missing values SIB6AGE(888,999).</v>
      </c>
      <c r="S115" s="70" t="s">
        <v>3811</v>
      </c>
    </row>
    <row r="116" spans="1:19" ht="10.8" customHeight="1" x14ac:dyDescent="0.3">
      <c r="A116" s="143"/>
      <c r="B116" s="145"/>
      <c r="C116" s="143"/>
      <c r="D116" s="144"/>
      <c r="E116" s="145"/>
      <c r="F116" s="456" t="s">
        <v>6497</v>
      </c>
      <c r="G116" s="460" t="s">
        <v>6703</v>
      </c>
      <c r="H116" s="465" t="s">
        <v>6703</v>
      </c>
      <c r="I116" s="187">
        <v>0</v>
      </c>
      <c r="J116" s="148">
        <f t="shared" si="4"/>
        <v>0</v>
      </c>
      <c r="K116" s="273" t="s">
        <v>1920</v>
      </c>
      <c r="L116" s="151" t="s">
        <v>1920</v>
      </c>
      <c r="M116" s="173" t="s">
        <v>3335</v>
      </c>
      <c r="N116" s="178" t="s">
        <v>3802</v>
      </c>
      <c r="O116" s="178"/>
      <c r="P116" s="171"/>
      <c r="Q116" s="6" t="str">
        <f t="shared" si="5"/>
        <v>NACC$SIB6AGD=labelled_spss(NACC_UDS$SIB6AGD,c(888 = N/A
999 = Unknown), label="Sibling 6 - age at death")</v>
      </c>
      <c r="R116" s="35" t="str">
        <f t="shared" si="3"/>
        <v>missing values SIB6AGD(888,999).</v>
      </c>
      <c r="S116" s="70" t="s">
        <v>3811</v>
      </c>
    </row>
    <row r="117" spans="1:19" ht="10.8" customHeight="1" x14ac:dyDescent="0.3">
      <c r="A117" s="143"/>
      <c r="B117" s="145"/>
      <c r="C117" s="143"/>
      <c r="D117" s="144"/>
      <c r="E117" s="145"/>
      <c r="F117" s="456" t="s">
        <v>6498</v>
      </c>
      <c r="G117" s="460" t="s">
        <v>6704</v>
      </c>
      <c r="H117" s="465" t="s">
        <v>6704</v>
      </c>
      <c r="I117" s="187">
        <v>0</v>
      </c>
      <c r="J117" s="148">
        <f t="shared" si="4"/>
        <v>0</v>
      </c>
      <c r="K117" s="273" t="s">
        <v>1921</v>
      </c>
      <c r="L117" s="151" t="s">
        <v>1921</v>
      </c>
      <c r="M117" s="173" t="s">
        <v>3336</v>
      </c>
      <c r="N117" s="174" t="s">
        <v>3803</v>
      </c>
      <c r="O117" s="174"/>
      <c r="P117" s="171" t="s">
        <v>179</v>
      </c>
      <c r="Q117" s="6" t="str">
        <f t="shared" si="5"/>
        <v>NACC$SIB6NEU=labelled_spss(NACC_UDS$SIB6NEU,c(1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6 - neurological problem")</v>
      </c>
      <c r="R117" s="35" t="str">
        <f t="shared" si="3"/>
        <v>missing values SIB6NEU(8,9).</v>
      </c>
      <c r="S117" s="70" t="s">
        <v>3812</v>
      </c>
    </row>
    <row r="118" spans="1:19" ht="10.8" customHeight="1" x14ac:dyDescent="0.3">
      <c r="A118" s="143"/>
      <c r="B118" s="145"/>
      <c r="C118" s="143"/>
      <c r="D118" s="144"/>
      <c r="E118" s="145"/>
      <c r="F118" s="456" t="s">
        <v>6499</v>
      </c>
      <c r="G118" s="460" t="s">
        <v>6705</v>
      </c>
      <c r="H118" s="465" t="s">
        <v>6705</v>
      </c>
      <c r="I118" s="187">
        <v>0</v>
      </c>
      <c r="J118" s="148">
        <f t="shared" si="4"/>
        <v>0</v>
      </c>
      <c r="K118" s="273" t="s">
        <v>1922</v>
      </c>
      <c r="L118" s="151" t="s">
        <v>1922</v>
      </c>
      <c r="M118" s="173" t="s">
        <v>3337</v>
      </c>
      <c r="N118" s="173" t="s">
        <v>3804</v>
      </c>
      <c r="O118" s="173"/>
      <c r="P118" s="171"/>
      <c r="Q118" s="6" t="str">
        <f t="shared" si="5"/>
        <v>NACC$SIB6PDX=labelled_spss(NACC_UDS$SIB6PDX,c(999 = Specific diagnosis unknown), label="Sibling 6 - primary dx")</v>
      </c>
      <c r="R118" s="35" t="str">
        <f t="shared" si="3"/>
        <v>missing values SIB6PDX(999).</v>
      </c>
      <c r="S118" s="70" t="s">
        <v>3810</v>
      </c>
    </row>
    <row r="119" spans="1:19" ht="10.8" customHeight="1" x14ac:dyDescent="0.3">
      <c r="A119" s="143"/>
      <c r="B119" s="145"/>
      <c r="C119" s="143"/>
      <c r="D119" s="144"/>
      <c r="E119" s="145"/>
      <c r="F119" s="456" t="s">
        <v>6500</v>
      </c>
      <c r="G119" s="460" t="s">
        <v>6706</v>
      </c>
      <c r="H119" s="465" t="s">
        <v>6706</v>
      </c>
      <c r="I119" s="187">
        <v>0</v>
      </c>
      <c r="J119" s="148">
        <f t="shared" si="4"/>
        <v>0</v>
      </c>
      <c r="K119" s="273" t="s">
        <v>1923</v>
      </c>
      <c r="L119" s="151" t="s">
        <v>1923</v>
      </c>
      <c r="M119" s="173" t="s">
        <v>3338</v>
      </c>
      <c r="N119" s="174" t="s">
        <v>3805</v>
      </c>
      <c r="O119" s="174"/>
      <c r="P119" s="171"/>
      <c r="Q119" s="6" t="str">
        <f t="shared" si="5"/>
        <v>NACC$SIB6MOE=labelled_spss(NACC_UDS$SIB6MOE,c(1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6 - method of evaluation")</v>
      </c>
      <c r="R119" s="35" t="str">
        <f t="shared" si="3"/>
        <v/>
      </c>
      <c r="S119" s="70"/>
    </row>
    <row r="120" spans="1:19" ht="10.8" customHeight="1" x14ac:dyDescent="0.3">
      <c r="A120" s="143"/>
      <c r="B120" s="145"/>
      <c r="C120" s="143"/>
      <c r="D120" s="144"/>
      <c r="E120" s="145"/>
      <c r="F120" s="456" t="s">
        <v>6501</v>
      </c>
      <c r="G120" s="460" t="s">
        <v>6707</v>
      </c>
      <c r="H120" s="465" t="s">
        <v>6707</v>
      </c>
      <c r="I120" s="187">
        <v>0</v>
      </c>
      <c r="J120" s="148">
        <f t="shared" si="4"/>
        <v>0</v>
      </c>
      <c r="K120" s="273" t="s">
        <v>1924</v>
      </c>
      <c r="L120" s="151" t="s">
        <v>1924</v>
      </c>
      <c r="M120" s="173" t="s">
        <v>3339</v>
      </c>
      <c r="N120" s="173" t="s">
        <v>3806</v>
      </c>
      <c r="O120" s="173"/>
      <c r="P120" s="171"/>
      <c r="Q120" s="6" t="str">
        <f t="shared" si="5"/>
        <v>NACC$SIB6AGO=labelled_spss(NACC_UDS$SIB6AGO,c(999 = Unknown), label="Sibling 6 - age of onset")</v>
      </c>
      <c r="R120" s="35" t="str">
        <f t="shared" si="3"/>
        <v>missing values SIB6AGO(999).</v>
      </c>
      <c r="S120" s="70" t="s">
        <v>3810</v>
      </c>
    </row>
    <row r="121" spans="1:19" ht="10.8" customHeight="1" x14ac:dyDescent="0.3">
      <c r="A121" s="143"/>
      <c r="B121" s="145"/>
      <c r="C121" s="143"/>
      <c r="D121" s="144"/>
      <c r="E121" s="145"/>
      <c r="F121" s="456" t="s">
        <v>6502</v>
      </c>
      <c r="G121" s="460" t="s">
        <v>6708</v>
      </c>
      <c r="H121" s="465" t="s">
        <v>6708</v>
      </c>
      <c r="I121" s="187">
        <v>0</v>
      </c>
      <c r="J121" s="148">
        <f t="shared" si="4"/>
        <v>0</v>
      </c>
      <c r="K121" s="273" t="s">
        <v>1925</v>
      </c>
      <c r="L121" s="151" t="s">
        <v>1925</v>
      </c>
      <c r="M121" s="173" t="s">
        <v>3340</v>
      </c>
      <c r="N121" s="173" t="s">
        <v>3729</v>
      </c>
      <c r="O121" s="173"/>
      <c r="P121" s="171"/>
      <c r="Q121" s="6" t="str">
        <f t="shared" si="5"/>
        <v>NACC$SIB7MOB=labelled_spss(NACC_UDS$SIB7MOB,c(99 = Unknown), label="Sibling 7 - birth month")</v>
      </c>
      <c r="R121" s="35" t="str">
        <f t="shared" si="3"/>
        <v>missing values SIB7MOB(99).</v>
      </c>
      <c r="S121" s="70" t="s">
        <v>3808</v>
      </c>
    </row>
    <row r="122" spans="1:19" ht="10.8" customHeight="1" x14ac:dyDescent="0.3">
      <c r="A122" s="143"/>
      <c r="B122" s="145"/>
      <c r="C122" s="456" t="s">
        <v>6079</v>
      </c>
      <c r="D122" s="460" t="s">
        <v>6288</v>
      </c>
      <c r="E122" s="465" t="s">
        <v>6288</v>
      </c>
      <c r="F122" s="456" t="s">
        <v>6503</v>
      </c>
      <c r="G122" s="460" t="s">
        <v>6709</v>
      </c>
      <c r="H122" s="465" t="s">
        <v>6709</v>
      </c>
      <c r="I122" s="187">
        <v>0</v>
      </c>
      <c r="J122" s="148">
        <f t="shared" si="4"/>
        <v>0</v>
      </c>
      <c r="K122" s="273" t="s">
        <v>1926</v>
      </c>
      <c r="L122" s="151" t="s">
        <v>1926</v>
      </c>
      <c r="M122" s="173" t="s">
        <v>3341</v>
      </c>
      <c r="N122" s="173" t="s">
        <v>3553</v>
      </c>
      <c r="O122" s="173"/>
      <c r="P122" s="171"/>
      <c r="Q122" s="6" t="str">
        <f t="shared" si="5"/>
        <v>NACC$SIB7YOB=labelled_spss(NACC_UDS$SIB7YOB,c(9999 = Unknown), label="Sibling 7 - birth year")</v>
      </c>
      <c r="R122" s="35" t="str">
        <f t="shared" si="3"/>
        <v>missing values SIB7YOB(9999).</v>
      </c>
      <c r="S122" s="70" t="s">
        <v>3809</v>
      </c>
    </row>
    <row r="123" spans="1:19" ht="10.8" customHeight="1" x14ac:dyDescent="0.3">
      <c r="A123" s="143"/>
      <c r="B123" s="145"/>
      <c r="C123" s="456" t="s">
        <v>6104</v>
      </c>
      <c r="D123" s="460" t="s">
        <v>6314</v>
      </c>
      <c r="E123" s="465" t="s">
        <v>6314</v>
      </c>
      <c r="F123" s="456"/>
      <c r="G123" s="460"/>
      <c r="H123" s="465"/>
      <c r="I123" s="187">
        <v>0</v>
      </c>
      <c r="J123" s="148">
        <f t="shared" si="4"/>
        <v>1</v>
      </c>
      <c r="K123" s="303" t="s">
        <v>2054</v>
      </c>
      <c r="L123" s="175" t="s">
        <v>2054</v>
      </c>
      <c r="M123" s="176" t="s">
        <v>3588</v>
      </c>
      <c r="N123" s="177" t="s">
        <v>3552</v>
      </c>
      <c r="O123" s="177" t="s">
        <v>1927</v>
      </c>
      <c r="P123" s="299"/>
      <c r="Q123" s="6" t="str">
        <f t="shared" si="5"/>
        <v>NACC$SIB7LIV=labelled_spss(NACC_UDS$SIB7LIV,c(0 = No
1 = Yes
9 = Unknown), label="Sibling 7 living")</v>
      </c>
      <c r="R123" s="35" t="str">
        <f t="shared" si="3"/>
        <v>missing values SIB7LIV(9).</v>
      </c>
      <c r="S123" s="70" t="s">
        <v>2738</v>
      </c>
    </row>
    <row r="124" spans="1:19" ht="10.8" customHeight="1" x14ac:dyDescent="0.3">
      <c r="A124" s="143"/>
      <c r="B124" s="145"/>
      <c r="C124" s="456" t="s">
        <v>6105</v>
      </c>
      <c r="D124" s="460" t="s">
        <v>6315</v>
      </c>
      <c r="E124" s="465" t="s">
        <v>6315</v>
      </c>
      <c r="F124" s="456"/>
      <c r="G124" s="460"/>
      <c r="H124" s="465"/>
      <c r="I124" s="187">
        <v>0</v>
      </c>
      <c r="J124" s="148">
        <f t="shared" si="4"/>
        <v>1</v>
      </c>
      <c r="K124" s="303" t="s">
        <v>2055</v>
      </c>
      <c r="L124" s="175" t="s">
        <v>2055</v>
      </c>
      <c r="M124" s="176" t="s">
        <v>3589</v>
      </c>
      <c r="N124" s="176" t="s">
        <v>3553</v>
      </c>
      <c r="O124" s="177" t="s">
        <v>1927</v>
      </c>
      <c r="P124" s="299"/>
      <c r="Q124" s="6" t="str">
        <f t="shared" si="5"/>
        <v>NACC$SIB7YOD=labelled_spss(NACC_UDS$SIB7YOD,c(9999 = Unknown), label="Sibling 7 year of death")</v>
      </c>
      <c r="R124" s="35" t="str">
        <f t="shared" si="3"/>
        <v>missing values SIB7YOD(9999).</v>
      </c>
      <c r="S124" s="70" t="s">
        <v>3809</v>
      </c>
    </row>
    <row r="125" spans="1:19" ht="10.8" customHeight="1" x14ac:dyDescent="0.3">
      <c r="A125" s="143"/>
      <c r="B125" s="145"/>
      <c r="C125" s="456" t="s">
        <v>6106</v>
      </c>
      <c r="D125" s="460" t="s">
        <v>6316</v>
      </c>
      <c r="E125" s="465" t="s">
        <v>6316</v>
      </c>
      <c r="F125" s="456"/>
      <c r="G125" s="460"/>
      <c r="H125" s="465"/>
      <c r="I125" s="187">
        <v>0</v>
      </c>
      <c r="J125" s="148">
        <f t="shared" si="4"/>
        <v>1</v>
      </c>
      <c r="K125" s="303" t="s">
        <v>2056</v>
      </c>
      <c r="L125" s="175" t="s">
        <v>2056</v>
      </c>
      <c r="M125" s="176" t="s">
        <v>3590</v>
      </c>
      <c r="N125" s="177" t="s">
        <v>3552</v>
      </c>
      <c r="O125" s="177" t="s">
        <v>5663</v>
      </c>
      <c r="P125" s="299" t="s">
        <v>179</v>
      </c>
      <c r="Q125" s="6" t="str">
        <f t="shared" si="5"/>
        <v>NACC$SIB7DEM=labelled_spss(NACC_UDS$SIB7DEM,c(0 = No
1 = Yes
9 = Unknown), label="Sibling 7 demented")</v>
      </c>
      <c r="R125" s="35" t="str">
        <f t="shared" si="3"/>
        <v>missing values SIB7DEM(9).</v>
      </c>
      <c r="S125" s="70" t="s">
        <v>2738</v>
      </c>
    </row>
    <row r="126" spans="1:19" ht="10.8" customHeight="1" x14ac:dyDescent="0.3">
      <c r="A126" s="143"/>
      <c r="B126" s="145"/>
      <c r="C126" s="456" t="s">
        <v>6107</v>
      </c>
      <c r="D126" s="460" t="s">
        <v>6317</v>
      </c>
      <c r="E126" s="465" t="s">
        <v>6317</v>
      </c>
      <c r="F126" s="456"/>
      <c r="G126" s="460"/>
      <c r="H126" s="465"/>
      <c r="I126" s="187">
        <v>0</v>
      </c>
      <c r="J126" s="148">
        <f t="shared" si="4"/>
        <v>1</v>
      </c>
      <c r="K126" s="303" t="s">
        <v>2057</v>
      </c>
      <c r="L126" s="175" t="s">
        <v>2057</v>
      </c>
      <c r="M126" s="176" t="s">
        <v>3591</v>
      </c>
      <c r="N126" s="176" t="s">
        <v>3556</v>
      </c>
      <c r="O126" s="177" t="s">
        <v>1931</v>
      </c>
      <c r="P126" s="299"/>
      <c r="Q126" s="6" t="str">
        <f t="shared" si="5"/>
        <v>NACC$SIB7ONS=labelled_spss(NACC_UDS$SIB7ONS,c(999 = Age unknown), label="Sibling 7 age at onset")</v>
      </c>
      <c r="R126" s="35" t="str">
        <f t="shared" si="3"/>
        <v>missing values SIB7ONS(999).</v>
      </c>
      <c r="S126" s="70" t="s">
        <v>3810</v>
      </c>
    </row>
    <row r="127" spans="1:19" ht="10.8" customHeight="1" x14ac:dyDescent="0.3">
      <c r="A127" s="143"/>
      <c r="B127" s="145"/>
      <c r="C127" s="143"/>
      <c r="D127" s="144"/>
      <c r="E127" s="145"/>
      <c r="F127" s="456" t="s">
        <v>6504</v>
      </c>
      <c r="G127" s="460" t="s">
        <v>6710</v>
      </c>
      <c r="H127" s="465" t="s">
        <v>6710</v>
      </c>
      <c r="I127" s="187">
        <v>0</v>
      </c>
      <c r="J127" s="148">
        <f t="shared" si="4"/>
        <v>0</v>
      </c>
      <c r="K127" s="273" t="s">
        <v>1927</v>
      </c>
      <c r="L127" s="151" t="s">
        <v>1927</v>
      </c>
      <c r="M127" s="173" t="s">
        <v>3342</v>
      </c>
      <c r="N127" s="178" t="s">
        <v>3802</v>
      </c>
      <c r="O127" s="178"/>
      <c r="P127" s="171"/>
      <c r="Q127" s="6" t="str">
        <f t="shared" si="5"/>
        <v>NACC$SIB7AGD=labelled_spss(NACC_UDS$SIB7AGD,c(888 = N/A
999 = Unknown), label="Sibling 7 - age at death")</v>
      </c>
      <c r="R127" s="35" t="str">
        <f t="shared" si="3"/>
        <v>missing values SIB7AGD(888,999).</v>
      </c>
      <c r="S127" s="70" t="s">
        <v>3811</v>
      </c>
    </row>
    <row r="128" spans="1:19" ht="10.8" customHeight="1" x14ac:dyDescent="0.3">
      <c r="A128" s="143"/>
      <c r="B128" s="145"/>
      <c r="C128" s="143"/>
      <c r="D128" s="144"/>
      <c r="E128" s="145"/>
      <c r="F128" s="456" t="s">
        <v>6505</v>
      </c>
      <c r="G128" s="460" t="s">
        <v>6711</v>
      </c>
      <c r="H128" s="465" t="s">
        <v>6711</v>
      </c>
      <c r="I128" s="187">
        <v>0</v>
      </c>
      <c r="J128" s="148">
        <f t="shared" si="4"/>
        <v>0</v>
      </c>
      <c r="K128" s="273" t="s">
        <v>1928</v>
      </c>
      <c r="L128" s="151" t="s">
        <v>1928</v>
      </c>
      <c r="M128" s="173" t="s">
        <v>3343</v>
      </c>
      <c r="N128" s="174" t="s">
        <v>3803</v>
      </c>
      <c r="O128" s="174"/>
      <c r="P128" s="171" t="s">
        <v>179</v>
      </c>
      <c r="Q128" s="6" t="str">
        <f t="shared" si="5"/>
        <v>NACC$SIB7NEU=labelled_spss(NACC_UDS$SIB7NEU,c(1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7 - neurological problem")</v>
      </c>
      <c r="R128" s="35" t="str">
        <f t="shared" si="3"/>
        <v>missing values SIB7NEU(8,9).</v>
      </c>
      <c r="S128" s="70" t="s">
        <v>3812</v>
      </c>
    </row>
    <row r="129" spans="1:19" ht="10.8" customHeight="1" x14ac:dyDescent="0.3">
      <c r="A129" s="143"/>
      <c r="B129" s="145"/>
      <c r="C129" s="143"/>
      <c r="D129" s="144"/>
      <c r="E129" s="145"/>
      <c r="F129" s="456" t="s">
        <v>6506</v>
      </c>
      <c r="G129" s="460" t="s">
        <v>6712</v>
      </c>
      <c r="H129" s="465" t="s">
        <v>6712</v>
      </c>
      <c r="I129" s="187">
        <v>0</v>
      </c>
      <c r="J129" s="148">
        <f t="shared" si="4"/>
        <v>0</v>
      </c>
      <c r="K129" s="273" t="s">
        <v>1929</v>
      </c>
      <c r="L129" s="151" t="s">
        <v>1929</v>
      </c>
      <c r="M129" s="173" t="s">
        <v>3344</v>
      </c>
      <c r="N129" s="173" t="s">
        <v>3804</v>
      </c>
      <c r="O129" s="173"/>
      <c r="P129" s="171"/>
      <c r="Q129" s="6" t="str">
        <f t="shared" si="5"/>
        <v>NACC$SIB7PDX=labelled_spss(NACC_UDS$SIB7PDX,c(999 = Specific diagnosis unknown), label="Sibling 7 - primary dx")</v>
      </c>
      <c r="R129" s="35" t="str">
        <f t="shared" si="3"/>
        <v>missing values SIB7PDX(999).</v>
      </c>
      <c r="S129" s="70" t="s">
        <v>3810</v>
      </c>
    </row>
    <row r="130" spans="1:19" ht="10.8" customHeight="1" x14ac:dyDescent="0.3">
      <c r="A130" s="143"/>
      <c r="B130" s="145"/>
      <c r="C130" s="143"/>
      <c r="D130" s="144"/>
      <c r="E130" s="145"/>
      <c r="F130" s="456" t="s">
        <v>6507</v>
      </c>
      <c r="G130" s="460" t="s">
        <v>6713</v>
      </c>
      <c r="H130" s="465" t="s">
        <v>6713</v>
      </c>
      <c r="I130" s="187">
        <v>0</v>
      </c>
      <c r="J130" s="148">
        <f t="shared" si="4"/>
        <v>0</v>
      </c>
      <c r="K130" s="273" t="s">
        <v>1930</v>
      </c>
      <c r="L130" s="151" t="s">
        <v>1930</v>
      </c>
      <c r="M130" s="173" t="s">
        <v>3345</v>
      </c>
      <c r="N130" s="174" t="s">
        <v>3805</v>
      </c>
      <c r="O130" s="174"/>
      <c r="P130" s="171"/>
      <c r="Q130" s="6" t="str">
        <f t="shared" si="5"/>
        <v>NACC$SIB7MOE=labelled_spss(NACC_UDS$SIB7MOE,c(1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7 - method of evaluation")</v>
      </c>
      <c r="R130" s="35" t="str">
        <f t="shared" ref="R130:R193" si="6">IF(S130="","",CONCATENATE("missing values ",L130,"(",S130,")."))</f>
        <v/>
      </c>
      <c r="S130" s="70"/>
    </row>
    <row r="131" spans="1:19" ht="10.8" customHeight="1" x14ac:dyDescent="0.3">
      <c r="A131" s="143"/>
      <c r="B131" s="145"/>
      <c r="C131" s="143"/>
      <c r="D131" s="144"/>
      <c r="E131" s="145"/>
      <c r="F131" s="456" t="s">
        <v>6508</v>
      </c>
      <c r="G131" s="460" t="s">
        <v>6714</v>
      </c>
      <c r="H131" s="465" t="s">
        <v>6714</v>
      </c>
      <c r="I131" s="187">
        <v>0</v>
      </c>
      <c r="J131" s="148">
        <f t="shared" ref="J131:J194" si="7">IF(AND(F131="",G131="",H131=""),1,0)</f>
        <v>0</v>
      </c>
      <c r="K131" s="273" t="s">
        <v>1931</v>
      </c>
      <c r="L131" s="151" t="s">
        <v>1931</v>
      </c>
      <c r="M131" s="173" t="s">
        <v>3346</v>
      </c>
      <c r="N131" s="173" t="s">
        <v>3806</v>
      </c>
      <c r="O131" s="173"/>
      <c r="P131" s="171"/>
      <c r="Q131" s="6" t="str">
        <f t="shared" ref="Q131:Q194" si="8">CONCATENATE("NACC$",L131,"=","labelled_spss(NACC_UDS$",L131,",c(",N131,"), label=",$Q$1,M131,$Q$1,")")</f>
        <v>NACC$SIB7AGO=labelled_spss(NACC_UDS$SIB7AGO,c(999 = Unknown), label="Sibling 7 - age of onset")</v>
      </c>
      <c r="R131" s="35" t="str">
        <f t="shared" si="6"/>
        <v>missing values SIB7AGO(999).</v>
      </c>
      <c r="S131" s="70" t="s">
        <v>3810</v>
      </c>
    </row>
    <row r="132" spans="1:19" ht="10.8" customHeight="1" x14ac:dyDescent="0.3">
      <c r="A132" s="143"/>
      <c r="B132" s="145"/>
      <c r="C132" s="143"/>
      <c r="D132" s="144"/>
      <c r="E132" s="145"/>
      <c r="F132" s="456" t="s">
        <v>6509</v>
      </c>
      <c r="G132" s="460" t="s">
        <v>6715</v>
      </c>
      <c r="H132" s="465" t="s">
        <v>6715</v>
      </c>
      <c r="I132" s="187">
        <v>0</v>
      </c>
      <c r="J132" s="148">
        <f t="shared" si="7"/>
        <v>0</v>
      </c>
      <c r="K132" s="273" t="s">
        <v>1932</v>
      </c>
      <c r="L132" s="151" t="s">
        <v>1932</v>
      </c>
      <c r="M132" s="173" t="s">
        <v>3347</v>
      </c>
      <c r="N132" s="173" t="s">
        <v>3729</v>
      </c>
      <c r="O132" s="173"/>
      <c r="P132" s="171"/>
      <c r="Q132" s="6" t="str">
        <f t="shared" si="8"/>
        <v>NACC$SIB8MOB=labelled_spss(NACC_UDS$SIB8MOB,c(99 = Unknown), label="Sibling 8 - birth month")</v>
      </c>
      <c r="R132" s="35" t="str">
        <f t="shared" si="6"/>
        <v>missing values SIB8MOB(99).</v>
      </c>
      <c r="S132" s="70" t="s">
        <v>3808</v>
      </c>
    </row>
    <row r="133" spans="1:19" ht="10.8" customHeight="1" x14ac:dyDescent="0.3">
      <c r="A133" s="143"/>
      <c r="B133" s="145"/>
      <c r="C133" s="456" t="s">
        <v>6080</v>
      </c>
      <c r="D133" s="460" t="s">
        <v>6289</v>
      </c>
      <c r="E133" s="465" t="s">
        <v>6289</v>
      </c>
      <c r="F133" s="456" t="s">
        <v>6510</v>
      </c>
      <c r="G133" s="460" t="s">
        <v>6716</v>
      </c>
      <c r="H133" s="465" t="s">
        <v>6716</v>
      </c>
      <c r="I133" s="187">
        <v>0</v>
      </c>
      <c r="J133" s="148">
        <f t="shared" si="7"/>
        <v>0</v>
      </c>
      <c r="K133" s="273" t="s">
        <v>1933</v>
      </c>
      <c r="L133" s="151" t="s">
        <v>1933</v>
      </c>
      <c r="M133" s="173" t="s">
        <v>3348</v>
      </c>
      <c r="N133" s="173" t="s">
        <v>3553</v>
      </c>
      <c r="O133" s="173"/>
      <c r="P133" s="171"/>
      <c r="Q133" s="6" t="str">
        <f t="shared" si="8"/>
        <v>NACC$SIB8YOB=labelled_spss(NACC_UDS$SIB8YOB,c(9999 = Unknown), label="Sibling 8 - birth year")</v>
      </c>
      <c r="R133" s="35" t="str">
        <f t="shared" si="6"/>
        <v>missing values SIB8YOB(9999).</v>
      </c>
      <c r="S133" s="70" t="s">
        <v>3809</v>
      </c>
    </row>
    <row r="134" spans="1:19" ht="10.8" customHeight="1" x14ac:dyDescent="0.3">
      <c r="A134" s="143"/>
      <c r="B134" s="145"/>
      <c r="C134" s="456" t="s">
        <v>6108</v>
      </c>
      <c r="D134" s="460" t="s">
        <v>6319</v>
      </c>
      <c r="E134" s="465" t="s">
        <v>6319</v>
      </c>
      <c r="F134" s="456"/>
      <c r="G134" s="460"/>
      <c r="H134" s="465"/>
      <c r="I134" s="187">
        <v>0</v>
      </c>
      <c r="J134" s="148">
        <f t="shared" si="7"/>
        <v>1</v>
      </c>
      <c r="K134" s="303" t="s">
        <v>2058</v>
      </c>
      <c r="L134" s="175" t="s">
        <v>2058</v>
      </c>
      <c r="M134" s="176" t="s">
        <v>3592</v>
      </c>
      <c r="N134" s="177" t="s">
        <v>3552</v>
      </c>
      <c r="O134" s="177" t="s">
        <v>1934</v>
      </c>
      <c r="P134" s="299"/>
      <c r="Q134" s="6" t="str">
        <f t="shared" si="8"/>
        <v>NACC$SIB8LIV=labelled_spss(NACC_UDS$SIB8LIV,c(0 = No
1 = Yes
9 = Unknown), label="Sibling 8 living")</v>
      </c>
      <c r="R134" s="35" t="str">
        <f t="shared" si="6"/>
        <v>missing values SIB8LIV(9).</v>
      </c>
      <c r="S134" s="70" t="s">
        <v>2738</v>
      </c>
    </row>
    <row r="135" spans="1:19" ht="10.8" customHeight="1" x14ac:dyDescent="0.3">
      <c r="A135" s="143"/>
      <c r="B135" s="145"/>
      <c r="C135" s="456" t="s">
        <v>6109</v>
      </c>
      <c r="D135" s="460" t="s">
        <v>6320</v>
      </c>
      <c r="E135" s="465" t="s">
        <v>6320</v>
      </c>
      <c r="F135" s="456"/>
      <c r="G135" s="460"/>
      <c r="H135" s="465"/>
      <c r="I135" s="187">
        <v>0</v>
      </c>
      <c r="J135" s="148">
        <f t="shared" si="7"/>
        <v>1</v>
      </c>
      <c r="K135" s="303" t="s">
        <v>2059</v>
      </c>
      <c r="L135" s="175" t="s">
        <v>2059</v>
      </c>
      <c r="M135" s="176" t="s">
        <v>3593</v>
      </c>
      <c r="N135" s="176" t="s">
        <v>3553</v>
      </c>
      <c r="O135" s="176" t="s">
        <v>1934</v>
      </c>
      <c r="P135" s="299"/>
      <c r="Q135" s="6" t="str">
        <f t="shared" si="8"/>
        <v>NACC$SIB8YOD=labelled_spss(NACC_UDS$SIB8YOD,c(9999 = Unknown), label="Sibling 8 year of death")</v>
      </c>
      <c r="R135" s="35" t="str">
        <f t="shared" si="6"/>
        <v>missing values SIB8YOD(9999).</v>
      </c>
      <c r="S135" s="70" t="s">
        <v>3809</v>
      </c>
    </row>
    <row r="136" spans="1:19" ht="10.8" customHeight="1" x14ac:dyDescent="0.3">
      <c r="A136" s="143"/>
      <c r="B136" s="145"/>
      <c r="C136" s="456" t="s">
        <v>6110</v>
      </c>
      <c r="D136" s="460" t="s">
        <v>6321</v>
      </c>
      <c r="E136" s="465" t="s">
        <v>6321</v>
      </c>
      <c r="F136" s="456"/>
      <c r="G136" s="460"/>
      <c r="H136" s="465"/>
      <c r="I136" s="187">
        <v>0</v>
      </c>
      <c r="J136" s="148">
        <f t="shared" si="7"/>
        <v>1</v>
      </c>
      <c r="K136" s="303" t="s">
        <v>2060</v>
      </c>
      <c r="L136" s="175" t="s">
        <v>2060</v>
      </c>
      <c r="M136" s="176" t="s">
        <v>3594</v>
      </c>
      <c r="N136" s="177" t="s">
        <v>3552</v>
      </c>
      <c r="O136" s="177" t="s">
        <v>5664</v>
      </c>
      <c r="P136" s="299" t="s">
        <v>179</v>
      </c>
      <c r="Q136" s="6" t="str">
        <f t="shared" si="8"/>
        <v>NACC$SIB8DEM=labelled_spss(NACC_UDS$SIB8DEM,c(0 = No
1 = Yes
9 = Unknown), label="Sibling 8 demented")</v>
      </c>
      <c r="R136" s="35" t="str">
        <f t="shared" si="6"/>
        <v>missing values SIB8DEM(9).</v>
      </c>
      <c r="S136" s="70" t="s">
        <v>2738</v>
      </c>
    </row>
    <row r="137" spans="1:19" ht="10.8" customHeight="1" x14ac:dyDescent="0.3">
      <c r="A137" s="143"/>
      <c r="B137" s="145"/>
      <c r="C137" s="456" t="s">
        <v>6111</v>
      </c>
      <c r="D137" s="460" t="s">
        <v>6318</v>
      </c>
      <c r="E137" s="465" t="s">
        <v>6318</v>
      </c>
      <c r="F137" s="456"/>
      <c r="G137" s="460"/>
      <c r="H137" s="465"/>
      <c r="I137" s="187">
        <v>0</v>
      </c>
      <c r="J137" s="148">
        <f t="shared" si="7"/>
        <v>1</v>
      </c>
      <c r="K137" s="303" t="s">
        <v>2061</v>
      </c>
      <c r="L137" s="175" t="s">
        <v>2061</v>
      </c>
      <c r="M137" s="176" t="s">
        <v>3595</v>
      </c>
      <c r="N137" s="176" t="s">
        <v>3556</v>
      </c>
      <c r="O137" s="176" t="s">
        <v>1938</v>
      </c>
      <c r="P137" s="299"/>
      <c r="Q137" s="6" t="str">
        <f t="shared" si="8"/>
        <v>NACC$SIB8ONS=labelled_spss(NACC_UDS$SIB8ONS,c(999 = Age unknown), label="Sibling 8 age at onset")</v>
      </c>
      <c r="R137" s="35" t="str">
        <f t="shared" si="6"/>
        <v>missing values SIB8ONS(999).</v>
      </c>
      <c r="S137" s="70" t="s">
        <v>3810</v>
      </c>
    </row>
    <row r="138" spans="1:19" ht="10.8" customHeight="1" x14ac:dyDescent="0.3">
      <c r="A138" s="143"/>
      <c r="B138" s="145"/>
      <c r="C138" s="143"/>
      <c r="D138" s="144"/>
      <c r="E138" s="145"/>
      <c r="F138" s="456" t="s">
        <v>6504</v>
      </c>
      <c r="G138" s="460" t="s">
        <v>6717</v>
      </c>
      <c r="H138" s="465" t="s">
        <v>6717</v>
      </c>
      <c r="I138" s="187">
        <v>0</v>
      </c>
      <c r="J138" s="148">
        <f t="shared" si="7"/>
        <v>0</v>
      </c>
      <c r="K138" s="273" t="s">
        <v>1934</v>
      </c>
      <c r="L138" s="151" t="s">
        <v>1934</v>
      </c>
      <c r="M138" s="173" t="s">
        <v>3349</v>
      </c>
      <c r="N138" s="178" t="s">
        <v>3802</v>
      </c>
      <c r="O138" s="178"/>
      <c r="P138" s="171"/>
      <c r="Q138" s="6" t="str">
        <f t="shared" si="8"/>
        <v>NACC$SIB8AGD=labelled_spss(NACC_UDS$SIB8AGD,c(888 = N/A
999 = Unknown), label="Sibling 8 - age at death")</v>
      </c>
      <c r="R138" s="35" t="str">
        <f t="shared" si="6"/>
        <v>missing values SIB8AGD(888,999).</v>
      </c>
      <c r="S138" s="70" t="s">
        <v>3811</v>
      </c>
    </row>
    <row r="139" spans="1:19" ht="10.8" customHeight="1" x14ac:dyDescent="0.3">
      <c r="A139" s="143"/>
      <c r="B139" s="145"/>
      <c r="C139" s="143"/>
      <c r="D139" s="144"/>
      <c r="E139" s="145"/>
      <c r="F139" s="456" t="s">
        <v>6511</v>
      </c>
      <c r="G139" s="460" t="s">
        <v>6718</v>
      </c>
      <c r="H139" s="465" t="s">
        <v>6718</v>
      </c>
      <c r="I139" s="187">
        <v>0</v>
      </c>
      <c r="J139" s="148">
        <f t="shared" si="7"/>
        <v>0</v>
      </c>
      <c r="K139" s="273" t="s">
        <v>1935</v>
      </c>
      <c r="L139" s="151" t="s">
        <v>1935</v>
      </c>
      <c r="M139" s="173" t="s">
        <v>3350</v>
      </c>
      <c r="N139" s="174" t="s">
        <v>3803</v>
      </c>
      <c r="O139" s="174"/>
      <c r="P139" s="171" t="s">
        <v>179</v>
      </c>
      <c r="Q139" s="6" t="str">
        <f t="shared" si="8"/>
        <v>NACC$SIB8NEU=labelled_spss(NACC_UDS$SIB8NEU,c(1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8 - neurological problem")</v>
      </c>
      <c r="R139" s="35" t="str">
        <f t="shared" si="6"/>
        <v>missing values SIB8NEU(8,9).</v>
      </c>
      <c r="S139" s="70" t="s">
        <v>3812</v>
      </c>
    </row>
    <row r="140" spans="1:19" ht="10.8" customHeight="1" x14ac:dyDescent="0.3">
      <c r="A140" s="143"/>
      <c r="B140" s="145"/>
      <c r="C140" s="143"/>
      <c r="D140" s="144"/>
      <c r="E140" s="145"/>
      <c r="F140" s="456" t="s">
        <v>6512</v>
      </c>
      <c r="G140" s="460" t="s">
        <v>6719</v>
      </c>
      <c r="H140" s="465" t="s">
        <v>6719</v>
      </c>
      <c r="I140" s="187">
        <v>0</v>
      </c>
      <c r="J140" s="148">
        <f t="shared" si="7"/>
        <v>0</v>
      </c>
      <c r="K140" s="273" t="s">
        <v>1936</v>
      </c>
      <c r="L140" s="151" t="s">
        <v>1936</v>
      </c>
      <c r="M140" s="173" t="s">
        <v>3351</v>
      </c>
      <c r="N140" s="173" t="s">
        <v>3804</v>
      </c>
      <c r="O140" s="173"/>
      <c r="P140" s="171"/>
      <c r="Q140" s="6" t="str">
        <f t="shared" si="8"/>
        <v>NACC$SIB8PDX=labelled_spss(NACC_UDS$SIB8PDX,c(999 = Specific diagnosis unknown), label="Sibling 8 - primary dx")</v>
      </c>
      <c r="R140" s="35" t="str">
        <f t="shared" si="6"/>
        <v>missing values SIB8PDX(999).</v>
      </c>
      <c r="S140" s="70" t="s">
        <v>3810</v>
      </c>
    </row>
    <row r="141" spans="1:19" ht="10.8" customHeight="1" x14ac:dyDescent="0.3">
      <c r="A141" s="143"/>
      <c r="B141" s="145"/>
      <c r="C141" s="143"/>
      <c r="D141" s="144"/>
      <c r="E141" s="145"/>
      <c r="F141" s="456" t="s">
        <v>6513</v>
      </c>
      <c r="G141" s="460" t="s">
        <v>6720</v>
      </c>
      <c r="H141" s="465" t="s">
        <v>6720</v>
      </c>
      <c r="I141" s="187">
        <v>0</v>
      </c>
      <c r="J141" s="148">
        <f t="shared" si="7"/>
        <v>0</v>
      </c>
      <c r="K141" s="273" t="s">
        <v>1937</v>
      </c>
      <c r="L141" s="151" t="s">
        <v>1937</v>
      </c>
      <c r="M141" s="173" t="s">
        <v>3352</v>
      </c>
      <c r="N141" s="174" t="s">
        <v>3805</v>
      </c>
      <c r="O141" s="174"/>
      <c r="P141" s="171"/>
      <c r="Q141" s="6" t="str">
        <f t="shared" si="8"/>
        <v>NACC$SIB8MOE=labelled_spss(NACC_UDS$SIB8MOE,c(1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8 - method of evaluation")</v>
      </c>
      <c r="R141" s="35" t="str">
        <f t="shared" si="6"/>
        <v/>
      </c>
      <c r="S141" s="70"/>
    </row>
    <row r="142" spans="1:19" ht="10.8" customHeight="1" x14ac:dyDescent="0.3">
      <c r="A142" s="143"/>
      <c r="B142" s="145"/>
      <c r="C142" s="143"/>
      <c r="D142" s="144"/>
      <c r="E142" s="145"/>
      <c r="F142" s="456" t="s">
        <v>6514</v>
      </c>
      <c r="G142" s="460" t="s">
        <v>6721</v>
      </c>
      <c r="H142" s="465" t="s">
        <v>6721</v>
      </c>
      <c r="I142" s="187">
        <v>0</v>
      </c>
      <c r="J142" s="148">
        <f t="shared" si="7"/>
        <v>0</v>
      </c>
      <c r="K142" s="273" t="s">
        <v>1938</v>
      </c>
      <c r="L142" s="151" t="s">
        <v>1938</v>
      </c>
      <c r="M142" s="173" t="s">
        <v>3353</v>
      </c>
      <c r="N142" s="173" t="s">
        <v>3806</v>
      </c>
      <c r="O142" s="173"/>
      <c r="P142" s="171"/>
      <c r="Q142" s="6" t="str">
        <f t="shared" si="8"/>
        <v>NACC$SIB8AGO=labelled_spss(NACC_UDS$SIB8AGO,c(999 = Unknown), label="Sibling 8 - age of onset")</v>
      </c>
      <c r="R142" s="35" t="str">
        <f t="shared" si="6"/>
        <v>missing values SIB8AGO(999).</v>
      </c>
      <c r="S142" s="70" t="s">
        <v>3810</v>
      </c>
    </row>
    <row r="143" spans="1:19" ht="10.8" customHeight="1" x14ac:dyDescent="0.3">
      <c r="A143" s="143"/>
      <c r="B143" s="145"/>
      <c r="C143" s="143"/>
      <c r="D143" s="144"/>
      <c r="E143" s="145"/>
      <c r="F143" s="456" t="s">
        <v>6515</v>
      </c>
      <c r="G143" s="460" t="s">
        <v>6722</v>
      </c>
      <c r="H143" s="465" t="s">
        <v>6722</v>
      </c>
      <c r="I143" s="187">
        <v>0</v>
      </c>
      <c r="J143" s="148">
        <f t="shared" si="7"/>
        <v>0</v>
      </c>
      <c r="K143" s="273" t="s">
        <v>1939</v>
      </c>
      <c r="L143" s="151" t="s">
        <v>1939</v>
      </c>
      <c r="M143" s="173" t="s">
        <v>3354</v>
      </c>
      <c r="N143" s="173" t="s">
        <v>3729</v>
      </c>
      <c r="O143" s="173"/>
      <c r="P143" s="171"/>
      <c r="Q143" s="6" t="str">
        <f t="shared" si="8"/>
        <v>NACC$SIB9MOB=labelled_spss(NACC_UDS$SIB9MOB,c(99 = Unknown), label="Sibling 9 - birth month")</v>
      </c>
      <c r="R143" s="35" t="str">
        <f t="shared" si="6"/>
        <v>missing values SIB9MOB(99).</v>
      </c>
      <c r="S143" s="70" t="s">
        <v>3808</v>
      </c>
    </row>
    <row r="144" spans="1:19" ht="10.8" customHeight="1" x14ac:dyDescent="0.3">
      <c r="A144" s="143"/>
      <c r="B144" s="145"/>
      <c r="C144" s="456" t="s">
        <v>6081</v>
      </c>
      <c r="D144" s="460" t="s">
        <v>6290</v>
      </c>
      <c r="E144" s="465" t="s">
        <v>6290</v>
      </c>
      <c r="F144" s="456" t="s">
        <v>6516</v>
      </c>
      <c r="G144" s="460" t="s">
        <v>6723</v>
      </c>
      <c r="H144" s="465" t="s">
        <v>6723</v>
      </c>
      <c r="I144" s="187">
        <v>0</v>
      </c>
      <c r="J144" s="148">
        <f t="shared" si="7"/>
        <v>0</v>
      </c>
      <c r="K144" s="273" t="s">
        <v>1940</v>
      </c>
      <c r="L144" s="151" t="s">
        <v>1940</v>
      </c>
      <c r="M144" s="173" t="s">
        <v>3355</v>
      </c>
      <c r="N144" s="173" t="s">
        <v>3553</v>
      </c>
      <c r="O144" s="173"/>
      <c r="P144" s="171"/>
      <c r="Q144" s="6" t="str">
        <f t="shared" si="8"/>
        <v>NACC$SIB9YOB=labelled_spss(NACC_UDS$SIB9YOB,c(9999 = Unknown), label="Sibling 9 - birth year")</v>
      </c>
      <c r="R144" s="35" t="str">
        <f t="shared" si="6"/>
        <v>missing values SIB9YOB(9999).</v>
      </c>
      <c r="S144" s="70" t="s">
        <v>3809</v>
      </c>
    </row>
    <row r="145" spans="1:19" ht="10.8" customHeight="1" x14ac:dyDescent="0.3">
      <c r="A145" s="143"/>
      <c r="B145" s="145"/>
      <c r="C145" s="456" t="s">
        <v>6112</v>
      </c>
      <c r="D145" s="460" t="s">
        <v>6322</v>
      </c>
      <c r="E145" s="465" t="s">
        <v>6322</v>
      </c>
      <c r="F145" s="456"/>
      <c r="G145" s="460"/>
      <c r="H145" s="465"/>
      <c r="I145" s="187">
        <v>0</v>
      </c>
      <c r="J145" s="148">
        <f t="shared" si="7"/>
        <v>1</v>
      </c>
      <c r="K145" s="303" t="s">
        <v>2062</v>
      </c>
      <c r="L145" s="175" t="s">
        <v>2062</v>
      </c>
      <c r="M145" s="176" t="s">
        <v>3596</v>
      </c>
      <c r="N145" s="177" t="s">
        <v>3552</v>
      </c>
      <c r="O145" s="177" t="s">
        <v>1941</v>
      </c>
      <c r="P145" s="299"/>
      <c r="Q145" s="6" t="str">
        <f t="shared" si="8"/>
        <v>NACC$SIB9LIV=labelled_spss(NACC_UDS$SIB9LIV,c(0 = No
1 = Yes
9 = Unknown), label="Sibling 9 living")</v>
      </c>
      <c r="R145" s="35" t="str">
        <f t="shared" si="6"/>
        <v>missing values SIB9LIV(9).</v>
      </c>
      <c r="S145" s="70" t="s">
        <v>2738</v>
      </c>
    </row>
    <row r="146" spans="1:19" ht="10.8" customHeight="1" x14ac:dyDescent="0.3">
      <c r="A146" s="143"/>
      <c r="B146" s="145"/>
      <c r="C146" s="456" t="s">
        <v>6113</v>
      </c>
      <c r="D146" s="460" t="s">
        <v>6323</v>
      </c>
      <c r="E146" s="465" t="s">
        <v>6323</v>
      </c>
      <c r="F146" s="456"/>
      <c r="G146" s="460"/>
      <c r="H146" s="465"/>
      <c r="I146" s="187">
        <v>0</v>
      </c>
      <c r="J146" s="148">
        <f t="shared" si="7"/>
        <v>1</v>
      </c>
      <c r="K146" s="303" t="s">
        <v>2063</v>
      </c>
      <c r="L146" s="175" t="s">
        <v>2063</v>
      </c>
      <c r="M146" s="176" t="s">
        <v>3597</v>
      </c>
      <c r="N146" s="176" t="s">
        <v>3553</v>
      </c>
      <c r="O146" s="176" t="s">
        <v>1941</v>
      </c>
      <c r="P146" s="299"/>
      <c r="Q146" s="6" t="str">
        <f t="shared" si="8"/>
        <v>NACC$SIB9YOD=labelled_spss(NACC_UDS$SIB9YOD,c(9999 = Unknown), label="Sibling 9 year of death")</v>
      </c>
      <c r="R146" s="35" t="str">
        <f t="shared" si="6"/>
        <v>missing values SIB9YOD(9999).</v>
      </c>
      <c r="S146" s="70" t="s">
        <v>3809</v>
      </c>
    </row>
    <row r="147" spans="1:19" ht="10.8" customHeight="1" x14ac:dyDescent="0.3">
      <c r="A147" s="143"/>
      <c r="B147" s="145"/>
      <c r="C147" s="456" t="s">
        <v>6114</v>
      </c>
      <c r="D147" s="460" t="s">
        <v>6324</v>
      </c>
      <c r="E147" s="465" t="s">
        <v>6324</v>
      </c>
      <c r="F147" s="456"/>
      <c r="G147" s="460"/>
      <c r="H147" s="465"/>
      <c r="I147" s="187">
        <v>0</v>
      </c>
      <c r="J147" s="148">
        <f t="shared" si="7"/>
        <v>1</v>
      </c>
      <c r="K147" s="303" t="s">
        <v>2064</v>
      </c>
      <c r="L147" s="175" t="s">
        <v>2064</v>
      </c>
      <c r="M147" s="176" t="s">
        <v>3598</v>
      </c>
      <c r="N147" s="177" t="s">
        <v>3552</v>
      </c>
      <c r="O147" s="177" t="s">
        <v>5665</v>
      </c>
      <c r="P147" s="299" t="s">
        <v>179</v>
      </c>
      <c r="Q147" s="6" t="str">
        <f t="shared" si="8"/>
        <v>NACC$SIB9DEM=labelled_spss(NACC_UDS$SIB9DEM,c(0 = No
1 = Yes
9 = Unknown), label="Sibling 9 demented")</v>
      </c>
      <c r="R147" s="35" t="str">
        <f t="shared" si="6"/>
        <v>missing values SIB9DEM(9).</v>
      </c>
      <c r="S147" s="70" t="s">
        <v>2738</v>
      </c>
    </row>
    <row r="148" spans="1:19" ht="10.8" customHeight="1" x14ac:dyDescent="0.3">
      <c r="A148" s="143"/>
      <c r="B148" s="145"/>
      <c r="C148" s="456" t="s">
        <v>6115</v>
      </c>
      <c r="D148" s="460" t="s">
        <v>6325</v>
      </c>
      <c r="E148" s="465" t="s">
        <v>6325</v>
      </c>
      <c r="F148" s="456"/>
      <c r="G148" s="460"/>
      <c r="H148" s="465"/>
      <c r="I148" s="187">
        <v>0</v>
      </c>
      <c r="J148" s="148">
        <f t="shared" si="7"/>
        <v>1</v>
      </c>
      <c r="K148" s="303" t="s">
        <v>2065</v>
      </c>
      <c r="L148" s="175" t="s">
        <v>2065</v>
      </c>
      <c r="M148" s="176" t="s">
        <v>3599</v>
      </c>
      <c r="N148" s="176" t="s">
        <v>3556</v>
      </c>
      <c r="O148" s="176" t="s">
        <v>1945</v>
      </c>
      <c r="P148" s="299"/>
      <c r="Q148" s="6" t="str">
        <f t="shared" si="8"/>
        <v>NACC$SIB9ONS=labelled_spss(NACC_UDS$SIB9ONS,c(999 = Age unknown), label="Sibling 9 age at onset")</v>
      </c>
      <c r="R148" s="35" t="str">
        <f t="shared" si="6"/>
        <v>missing values SIB9ONS(999).</v>
      </c>
      <c r="S148" s="70" t="s">
        <v>3810</v>
      </c>
    </row>
    <row r="149" spans="1:19" ht="10.8" customHeight="1" x14ac:dyDescent="0.3">
      <c r="A149" s="143"/>
      <c r="B149" s="145"/>
      <c r="C149" s="143"/>
      <c r="D149" s="144"/>
      <c r="E149" s="145"/>
      <c r="F149" s="456" t="s">
        <v>6517</v>
      </c>
      <c r="G149" s="460" t="s">
        <v>6724</v>
      </c>
      <c r="H149" s="465" t="s">
        <v>6724</v>
      </c>
      <c r="I149" s="187">
        <v>0</v>
      </c>
      <c r="J149" s="148">
        <f t="shared" si="7"/>
        <v>0</v>
      </c>
      <c r="K149" s="273" t="s">
        <v>1941</v>
      </c>
      <c r="L149" s="151" t="s">
        <v>1941</v>
      </c>
      <c r="M149" s="173" t="s">
        <v>3356</v>
      </c>
      <c r="N149" s="178" t="s">
        <v>3802</v>
      </c>
      <c r="O149" s="178"/>
      <c r="P149" s="171"/>
      <c r="Q149" s="6" t="str">
        <f t="shared" si="8"/>
        <v>NACC$SIB9AGD=labelled_spss(NACC_UDS$SIB9AGD,c(888 = N/A
999 = Unknown), label="Sibling 9 - age at death")</v>
      </c>
      <c r="R149" s="35" t="str">
        <f t="shared" si="6"/>
        <v>missing values SIB9AGD(888,999).</v>
      </c>
      <c r="S149" s="70" t="s">
        <v>3811</v>
      </c>
    </row>
    <row r="150" spans="1:19" ht="10.8" customHeight="1" x14ac:dyDescent="0.3">
      <c r="A150" s="143"/>
      <c r="B150" s="145"/>
      <c r="C150" s="143"/>
      <c r="D150" s="144"/>
      <c r="E150" s="145"/>
      <c r="F150" s="456" t="s">
        <v>6518</v>
      </c>
      <c r="G150" s="460" t="s">
        <v>6725</v>
      </c>
      <c r="H150" s="465" t="s">
        <v>6725</v>
      </c>
      <c r="I150" s="187">
        <v>0</v>
      </c>
      <c r="J150" s="148">
        <f t="shared" si="7"/>
        <v>0</v>
      </c>
      <c r="K150" s="273" t="s">
        <v>1942</v>
      </c>
      <c r="L150" s="151" t="s">
        <v>1942</v>
      </c>
      <c r="M150" s="173" t="s">
        <v>3357</v>
      </c>
      <c r="N150" s="174" t="s">
        <v>3803</v>
      </c>
      <c r="O150" s="174"/>
      <c r="P150" s="171" t="s">
        <v>179</v>
      </c>
      <c r="Q150" s="6" t="str">
        <f t="shared" si="8"/>
        <v>NACC$SIB9NEU=labelled_spss(NACC_UDS$SIB9NEU,c(1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9 - neurological problem")</v>
      </c>
      <c r="R150" s="35" t="str">
        <f t="shared" si="6"/>
        <v>missing values SIB9NEU(8,9).</v>
      </c>
      <c r="S150" s="70" t="s">
        <v>3812</v>
      </c>
    </row>
    <row r="151" spans="1:19" ht="10.8" customHeight="1" x14ac:dyDescent="0.3">
      <c r="A151" s="143"/>
      <c r="B151" s="145"/>
      <c r="C151" s="143"/>
      <c r="D151" s="144"/>
      <c r="E151" s="145"/>
      <c r="F151" s="456" t="s">
        <v>6519</v>
      </c>
      <c r="G151" s="460" t="s">
        <v>6726</v>
      </c>
      <c r="H151" s="465" t="s">
        <v>6726</v>
      </c>
      <c r="I151" s="187">
        <v>0</v>
      </c>
      <c r="J151" s="148">
        <f t="shared" si="7"/>
        <v>0</v>
      </c>
      <c r="K151" s="273" t="s">
        <v>1943</v>
      </c>
      <c r="L151" s="151" t="s">
        <v>1943</v>
      </c>
      <c r="M151" s="173" t="s">
        <v>3358</v>
      </c>
      <c r="N151" s="173" t="s">
        <v>3804</v>
      </c>
      <c r="O151" s="173"/>
      <c r="P151" s="171"/>
      <c r="Q151" s="6" t="str">
        <f t="shared" si="8"/>
        <v>NACC$SIB9PDX=labelled_spss(NACC_UDS$SIB9PDX,c(999 = Specific diagnosis unknown), label="Sibling 9 - primary dx")</v>
      </c>
      <c r="R151" s="35" t="str">
        <f t="shared" si="6"/>
        <v>missing values SIB9PDX(999).</v>
      </c>
      <c r="S151" s="70" t="s">
        <v>3810</v>
      </c>
    </row>
    <row r="152" spans="1:19" ht="10.8" customHeight="1" x14ac:dyDescent="0.3">
      <c r="A152" s="143"/>
      <c r="B152" s="145"/>
      <c r="C152" s="143"/>
      <c r="D152" s="144"/>
      <c r="E152" s="145"/>
      <c r="F152" s="456" t="s">
        <v>6520</v>
      </c>
      <c r="G152" s="460" t="s">
        <v>6727</v>
      </c>
      <c r="H152" s="465" t="s">
        <v>6727</v>
      </c>
      <c r="I152" s="187">
        <v>0</v>
      </c>
      <c r="J152" s="148">
        <f t="shared" si="7"/>
        <v>0</v>
      </c>
      <c r="K152" s="273" t="s">
        <v>1944</v>
      </c>
      <c r="L152" s="151" t="s">
        <v>1944</v>
      </c>
      <c r="M152" s="173" t="s">
        <v>3359</v>
      </c>
      <c r="N152" s="174" t="s">
        <v>3805</v>
      </c>
      <c r="O152" s="174"/>
      <c r="P152" s="171"/>
      <c r="Q152" s="6" t="str">
        <f t="shared" si="8"/>
        <v>NACC$SIB9MOE=labelled_spss(NACC_UDS$SIB9MOE,c(1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9 - method of evaluation")</v>
      </c>
      <c r="R152" s="35" t="str">
        <f t="shared" si="6"/>
        <v/>
      </c>
      <c r="S152" s="70"/>
    </row>
    <row r="153" spans="1:19" ht="10.8" customHeight="1" x14ac:dyDescent="0.3">
      <c r="A153" s="143"/>
      <c r="B153" s="145"/>
      <c r="C153" s="143"/>
      <c r="D153" s="144"/>
      <c r="E153" s="145"/>
      <c r="F153" s="456" t="s">
        <v>6521</v>
      </c>
      <c r="G153" s="460" t="s">
        <v>6728</v>
      </c>
      <c r="H153" s="465" t="s">
        <v>6728</v>
      </c>
      <c r="I153" s="187">
        <v>0</v>
      </c>
      <c r="J153" s="148">
        <f t="shared" si="7"/>
        <v>0</v>
      </c>
      <c r="K153" s="273" t="s">
        <v>1945</v>
      </c>
      <c r="L153" s="151" t="s">
        <v>1945</v>
      </c>
      <c r="M153" s="173" t="s">
        <v>3360</v>
      </c>
      <c r="N153" s="173" t="s">
        <v>3806</v>
      </c>
      <c r="O153" s="173"/>
      <c r="P153" s="171"/>
      <c r="Q153" s="6" t="str">
        <f t="shared" si="8"/>
        <v>NACC$SIB9AGO=labelled_spss(NACC_UDS$SIB9AGO,c(999 = Unknown), label="Sibling 9 - age of onset")</v>
      </c>
      <c r="R153" s="35" t="str">
        <f t="shared" si="6"/>
        <v>missing values SIB9AGO(999).</v>
      </c>
      <c r="S153" s="70" t="s">
        <v>3810</v>
      </c>
    </row>
    <row r="154" spans="1:19" ht="10.8" customHeight="1" x14ac:dyDescent="0.3">
      <c r="A154" s="143"/>
      <c r="B154" s="145"/>
      <c r="C154" s="143"/>
      <c r="D154" s="144"/>
      <c r="E154" s="145"/>
      <c r="F154" s="456" t="s">
        <v>6522</v>
      </c>
      <c r="G154" s="460" t="s">
        <v>6729</v>
      </c>
      <c r="H154" s="465" t="s">
        <v>6729</v>
      </c>
      <c r="I154" s="187">
        <v>0</v>
      </c>
      <c r="J154" s="148">
        <f t="shared" si="7"/>
        <v>0</v>
      </c>
      <c r="K154" s="273" t="s">
        <v>1946</v>
      </c>
      <c r="L154" s="151" t="s">
        <v>1946</v>
      </c>
      <c r="M154" s="173" t="s">
        <v>3361</v>
      </c>
      <c r="N154" s="173" t="s">
        <v>3729</v>
      </c>
      <c r="O154" s="173"/>
      <c r="P154" s="171"/>
      <c r="Q154" s="6" t="str">
        <f t="shared" si="8"/>
        <v>NACC$SIB10MOB=labelled_spss(NACC_UDS$SIB10MOB,c(99 = Unknown), label="Sibling 10 - birth month")</v>
      </c>
      <c r="R154" s="35" t="str">
        <f t="shared" si="6"/>
        <v>missing values SIB10MOB(99).</v>
      </c>
      <c r="S154" s="70" t="s">
        <v>3808</v>
      </c>
    </row>
    <row r="155" spans="1:19" ht="10.8" customHeight="1" x14ac:dyDescent="0.3">
      <c r="A155" s="143"/>
      <c r="B155" s="145"/>
      <c r="C155" s="456" t="s">
        <v>6082</v>
      </c>
      <c r="D155" s="460" t="s">
        <v>6291</v>
      </c>
      <c r="E155" s="465" t="s">
        <v>6291</v>
      </c>
      <c r="F155" s="456" t="s">
        <v>6523</v>
      </c>
      <c r="G155" s="460" t="s">
        <v>6730</v>
      </c>
      <c r="H155" s="465" t="s">
        <v>6730</v>
      </c>
      <c r="I155" s="187">
        <v>0</v>
      </c>
      <c r="J155" s="148">
        <f t="shared" si="7"/>
        <v>0</v>
      </c>
      <c r="K155" s="273" t="s">
        <v>1947</v>
      </c>
      <c r="L155" s="151" t="s">
        <v>1947</v>
      </c>
      <c r="M155" s="173" t="s">
        <v>3362</v>
      </c>
      <c r="N155" s="173" t="s">
        <v>3553</v>
      </c>
      <c r="O155" s="173"/>
      <c r="P155" s="171"/>
      <c r="Q155" s="6" t="str">
        <f t="shared" si="8"/>
        <v>NACC$SIB10YOB=labelled_spss(NACC_UDS$SIB10YOB,c(9999 = Unknown), label="Sibling 10 - birth year")</v>
      </c>
      <c r="R155" s="35" t="str">
        <f t="shared" si="6"/>
        <v>missing values SIB10YOB(9999).</v>
      </c>
      <c r="S155" s="70" t="s">
        <v>3809</v>
      </c>
    </row>
    <row r="156" spans="1:19" ht="10.8" customHeight="1" x14ac:dyDescent="0.3">
      <c r="A156" s="143"/>
      <c r="B156" s="145"/>
      <c r="C156" s="456" t="s">
        <v>6116</v>
      </c>
      <c r="D156" s="460" t="s">
        <v>6326</v>
      </c>
      <c r="E156" s="465" t="s">
        <v>6326</v>
      </c>
      <c r="F156" s="456"/>
      <c r="G156" s="460"/>
      <c r="H156" s="465"/>
      <c r="I156" s="187">
        <v>0</v>
      </c>
      <c r="J156" s="148">
        <f t="shared" si="7"/>
        <v>1</v>
      </c>
      <c r="K156" s="303" t="s">
        <v>2066</v>
      </c>
      <c r="L156" s="175" t="s">
        <v>2066</v>
      </c>
      <c r="M156" s="176" t="s">
        <v>3600</v>
      </c>
      <c r="N156" s="177" t="s">
        <v>3552</v>
      </c>
      <c r="O156" s="177" t="s">
        <v>1948</v>
      </c>
      <c r="P156" s="299"/>
      <c r="Q156" s="6" t="str">
        <f t="shared" si="8"/>
        <v>NACC$SIB10LIV=labelled_spss(NACC_UDS$SIB10LIV,c(0 = No
1 = Yes
9 = Unknown), label="Sibling 10 living")</v>
      </c>
      <c r="R156" s="35" t="str">
        <f t="shared" si="6"/>
        <v>missing values SIB10LIV(9).</v>
      </c>
      <c r="S156" s="70" t="s">
        <v>2738</v>
      </c>
    </row>
    <row r="157" spans="1:19" ht="10.8" customHeight="1" x14ac:dyDescent="0.3">
      <c r="A157" s="143"/>
      <c r="B157" s="145"/>
      <c r="C157" s="456" t="s">
        <v>6117</v>
      </c>
      <c r="D157" s="460" t="s">
        <v>6327</v>
      </c>
      <c r="E157" s="465" t="s">
        <v>6327</v>
      </c>
      <c r="F157" s="456"/>
      <c r="G157" s="460"/>
      <c r="H157" s="465"/>
      <c r="I157" s="187">
        <v>0</v>
      </c>
      <c r="J157" s="148">
        <f t="shared" si="7"/>
        <v>1</v>
      </c>
      <c r="K157" s="303" t="s">
        <v>2067</v>
      </c>
      <c r="L157" s="175" t="s">
        <v>2067</v>
      </c>
      <c r="M157" s="176" t="s">
        <v>3601</v>
      </c>
      <c r="N157" s="176" t="s">
        <v>3553</v>
      </c>
      <c r="O157" s="176" t="s">
        <v>1948</v>
      </c>
      <c r="P157" s="299"/>
      <c r="Q157" s="6" t="str">
        <f t="shared" si="8"/>
        <v>NACC$SIB10YOD=labelled_spss(NACC_UDS$SIB10YOD,c(9999 = Unknown), label="Sibling 10 year of death")</v>
      </c>
      <c r="R157" s="35" t="str">
        <f t="shared" si="6"/>
        <v>missing values SIB10YOD(9999).</v>
      </c>
      <c r="S157" s="70" t="s">
        <v>3809</v>
      </c>
    </row>
    <row r="158" spans="1:19" ht="10.8" customHeight="1" x14ac:dyDescent="0.3">
      <c r="A158" s="143"/>
      <c r="B158" s="145"/>
      <c r="C158" s="456" t="s">
        <v>6118</v>
      </c>
      <c r="D158" s="460" t="s">
        <v>6330</v>
      </c>
      <c r="E158" s="465" t="s">
        <v>6330</v>
      </c>
      <c r="F158" s="456"/>
      <c r="G158" s="460"/>
      <c r="H158" s="465"/>
      <c r="I158" s="187">
        <v>0</v>
      </c>
      <c r="J158" s="148">
        <f t="shared" si="7"/>
        <v>1</v>
      </c>
      <c r="K158" s="303" t="s">
        <v>2068</v>
      </c>
      <c r="L158" s="175" t="s">
        <v>2068</v>
      </c>
      <c r="M158" s="176" t="s">
        <v>3602</v>
      </c>
      <c r="N158" s="177" t="s">
        <v>3552</v>
      </c>
      <c r="O158" s="177" t="s">
        <v>5666</v>
      </c>
      <c r="P158" s="299" t="s">
        <v>179</v>
      </c>
      <c r="Q158" s="6" t="str">
        <f t="shared" si="8"/>
        <v>NACC$SIB10DEM=labelled_spss(NACC_UDS$SIB10DEM,c(0 = No
1 = Yes
9 = Unknown), label="Sibling 10 demented")</v>
      </c>
      <c r="R158" s="35" t="str">
        <f t="shared" si="6"/>
        <v>missing values SIB10DEM(9).</v>
      </c>
      <c r="S158" s="70" t="s">
        <v>2738</v>
      </c>
    </row>
    <row r="159" spans="1:19" ht="10.8" customHeight="1" x14ac:dyDescent="0.3">
      <c r="A159" s="143"/>
      <c r="B159" s="145"/>
      <c r="C159" s="456" t="s">
        <v>6119</v>
      </c>
      <c r="D159" s="460" t="s">
        <v>6329</v>
      </c>
      <c r="E159" s="465" t="s">
        <v>6329</v>
      </c>
      <c r="F159" s="456"/>
      <c r="G159" s="460"/>
      <c r="H159" s="465"/>
      <c r="I159" s="187">
        <v>0</v>
      </c>
      <c r="J159" s="148">
        <f t="shared" si="7"/>
        <v>1</v>
      </c>
      <c r="K159" s="303" t="s">
        <v>2069</v>
      </c>
      <c r="L159" s="175" t="s">
        <v>2069</v>
      </c>
      <c r="M159" s="176" t="s">
        <v>3603</v>
      </c>
      <c r="N159" s="176" t="s">
        <v>3556</v>
      </c>
      <c r="O159" s="176" t="s">
        <v>1952</v>
      </c>
      <c r="P159" s="299"/>
      <c r="Q159" s="6" t="str">
        <f t="shared" si="8"/>
        <v>NACC$SIB10ONS=labelled_spss(NACC_UDS$SIB10ONS,c(999 = Age unknown), label="Sibling 10 age at onset")</v>
      </c>
      <c r="R159" s="35" t="str">
        <f t="shared" si="6"/>
        <v>missing values SIB10ONS(999).</v>
      </c>
      <c r="S159" s="70" t="s">
        <v>3810</v>
      </c>
    </row>
    <row r="160" spans="1:19" ht="10.8" customHeight="1" x14ac:dyDescent="0.3">
      <c r="A160" s="143"/>
      <c r="B160" s="145"/>
      <c r="C160" s="143"/>
      <c r="D160" s="144"/>
      <c r="E160" s="145"/>
      <c r="F160" s="456" t="s">
        <v>6524</v>
      </c>
      <c r="G160" s="460" t="s">
        <v>6731</v>
      </c>
      <c r="H160" s="465" t="s">
        <v>6731</v>
      </c>
      <c r="I160" s="187">
        <v>0</v>
      </c>
      <c r="J160" s="148">
        <f t="shared" si="7"/>
        <v>0</v>
      </c>
      <c r="K160" s="273" t="s">
        <v>1948</v>
      </c>
      <c r="L160" s="151" t="s">
        <v>1948</v>
      </c>
      <c r="M160" s="173" t="s">
        <v>3363</v>
      </c>
      <c r="N160" s="178" t="s">
        <v>3802</v>
      </c>
      <c r="O160" s="178"/>
      <c r="P160" s="171"/>
      <c r="Q160" s="6" t="str">
        <f t="shared" si="8"/>
        <v>NACC$SIB10AGD=labelled_spss(NACC_UDS$SIB10AGD,c(888 = N/A
999 = Unknown), label="Sibling 10 - age at death")</v>
      </c>
      <c r="R160" s="35" t="str">
        <f t="shared" si="6"/>
        <v>missing values SIB10AGD(888,999).</v>
      </c>
      <c r="S160" s="70" t="s">
        <v>3811</v>
      </c>
    </row>
    <row r="161" spans="1:19" ht="10.8" customHeight="1" x14ac:dyDescent="0.3">
      <c r="A161" s="143"/>
      <c r="B161" s="145"/>
      <c r="C161" s="143"/>
      <c r="D161" s="144"/>
      <c r="E161" s="145"/>
      <c r="F161" s="456" t="s">
        <v>6525</v>
      </c>
      <c r="G161" s="460" t="s">
        <v>6732</v>
      </c>
      <c r="H161" s="465" t="s">
        <v>6732</v>
      </c>
      <c r="I161" s="187">
        <v>0</v>
      </c>
      <c r="J161" s="148">
        <f t="shared" si="7"/>
        <v>0</v>
      </c>
      <c r="K161" s="273" t="s">
        <v>1949</v>
      </c>
      <c r="L161" s="151" t="s">
        <v>1949</v>
      </c>
      <c r="M161" s="173" t="s">
        <v>3364</v>
      </c>
      <c r="N161" s="174" t="s">
        <v>3803</v>
      </c>
      <c r="O161" s="174"/>
      <c r="P161" s="171" t="s">
        <v>179</v>
      </c>
      <c r="Q161" s="6" t="str">
        <f t="shared" si="8"/>
        <v>NACC$SIB10NEU=labelled_spss(NACC_UDS$SIB10NEU,c(1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10 - neurological problem")</v>
      </c>
      <c r="R161" s="35" t="str">
        <f t="shared" si="6"/>
        <v>missing values SIB10NEU(8,9).</v>
      </c>
      <c r="S161" s="70" t="s">
        <v>3812</v>
      </c>
    </row>
    <row r="162" spans="1:19" ht="10.8" customHeight="1" x14ac:dyDescent="0.3">
      <c r="A162" s="143"/>
      <c r="B162" s="145"/>
      <c r="C162" s="143"/>
      <c r="D162" s="144"/>
      <c r="E162" s="145"/>
      <c r="F162" s="456" t="s">
        <v>6526</v>
      </c>
      <c r="G162" s="460" t="s">
        <v>6733</v>
      </c>
      <c r="H162" s="465" t="s">
        <v>6733</v>
      </c>
      <c r="I162" s="187">
        <v>0</v>
      </c>
      <c r="J162" s="148">
        <f t="shared" si="7"/>
        <v>0</v>
      </c>
      <c r="K162" s="273" t="s">
        <v>1950</v>
      </c>
      <c r="L162" s="151" t="s">
        <v>1950</v>
      </c>
      <c r="M162" s="173" t="s">
        <v>3365</v>
      </c>
      <c r="N162" s="173" t="s">
        <v>3804</v>
      </c>
      <c r="O162" s="173"/>
      <c r="P162" s="171"/>
      <c r="Q162" s="6" t="str">
        <f t="shared" si="8"/>
        <v>NACC$SIB10PDX=labelled_spss(NACC_UDS$SIB10PDX,c(999 = Specific diagnosis unknown), label="Sibling 10 - primary dx")</v>
      </c>
      <c r="R162" s="35" t="str">
        <f t="shared" si="6"/>
        <v>missing values SIB10PDX(999).</v>
      </c>
      <c r="S162" s="70" t="s">
        <v>3810</v>
      </c>
    </row>
    <row r="163" spans="1:19" ht="10.8" customHeight="1" x14ac:dyDescent="0.3">
      <c r="A163" s="143"/>
      <c r="B163" s="145"/>
      <c r="C163" s="143"/>
      <c r="D163" s="144"/>
      <c r="E163" s="145"/>
      <c r="F163" s="456" t="s">
        <v>6527</v>
      </c>
      <c r="G163" s="460" t="s">
        <v>6734</v>
      </c>
      <c r="H163" s="465" t="s">
        <v>6734</v>
      </c>
      <c r="I163" s="187">
        <v>0</v>
      </c>
      <c r="J163" s="148">
        <f t="shared" si="7"/>
        <v>0</v>
      </c>
      <c r="K163" s="273" t="s">
        <v>1951</v>
      </c>
      <c r="L163" s="151" t="s">
        <v>1951</v>
      </c>
      <c r="M163" s="173" t="s">
        <v>3366</v>
      </c>
      <c r="N163" s="174" t="s">
        <v>3805</v>
      </c>
      <c r="O163" s="174"/>
      <c r="P163" s="171"/>
      <c r="Q163" s="6" t="str">
        <f t="shared" si="8"/>
        <v>NACC$SIB10MOE=labelled_spss(NACC_UDS$SIB10MOE,c(1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10 - method of evaluation")</v>
      </c>
      <c r="R163" s="35" t="str">
        <f t="shared" si="6"/>
        <v/>
      </c>
      <c r="S163" s="70"/>
    </row>
    <row r="164" spans="1:19" ht="10.8" customHeight="1" x14ac:dyDescent="0.3">
      <c r="A164" s="143"/>
      <c r="B164" s="145"/>
      <c r="C164" s="143"/>
      <c r="D164" s="144"/>
      <c r="E164" s="145"/>
      <c r="F164" s="456" t="s">
        <v>6528</v>
      </c>
      <c r="G164" s="460" t="s">
        <v>6735</v>
      </c>
      <c r="H164" s="465" t="s">
        <v>6735</v>
      </c>
      <c r="I164" s="187">
        <v>0</v>
      </c>
      <c r="J164" s="148">
        <f t="shared" si="7"/>
        <v>0</v>
      </c>
      <c r="K164" s="273" t="s">
        <v>1952</v>
      </c>
      <c r="L164" s="151" t="s">
        <v>1952</v>
      </c>
      <c r="M164" s="173" t="s">
        <v>3367</v>
      </c>
      <c r="N164" s="173" t="s">
        <v>3806</v>
      </c>
      <c r="O164" s="173"/>
      <c r="P164" s="171"/>
      <c r="Q164" s="6" t="str">
        <f t="shared" si="8"/>
        <v>NACC$SIB10AGO=labelled_spss(NACC_UDS$SIB10AGO,c(999 = Unknown), label="Sibling 10 - age of onset")</v>
      </c>
      <c r="R164" s="35" t="str">
        <f t="shared" si="6"/>
        <v>missing values SIB10AGO(999).</v>
      </c>
      <c r="S164" s="70" t="s">
        <v>3810</v>
      </c>
    </row>
    <row r="165" spans="1:19" ht="10.8" customHeight="1" x14ac:dyDescent="0.3">
      <c r="A165" s="143"/>
      <c r="B165" s="145"/>
      <c r="C165" s="143"/>
      <c r="D165" s="144"/>
      <c r="E165" s="145"/>
      <c r="F165" s="456" t="s">
        <v>3184</v>
      </c>
      <c r="G165" s="460" t="s">
        <v>6736</v>
      </c>
      <c r="H165" s="465" t="s">
        <v>6736</v>
      </c>
      <c r="I165" s="187">
        <v>0</v>
      </c>
      <c r="J165" s="148">
        <f t="shared" si="7"/>
        <v>0</v>
      </c>
      <c r="K165" s="273" t="s">
        <v>1953</v>
      </c>
      <c r="L165" s="151" t="s">
        <v>1953</v>
      </c>
      <c r="M165" s="173" t="s">
        <v>3368</v>
      </c>
      <c r="N165" s="173" t="s">
        <v>3729</v>
      </c>
      <c r="O165" s="173"/>
      <c r="P165" s="171"/>
      <c r="Q165" s="6" t="str">
        <f t="shared" si="8"/>
        <v>NACC$SIB11MOB=labelled_spss(NACC_UDS$SIB11MOB,c(99 = Unknown), label="Sibling 11 - birth month")</v>
      </c>
      <c r="R165" s="35" t="str">
        <f t="shared" si="6"/>
        <v>missing values SIB11MOB(99).</v>
      </c>
      <c r="S165" s="70" t="s">
        <v>3808</v>
      </c>
    </row>
    <row r="166" spans="1:19" ht="10.8" customHeight="1" x14ac:dyDescent="0.3">
      <c r="A166" s="143"/>
      <c r="B166" s="145"/>
      <c r="C166" s="456" t="s">
        <v>6083</v>
      </c>
      <c r="D166" s="460" t="s">
        <v>6292</v>
      </c>
      <c r="E166" s="465" t="s">
        <v>6292</v>
      </c>
      <c r="F166" s="456" t="s">
        <v>6529</v>
      </c>
      <c r="G166" s="460" t="s">
        <v>6737</v>
      </c>
      <c r="H166" s="465" t="s">
        <v>6737</v>
      </c>
      <c r="I166" s="187">
        <v>0</v>
      </c>
      <c r="J166" s="148">
        <f t="shared" si="7"/>
        <v>0</v>
      </c>
      <c r="K166" s="273" t="s">
        <v>1954</v>
      </c>
      <c r="L166" s="151" t="s">
        <v>1954</v>
      </c>
      <c r="M166" s="173" t="s">
        <v>3369</v>
      </c>
      <c r="N166" s="173" t="s">
        <v>3553</v>
      </c>
      <c r="O166" s="173"/>
      <c r="P166" s="171"/>
      <c r="Q166" s="6" t="str">
        <f t="shared" si="8"/>
        <v>NACC$SIB11YOB=labelled_spss(NACC_UDS$SIB11YOB,c(9999 = Unknown), label="Sibling 11 - birth year")</v>
      </c>
      <c r="R166" s="35" t="str">
        <f t="shared" si="6"/>
        <v>missing values SIB11YOB(9999).</v>
      </c>
      <c r="S166" s="70" t="s">
        <v>3809</v>
      </c>
    </row>
    <row r="167" spans="1:19" ht="10.8" customHeight="1" x14ac:dyDescent="0.3">
      <c r="A167" s="143"/>
      <c r="B167" s="145"/>
      <c r="C167" s="456" t="s">
        <v>6120</v>
      </c>
      <c r="D167" s="460" t="s">
        <v>6331</v>
      </c>
      <c r="E167" s="465" t="s">
        <v>6331</v>
      </c>
      <c r="F167" s="456"/>
      <c r="G167" s="460"/>
      <c r="H167" s="465"/>
      <c r="I167" s="187">
        <v>0</v>
      </c>
      <c r="J167" s="148">
        <f t="shared" si="7"/>
        <v>1</v>
      </c>
      <c r="K167" s="303" t="s">
        <v>2070</v>
      </c>
      <c r="L167" s="175" t="s">
        <v>2070</v>
      </c>
      <c r="M167" s="176" t="s">
        <v>3604</v>
      </c>
      <c r="N167" s="177" t="s">
        <v>3552</v>
      </c>
      <c r="O167" s="177" t="s">
        <v>1955</v>
      </c>
      <c r="P167" s="299"/>
      <c r="Q167" s="6" t="str">
        <f t="shared" si="8"/>
        <v>NACC$SIB11LIV=labelled_spss(NACC_UDS$SIB11LIV,c(0 = No
1 = Yes
9 = Unknown), label="Sibling 11 living")</v>
      </c>
      <c r="R167" s="35" t="str">
        <f t="shared" si="6"/>
        <v>missing values SIB11LIV(9).</v>
      </c>
      <c r="S167" s="70" t="s">
        <v>2738</v>
      </c>
    </row>
    <row r="168" spans="1:19" ht="10.8" customHeight="1" x14ac:dyDescent="0.3">
      <c r="A168" s="143"/>
      <c r="B168" s="145"/>
      <c r="C168" s="456" t="s">
        <v>6121</v>
      </c>
      <c r="D168" s="460" t="s">
        <v>6328</v>
      </c>
      <c r="E168" s="465" t="s">
        <v>6328</v>
      </c>
      <c r="F168" s="456"/>
      <c r="G168" s="460"/>
      <c r="H168" s="465"/>
      <c r="I168" s="187">
        <v>0</v>
      </c>
      <c r="J168" s="148">
        <f t="shared" si="7"/>
        <v>1</v>
      </c>
      <c r="K168" s="303" t="s">
        <v>2071</v>
      </c>
      <c r="L168" s="175" t="s">
        <v>2071</v>
      </c>
      <c r="M168" s="176" t="s">
        <v>3605</v>
      </c>
      <c r="N168" s="176" t="s">
        <v>3553</v>
      </c>
      <c r="O168" s="176" t="s">
        <v>1955</v>
      </c>
      <c r="P168" s="299"/>
      <c r="Q168" s="6" t="str">
        <f t="shared" si="8"/>
        <v>NACC$SIB11YOD=labelled_spss(NACC_UDS$SIB11YOD,c(9999 = Unknown), label="Sibling 11 year of death")</v>
      </c>
      <c r="R168" s="35" t="str">
        <f t="shared" si="6"/>
        <v>missing values SIB11YOD(9999).</v>
      </c>
      <c r="S168" s="70" t="s">
        <v>3809</v>
      </c>
    </row>
    <row r="169" spans="1:19" ht="10.8" customHeight="1" x14ac:dyDescent="0.3">
      <c r="A169" s="143"/>
      <c r="B169" s="145"/>
      <c r="C169" s="456" t="s">
        <v>6122</v>
      </c>
      <c r="D169" s="460" t="s">
        <v>6332</v>
      </c>
      <c r="E169" s="465" t="s">
        <v>6332</v>
      </c>
      <c r="F169" s="456"/>
      <c r="G169" s="460"/>
      <c r="H169" s="465"/>
      <c r="I169" s="187">
        <v>0</v>
      </c>
      <c r="J169" s="148">
        <f t="shared" si="7"/>
        <v>1</v>
      </c>
      <c r="K169" s="303" t="s">
        <v>2072</v>
      </c>
      <c r="L169" s="175" t="s">
        <v>2072</v>
      </c>
      <c r="M169" s="176" t="s">
        <v>3606</v>
      </c>
      <c r="N169" s="177" t="s">
        <v>3552</v>
      </c>
      <c r="O169" s="177" t="s">
        <v>5667</v>
      </c>
      <c r="P169" s="299" t="s">
        <v>179</v>
      </c>
      <c r="Q169" s="6" t="str">
        <f t="shared" si="8"/>
        <v>NACC$SIB11DEM=labelled_spss(NACC_UDS$SIB11DEM,c(0 = No
1 = Yes
9 = Unknown), label="Sibling 11 demented")</v>
      </c>
      <c r="R169" s="35" t="str">
        <f t="shared" si="6"/>
        <v>missing values SIB11DEM(9).</v>
      </c>
      <c r="S169" s="70" t="s">
        <v>2738</v>
      </c>
    </row>
    <row r="170" spans="1:19" ht="10.8" customHeight="1" x14ac:dyDescent="0.3">
      <c r="A170" s="143"/>
      <c r="B170" s="145"/>
      <c r="C170" s="456" t="s">
        <v>6123</v>
      </c>
      <c r="D170" s="460" t="s">
        <v>6333</v>
      </c>
      <c r="E170" s="465" t="s">
        <v>6333</v>
      </c>
      <c r="F170" s="456"/>
      <c r="G170" s="460"/>
      <c r="H170" s="465"/>
      <c r="I170" s="187">
        <v>0</v>
      </c>
      <c r="J170" s="148">
        <f t="shared" si="7"/>
        <v>1</v>
      </c>
      <c r="K170" s="303" t="s">
        <v>2073</v>
      </c>
      <c r="L170" s="175" t="s">
        <v>2073</v>
      </c>
      <c r="M170" s="176" t="s">
        <v>3607</v>
      </c>
      <c r="N170" s="176" t="s">
        <v>3556</v>
      </c>
      <c r="O170" s="176" t="s">
        <v>1959</v>
      </c>
      <c r="P170" s="299"/>
      <c r="Q170" s="6" t="str">
        <f t="shared" si="8"/>
        <v>NACC$SIB11ONS=labelled_spss(NACC_UDS$SIB11ONS,c(999 = Age unknown), label="Sibling 11 age at onset")</v>
      </c>
      <c r="R170" s="35" t="str">
        <f t="shared" si="6"/>
        <v>missing values SIB11ONS(999).</v>
      </c>
      <c r="S170" s="70" t="s">
        <v>3810</v>
      </c>
    </row>
    <row r="171" spans="1:19" ht="10.8" customHeight="1" x14ac:dyDescent="0.3">
      <c r="A171" s="143"/>
      <c r="B171" s="145"/>
      <c r="C171" s="143"/>
      <c r="D171" s="472"/>
      <c r="E171" s="145"/>
      <c r="F171" s="456" t="s">
        <v>6530</v>
      </c>
      <c r="G171" s="460" t="s">
        <v>6738</v>
      </c>
      <c r="H171" s="465" t="s">
        <v>6738</v>
      </c>
      <c r="I171" s="187">
        <v>0</v>
      </c>
      <c r="J171" s="148">
        <f t="shared" si="7"/>
        <v>0</v>
      </c>
      <c r="K171" s="273" t="s">
        <v>1955</v>
      </c>
      <c r="L171" s="151" t="s">
        <v>1955</v>
      </c>
      <c r="M171" s="173" t="s">
        <v>3370</v>
      </c>
      <c r="N171" s="178" t="s">
        <v>3802</v>
      </c>
      <c r="O171" s="178"/>
      <c r="P171" s="171"/>
      <c r="Q171" s="6" t="str">
        <f t="shared" si="8"/>
        <v>NACC$SIB11AGD=labelled_spss(NACC_UDS$SIB11AGD,c(888 = N/A
999 = Unknown), label="Sibling 11 - age at death")</v>
      </c>
      <c r="R171" s="35" t="str">
        <f t="shared" si="6"/>
        <v>missing values SIB11AGD(888,999).</v>
      </c>
      <c r="S171" s="70" t="s">
        <v>3811</v>
      </c>
    </row>
    <row r="172" spans="1:19" ht="10.8" customHeight="1" x14ac:dyDescent="0.3">
      <c r="A172" s="143"/>
      <c r="B172" s="145"/>
      <c r="C172" s="143"/>
      <c r="D172" s="472"/>
      <c r="E172" s="145"/>
      <c r="F172" s="456" t="s">
        <v>6531</v>
      </c>
      <c r="G172" s="460" t="s">
        <v>6739</v>
      </c>
      <c r="H172" s="465" t="s">
        <v>6739</v>
      </c>
      <c r="I172" s="187">
        <v>0</v>
      </c>
      <c r="J172" s="148">
        <f t="shared" si="7"/>
        <v>0</v>
      </c>
      <c r="K172" s="273" t="s">
        <v>1956</v>
      </c>
      <c r="L172" s="151" t="s">
        <v>1956</v>
      </c>
      <c r="M172" s="173" t="s">
        <v>3371</v>
      </c>
      <c r="N172" s="174" t="s">
        <v>3803</v>
      </c>
      <c r="O172" s="174"/>
      <c r="P172" s="171" t="s">
        <v>179</v>
      </c>
      <c r="Q172" s="6" t="str">
        <f t="shared" si="8"/>
        <v>NACC$SIB11NEU=labelled_spss(NACC_UDS$SIB11NEU,c(1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11 - neurological problem")</v>
      </c>
      <c r="R172" s="35" t="str">
        <f t="shared" si="6"/>
        <v>missing values SIB11NEU(8,9).</v>
      </c>
      <c r="S172" s="70" t="s">
        <v>3812</v>
      </c>
    </row>
    <row r="173" spans="1:19" ht="10.8" customHeight="1" x14ac:dyDescent="0.3">
      <c r="A173" s="143"/>
      <c r="B173" s="145"/>
      <c r="C173" s="143"/>
      <c r="D173" s="472"/>
      <c r="E173" s="145"/>
      <c r="F173" s="456" t="s">
        <v>6532</v>
      </c>
      <c r="G173" s="460" t="s">
        <v>6740</v>
      </c>
      <c r="H173" s="465" t="s">
        <v>6740</v>
      </c>
      <c r="I173" s="187">
        <v>0</v>
      </c>
      <c r="J173" s="148">
        <f t="shared" si="7"/>
        <v>0</v>
      </c>
      <c r="K173" s="273" t="s">
        <v>1957</v>
      </c>
      <c r="L173" s="151" t="s">
        <v>1957</v>
      </c>
      <c r="M173" s="173" t="s">
        <v>3372</v>
      </c>
      <c r="N173" s="173" t="s">
        <v>3804</v>
      </c>
      <c r="O173" s="173"/>
      <c r="P173" s="171"/>
      <c r="Q173" s="6" t="str">
        <f t="shared" si="8"/>
        <v>NACC$SIB11PDX=labelled_spss(NACC_UDS$SIB11PDX,c(999 = Specific diagnosis unknown), label="Sibling 11 - primary dx")</v>
      </c>
      <c r="R173" s="35" t="str">
        <f t="shared" si="6"/>
        <v>missing values SIB11PDX(999).</v>
      </c>
      <c r="S173" s="70" t="s">
        <v>3810</v>
      </c>
    </row>
    <row r="174" spans="1:19" ht="10.8" customHeight="1" x14ac:dyDescent="0.3">
      <c r="A174" s="143"/>
      <c r="B174" s="145"/>
      <c r="C174" s="143"/>
      <c r="D174" s="472"/>
      <c r="E174" s="145"/>
      <c r="F174" s="456" t="s">
        <v>6533</v>
      </c>
      <c r="G174" s="460" t="s">
        <v>6741</v>
      </c>
      <c r="H174" s="465" t="s">
        <v>6741</v>
      </c>
      <c r="I174" s="187">
        <v>0</v>
      </c>
      <c r="J174" s="148">
        <f t="shared" si="7"/>
        <v>0</v>
      </c>
      <c r="K174" s="273" t="s">
        <v>1958</v>
      </c>
      <c r="L174" s="151" t="s">
        <v>1958</v>
      </c>
      <c r="M174" s="173" t="s">
        <v>3373</v>
      </c>
      <c r="N174" s="174" t="s">
        <v>3805</v>
      </c>
      <c r="O174" s="174"/>
      <c r="P174" s="171"/>
      <c r="Q174" s="6" t="str">
        <f t="shared" si="8"/>
        <v>NACC$SIB11MOE=labelled_spss(NACC_UDS$SIB11MOE,c(1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11 - method of evaluation")</v>
      </c>
      <c r="R174" s="35" t="str">
        <f t="shared" si="6"/>
        <v/>
      </c>
      <c r="S174" s="70"/>
    </row>
    <row r="175" spans="1:19" ht="10.8" customHeight="1" x14ac:dyDescent="0.3">
      <c r="A175" s="143"/>
      <c r="B175" s="145"/>
      <c r="C175" s="143"/>
      <c r="D175" s="472"/>
      <c r="E175" s="145"/>
      <c r="F175" s="456" t="s">
        <v>6534</v>
      </c>
      <c r="G175" s="460" t="s">
        <v>6742</v>
      </c>
      <c r="H175" s="465" t="s">
        <v>6742</v>
      </c>
      <c r="I175" s="187">
        <v>0</v>
      </c>
      <c r="J175" s="148">
        <f t="shared" si="7"/>
        <v>0</v>
      </c>
      <c r="K175" s="273" t="s">
        <v>1959</v>
      </c>
      <c r="L175" s="151" t="s">
        <v>1959</v>
      </c>
      <c r="M175" s="173" t="s">
        <v>3374</v>
      </c>
      <c r="N175" s="173" t="s">
        <v>3806</v>
      </c>
      <c r="O175" s="173"/>
      <c r="P175" s="171"/>
      <c r="Q175" s="6" t="str">
        <f t="shared" si="8"/>
        <v>NACC$SIB11AGO=labelled_spss(NACC_UDS$SIB11AGO,c(999 = Unknown), label="Sibling 11 - age of onset")</v>
      </c>
      <c r="R175" s="35" t="str">
        <f t="shared" si="6"/>
        <v>missing values SIB11AGO(999).</v>
      </c>
      <c r="S175" s="70" t="s">
        <v>3810</v>
      </c>
    </row>
    <row r="176" spans="1:19" ht="10.8" customHeight="1" x14ac:dyDescent="0.3">
      <c r="A176" s="143"/>
      <c r="B176" s="145"/>
      <c r="C176" s="143"/>
      <c r="D176" s="472"/>
      <c r="E176" s="145"/>
      <c r="F176" s="456" t="s">
        <v>6535</v>
      </c>
      <c r="G176" s="460" t="s">
        <v>6743</v>
      </c>
      <c r="H176" s="465" t="s">
        <v>6743</v>
      </c>
      <c r="I176" s="187">
        <v>0</v>
      </c>
      <c r="J176" s="148">
        <f t="shared" si="7"/>
        <v>0</v>
      </c>
      <c r="K176" s="273" t="s">
        <v>1960</v>
      </c>
      <c r="L176" s="151" t="s">
        <v>1960</v>
      </c>
      <c r="M176" s="173" t="s">
        <v>3375</v>
      </c>
      <c r="N176" s="173" t="s">
        <v>3729</v>
      </c>
      <c r="O176" s="173"/>
      <c r="P176" s="171"/>
      <c r="Q176" s="6" t="str">
        <f t="shared" si="8"/>
        <v>NACC$SIB12MOB=labelled_spss(NACC_UDS$SIB12MOB,c(99 = Unknown), label="Sibling 12 - birth month")</v>
      </c>
      <c r="R176" s="35" t="str">
        <f t="shared" si="6"/>
        <v>missing values SIB12MOB(99).</v>
      </c>
      <c r="S176" s="70" t="s">
        <v>3808</v>
      </c>
    </row>
    <row r="177" spans="1:19" ht="10.8" customHeight="1" x14ac:dyDescent="0.3">
      <c r="A177" s="143"/>
      <c r="B177" s="145"/>
      <c r="C177" s="456" t="s">
        <v>6084</v>
      </c>
      <c r="D177" s="460" t="s">
        <v>6293</v>
      </c>
      <c r="E177" s="465" t="s">
        <v>6293</v>
      </c>
      <c r="F177" s="456" t="s">
        <v>6536</v>
      </c>
      <c r="G177" s="460" t="s">
        <v>6744</v>
      </c>
      <c r="H177" s="465" t="s">
        <v>6744</v>
      </c>
      <c r="I177" s="187">
        <v>0</v>
      </c>
      <c r="J177" s="148">
        <f t="shared" si="7"/>
        <v>0</v>
      </c>
      <c r="K177" s="273" t="s">
        <v>1961</v>
      </c>
      <c r="L177" s="151" t="s">
        <v>1961</v>
      </c>
      <c r="M177" s="173" t="s">
        <v>3376</v>
      </c>
      <c r="N177" s="173" t="s">
        <v>3553</v>
      </c>
      <c r="O177" s="173"/>
      <c r="P177" s="171"/>
      <c r="Q177" s="6" t="str">
        <f t="shared" si="8"/>
        <v>NACC$SIB12YOB=labelled_spss(NACC_UDS$SIB12YOB,c(9999 = Unknown), label="Sibling 12 - birth year")</v>
      </c>
      <c r="R177" s="35" t="str">
        <f t="shared" si="6"/>
        <v>missing values SIB12YOB(9999).</v>
      </c>
      <c r="S177" s="70" t="s">
        <v>3809</v>
      </c>
    </row>
    <row r="178" spans="1:19" ht="10.8" customHeight="1" x14ac:dyDescent="0.3">
      <c r="A178" s="143"/>
      <c r="B178" s="145"/>
      <c r="C178" s="456" t="s">
        <v>6124</v>
      </c>
      <c r="D178" s="460" t="s">
        <v>6334</v>
      </c>
      <c r="E178" s="465" t="s">
        <v>6334</v>
      </c>
      <c r="F178" s="456"/>
      <c r="G178" s="460"/>
      <c r="H178" s="465"/>
      <c r="I178" s="187">
        <v>0</v>
      </c>
      <c r="J178" s="148">
        <f t="shared" si="7"/>
        <v>1</v>
      </c>
      <c r="K178" s="303" t="s">
        <v>2074</v>
      </c>
      <c r="L178" s="175" t="s">
        <v>2074</v>
      </c>
      <c r="M178" s="176" t="s">
        <v>3608</v>
      </c>
      <c r="N178" s="177" t="s">
        <v>3552</v>
      </c>
      <c r="O178" s="177" t="s">
        <v>1962</v>
      </c>
      <c r="P178" s="299"/>
      <c r="Q178" s="6" t="str">
        <f t="shared" si="8"/>
        <v>NACC$SIB12LIV=labelled_spss(NACC_UDS$SIB12LIV,c(0 = No
1 = Yes
9 = Unknown), label="Sibling 12 living")</v>
      </c>
      <c r="R178" s="35" t="str">
        <f t="shared" si="6"/>
        <v>missing values SIB12LIV(9).</v>
      </c>
      <c r="S178" s="70" t="s">
        <v>2738</v>
      </c>
    </row>
    <row r="179" spans="1:19" ht="10.8" customHeight="1" x14ac:dyDescent="0.3">
      <c r="A179" s="143"/>
      <c r="B179" s="145"/>
      <c r="C179" s="456" t="s">
        <v>6125</v>
      </c>
      <c r="D179" s="460" t="s">
        <v>6335</v>
      </c>
      <c r="E179" s="465" t="s">
        <v>6335</v>
      </c>
      <c r="F179" s="456"/>
      <c r="G179" s="460"/>
      <c r="H179" s="465"/>
      <c r="I179" s="187">
        <v>0</v>
      </c>
      <c r="J179" s="148">
        <f t="shared" si="7"/>
        <v>1</v>
      </c>
      <c r="K179" s="303" t="s">
        <v>2075</v>
      </c>
      <c r="L179" s="175" t="s">
        <v>2075</v>
      </c>
      <c r="M179" s="176" t="s">
        <v>3609</v>
      </c>
      <c r="N179" s="176" t="s">
        <v>3553</v>
      </c>
      <c r="O179" s="176" t="s">
        <v>1962</v>
      </c>
      <c r="P179" s="299"/>
      <c r="Q179" s="6" t="str">
        <f t="shared" si="8"/>
        <v>NACC$SIB12YOD=labelled_spss(NACC_UDS$SIB12YOD,c(9999 = Unknown), label="Sibling 12 year of death")</v>
      </c>
      <c r="R179" s="35" t="str">
        <f t="shared" si="6"/>
        <v>missing values SIB12YOD(9999).</v>
      </c>
      <c r="S179" s="70" t="s">
        <v>3809</v>
      </c>
    </row>
    <row r="180" spans="1:19" ht="10.8" customHeight="1" x14ac:dyDescent="0.3">
      <c r="A180" s="143"/>
      <c r="B180" s="145"/>
      <c r="C180" s="456" t="s">
        <v>6126</v>
      </c>
      <c r="D180" s="460" t="s">
        <v>6336</v>
      </c>
      <c r="E180" s="465" t="s">
        <v>6336</v>
      </c>
      <c r="F180" s="456"/>
      <c r="G180" s="460"/>
      <c r="H180" s="465"/>
      <c r="I180" s="187">
        <v>0</v>
      </c>
      <c r="J180" s="148">
        <f t="shared" si="7"/>
        <v>1</v>
      </c>
      <c r="K180" s="303" t="s">
        <v>2076</v>
      </c>
      <c r="L180" s="175" t="s">
        <v>2076</v>
      </c>
      <c r="M180" s="176" t="s">
        <v>3610</v>
      </c>
      <c r="N180" s="177" t="s">
        <v>3552</v>
      </c>
      <c r="O180" s="177" t="s">
        <v>5668</v>
      </c>
      <c r="P180" s="299" t="s">
        <v>179</v>
      </c>
      <c r="Q180" s="6" t="str">
        <f t="shared" si="8"/>
        <v>NACC$SIB12DEM=labelled_spss(NACC_UDS$SIB12DEM,c(0 = No
1 = Yes
9 = Unknown), label="Sibling 12 demented")</v>
      </c>
      <c r="R180" s="35" t="str">
        <f t="shared" si="6"/>
        <v>missing values SIB12DEM(9).</v>
      </c>
      <c r="S180" s="70" t="s">
        <v>2738</v>
      </c>
    </row>
    <row r="181" spans="1:19" ht="10.8" customHeight="1" x14ac:dyDescent="0.3">
      <c r="A181" s="143"/>
      <c r="B181" s="145"/>
      <c r="C181" s="456" t="s">
        <v>6127</v>
      </c>
      <c r="D181" s="460" t="s">
        <v>6337</v>
      </c>
      <c r="E181" s="465" t="s">
        <v>6337</v>
      </c>
      <c r="F181" s="456"/>
      <c r="G181" s="460"/>
      <c r="H181" s="465"/>
      <c r="I181" s="187">
        <v>0</v>
      </c>
      <c r="J181" s="148">
        <f t="shared" si="7"/>
        <v>1</v>
      </c>
      <c r="K181" s="303" t="s">
        <v>2077</v>
      </c>
      <c r="L181" s="175" t="s">
        <v>2077</v>
      </c>
      <c r="M181" s="176" t="s">
        <v>3611</v>
      </c>
      <c r="N181" s="176" t="s">
        <v>3556</v>
      </c>
      <c r="O181" s="176" t="s">
        <v>1966</v>
      </c>
      <c r="P181" s="299"/>
      <c r="Q181" s="6" t="str">
        <f t="shared" si="8"/>
        <v>NACC$SIB12ONS=labelled_spss(NACC_UDS$SIB12ONS,c(999 = Age unknown), label="Sibling 12 age at onset")</v>
      </c>
      <c r="R181" s="35" t="str">
        <f t="shared" si="6"/>
        <v>missing values SIB12ONS(999).</v>
      </c>
      <c r="S181" s="70" t="s">
        <v>3810</v>
      </c>
    </row>
    <row r="182" spans="1:19" ht="10.8" customHeight="1" x14ac:dyDescent="0.3">
      <c r="A182" s="143"/>
      <c r="B182" s="145"/>
      <c r="C182" s="143"/>
      <c r="D182" s="144"/>
      <c r="E182" s="145"/>
      <c r="F182" s="456" t="s">
        <v>6537</v>
      </c>
      <c r="G182" s="460" t="s">
        <v>6745</v>
      </c>
      <c r="H182" s="465" t="s">
        <v>6745</v>
      </c>
      <c r="I182" s="187">
        <v>0</v>
      </c>
      <c r="J182" s="148">
        <f t="shared" si="7"/>
        <v>0</v>
      </c>
      <c r="K182" s="273" t="s">
        <v>1962</v>
      </c>
      <c r="L182" s="151" t="s">
        <v>1962</v>
      </c>
      <c r="M182" s="173" t="s">
        <v>3377</v>
      </c>
      <c r="N182" s="178" t="s">
        <v>3802</v>
      </c>
      <c r="O182" s="178"/>
      <c r="P182" s="171"/>
      <c r="Q182" s="6" t="str">
        <f t="shared" si="8"/>
        <v>NACC$SIB12AGD=labelled_spss(NACC_UDS$SIB12AGD,c(888 = N/A
999 = Unknown), label="Sibling 12 - age at death")</v>
      </c>
      <c r="R182" s="35" t="str">
        <f t="shared" si="6"/>
        <v>missing values SIB12AGD(888,999).</v>
      </c>
      <c r="S182" s="70" t="s">
        <v>3811</v>
      </c>
    </row>
    <row r="183" spans="1:19" ht="10.8" customHeight="1" x14ac:dyDescent="0.3">
      <c r="A183" s="143"/>
      <c r="B183" s="145"/>
      <c r="C183" s="143"/>
      <c r="D183" s="144"/>
      <c r="E183" s="145"/>
      <c r="F183" s="456" t="s">
        <v>6538</v>
      </c>
      <c r="G183" s="460" t="s">
        <v>6746</v>
      </c>
      <c r="H183" s="465" t="s">
        <v>6746</v>
      </c>
      <c r="I183" s="187">
        <v>0</v>
      </c>
      <c r="J183" s="148">
        <f t="shared" si="7"/>
        <v>0</v>
      </c>
      <c r="K183" s="273" t="s">
        <v>1963</v>
      </c>
      <c r="L183" s="151" t="s">
        <v>1963</v>
      </c>
      <c r="M183" s="173" t="s">
        <v>3378</v>
      </c>
      <c r="N183" s="174" t="s">
        <v>3803</v>
      </c>
      <c r="O183" s="174"/>
      <c r="P183" s="171" t="s">
        <v>179</v>
      </c>
      <c r="Q183" s="6" t="str">
        <f t="shared" si="8"/>
        <v>NACC$SIB12NEU=labelled_spss(NACC_UDS$SIB12NEU,c(1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12 - neurological problem")</v>
      </c>
      <c r="R183" s="35" t="str">
        <f t="shared" si="6"/>
        <v>missing values SIB12NEU(8,9).</v>
      </c>
      <c r="S183" s="70" t="s">
        <v>3812</v>
      </c>
    </row>
    <row r="184" spans="1:19" ht="10.8" customHeight="1" x14ac:dyDescent="0.3">
      <c r="A184" s="143"/>
      <c r="B184" s="145"/>
      <c r="C184" s="143"/>
      <c r="D184" s="144"/>
      <c r="E184" s="145"/>
      <c r="F184" s="456" t="s">
        <v>6539</v>
      </c>
      <c r="G184" s="460" t="s">
        <v>6747</v>
      </c>
      <c r="H184" s="465" t="s">
        <v>6747</v>
      </c>
      <c r="I184" s="187">
        <v>0</v>
      </c>
      <c r="J184" s="148">
        <f t="shared" si="7"/>
        <v>0</v>
      </c>
      <c r="K184" s="273" t="s">
        <v>1964</v>
      </c>
      <c r="L184" s="151" t="s">
        <v>1964</v>
      </c>
      <c r="M184" s="173" t="s">
        <v>3379</v>
      </c>
      <c r="N184" s="173" t="s">
        <v>3804</v>
      </c>
      <c r="O184" s="173"/>
      <c r="P184" s="171"/>
      <c r="Q184" s="6" t="str">
        <f t="shared" si="8"/>
        <v>NACC$SIB12PDX=labelled_spss(NACC_UDS$SIB12PDX,c(999 = Specific diagnosis unknown), label="Sibling 12 - primary dx")</v>
      </c>
      <c r="R184" s="35" t="str">
        <f t="shared" si="6"/>
        <v>missing values SIB12PDX(999).</v>
      </c>
      <c r="S184" s="70" t="s">
        <v>3810</v>
      </c>
    </row>
    <row r="185" spans="1:19" ht="10.8" customHeight="1" x14ac:dyDescent="0.3">
      <c r="A185" s="143"/>
      <c r="B185" s="145"/>
      <c r="C185" s="143"/>
      <c r="D185" s="144"/>
      <c r="E185" s="145"/>
      <c r="F185" s="456" t="s">
        <v>6540</v>
      </c>
      <c r="G185" s="460" t="s">
        <v>6748</v>
      </c>
      <c r="H185" s="465" t="s">
        <v>6748</v>
      </c>
      <c r="I185" s="187">
        <v>0</v>
      </c>
      <c r="J185" s="148">
        <f t="shared" si="7"/>
        <v>0</v>
      </c>
      <c r="K185" s="273" t="s">
        <v>1965</v>
      </c>
      <c r="L185" s="151" t="s">
        <v>1965</v>
      </c>
      <c r="M185" s="173" t="s">
        <v>3380</v>
      </c>
      <c r="N185" s="174" t="s">
        <v>3805</v>
      </c>
      <c r="O185" s="174"/>
      <c r="P185" s="171"/>
      <c r="Q185" s="6" t="str">
        <f t="shared" si="8"/>
        <v>NACC$SIB12MOE=labelled_spss(NACC_UDS$SIB12MOE,c(1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12 - method of evaluation")</v>
      </c>
      <c r="R185" s="35" t="str">
        <f t="shared" si="6"/>
        <v/>
      </c>
      <c r="S185" s="70"/>
    </row>
    <row r="186" spans="1:19" ht="10.8" customHeight="1" x14ac:dyDescent="0.3">
      <c r="A186" s="143"/>
      <c r="B186" s="145"/>
      <c r="C186" s="143"/>
      <c r="D186" s="144"/>
      <c r="E186" s="145"/>
      <c r="F186" s="456" t="s">
        <v>6541</v>
      </c>
      <c r="G186" s="460" t="s">
        <v>6749</v>
      </c>
      <c r="H186" s="465" t="s">
        <v>6749</v>
      </c>
      <c r="I186" s="187">
        <v>0</v>
      </c>
      <c r="J186" s="148">
        <f t="shared" si="7"/>
        <v>0</v>
      </c>
      <c r="K186" s="273" t="s">
        <v>1966</v>
      </c>
      <c r="L186" s="151" t="s">
        <v>1966</v>
      </c>
      <c r="M186" s="173" t="s">
        <v>3381</v>
      </c>
      <c r="N186" s="173" t="s">
        <v>3806</v>
      </c>
      <c r="O186" s="173"/>
      <c r="P186" s="171"/>
      <c r="Q186" s="6" t="str">
        <f t="shared" si="8"/>
        <v>NACC$SIB12AGO=labelled_spss(NACC_UDS$SIB12AGO,c(999 = Unknown), label="Sibling 12 - age of onset")</v>
      </c>
      <c r="R186" s="35" t="str">
        <f t="shared" si="6"/>
        <v>missing values SIB12AGO(999).</v>
      </c>
      <c r="S186" s="70" t="s">
        <v>3810</v>
      </c>
    </row>
    <row r="187" spans="1:19" ht="10.8" customHeight="1" x14ac:dyDescent="0.3">
      <c r="A187" s="143"/>
      <c r="B187" s="145"/>
      <c r="C187" s="143"/>
      <c r="D187" s="144"/>
      <c r="E187" s="145"/>
      <c r="F187" s="456" t="s">
        <v>6542</v>
      </c>
      <c r="G187" s="460" t="s">
        <v>6750</v>
      </c>
      <c r="H187" s="465" t="s">
        <v>6750</v>
      </c>
      <c r="I187" s="187">
        <v>0</v>
      </c>
      <c r="J187" s="148">
        <f t="shared" si="7"/>
        <v>0</v>
      </c>
      <c r="K187" s="273" t="s">
        <v>1967</v>
      </c>
      <c r="L187" s="151" t="s">
        <v>1967</v>
      </c>
      <c r="M187" s="173" t="s">
        <v>3382</v>
      </c>
      <c r="N187" s="173" t="s">
        <v>3729</v>
      </c>
      <c r="O187" s="173"/>
      <c r="P187" s="171"/>
      <c r="Q187" s="6" t="str">
        <f t="shared" si="8"/>
        <v>NACC$SIB13MOB=labelled_spss(NACC_UDS$SIB13MOB,c(99 = Unknown), label="Sibling 13 - birth month")</v>
      </c>
      <c r="R187" s="35" t="str">
        <f t="shared" si="6"/>
        <v>missing values SIB13MOB(99).</v>
      </c>
      <c r="S187" s="70" t="s">
        <v>3808</v>
      </c>
    </row>
    <row r="188" spans="1:19" ht="10.8" customHeight="1" x14ac:dyDescent="0.3">
      <c r="A188" s="143"/>
      <c r="B188" s="145"/>
      <c r="C188" s="456" t="s">
        <v>6085</v>
      </c>
      <c r="D188" s="460" t="s">
        <v>6294</v>
      </c>
      <c r="E188" s="465" t="s">
        <v>6294</v>
      </c>
      <c r="F188" s="456" t="s">
        <v>6543</v>
      </c>
      <c r="G188" s="460" t="s">
        <v>6751</v>
      </c>
      <c r="H188" s="465" t="s">
        <v>6751</v>
      </c>
      <c r="I188" s="187">
        <v>0</v>
      </c>
      <c r="J188" s="148">
        <f t="shared" si="7"/>
        <v>0</v>
      </c>
      <c r="K188" s="273" t="s">
        <v>1968</v>
      </c>
      <c r="L188" s="151" t="s">
        <v>1968</v>
      </c>
      <c r="M188" s="173" t="s">
        <v>3383</v>
      </c>
      <c r="N188" s="173" t="s">
        <v>3553</v>
      </c>
      <c r="O188" s="173"/>
      <c r="P188" s="171"/>
      <c r="Q188" s="6" t="str">
        <f t="shared" si="8"/>
        <v>NACC$SIB13YOB=labelled_spss(NACC_UDS$SIB13YOB,c(9999 = Unknown), label="Sibling 13 - birth year")</v>
      </c>
      <c r="R188" s="35" t="str">
        <f t="shared" si="6"/>
        <v>missing values SIB13YOB(9999).</v>
      </c>
      <c r="S188" s="70" t="s">
        <v>3809</v>
      </c>
    </row>
    <row r="189" spans="1:19" ht="10.8" customHeight="1" x14ac:dyDescent="0.3">
      <c r="A189" s="143"/>
      <c r="B189" s="145"/>
      <c r="C189" s="456" t="s">
        <v>6128</v>
      </c>
      <c r="D189" s="460" t="s">
        <v>6338</v>
      </c>
      <c r="E189" s="465" t="s">
        <v>6338</v>
      </c>
      <c r="F189" s="456"/>
      <c r="G189" s="460"/>
      <c r="H189" s="465"/>
      <c r="I189" s="187">
        <v>0</v>
      </c>
      <c r="J189" s="148">
        <f t="shared" si="7"/>
        <v>1</v>
      </c>
      <c r="K189" s="303" t="s">
        <v>2078</v>
      </c>
      <c r="L189" s="175" t="s">
        <v>2078</v>
      </c>
      <c r="M189" s="176" t="s">
        <v>3612</v>
      </c>
      <c r="N189" s="177" t="s">
        <v>3552</v>
      </c>
      <c r="O189" s="177" t="s">
        <v>1969</v>
      </c>
      <c r="P189" s="299"/>
      <c r="Q189" s="6" t="str">
        <f t="shared" si="8"/>
        <v>NACC$SIB13LIV=labelled_spss(NACC_UDS$SIB13LIV,c(0 = No
1 = Yes
9 = Unknown), label="Sibling 13 living")</v>
      </c>
      <c r="R189" s="35" t="str">
        <f t="shared" si="6"/>
        <v>missing values SIB13LIV(9).</v>
      </c>
      <c r="S189" s="70" t="s">
        <v>2738</v>
      </c>
    </row>
    <row r="190" spans="1:19" ht="10.8" customHeight="1" x14ac:dyDescent="0.3">
      <c r="A190" s="143"/>
      <c r="B190" s="145"/>
      <c r="C190" s="456" t="s">
        <v>6129</v>
      </c>
      <c r="D190" s="460" t="s">
        <v>6339</v>
      </c>
      <c r="E190" s="465" t="s">
        <v>6339</v>
      </c>
      <c r="F190" s="456"/>
      <c r="G190" s="460"/>
      <c r="H190" s="465"/>
      <c r="I190" s="187">
        <v>0</v>
      </c>
      <c r="J190" s="148">
        <f t="shared" si="7"/>
        <v>1</v>
      </c>
      <c r="K190" s="303" t="s">
        <v>2079</v>
      </c>
      <c r="L190" s="175" t="s">
        <v>2079</v>
      </c>
      <c r="M190" s="176" t="s">
        <v>3613</v>
      </c>
      <c r="N190" s="176" t="s">
        <v>3553</v>
      </c>
      <c r="O190" s="176" t="s">
        <v>1969</v>
      </c>
      <c r="P190" s="299"/>
      <c r="Q190" s="6" t="str">
        <f t="shared" si="8"/>
        <v>NACC$SIB13YOD=labelled_spss(NACC_UDS$SIB13YOD,c(9999 = Unknown), label="Sibling 13 year of death")</v>
      </c>
      <c r="R190" s="35" t="str">
        <f t="shared" si="6"/>
        <v>missing values SIB13YOD(9999).</v>
      </c>
      <c r="S190" s="70" t="s">
        <v>3809</v>
      </c>
    </row>
    <row r="191" spans="1:19" ht="10.8" customHeight="1" x14ac:dyDescent="0.3">
      <c r="A191" s="143"/>
      <c r="B191" s="145"/>
      <c r="C191" s="456" t="s">
        <v>6130</v>
      </c>
      <c r="D191" s="460" t="s">
        <v>6340</v>
      </c>
      <c r="E191" s="465" t="s">
        <v>6340</v>
      </c>
      <c r="F191" s="456"/>
      <c r="G191" s="460"/>
      <c r="H191" s="465"/>
      <c r="I191" s="187">
        <v>0</v>
      </c>
      <c r="J191" s="148">
        <f t="shared" si="7"/>
        <v>1</v>
      </c>
      <c r="K191" s="303" t="s">
        <v>2080</v>
      </c>
      <c r="L191" s="175" t="s">
        <v>2080</v>
      </c>
      <c r="M191" s="176" t="s">
        <v>3614</v>
      </c>
      <c r="N191" s="177" t="s">
        <v>3552</v>
      </c>
      <c r="O191" s="177" t="s">
        <v>5669</v>
      </c>
      <c r="P191" s="299" t="s">
        <v>179</v>
      </c>
      <c r="Q191" s="6" t="str">
        <f t="shared" si="8"/>
        <v>NACC$SIB13DEM=labelled_spss(NACC_UDS$SIB13DEM,c(0 = No
1 = Yes
9 = Unknown), label="Sibling 13 demented")</v>
      </c>
      <c r="R191" s="35" t="str">
        <f t="shared" si="6"/>
        <v>missing values SIB13DEM(9).</v>
      </c>
      <c r="S191" s="70" t="s">
        <v>2738</v>
      </c>
    </row>
    <row r="192" spans="1:19" ht="10.8" customHeight="1" x14ac:dyDescent="0.3">
      <c r="A192" s="143"/>
      <c r="B192" s="145"/>
      <c r="C192" s="456" t="s">
        <v>6131</v>
      </c>
      <c r="D192" s="460" t="s">
        <v>6341</v>
      </c>
      <c r="E192" s="465" t="s">
        <v>6341</v>
      </c>
      <c r="F192" s="456"/>
      <c r="G192" s="460"/>
      <c r="H192" s="465"/>
      <c r="I192" s="187">
        <v>0</v>
      </c>
      <c r="J192" s="148">
        <f t="shared" si="7"/>
        <v>1</v>
      </c>
      <c r="K192" s="303" t="s">
        <v>2081</v>
      </c>
      <c r="L192" s="175" t="s">
        <v>2081</v>
      </c>
      <c r="M192" s="176" t="s">
        <v>3615</v>
      </c>
      <c r="N192" s="176" t="s">
        <v>3556</v>
      </c>
      <c r="O192" s="176" t="s">
        <v>1973</v>
      </c>
      <c r="P192" s="299"/>
      <c r="Q192" s="6" t="str">
        <f t="shared" si="8"/>
        <v>NACC$SIB13ONS=labelled_spss(NACC_UDS$SIB13ONS,c(999 = Age unknown), label="Sibling 13 age at onset")</v>
      </c>
      <c r="R192" s="35" t="str">
        <f t="shared" si="6"/>
        <v>missing values SIB13ONS(999).</v>
      </c>
      <c r="S192" s="70" t="s">
        <v>3810</v>
      </c>
    </row>
    <row r="193" spans="1:19" ht="10.8" customHeight="1" x14ac:dyDescent="0.3">
      <c r="A193" s="143"/>
      <c r="B193" s="145"/>
      <c r="C193" s="143"/>
      <c r="D193" s="144"/>
      <c r="E193" s="145"/>
      <c r="F193" s="456" t="s">
        <v>6544</v>
      </c>
      <c r="G193" s="460" t="s">
        <v>6752</v>
      </c>
      <c r="H193" s="465" t="s">
        <v>6752</v>
      </c>
      <c r="I193" s="187">
        <v>0</v>
      </c>
      <c r="J193" s="148">
        <f t="shared" si="7"/>
        <v>0</v>
      </c>
      <c r="K193" s="273" t="s">
        <v>1969</v>
      </c>
      <c r="L193" s="151" t="s">
        <v>1969</v>
      </c>
      <c r="M193" s="173" t="s">
        <v>3384</v>
      </c>
      <c r="N193" s="178" t="s">
        <v>3802</v>
      </c>
      <c r="O193" s="178"/>
      <c r="P193" s="171"/>
      <c r="Q193" s="6" t="str">
        <f t="shared" si="8"/>
        <v>NACC$SIB13AGD=labelled_spss(NACC_UDS$SIB13AGD,c(888 = N/A
999 = Unknown), label="Sibling 13 - age at death")</v>
      </c>
      <c r="R193" s="35" t="str">
        <f t="shared" si="6"/>
        <v>missing values SIB13AGD(888,999).</v>
      </c>
      <c r="S193" s="70" t="s">
        <v>3811</v>
      </c>
    </row>
    <row r="194" spans="1:19" ht="10.8" customHeight="1" x14ac:dyDescent="0.3">
      <c r="A194" s="143"/>
      <c r="B194" s="145"/>
      <c r="C194" s="143"/>
      <c r="D194" s="144"/>
      <c r="E194" s="145"/>
      <c r="F194" s="456" t="s">
        <v>6545</v>
      </c>
      <c r="G194" s="460" t="s">
        <v>6753</v>
      </c>
      <c r="H194" s="465" t="s">
        <v>6753</v>
      </c>
      <c r="I194" s="187">
        <v>0</v>
      </c>
      <c r="J194" s="148">
        <f t="shared" si="7"/>
        <v>0</v>
      </c>
      <c r="K194" s="273" t="s">
        <v>1970</v>
      </c>
      <c r="L194" s="151" t="s">
        <v>1970</v>
      </c>
      <c r="M194" s="173" t="s">
        <v>3385</v>
      </c>
      <c r="N194" s="174" t="s">
        <v>3803</v>
      </c>
      <c r="O194" s="174"/>
      <c r="P194" s="171" t="s">
        <v>179</v>
      </c>
      <c r="Q194" s="6" t="str">
        <f t="shared" si="8"/>
        <v>NACC$SIB13NEU=labelled_spss(NACC_UDS$SIB13NEU,c(1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13 - neurological problem")</v>
      </c>
      <c r="R194" s="35" t="str">
        <f t="shared" ref="R194:R257" si="9">IF(S194="","",CONCATENATE("missing values ",L194,"(",S194,")."))</f>
        <v>missing values SIB13NEU(8,9).</v>
      </c>
      <c r="S194" s="70" t="s">
        <v>3812</v>
      </c>
    </row>
    <row r="195" spans="1:19" ht="10.8" customHeight="1" x14ac:dyDescent="0.3">
      <c r="A195" s="143"/>
      <c r="B195" s="145"/>
      <c r="C195" s="143"/>
      <c r="D195" s="144"/>
      <c r="E195" s="145"/>
      <c r="F195" s="456" t="s">
        <v>6546</v>
      </c>
      <c r="G195" s="460" t="s">
        <v>6754</v>
      </c>
      <c r="H195" s="465" t="s">
        <v>6754</v>
      </c>
      <c r="I195" s="187">
        <v>0</v>
      </c>
      <c r="J195" s="148">
        <f t="shared" ref="J195:J258" si="10">IF(AND(F195="",G195="",H195=""),1,0)</f>
        <v>0</v>
      </c>
      <c r="K195" s="273" t="s">
        <v>1971</v>
      </c>
      <c r="L195" s="151" t="s">
        <v>1971</v>
      </c>
      <c r="M195" s="173" t="s">
        <v>3386</v>
      </c>
      <c r="N195" s="173" t="s">
        <v>3804</v>
      </c>
      <c r="O195" s="173"/>
      <c r="P195" s="171"/>
      <c r="Q195" s="6" t="str">
        <f t="shared" ref="Q195:Q258" si="11">CONCATENATE("NACC$",L195,"=","labelled_spss(NACC_UDS$",L195,",c(",N195,"), label=",$Q$1,M195,$Q$1,")")</f>
        <v>NACC$SIB13PDX=labelled_spss(NACC_UDS$SIB13PDX,c(999 = Specific diagnosis unknown), label="Sibling 13 - primary dx")</v>
      </c>
      <c r="R195" s="35" t="str">
        <f t="shared" si="9"/>
        <v>missing values SIB13PDX(999).</v>
      </c>
      <c r="S195" s="70" t="s">
        <v>3810</v>
      </c>
    </row>
    <row r="196" spans="1:19" ht="10.8" customHeight="1" x14ac:dyDescent="0.3">
      <c r="A196" s="143"/>
      <c r="B196" s="145"/>
      <c r="C196" s="143"/>
      <c r="D196" s="144"/>
      <c r="E196" s="145"/>
      <c r="F196" s="456" t="s">
        <v>6547</v>
      </c>
      <c r="G196" s="460" t="s">
        <v>6755</v>
      </c>
      <c r="H196" s="465" t="s">
        <v>6755</v>
      </c>
      <c r="I196" s="187">
        <v>0</v>
      </c>
      <c r="J196" s="148">
        <f t="shared" si="10"/>
        <v>0</v>
      </c>
      <c r="K196" s="273" t="s">
        <v>1972</v>
      </c>
      <c r="L196" s="151" t="s">
        <v>1972</v>
      </c>
      <c r="M196" s="173" t="s">
        <v>3387</v>
      </c>
      <c r="N196" s="174" t="s">
        <v>3805</v>
      </c>
      <c r="O196" s="174"/>
      <c r="P196" s="171"/>
      <c r="Q196" s="6" t="str">
        <f t="shared" si="11"/>
        <v>NACC$SIB13MOE=labelled_spss(NACC_UDS$SIB13MOE,c(1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13 - method of evaluation")</v>
      </c>
      <c r="R196" s="35" t="str">
        <f t="shared" si="9"/>
        <v/>
      </c>
      <c r="S196" s="70"/>
    </row>
    <row r="197" spans="1:19" ht="10.8" customHeight="1" x14ac:dyDescent="0.3">
      <c r="A197" s="143"/>
      <c r="B197" s="145"/>
      <c r="C197" s="143"/>
      <c r="D197" s="144"/>
      <c r="E197" s="145"/>
      <c r="F197" s="456" t="s">
        <v>6548</v>
      </c>
      <c r="G197" s="460" t="s">
        <v>6756</v>
      </c>
      <c r="H197" s="465" t="s">
        <v>6756</v>
      </c>
      <c r="I197" s="187">
        <v>0</v>
      </c>
      <c r="J197" s="148">
        <f t="shared" si="10"/>
        <v>0</v>
      </c>
      <c r="K197" s="273" t="s">
        <v>1973</v>
      </c>
      <c r="L197" s="151" t="s">
        <v>1973</v>
      </c>
      <c r="M197" s="173" t="s">
        <v>3388</v>
      </c>
      <c r="N197" s="173" t="s">
        <v>3806</v>
      </c>
      <c r="O197" s="173"/>
      <c r="P197" s="171"/>
      <c r="Q197" s="6" t="str">
        <f t="shared" si="11"/>
        <v>NACC$SIB13AGO=labelled_spss(NACC_UDS$SIB13AGO,c(999 = Unknown), label="Sibling 13 - age of onset")</v>
      </c>
      <c r="R197" s="35" t="str">
        <f t="shared" si="9"/>
        <v>missing values SIB13AGO(999).</v>
      </c>
      <c r="S197" s="70" t="s">
        <v>3810</v>
      </c>
    </row>
    <row r="198" spans="1:19" ht="10.8" customHeight="1" x14ac:dyDescent="0.3">
      <c r="A198" s="143"/>
      <c r="B198" s="145"/>
      <c r="C198" s="143"/>
      <c r="D198" s="144"/>
      <c r="E198" s="145"/>
      <c r="F198" s="456" t="s">
        <v>6549</v>
      </c>
      <c r="G198" s="460" t="s">
        <v>6757</v>
      </c>
      <c r="H198" s="465" t="s">
        <v>6757</v>
      </c>
      <c r="I198" s="187">
        <v>0</v>
      </c>
      <c r="J198" s="148">
        <f t="shared" si="10"/>
        <v>0</v>
      </c>
      <c r="K198" s="273" t="s">
        <v>1974</v>
      </c>
      <c r="L198" s="151" t="s">
        <v>1974</v>
      </c>
      <c r="M198" s="173" t="s">
        <v>3389</v>
      </c>
      <c r="N198" s="173" t="s">
        <v>3729</v>
      </c>
      <c r="O198" s="173"/>
      <c r="P198" s="171"/>
      <c r="Q198" s="6" t="str">
        <f t="shared" si="11"/>
        <v>NACC$SIB14MOB=labelled_spss(NACC_UDS$SIB14MOB,c(99 = Unknown), label="Sibling 14 - birth month")</v>
      </c>
      <c r="R198" s="35" t="str">
        <f t="shared" si="9"/>
        <v>missing values SIB14MOB(99).</v>
      </c>
      <c r="S198" s="70" t="s">
        <v>3808</v>
      </c>
    </row>
    <row r="199" spans="1:19" ht="10.8" customHeight="1" x14ac:dyDescent="0.3">
      <c r="A199" s="143"/>
      <c r="B199" s="145"/>
      <c r="C199" s="456" t="s">
        <v>6086</v>
      </c>
      <c r="D199" s="460" t="s">
        <v>6295</v>
      </c>
      <c r="E199" s="465" t="s">
        <v>6295</v>
      </c>
      <c r="F199" s="456" t="s">
        <v>6550</v>
      </c>
      <c r="G199" s="460" t="s">
        <v>6758</v>
      </c>
      <c r="H199" s="465" t="s">
        <v>6758</v>
      </c>
      <c r="I199" s="187">
        <v>0</v>
      </c>
      <c r="J199" s="148">
        <f t="shared" si="10"/>
        <v>0</v>
      </c>
      <c r="K199" s="273" t="s">
        <v>1975</v>
      </c>
      <c r="L199" s="151" t="s">
        <v>1975</v>
      </c>
      <c r="M199" s="173" t="s">
        <v>3390</v>
      </c>
      <c r="N199" s="173" t="s">
        <v>3553</v>
      </c>
      <c r="O199" s="173"/>
      <c r="P199" s="171"/>
      <c r="Q199" s="6" t="str">
        <f t="shared" si="11"/>
        <v>NACC$SIB14YOB=labelled_spss(NACC_UDS$SIB14YOB,c(9999 = Unknown), label="Sibling 14 - birth year")</v>
      </c>
      <c r="R199" s="35" t="str">
        <f t="shared" si="9"/>
        <v>missing values SIB14YOB(9999).</v>
      </c>
      <c r="S199" s="70" t="s">
        <v>3809</v>
      </c>
    </row>
    <row r="200" spans="1:19" ht="10.8" customHeight="1" x14ac:dyDescent="0.3">
      <c r="A200" s="143"/>
      <c r="B200" s="145"/>
      <c r="C200" s="456" t="s">
        <v>6132</v>
      </c>
      <c r="D200" s="460" t="s">
        <v>6342</v>
      </c>
      <c r="E200" s="465" t="s">
        <v>6342</v>
      </c>
      <c r="F200" s="456"/>
      <c r="G200" s="460"/>
      <c r="H200" s="465"/>
      <c r="I200" s="187">
        <v>0</v>
      </c>
      <c r="J200" s="148">
        <f t="shared" si="10"/>
        <v>1</v>
      </c>
      <c r="K200" s="303" t="s">
        <v>2082</v>
      </c>
      <c r="L200" s="175" t="s">
        <v>2082</v>
      </c>
      <c r="M200" s="176" t="s">
        <v>3616</v>
      </c>
      <c r="N200" s="177" t="s">
        <v>3552</v>
      </c>
      <c r="O200" s="177" t="s">
        <v>1976</v>
      </c>
      <c r="P200" s="299"/>
      <c r="Q200" s="6" t="str">
        <f t="shared" si="11"/>
        <v>NACC$SIB14LIV=labelled_spss(NACC_UDS$SIB14LIV,c(0 = No
1 = Yes
9 = Unknown), label="Sibling 14 living")</v>
      </c>
      <c r="R200" s="35" t="str">
        <f t="shared" si="9"/>
        <v>missing values SIB14LIV(9).</v>
      </c>
      <c r="S200" s="70" t="s">
        <v>2738</v>
      </c>
    </row>
    <row r="201" spans="1:19" ht="10.8" customHeight="1" x14ac:dyDescent="0.3">
      <c r="A201" s="143"/>
      <c r="B201" s="145"/>
      <c r="C201" s="456" t="s">
        <v>6133</v>
      </c>
      <c r="D201" s="460" t="s">
        <v>6343</v>
      </c>
      <c r="E201" s="465" t="s">
        <v>6343</v>
      </c>
      <c r="F201" s="456"/>
      <c r="G201" s="460"/>
      <c r="H201" s="465"/>
      <c r="I201" s="187">
        <v>0</v>
      </c>
      <c r="J201" s="148">
        <f t="shared" si="10"/>
        <v>1</v>
      </c>
      <c r="K201" s="303" t="s">
        <v>2083</v>
      </c>
      <c r="L201" s="175" t="s">
        <v>2083</v>
      </c>
      <c r="M201" s="176" t="s">
        <v>3617</v>
      </c>
      <c r="N201" s="176" t="s">
        <v>3553</v>
      </c>
      <c r="O201" s="176" t="s">
        <v>1976</v>
      </c>
      <c r="P201" s="299"/>
      <c r="Q201" s="6" t="str">
        <f t="shared" si="11"/>
        <v>NACC$SIB14YOD=labelled_spss(NACC_UDS$SIB14YOD,c(9999 = Unknown), label="Sibling 14 year of death")</v>
      </c>
      <c r="R201" s="35" t="str">
        <f t="shared" si="9"/>
        <v>missing values SIB14YOD(9999).</v>
      </c>
      <c r="S201" s="70" t="s">
        <v>3809</v>
      </c>
    </row>
    <row r="202" spans="1:19" ht="10.8" customHeight="1" x14ac:dyDescent="0.3">
      <c r="A202" s="143"/>
      <c r="B202" s="145"/>
      <c r="C202" s="456" t="s">
        <v>6134</v>
      </c>
      <c r="D202" s="460" t="s">
        <v>6344</v>
      </c>
      <c r="E202" s="465" t="s">
        <v>6344</v>
      </c>
      <c r="F202" s="456"/>
      <c r="G202" s="460"/>
      <c r="H202" s="465"/>
      <c r="I202" s="187">
        <v>0</v>
      </c>
      <c r="J202" s="148">
        <f t="shared" si="10"/>
        <v>1</v>
      </c>
      <c r="K202" s="303" t="s">
        <v>2084</v>
      </c>
      <c r="L202" s="175" t="s">
        <v>2084</v>
      </c>
      <c r="M202" s="176" t="s">
        <v>3618</v>
      </c>
      <c r="N202" s="177" t="s">
        <v>3552</v>
      </c>
      <c r="O202" s="177" t="s">
        <v>5670</v>
      </c>
      <c r="P202" s="299" t="s">
        <v>179</v>
      </c>
      <c r="Q202" s="6" t="str">
        <f t="shared" si="11"/>
        <v>NACC$SIB14DEM=labelled_spss(NACC_UDS$SIB14DEM,c(0 = No
1 = Yes
9 = Unknown), label="Sibling 14 demented")</v>
      </c>
      <c r="R202" s="35" t="str">
        <f t="shared" si="9"/>
        <v>missing values SIB14DEM(9).</v>
      </c>
      <c r="S202" s="70" t="s">
        <v>2738</v>
      </c>
    </row>
    <row r="203" spans="1:19" ht="10.8" customHeight="1" x14ac:dyDescent="0.3">
      <c r="A203" s="143"/>
      <c r="B203" s="145"/>
      <c r="C203" s="456" t="s">
        <v>6135</v>
      </c>
      <c r="D203" s="460" t="s">
        <v>6345</v>
      </c>
      <c r="E203" s="465" t="s">
        <v>6345</v>
      </c>
      <c r="F203" s="456"/>
      <c r="G203" s="460"/>
      <c r="H203" s="465"/>
      <c r="I203" s="187">
        <v>0</v>
      </c>
      <c r="J203" s="148">
        <f t="shared" si="10"/>
        <v>1</v>
      </c>
      <c r="K203" s="303" t="s">
        <v>2085</v>
      </c>
      <c r="L203" s="175" t="s">
        <v>2085</v>
      </c>
      <c r="M203" s="176" t="s">
        <v>3619</v>
      </c>
      <c r="N203" s="176" t="s">
        <v>3556</v>
      </c>
      <c r="O203" s="176" t="s">
        <v>1980</v>
      </c>
      <c r="P203" s="299"/>
      <c r="Q203" s="6" t="str">
        <f t="shared" si="11"/>
        <v>NACC$SIB14ONS=labelled_spss(NACC_UDS$SIB14ONS,c(999 = Age unknown), label="Sibling 14 age at onset")</v>
      </c>
      <c r="R203" s="35" t="str">
        <f t="shared" si="9"/>
        <v>missing values SIB14ONS(999).</v>
      </c>
      <c r="S203" s="70" t="s">
        <v>3810</v>
      </c>
    </row>
    <row r="204" spans="1:19" ht="10.8" customHeight="1" x14ac:dyDescent="0.3">
      <c r="A204" s="143"/>
      <c r="B204" s="145"/>
      <c r="C204" s="143"/>
      <c r="D204" s="144"/>
      <c r="E204" s="145"/>
      <c r="F204" s="456" t="s">
        <v>6551</v>
      </c>
      <c r="G204" s="460" t="s">
        <v>6759</v>
      </c>
      <c r="H204" s="465" t="s">
        <v>6759</v>
      </c>
      <c r="I204" s="187">
        <v>0</v>
      </c>
      <c r="J204" s="148">
        <f t="shared" si="10"/>
        <v>0</v>
      </c>
      <c r="K204" s="273" t="s">
        <v>1976</v>
      </c>
      <c r="L204" s="151" t="s">
        <v>1976</v>
      </c>
      <c r="M204" s="173" t="s">
        <v>3391</v>
      </c>
      <c r="N204" s="178" t="s">
        <v>3802</v>
      </c>
      <c r="O204" s="178"/>
      <c r="P204" s="171"/>
      <c r="Q204" s="6" t="str">
        <f t="shared" si="11"/>
        <v>NACC$SIB14AGD=labelled_spss(NACC_UDS$SIB14AGD,c(888 = N/A
999 = Unknown), label="Sibling 14 - age at death")</v>
      </c>
      <c r="R204" s="35" t="str">
        <f t="shared" si="9"/>
        <v>missing values SIB14AGD(888,999).</v>
      </c>
      <c r="S204" s="70" t="s">
        <v>3811</v>
      </c>
    </row>
    <row r="205" spans="1:19" ht="10.8" customHeight="1" x14ac:dyDescent="0.3">
      <c r="A205" s="143"/>
      <c r="B205" s="145"/>
      <c r="C205" s="143"/>
      <c r="D205" s="144"/>
      <c r="E205" s="145"/>
      <c r="F205" s="456" t="s">
        <v>6552</v>
      </c>
      <c r="G205" s="460" t="s">
        <v>6760</v>
      </c>
      <c r="H205" s="465" t="s">
        <v>6760</v>
      </c>
      <c r="I205" s="187">
        <v>0</v>
      </c>
      <c r="J205" s="148">
        <f t="shared" si="10"/>
        <v>0</v>
      </c>
      <c r="K205" s="273" t="s">
        <v>1977</v>
      </c>
      <c r="L205" s="151" t="s">
        <v>1977</v>
      </c>
      <c r="M205" s="173" t="s">
        <v>3392</v>
      </c>
      <c r="N205" s="174" t="s">
        <v>3803</v>
      </c>
      <c r="O205" s="174"/>
      <c r="P205" s="171" t="s">
        <v>179</v>
      </c>
      <c r="Q205" s="6" t="str">
        <f t="shared" si="11"/>
        <v>NACC$SIB14NEU=labelled_spss(NACC_UDS$SIB14NEU,c(1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14 - neurological problem")</v>
      </c>
      <c r="R205" s="35" t="str">
        <f t="shared" si="9"/>
        <v>missing values SIB14NEU(8,9).</v>
      </c>
      <c r="S205" s="70" t="s">
        <v>3812</v>
      </c>
    </row>
    <row r="206" spans="1:19" ht="10.8" customHeight="1" x14ac:dyDescent="0.3">
      <c r="A206" s="143"/>
      <c r="B206" s="145"/>
      <c r="C206" s="143"/>
      <c r="D206" s="144"/>
      <c r="E206" s="145"/>
      <c r="F206" s="456" t="s">
        <v>6553</v>
      </c>
      <c r="G206" s="460" t="s">
        <v>6761</v>
      </c>
      <c r="H206" s="465" t="s">
        <v>6761</v>
      </c>
      <c r="I206" s="187">
        <v>0</v>
      </c>
      <c r="J206" s="148">
        <f t="shared" si="10"/>
        <v>0</v>
      </c>
      <c r="K206" s="273" t="s">
        <v>1978</v>
      </c>
      <c r="L206" s="151" t="s">
        <v>1978</v>
      </c>
      <c r="M206" s="173" t="s">
        <v>3393</v>
      </c>
      <c r="N206" s="173" t="s">
        <v>3804</v>
      </c>
      <c r="O206" s="173"/>
      <c r="P206" s="171"/>
      <c r="Q206" s="6" t="str">
        <f t="shared" si="11"/>
        <v>NACC$SIB14PDX=labelled_spss(NACC_UDS$SIB14PDX,c(999 = Specific diagnosis unknown), label="Sibling 14 - primary dx")</v>
      </c>
      <c r="R206" s="35" t="str">
        <f t="shared" si="9"/>
        <v>missing values SIB14PDX(999).</v>
      </c>
      <c r="S206" s="70" t="s">
        <v>3810</v>
      </c>
    </row>
    <row r="207" spans="1:19" ht="10.8" customHeight="1" x14ac:dyDescent="0.3">
      <c r="A207" s="143"/>
      <c r="B207" s="145"/>
      <c r="C207" s="143"/>
      <c r="D207" s="144"/>
      <c r="E207" s="145"/>
      <c r="F207" s="456" t="s">
        <v>6554</v>
      </c>
      <c r="G207" s="460" t="s">
        <v>6762</v>
      </c>
      <c r="H207" s="465" t="s">
        <v>6762</v>
      </c>
      <c r="I207" s="187">
        <v>0</v>
      </c>
      <c r="J207" s="148">
        <f t="shared" si="10"/>
        <v>0</v>
      </c>
      <c r="K207" s="273" t="s">
        <v>1979</v>
      </c>
      <c r="L207" s="151" t="s">
        <v>1979</v>
      </c>
      <c r="M207" s="173" t="s">
        <v>3394</v>
      </c>
      <c r="N207" s="174" t="s">
        <v>3805</v>
      </c>
      <c r="O207" s="174"/>
      <c r="P207" s="171"/>
      <c r="Q207" s="6" t="str">
        <f t="shared" si="11"/>
        <v>NACC$SIB14MOE=labelled_spss(NACC_UDS$SIB14MOE,c(1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14 - method of evaluation")</v>
      </c>
      <c r="R207" s="35" t="str">
        <f t="shared" si="9"/>
        <v/>
      </c>
      <c r="S207" s="70"/>
    </row>
    <row r="208" spans="1:19" ht="10.8" customHeight="1" x14ac:dyDescent="0.3">
      <c r="A208" s="143"/>
      <c r="B208" s="145"/>
      <c r="C208" s="143"/>
      <c r="D208" s="144"/>
      <c r="E208" s="145"/>
      <c r="F208" s="456" t="s">
        <v>6555</v>
      </c>
      <c r="G208" s="460" t="s">
        <v>6763</v>
      </c>
      <c r="H208" s="465" t="s">
        <v>6763</v>
      </c>
      <c r="I208" s="187">
        <v>0</v>
      </c>
      <c r="J208" s="148">
        <f t="shared" si="10"/>
        <v>0</v>
      </c>
      <c r="K208" s="273" t="s">
        <v>1980</v>
      </c>
      <c r="L208" s="151" t="s">
        <v>1980</v>
      </c>
      <c r="M208" s="173" t="s">
        <v>3395</v>
      </c>
      <c r="N208" s="173" t="s">
        <v>3806</v>
      </c>
      <c r="O208" s="173"/>
      <c r="P208" s="171"/>
      <c r="Q208" s="6" t="str">
        <f t="shared" si="11"/>
        <v>NACC$SIB14AGO=labelled_spss(NACC_UDS$SIB14AGO,c(999 = Unknown), label="Sibling 14 - age of onset")</v>
      </c>
      <c r="R208" s="35" t="str">
        <f t="shared" si="9"/>
        <v>missing values SIB14AGO(999).</v>
      </c>
      <c r="S208" s="70" t="s">
        <v>3810</v>
      </c>
    </row>
    <row r="209" spans="1:19" ht="10.8" customHeight="1" x14ac:dyDescent="0.3">
      <c r="A209" s="143"/>
      <c r="B209" s="145"/>
      <c r="C209" s="143"/>
      <c r="D209" s="144"/>
      <c r="E209" s="145"/>
      <c r="F209" s="456" t="s">
        <v>6556</v>
      </c>
      <c r="G209" s="460" t="s">
        <v>6764</v>
      </c>
      <c r="H209" s="465" t="s">
        <v>6764</v>
      </c>
      <c r="I209" s="187">
        <v>0</v>
      </c>
      <c r="J209" s="148">
        <f t="shared" si="10"/>
        <v>0</v>
      </c>
      <c r="K209" s="273" t="s">
        <v>1981</v>
      </c>
      <c r="L209" s="151" t="s">
        <v>1981</v>
      </c>
      <c r="M209" s="173" t="s">
        <v>3396</v>
      </c>
      <c r="N209" s="173" t="s">
        <v>3729</v>
      </c>
      <c r="O209" s="173"/>
      <c r="P209" s="171"/>
      <c r="Q209" s="6" t="str">
        <f t="shared" si="11"/>
        <v>NACC$SIB15MOB=labelled_spss(NACC_UDS$SIB15MOB,c(99 = Unknown), label="Sibling 15 - birth month")</v>
      </c>
      <c r="R209" s="35" t="str">
        <f t="shared" si="9"/>
        <v>missing values SIB15MOB(99).</v>
      </c>
      <c r="S209" s="70" t="s">
        <v>3808</v>
      </c>
    </row>
    <row r="210" spans="1:19" ht="10.8" customHeight="1" x14ac:dyDescent="0.3">
      <c r="A210" s="143"/>
      <c r="B210" s="145"/>
      <c r="C210" s="456" t="s">
        <v>6088</v>
      </c>
      <c r="D210" s="460" t="s">
        <v>6296</v>
      </c>
      <c r="E210" s="465" t="s">
        <v>6296</v>
      </c>
      <c r="F210" s="456" t="s">
        <v>6557</v>
      </c>
      <c r="G210" s="460" t="s">
        <v>6765</v>
      </c>
      <c r="H210" s="465" t="s">
        <v>6765</v>
      </c>
      <c r="I210" s="187">
        <v>0</v>
      </c>
      <c r="J210" s="148">
        <f t="shared" si="10"/>
        <v>0</v>
      </c>
      <c r="K210" s="273" t="s">
        <v>1982</v>
      </c>
      <c r="L210" s="151" t="s">
        <v>1982</v>
      </c>
      <c r="M210" s="173" t="s">
        <v>3397</v>
      </c>
      <c r="N210" s="173" t="s">
        <v>3553</v>
      </c>
      <c r="O210" s="173"/>
      <c r="P210" s="171"/>
      <c r="Q210" s="6" t="str">
        <f t="shared" si="11"/>
        <v>NACC$SIB15YOB=labelled_spss(NACC_UDS$SIB15YOB,c(9999 = Unknown), label="Sibling 15 - birth year")</v>
      </c>
      <c r="R210" s="35" t="str">
        <f t="shared" si="9"/>
        <v>missing values SIB15YOB(9999).</v>
      </c>
      <c r="S210" s="70" t="s">
        <v>3809</v>
      </c>
    </row>
    <row r="211" spans="1:19" ht="10.8" customHeight="1" x14ac:dyDescent="0.3">
      <c r="A211" s="143"/>
      <c r="B211" s="145"/>
      <c r="C211" s="456" t="s">
        <v>6136</v>
      </c>
      <c r="D211" s="460" t="s">
        <v>6346</v>
      </c>
      <c r="E211" s="465" t="s">
        <v>6346</v>
      </c>
      <c r="F211" s="456"/>
      <c r="G211" s="460"/>
      <c r="H211" s="465"/>
      <c r="I211" s="187">
        <v>0</v>
      </c>
      <c r="J211" s="148">
        <f t="shared" si="10"/>
        <v>1</v>
      </c>
      <c r="K211" s="303" t="s">
        <v>2086</v>
      </c>
      <c r="L211" s="175" t="s">
        <v>2086</v>
      </c>
      <c r="M211" s="176" t="s">
        <v>3620</v>
      </c>
      <c r="N211" s="177" t="s">
        <v>3552</v>
      </c>
      <c r="O211" s="177" t="s">
        <v>1983</v>
      </c>
      <c r="P211" s="299"/>
      <c r="Q211" s="6" t="str">
        <f t="shared" si="11"/>
        <v>NACC$SIB15LIV=labelled_spss(NACC_UDS$SIB15LIV,c(0 = No
1 = Yes
9 = Unknown), label="Sibling 15 living")</v>
      </c>
      <c r="R211" s="35" t="str">
        <f t="shared" si="9"/>
        <v>missing values SIB15LIV(9).</v>
      </c>
      <c r="S211" s="70" t="s">
        <v>2738</v>
      </c>
    </row>
    <row r="212" spans="1:19" ht="10.8" customHeight="1" x14ac:dyDescent="0.3">
      <c r="A212" s="143"/>
      <c r="B212" s="145"/>
      <c r="C212" s="456" t="s">
        <v>6137</v>
      </c>
      <c r="D212" s="460" t="s">
        <v>6347</v>
      </c>
      <c r="E212" s="465" t="s">
        <v>6347</v>
      </c>
      <c r="F212" s="456"/>
      <c r="G212" s="460"/>
      <c r="H212" s="465"/>
      <c r="I212" s="187">
        <v>0</v>
      </c>
      <c r="J212" s="148">
        <f t="shared" si="10"/>
        <v>1</v>
      </c>
      <c r="K212" s="303" t="s">
        <v>2087</v>
      </c>
      <c r="L212" s="175" t="s">
        <v>2087</v>
      </c>
      <c r="M212" s="176" t="s">
        <v>3621</v>
      </c>
      <c r="N212" s="176" t="s">
        <v>3553</v>
      </c>
      <c r="O212" s="176" t="s">
        <v>1983</v>
      </c>
      <c r="P212" s="299"/>
      <c r="Q212" s="6" t="str">
        <f t="shared" si="11"/>
        <v>NACC$SIB15YOD=labelled_spss(NACC_UDS$SIB15YOD,c(9999 = Unknown), label="Sibling 15 year of death")</v>
      </c>
      <c r="R212" s="35" t="str">
        <f t="shared" si="9"/>
        <v>missing values SIB15YOD(9999).</v>
      </c>
      <c r="S212" s="70" t="s">
        <v>3809</v>
      </c>
    </row>
    <row r="213" spans="1:19" ht="10.8" customHeight="1" x14ac:dyDescent="0.3">
      <c r="A213" s="143"/>
      <c r="B213" s="145"/>
      <c r="C213" s="456" t="s">
        <v>6138</v>
      </c>
      <c r="D213" s="460" t="s">
        <v>6348</v>
      </c>
      <c r="E213" s="465" t="s">
        <v>6348</v>
      </c>
      <c r="F213" s="456"/>
      <c r="G213" s="460"/>
      <c r="H213" s="465"/>
      <c r="I213" s="187">
        <v>0</v>
      </c>
      <c r="J213" s="148">
        <f t="shared" si="10"/>
        <v>1</v>
      </c>
      <c r="K213" s="303" t="s">
        <v>2088</v>
      </c>
      <c r="L213" s="175" t="s">
        <v>2088</v>
      </c>
      <c r="M213" s="176" t="s">
        <v>3622</v>
      </c>
      <c r="N213" s="177" t="s">
        <v>3552</v>
      </c>
      <c r="O213" s="177" t="s">
        <v>5671</v>
      </c>
      <c r="P213" s="299" t="s">
        <v>179</v>
      </c>
      <c r="Q213" s="6" t="str">
        <f t="shared" si="11"/>
        <v>NACC$SIB15DEM=labelled_spss(NACC_UDS$SIB15DEM,c(0 = No
1 = Yes
9 = Unknown), label="Sibling 15 demented")</v>
      </c>
      <c r="R213" s="35" t="str">
        <f t="shared" si="9"/>
        <v>missing values SIB15DEM(9).</v>
      </c>
      <c r="S213" s="70" t="s">
        <v>2738</v>
      </c>
    </row>
    <row r="214" spans="1:19" ht="10.8" customHeight="1" x14ac:dyDescent="0.3">
      <c r="A214" s="143"/>
      <c r="B214" s="145"/>
      <c r="C214" s="456" t="s">
        <v>6139</v>
      </c>
      <c r="D214" s="460" t="s">
        <v>6349</v>
      </c>
      <c r="E214" s="465" t="s">
        <v>6349</v>
      </c>
      <c r="F214" s="456"/>
      <c r="G214" s="460"/>
      <c r="H214" s="465"/>
      <c r="I214" s="187">
        <v>0</v>
      </c>
      <c r="J214" s="148">
        <f t="shared" si="10"/>
        <v>1</v>
      </c>
      <c r="K214" s="303" t="s">
        <v>2089</v>
      </c>
      <c r="L214" s="175" t="s">
        <v>2089</v>
      </c>
      <c r="M214" s="176" t="s">
        <v>3623</v>
      </c>
      <c r="N214" s="176" t="s">
        <v>3556</v>
      </c>
      <c r="O214" s="176" t="s">
        <v>1987</v>
      </c>
      <c r="P214" s="299"/>
      <c r="Q214" s="6" t="str">
        <f t="shared" si="11"/>
        <v>NACC$SIB15ONS=labelled_spss(NACC_UDS$SIB15ONS,c(999 = Age unknown), label="Sibling 15 age at onset")</v>
      </c>
      <c r="R214" s="35" t="str">
        <f t="shared" si="9"/>
        <v>missing values SIB15ONS(999).</v>
      </c>
      <c r="S214" s="70" t="s">
        <v>3810</v>
      </c>
    </row>
    <row r="215" spans="1:19" ht="10.8" customHeight="1" x14ac:dyDescent="0.3">
      <c r="A215" s="143"/>
      <c r="B215" s="145"/>
      <c r="C215" s="143"/>
      <c r="D215" s="144"/>
      <c r="E215" s="145"/>
      <c r="F215" s="456" t="s">
        <v>6558</v>
      </c>
      <c r="G215" s="460" t="s">
        <v>6766</v>
      </c>
      <c r="H215" s="465" t="s">
        <v>6766</v>
      </c>
      <c r="I215" s="187">
        <v>0</v>
      </c>
      <c r="J215" s="148">
        <f t="shared" si="10"/>
        <v>0</v>
      </c>
      <c r="K215" s="273" t="s">
        <v>1983</v>
      </c>
      <c r="L215" s="151" t="s">
        <v>1983</v>
      </c>
      <c r="M215" s="173" t="s">
        <v>3398</v>
      </c>
      <c r="N215" s="178" t="s">
        <v>3802</v>
      </c>
      <c r="O215" s="178"/>
      <c r="P215" s="171"/>
      <c r="Q215" s="6" t="str">
        <f t="shared" si="11"/>
        <v>NACC$SIB15AGD=labelled_spss(NACC_UDS$SIB15AGD,c(888 = N/A
999 = Unknown), label="Sibling 15 - age at death")</v>
      </c>
      <c r="R215" s="35" t="str">
        <f t="shared" si="9"/>
        <v>missing values SIB15AGD(888,999).</v>
      </c>
      <c r="S215" s="70" t="s">
        <v>3811</v>
      </c>
    </row>
    <row r="216" spans="1:19" ht="10.8" customHeight="1" x14ac:dyDescent="0.3">
      <c r="A216" s="143"/>
      <c r="B216" s="145"/>
      <c r="C216" s="143"/>
      <c r="D216" s="144"/>
      <c r="E216" s="145"/>
      <c r="F216" s="456" t="s">
        <v>6559</v>
      </c>
      <c r="G216" s="460" t="s">
        <v>6767</v>
      </c>
      <c r="H216" s="465" t="s">
        <v>6767</v>
      </c>
      <c r="I216" s="187">
        <v>0</v>
      </c>
      <c r="J216" s="148">
        <f t="shared" si="10"/>
        <v>0</v>
      </c>
      <c r="K216" s="273" t="s">
        <v>1984</v>
      </c>
      <c r="L216" s="151" t="s">
        <v>1984</v>
      </c>
      <c r="M216" s="173" t="s">
        <v>3399</v>
      </c>
      <c r="N216" s="174" t="s">
        <v>3803</v>
      </c>
      <c r="O216" s="174"/>
      <c r="P216" s="171" t="s">
        <v>179</v>
      </c>
      <c r="Q216" s="6" t="str">
        <f t="shared" si="11"/>
        <v>NACC$SIB15NEU=labelled_spss(NACC_UDS$SIB15NEU,c(1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15 - neurological problem")</v>
      </c>
      <c r="R216" s="35" t="str">
        <f t="shared" si="9"/>
        <v>missing values SIB15NEU(8,9).</v>
      </c>
      <c r="S216" s="70" t="s">
        <v>3812</v>
      </c>
    </row>
    <row r="217" spans="1:19" ht="10.8" customHeight="1" x14ac:dyDescent="0.3">
      <c r="A217" s="143"/>
      <c r="B217" s="145"/>
      <c r="C217" s="143"/>
      <c r="D217" s="144"/>
      <c r="E217" s="145"/>
      <c r="F217" s="456" t="s">
        <v>6560</v>
      </c>
      <c r="G217" s="460" t="s">
        <v>6768</v>
      </c>
      <c r="H217" s="465" t="s">
        <v>6768</v>
      </c>
      <c r="I217" s="187">
        <v>0</v>
      </c>
      <c r="J217" s="148">
        <f t="shared" si="10"/>
        <v>0</v>
      </c>
      <c r="K217" s="273" t="s">
        <v>1985</v>
      </c>
      <c r="L217" s="151" t="s">
        <v>1985</v>
      </c>
      <c r="M217" s="173" t="s">
        <v>3400</v>
      </c>
      <c r="N217" s="173" t="s">
        <v>3804</v>
      </c>
      <c r="O217" s="173"/>
      <c r="P217" s="171"/>
      <c r="Q217" s="6" t="str">
        <f t="shared" si="11"/>
        <v>NACC$SIB15PDX=labelled_spss(NACC_UDS$SIB15PDX,c(999 = Specific diagnosis unknown), label="Sibling 15 - primary dx")</v>
      </c>
      <c r="R217" s="35" t="str">
        <f t="shared" si="9"/>
        <v>missing values SIB15PDX(999).</v>
      </c>
      <c r="S217" s="70" t="s">
        <v>3810</v>
      </c>
    </row>
    <row r="218" spans="1:19" ht="10.8" customHeight="1" x14ac:dyDescent="0.3">
      <c r="A218" s="143"/>
      <c r="B218" s="145"/>
      <c r="C218" s="143"/>
      <c r="D218" s="144"/>
      <c r="E218" s="145"/>
      <c r="F218" s="456" t="s">
        <v>6561</v>
      </c>
      <c r="G218" s="460" t="s">
        <v>6769</v>
      </c>
      <c r="H218" s="465" t="s">
        <v>6769</v>
      </c>
      <c r="I218" s="187">
        <v>0</v>
      </c>
      <c r="J218" s="148">
        <f t="shared" si="10"/>
        <v>0</v>
      </c>
      <c r="K218" s="273" t="s">
        <v>1986</v>
      </c>
      <c r="L218" s="151" t="s">
        <v>1986</v>
      </c>
      <c r="M218" s="173" t="s">
        <v>3401</v>
      </c>
      <c r="N218" s="174" t="s">
        <v>3805</v>
      </c>
      <c r="O218" s="174"/>
      <c r="P218" s="171"/>
      <c r="Q218" s="6" t="str">
        <f t="shared" si="11"/>
        <v>NACC$SIB15MOE=labelled_spss(NACC_UDS$SIB15MOE,c(1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15 - method of evaluation")</v>
      </c>
      <c r="R218" s="35" t="str">
        <f t="shared" si="9"/>
        <v/>
      </c>
      <c r="S218" s="70"/>
    </row>
    <row r="219" spans="1:19" ht="10.8" customHeight="1" x14ac:dyDescent="0.3">
      <c r="A219" s="143"/>
      <c r="B219" s="145"/>
      <c r="C219" s="143"/>
      <c r="D219" s="144"/>
      <c r="E219" s="145"/>
      <c r="F219" s="456" t="s">
        <v>6562</v>
      </c>
      <c r="G219" s="460" t="s">
        <v>6770</v>
      </c>
      <c r="H219" s="465" t="s">
        <v>6770</v>
      </c>
      <c r="I219" s="187">
        <v>0</v>
      </c>
      <c r="J219" s="148">
        <f t="shared" si="10"/>
        <v>0</v>
      </c>
      <c r="K219" s="273" t="s">
        <v>1987</v>
      </c>
      <c r="L219" s="151" t="s">
        <v>1987</v>
      </c>
      <c r="M219" s="173" t="s">
        <v>3402</v>
      </c>
      <c r="N219" s="173" t="s">
        <v>3806</v>
      </c>
      <c r="O219" s="173"/>
      <c r="P219" s="171"/>
      <c r="Q219" s="6" t="str">
        <f t="shared" si="11"/>
        <v>NACC$SIB15AGO=labelled_spss(NACC_UDS$SIB15AGO,c(999 = Unknown), label="Sibling 15 - age of onset")</v>
      </c>
      <c r="R219" s="35" t="str">
        <f t="shared" si="9"/>
        <v>missing values SIB15AGO(999).</v>
      </c>
      <c r="S219" s="70" t="s">
        <v>3810</v>
      </c>
    </row>
    <row r="220" spans="1:19" ht="10.8" customHeight="1" x14ac:dyDescent="0.3">
      <c r="A220" s="143"/>
      <c r="B220" s="145"/>
      <c r="C220" s="143"/>
      <c r="D220" s="144"/>
      <c r="E220" s="145"/>
      <c r="F220" s="456" t="s">
        <v>6563</v>
      </c>
      <c r="G220" s="460" t="s">
        <v>6771</v>
      </c>
      <c r="H220" s="465" t="s">
        <v>6771</v>
      </c>
      <c r="I220" s="187">
        <v>0</v>
      </c>
      <c r="J220" s="148">
        <f t="shared" si="10"/>
        <v>0</v>
      </c>
      <c r="K220" s="273" t="s">
        <v>1988</v>
      </c>
      <c r="L220" s="151" t="s">
        <v>1988</v>
      </c>
      <c r="M220" s="173" t="s">
        <v>3403</v>
      </c>
      <c r="N220" s="173" t="s">
        <v>3729</v>
      </c>
      <c r="O220" s="173"/>
      <c r="P220" s="171"/>
      <c r="Q220" s="6" t="str">
        <f t="shared" si="11"/>
        <v>NACC$SIB16MOB=labelled_spss(NACC_UDS$SIB16MOB,c(99 = Unknown), label="Sibling 16 - birth month")</v>
      </c>
      <c r="R220" s="35" t="str">
        <f t="shared" si="9"/>
        <v>missing values SIB16MOB(99).</v>
      </c>
      <c r="S220" s="70" t="s">
        <v>3808</v>
      </c>
    </row>
    <row r="221" spans="1:19" ht="10.8" customHeight="1" x14ac:dyDescent="0.3">
      <c r="A221" s="143"/>
      <c r="B221" s="145"/>
      <c r="C221" s="456" t="s">
        <v>6089</v>
      </c>
      <c r="D221" s="460" t="s">
        <v>6297</v>
      </c>
      <c r="E221" s="465" t="s">
        <v>6297</v>
      </c>
      <c r="F221" s="456" t="s">
        <v>6564</v>
      </c>
      <c r="G221" s="460" t="s">
        <v>6772</v>
      </c>
      <c r="H221" s="465" t="s">
        <v>6772</v>
      </c>
      <c r="I221" s="187">
        <v>0</v>
      </c>
      <c r="J221" s="148">
        <f t="shared" si="10"/>
        <v>0</v>
      </c>
      <c r="K221" s="273" t="s">
        <v>1989</v>
      </c>
      <c r="L221" s="151" t="s">
        <v>1989</v>
      </c>
      <c r="M221" s="173" t="s">
        <v>3404</v>
      </c>
      <c r="N221" s="173" t="s">
        <v>3553</v>
      </c>
      <c r="O221" s="173"/>
      <c r="P221" s="171"/>
      <c r="Q221" s="6" t="str">
        <f t="shared" si="11"/>
        <v>NACC$SIB16YOB=labelled_spss(NACC_UDS$SIB16YOB,c(9999 = Unknown), label="Sibling 16 - birth year")</v>
      </c>
      <c r="R221" s="35" t="str">
        <f t="shared" si="9"/>
        <v>missing values SIB16YOB(9999).</v>
      </c>
      <c r="S221" s="70" t="s">
        <v>3809</v>
      </c>
    </row>
    <row r="222" spans="1:19" ht="10.8" customHeight="1" x14ac:dyDescent="0.3">
      <c r="A222" s="143"/>
      <c r="B222" s="145"/>
      <c r="C222" s="456" t="s">
        <v>6140</v>
      </c>
      <c r="D222" s="460" t="s">
        <v>6350</v>
      </c>
      <c r="E222" s="465" t="s">
        <v>6350</v>
      </c>
      <c r="F222" s="456"/>
      <c r="G222" s="460"/>
      <c r="H222" s="465"/>
      <c r="I222" s="187">
        <v>0</v>
      </c>
      <c r="J222" s="148">
        <f t="shared" si="10"/>
        <v>1</v>
      </c>
      <c r="K222" s="303" t="s">
        <v>2090</v>
      </c>
      <c r="L222" s="175" t="s">
        <v>2090</v>
      </c>
      <c r="M222" s="176" t="s">
        <v>3624</v>
      </c>
      <c r="N222" s="177" t="s">
        <v>3552</v>
      </c>
      <c r="O222" s="177" t="s">
        <v>1990</v>
      </c>
      <c r="P222" s="299"/>
      <c r="Q222" s="6" t="str">
        <f t="shared" si="11"/>
        <v>NACC$SIB16LIV=labelled_spss(NACC_UDS$SIB16LIV,c(0 = No
1 = Yes
9 = Unknown), label="Sibling 16 living")</v>
      </c>
      <c r="R222" s="35" t="str">
        <f t="shared" si="9"/>
        <v>missing values SIB16LIV(9).</v>
      </c>
      <c r="S222" s="70" t="s">
        <v>2738</v>
      </c>
    </row>
    <row r="223" spans="1:19" ht="10.8" customHeight="1" x14ac:dyDescent="0.3">
      <c r="A223" s="143"/>
      <c r="B223" s="145"/>
      <c r="C223" s="456" t="s">
        <v>6141</v>
      </c>
      <c r="D223" s="460" t="s">
        <v>6351</v>
      </c>
      <c r="E223" s="465" t="s">
        <v>6351</v>
      </c>
      <c r="F223" s="456"/>
      <c r="G223" s="460"/>
      <c r="H223" s="465"/>
      <c r="I223" s="187">
        <v>0</v>
      </c>
      <c r="J223" s="148">
        <f t="shared" si="10"/>
        <v>1</v>
      </c>
      <c r="K223" s="303" t="s">
        <v>2091</v>
      </c>
      <c r="L223" s="175" t="s">
        <v>2091</v>
      </c>
      <c r="M223" s="176" t="s">
        <v>3625</v>
      </c>
      <c r="N223" s="176" t="s">
        <v>3553</v>
      </c>
      <c r="O223" s="176" t="s">
        <v>1990</v>
      </c>
      <c r="P223" s="299"/>
      <c r="Q223" s="6" t="str">
        <f t="shared" si="11"/>
        <v>NACC$SIB16YOD=labelled_spss(NACC_UDS$SIB16YOD,c(9999 = Unknown), label="Sibling 16 year of death")</v>
      </c>
      <c r="R223" s="35" t="str">
        <f t="shared" si="9"/>
        <v>missing values SIB16YOD(9999).</v>
      </c>
      <c r="S223" s="70" t="s">
        <v>3809</v>
      </c>
    </row>
    <row r="224" spans="1:19" ht="10.8" customHeight="1" x14ac:dyDescent="0.3">
      <c r="A224" s="143"/>
      <c r="B224" s="145"/>
      <c r="C224" s="456" t="s">
        <v>6142</v>
      </c>
      <c r="D224" s="460" t="s">
        <v>6352</v>
      </c>
      <c r="E224" s="465" t="s">
        <v>6352</v>
      </c>
      <c r="F224" s="456"/>
      <c r="G224" s="460"/>
      <c r="H224" s="465"/>
      <c r="I224" s="187">
        <v>0</v>
      </c>
      <c r="J224" s="148">
        <f t="shared" si="10"/>
        <v>1</v>
      </c>
      <c r="K224" s="303" t="s">
        <v>2092</v>
      </c>
      <c r="L224" s="175" t="s">
        <v>2092</v>
      </c>
      <c r="M224" s="176" t="s">
        <v>3626</v>
      </c>
      <c r="N224" s="177" t="s">
        <v>3552</v>
      </c>
      <c r="O224" s="177" t="s">
        <v>5672</v>
      </c>
      <c r="P224" s="299" t="s">
        <v>179</v>
      </c>
      <c r="Q224" s="6" t="str">
        <f t="shared" si="11"/>
        <v>NACC$SIB16DEM=labelled_spss(NACC_UDS$SIB16DEM,c(0 = No
1 = Yes
9 = Unknown), label="Sibling 16 demented")</v>
      </c>
      <c r="R224" s="35" t="str">
        <f t="shared" si="9"/>
        <v>missing values SIB16DEM(9).</v>
      </c>
      <c r="S224" s="70" t="s">
        <v>2738</v>
      </c>
    </row>
    <row r="225" spans="1:19" ht="10.8" customHeight="1" x14ac:dyDescent="0.3">
      <c r="A225" s="143"/>
      <c r="B225" s="145"/>
      <c r="C225" s="456" t="s">
        <v>6143</v>
      </c>
      <c r="D225" s="460" t="s">
        <v>6353</v>
      </c>
      <c r="E225" s="465" t="s">
        <v>6353</v>
      </c>
      <c r="F225" s="456"/>
      <c r="G225" s="460"/>
      <c r="H225" s="465"/>
      <c r="I225" s="187">
        <v>0</v>
      </c>
      <c r="J225" s="148">
        <f t="shared" si="10"/>
        <v>1</v>
      </c>
      <c r="K225" s="303" t="s">
        <v>2093</v>
      </c>
      <c r="L225" s="175" t="s">
        <v>2093</v>
      </c>
      <c r="M225" s="176" t="s">
        <v>3627</v>
      </c>
      <c r="N225" s="176" t="s">
        <v>3556</v>
      </c>
      <c r="O225" s="176" t="s">
        <v>1994</v>
      </c>
      <c r="P225" s="299"/>
      <c r="Q225" s="6" t="str">
        <f t="shared" si="11"/>
        <v>NACC$SIB16ONS=labelled_spss(NACC_UDS$SIB16ONS,c(999 = Age unknown), label="Sibling 16 age at onset")</v>
      </c>
      <c r="R225" s="35" t="str">
        <f t="shared" si="9"/>
        <v>missing values SIB16ONS(999).</v>
      </c>
      <c r="S225" s="70" t="s">
        <v>3810</v>
      </c>
    </row>
    <row r="226" spans="1:19" ht="10.8" customHeight="1" x14ac:dyDescent="0.3">
      <c r="A226" s="143"/>
      <c r="B226" s="145"/>
      <c r="C226" s="143"/>
      <c r="D226" s="144"/>
      <c r="E226" s="145"/>
      <c r="F226" s="456" t="s">
        <v>6565</v>
      </c>
      <c r="G226" s="460" t="s">
        <v>6773</v>
      </c>
      <c r="H226" s="465" t="s">
        <v>6773</v>
      </c>
      <c r="I226" s="187">
        <v>0</v>
      </c>
      <c r="J226" s="148">
        <f t="shared" si="10"/>
        <v>0</v>
      </c>
      <c r="K226" s="273" t="s">
        <v>1990</v>
      </c>
      <c r="L226" s="151" t="s">
        <v>1990</v>
      </c>
      <c r="M226" s="173" t="s">
        <v>3405</v>
      </c>
      <c r="N226" s="178" t="s">
        <v>3802</v>
      </c>
      <c r="O226" s="178"/>
      <c r="P226" s="171"/>
      <c r="Q226" s="6" t="str">
        <f t="shared" si="11"/>
        <v>NACC$SIB16AGD=labelled_spss(NACC_UDS$SIB16AGD,c(888 = N/A
999 = Unknown), label="Sibling 16 - age at death")</v>
      </c>
      <c r="R226" s="35" t="str">
        <f t="shared" si="9"/>
        <v>missing values SIB16AGD(888,999).</v>
      </c>
      <c r="S226" s="70" t="s">
        <v>3811</v>
      </c>
    </row>
    <row r="227" spans="1:19" ht="10.8" customHeight="1" x14ac:dyDescent="0.3">
      <c r="A227" s="143"/>
      <c r="B227" s="145"/>
      <c r="C227" s="143"/>
      <c r="D227" s="144"/>
      <c r="E227" s="145"/>
      <c r="F227" s="456" t="s">
        <v>6566</v>
      </c>
      <c r="G227" s="460" t="s">
        <v>6774</v>
      </c>
      <c r="H227" s="465" t="s">
        <v>6774</v>
      </c>
      <c r="I227" s="187">
        <v>0</v>
      </c>
      <c r="J227" s="148">
        <f t="shared" si="10"/>
        <v>0</v>
      </c>
      <c r="K227" s="273" t="s">
        <v>1991</v>
      </c>
      <c r="L227" s="151" t="s">
        <v>1991</v>
      </c>
      <c r="M227" s="173" t="s">
        <v>3406</v>
      </c>
      <c r="N227" s="174" t="s">
        <v>3803</v>
      </c>
      <c r="O227" s="174"/>
      <c r="P227" s="171" t="s">
        <v>179</v>
      </c>
      <c r="Q227" s="6" t="str">
        <f t="shared" si="11"/>
        <v>NACC$SIB16NEU=labelled_spss(NACC_UDS$SIB16NEU,c(1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16 - neurological problem")</v>
      </c>
      <c r="R227" s="35" t="str">
        <f t="shared" si="9"/>
        <v>missing values SIB16NEU(8,9).</v>
      </c>
      <c r="S227" s="70" t="s">
        <v>3812</v>
      </c>
    </row>
    <row r="228" spans="1:19" ht="10.8" customHeight="1" x14ac:dyDescent="0.3">
      <c r="A228" s="143"/>
      <c r="B228" s="145"/>
      <c r="C228" s="143"/>
      <c r="D228" s="144"/>
      <c r="E228" s="145"/>
      <c r="F228" s="456" t="s">
        <v>6567</v>
      </c>
      <c r="G228" s="460" t="s">
        <v>6775</v>
      </c>
      <c r="H228" s="465" t="s">
        <v>6775</v>
      </c>
      <c r="I228" s="187">
        <v>0</v>
      </c>
      <c r="J228" s="148">
        <f t="shared" si="10"/>
        <v>0</v>
      </c>
      <c r="K228" s="273" t="s">
        <v>1992</v>
      </c>
      <c r="L228" s="151" t="s">
        <v>1992</v>
      </c>
      <c r="M228" s="173" t="s">
        <v>3407</v>
      </c>
      <c r="N228" s="173" t="s">
        <v>3804</v>
      </c>
      <c r="O228" s="173"/>
      <c r="P228" s="171"/>
      <c r="Q228" s="6" t="str">
        <f t="shared" si="11"/>
        <v>NACC$SIB16PDX=labelled_spss(NACC_UDS$SIB16PDX,c(999 = Specific diagnosis unknown), label="Sibling 16 - primary dx")</v>
      </c>
      <c r="R228" s="35" t="str">
        <f t="shared" si="9"/>
        <v>missing values SIB16PDX(999).</v>
      </c>
      <c r="S228" s="70" t="s">
        <v>3810</v>
      </c>
    </row>
    <row r="229" spans="1:19" ht="10.8" customHeight="1" x14ac:dyDescent="0.3">
      <c r="A229" s="143"/>
      <c r="B229" s="145"/>
      <c r="C229" s="143"/>
      <c r="D229" s="144"/>
      <c r="E229" s="145"/>
      <c r="F229" s="456" t="s">
        <v>6568</v>
      </c>
      <c r="G229" s="460" t="s">
        <v>6776</v>
      </c>
      <c r="H229" s="465" t="s">
        <v>6776</v>
      </c>
      <c r="I229" s="187">
        <v>0</v>
      </c>
      <c r="J229" s="148">
        <f t="shared" si="10"/>
        <v>0</v>
      </c>
      <c r="K229" s="273" t="s">
        <v>1993</v>
      </c>
      <c r="L229" s="151" t="s">
        <v>1993</v>
      </c>
      <c r="M229" s="173" t="s">
        <v>3408</v>
      </c>
      <c r="N229" s="174" t="s">
        <v>3805</v>
      </c>
      <c r="O229" s="174"/>
      <c r="P229" s="171"/>
      <c r="Q229" s="6" t="str">
        <f t="shared" si="11"/>
        <v>NACC$SIB16MOE=labelled_spss(NACC_UDS$SIB16MOE,c(1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16 - method of evaluation")</v>
      </c>
      <c r="R229" s="35" t="str">
        <f t="shared" si="9"/>
        <v/>
      </c>
      <c r="S229" s="70"/>
    </row>
    <row r="230" spans="1:19" ht="10.8" customHeight="1" x14ac:dyDescent="0.3">
      <c r="A230" s="143"/>
      <c r="B230" s="145"/>
      <c r="C230" s="143"/>
      <c r="D230" s="144"/>
      <c r="E230" s="145"/>
      <c r="F230" s="456" t="s">
        <v>6569</v>
      </c>
      <c r="G230" s="460" t="s">
        <v>6777</v>
      </c>
      <c r="H230" s="465" t="s">
        <v>6777</v>
      </c>
      <c r="I230" s="187">
        <v>0</v>
      </c>
      <c r="J230" s="148">
        <f t="shared" si="10"/>
        <v>0</v>
      </c>
      <c r="K230" s="273" t="s">
        <v>1994</v>
      </c>
      <c r="L230" s="151" t="s">
        <v>1994</v>
      </c>
      <c r="M230" s="173" t="s">
        <v>3409</v>
      </c>
      <c r="N230" s="173" t="s">
        <v>3806</v>
      </c>
      <c r="O230" s="173"/>
      <c r="P230" s="171"/>
      <c r="Q230" s="6" t="str">
        <f t="shared" si="11"/>
        <v>NACC$SIB16AGO=labelled_spss(NACC_UDS$SIB16AGO,c(999 = Unknown), label="Sibling 16 - age of onset")</v>
      </c>
      <c r="R230" s="35" t="str">
        <f t="shared" si="9"/>
        <v>missing values SIB16AGO(999).</v>
      </c>
      <c r="S230" s="70" t="s">
        <v>3810</v>
      </c>
    </row>
    <row r="231" spans="1:19" ht="10.8" customHeight="1" x14ac:dyDescent="0.3">
      <c r="A231" s="143"/>
      <c r="B231" s="145"/>
      <c r="C231" s="143"/>
      <c r="D231" s="144"/>
      <c r="E231" s="145"/>
      <c r="F231" s="456" t="s">
        <v>6570</v>
      </c>
      <c r="G231" s="460" t="s">
        <v>6778</v>
      </c>
      <c r="H231" s="465" t="s">
        <v>6778</v>
      </c>
      <c r="I231" s="187">
        <v>0</v>
      </c>
      <c r="J231" s="148">
        <f t="shared" si="10"/>
        <v>0</v>
      </c>
      <c r="K231" s="273" t="s">
        <v>1995</v>
      </c>
      <c r="L231" s="151" t="s">
        <v>1995</v>
      </c>
      <c r="M231" s="173" t="s">
        <v>3410</v>
      </c>
      <c r="N231" s="173" t="s">
        <v>3729</v>
      </c>
      <c r="O231" s="173"/>
      <c r="P231" s="171"/>
      <c r="Q231" s="6" t="str">
        <f t="shared" si="11"/>
        <v>NACC$SIB17MOB=labelled_spss(NACC_UDS$SIB17MOB,c(99 = Unknown), label="Sibling 17 - birth month")</v>
      </c>
      <c r="R231" s="35" t="str">
        <f t="shared" si="9"/>
        <v>missing values SIB17MOB(99).</v>
      </c>
      <c r="S231" s="70" t="s">
        <v>3808</v>
      </c>
    </row>
    <row r="232" spans="1:19" ht="10.8" customHeight="1" x14ac:dyDescent="0.3">
      <c r="A232" s="143"/>
      <c r="B232" s="145"/>
      <c r="C232" s="456" t="s">
        <v>6090</v>
      </c>
      <c r="D232" s="460" t="s">
        <v>6298</v>
      </c>
      <c r="E232" s="465" t="s">
        <v>6298</v>
      </c>
      <c r="F232" s="456" t="s">
        <v>6571</v>
      </c>
      <c r="G232" s="460" t="s">
        <v>6779</v>
      </c>
      <c r="H232" s="465" t="s">
        <v>6779</v>
      </c>
      <c r="I232" s="187">
        <v>0</v>
      </c>
      <c r="J232" s="148">
        <f t="shared" si="10"/>
        <v>0</v>
      </c>
      <c r="K232" s="273" t="s">
        <v>1996</v>
      </c>
      <c r="L232" s="151" t="s">
        <v>1996</v>
      </c>
      <c r="M232" s="173" t="s">
        <v>3411</v>
      </c>
      <c r="N232" s="173" t="s">
        <v>3553</v>
      </c>
      <c r="O232" s="173"/>
      <c r="P232" s="171"/>
      <c r="Q232" s="6" t="str">
        <f t="shared" si="11"/>
        <v>NACC$SIB17YOB=labelled_spss(NACC_UDS$SIB17YOB,c(9999 = Unknown), label="Sibling 17 - birth year")</v>
      </c>
      <c r="R232" s="35" t="str">
        <f t="shared" si="9"/>
        <v>missing values SIB17YOB(9999).</v>
      </c>
      <c r="S232" s="70" t="s">
        <v>3809</v>
      </c>
    </row>
    <row r="233" spans="1:19" ht="10.8" customHeight="1" x14ac:dyDescent="0.3">
      <c r="A233" s="143"/>
      <c r="B233" s="145"/>
      <c r="C233" s="456" t="s">
        <v>6144</v>
      </c>
      <c r="D233" s="460" t="s">
        <v>6354</v>
      </c>
      <c r="E233" s="465" t="s">
        <v>6354</v>
      </c>
      <c r="F233" s="456"/>
      <c r="G233" s="460"/>
      <c r="H233" s="465"/>
      <c r="I233" s="187">
        <v>0</v>
      </c>
      <c r="J233" s="148">
        <f t="shared" si="10"/>
        <v>1</v>
      </c>
      <c r="K233" s="303" t="s">
        <v>2094</v>
      </c>
      <c r="L233" s="175" t="s">
        <v>2094</v>
      </c>
      <c r="M233" s="176" t="s">
        <v>3628</v>
      </c>
      <c r="N233" s="177" t="s">
        <v>3552</v>
      </c>
      <c r="O233" s="177" t="s">
        <v>1997</v>
      </c>
      <c r="P233" s="299"/>
      <c r="Q233" s="6" t="str">
        <f t="shared" si="11"/>
        <v>NACC$SIB17LIV=labelled_spss(NACC_UDS$SIB17LIV,c(0 = No
1 = Yes
9 = Unknown), label="Sibling 17 living")</v>
      </c>
      <c r="R233" s="35" t="str">
        <f t="shared" si="9"/>
        <v>missing values SIB17LIV(9).</v>
      </c>
      <c r="S233" s="70" t="s">
        <v>2738</v>
      </c>
    </row>
    <row r="234" spans="1:19" ht="10.8" customHeight="1" x14ac:dyDescent="0.3">
      <c r="A234" s="143"/>
      <c r="B234" s="145"/>
      <c r="C234" s="456" t="s">
        <v>6145</v>
      </c>
      <c r="D234" s="460" t="s">
        <v>6355</v>
      </c>
      <c r="E234" s="465" t="s">
        <v>6355</v>
      </c>
      <c r="F234" s="456"/>
      <c r="G234" s="460"/>
      <c r="H234" s="465"/>
      <c r="I234" s="187">
        <v>0</v>
      </c>
      <c r="J234" s="148">
        <f t="shared" si="10"/>
        <v>1</v>
      </c>
      <c r="K234" s="303" t="s">
        <v>2095</v>
      </c>
      <c r="L234" s="175" t="s">
        <v>2095</v>
      </c>
      <c r="M234" s="176" t="s">
        <v>3629</v>
      </c>
      <c r="N234" s="176" t="s">
        <v>3553</v>
      </c>
      <c r="O234" s="176" t="s">
        <v>1997</v>
      </c>
      <c r="P234" s="299"/>
      <c r="Q234" s="6" t="str">
        <f t="shared" si="11"/>
        <v>NACC$SIB17YOD=labelled_spss(NACC_UDS$SIB17YOD,c(9999 = Unknown), label="Sibling 17 year of death")</v>
      </c>
      <c r="R234" s="35" t="str">
        <f t="shared" si="9"/>
        <v>missing values SIB17YOD(9999).</v>
      </c>
      <c r="S234" s="70" t="s">
        <v>3809</v>
      </c>
    </row>
    <row r="235" spans="1:19" ht="10.8" customHeight="1" x14ac:dyDescent="0.3">
      <c r="A235" s="143"/>
      <c r="B235" s="145"/>
      <c r="C235" s="456" t="s">
        <v>6146</v>
      </c>
      <c r="D235" s="460" t="s">
        <v>6356</v>
      </c>
      <c r="E235" s="465" t="s">
        <v>6356</v>
      </c>
      <c r="F235" s="456"/>
      <c r="G235" s="460"/>
      <c r="H235" s="465"/>
      <c r="I235" s="187">
        <v>0</v>
      </c>
      <c r="J235" s="148">
        <f t="shared" si="10"/>
        <v>1</v>
      </c>
      <c r="K235" s="303" t="s">
        <v>2096</v>
      </c>
      <c r="L235" s="175" t="s">
        <v>2096</v>
      </c>
      <c r="M235" s="176" t="s">
        <v>3630</v>
      </c>
      <c r="N235" s="177" t="s">
        <v>3552</v>
      </c>
      <c r="O235" s="177" t="s">
        <v>5673</v>
      </c>
      <c r="P235" s="299" t="s">
        <v>179</v>
      </c>
      <c r="Q235" s="6" t="str">
        <f t="shared" si="11"/>
        <v>NACC$SIB17DEM=labelled_spss(NACC_UDS$SIB17DEM,c(0 = No
1 = Yes
9 = Unknown), label="Sibling 17 demented")</v>
      </c>
      <c r="R235" s="35" t="str">
        <f t="shared" si="9"/>
        <v>missing values SIB17DEM(9).</v>
      </c>
      <c r="S235" s="70" t="s">
        <v>2738</v>
      </c>
    </row>
    <row r="236" spans="1:19" ht="10.8" customHeight="1" x14ac:dyDescent="0.3">
      <c r="A236" s="143"/>
      <c r="B236" s="145"/>
      <c r="C236" s="456" t="s">
        <v>6147</v>
      </c>
      <c r="D236" s="460" t="s">
        <v>6357</v>
      </c>
      <c r="E236" s="465" t="s">
        <v>6357</v>
      </c>
      <c r="F236" s="456"/>
      <c r="G236" s="460"/>
      <c r="H236" s="465"/>
      <c r="I236" s="187">
        <v>0</v>
      </c>
      <c r="J236" s="148">
        <f t="shared" si="10"/>
        <v>1</v>
      </c>
      <c r="K236" s="303" t="s">
        <v>2097</v>
      </c>
      <c r="L236" s="175" t="s">
        <v>2097</v>
      </c>
      <c r="M236" s="176" t="s">
        <v>3631</v>
      </c>
      <c r="N236" s="176" t="s">
        <v>3556</v>
      </c>
      <c r="O236" s="176" t="s">
        <v>2001</v>
      </c>
      <c r="P236" s="299"/>
      <c r="Q236" s="6" t="str">
        <f t="shared" si="11"/>
        <v>NACC$SIB17ONS=labelled_spss(NACC_UDS$SIB17ONS,c(999 = Age unknown), label="Sibling 17 age at onset")</v>
      </c>
      <c r="R236" s="35" t="str">
        <f t="shared" si="9"/>
        <v>missing values SIB17ONS(999).</v>
      </c>
      <c r="S236" s="70" t="s">
        <v>3810</v>
      </c>
    </row>
    <row r="237" spans="1:19" ht="10.8" customHeight="1" x14ac:dyDescent="0.3">
      <c r="A237" s="143"/>
      <c r="B237" s="145"/>
      <c r="C237" s="143"/>
      <c r="D237" s="144"/>
      <c r="E237" s="145"/>
      <c r="F237" s="456" t="s">
        <v>6572</v>
      </c>
      <c r="G237" s="460" t="s">
        <v>6780</v>
      </c>
      <c r="H237" s="465" t="s">
        <v>6780</v>
      </c>
      <c r="I237" s="187">
        <v>0</v>
      </c>
      <c r="J237" s="148">
        <f t="shared" si="10"/>
        <v>0</v>
      </c>
      <c r="K237" s="273" t="s">
        <v>1997</v>
      </c>
      <c r="L237" s="151" t="s">
        <v>1997</v>
      </c>
      <c r="M237" s="173" t="s">
        <v>3412</v>
      </c>
      <c r="N237" s="178" t="s">
        <v>3802</v>
      </c>
      <c r="O237" s="178"/>
      <c r="P237" s="171"/>
      <c r="Q237" s="6" t="str">
        <f t="shared" si="11"/>
        <v>NACC$SIB17AGD=labelled_spss(NACC_UDS$SIB17AGD,c(888 = N/A
999 = Unknown), label="Sibling 17 - age at death")</v>
      </c>
      <c r="R237" s="35" t="str">
        <f t="shared" si="9"/>
        <v>missing values SIB17AGD(888,999).</v>
      </c>
      <c r="S237" s="70" t="s">
        <v>3811</v>
      </c>
    </row>
    <row r="238" spans="1:19" ht="10.8" customHeight="1" x14ac:dyDescent="0.3">
      <c r="A238" s="143"/>
      <c r="B238" s="145"/>
      <c r="C238" s="143"/>
      <c r="D238" s="144"/>
      <c r="E238" s="145"/>
      <c r="F238" s="456" t="s">
        <v>6573</v>
      </c>
      <c r="G238" s="460" t="s">
        <v>6781</v>
      </c>
      <c r="H238" s="465" t="s">
        <v>6781</v>
      </c>
      <c r="I238" s="187">
        <v>0</v>
      </c>
      <c r="J238" s="148">
        <f t="shared" si="10"/>
        <v>0</v>
      </c>
      <c r="K238" s="273" t="s">
        <v>1998</v>
      </c>
      <c r="L238" s="151" t="s">
        <v>1998</v>
      </c>
      <c r="M238" s="173" t="s">
        <v>3413</v>
      </c>
      <c r="N238" s="174" t="s">
        <v>3803</v>
      </c>
      <c r="O238" s="174"/>
      <c r="P238" s="171" t="s">
        <v>179</v>
      </c>
      <c r="Q238" s="6" t="str">
        <f t="shared" si="11"/>
        <v>NACC$SIB17NEU=labelled_spss(NACC_UDS$SIB17NEU,c(1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17 - neurological problem")</v>
      </c>
      <c r="R238" s="35" t="str">
        <f t="shared" si="9"/>
        <v>missing values SIB17NEU(8,9).</v>
      </c>
      <c r="S238" s="70" t="s">
        <v>3812</v>
      </c>
    </row>
    <row r="239" spans="1:19" ht="10.8" customHeight="1" x14ac:dyDescent="0.3">
      <c r="A239" s="143"/>
      <c r="B239" s="145"/>
      <c r="C239" s="143"/>
      <c r="D239" s="144"/>
      <c r="E239" s="145"/>
      <c r="F239" s="456" t="s">
        <v>6574</v>
      </c>
      <c r="G239" s="460" t="s">
        <v>6782</v>
      </c>
      <c r="H239" s="465" t="s">
        <v>6782</v>
      </c>
      <c r="I239" s="187">
        <v>0</v>
      </c>
      <c r="J239" s="148">
        <f t="shared" si="10"/>
        <v>0</v>
      </c>
      <c r="K239" s="273" t="s">
        <v>1999</v>
      </c>
      <c r="L239" s="151" t="s">
        <v>1999</v>
      </c>
      <c r="M239" s="173" t="s">
        <v>3414</v>
      </c>
      <c r="N239" s="173" t="s">
        <v>3804</v>
      </c>
      <c r="O239" s="173"/>
      <c r="P239" s="171"/>
      <c r="Q239" s="6" t="str">
        <f t="shared" si="11"/>
        <v>NACC$SIB17PDX=labelled_spss(NACC_UDS$SIB17PDX,c(999 = Specific diagnosis unknown), label="Sibling 17 - primary dx")</v>
      </c>
      <c r="R239" s="35" t="str">
        <f t="shared" si="9"/>
        <v>missing values SIB17PDX(999).</v>
      </c>
      <c r="S239" s="70" t="s">
        <v>3810</v>
      </c>
    </row>
    <row r="240" spans="1:19" ht="10.8" customHeight="1" x14ac:dyDescent="0.3">
      <c r="A240" s="143"/>
      <c r="B240" s="145"/>
      <c r="C240" s="143"/>
      <c r="D240" s="144"/>
      <c r="E240" s="145"/>
      <c r="F240" s="456" t="s">
        <v>6575</v>
      </c>
      <c r="G240" s="460" t="s">
        <v>6783</v>
      </c>
      <c r="H240" s="465" t="s">
        <v>6783</v>
      </c>
      <c r="I240" s="187">
        <v>0</v>
      </c>
      <c r="J240" s="148">
        <f t="shared" si="10"/>
        <v>0</v>
      </c>
      <c r="K240" s="273" t="s">
        <v>2000</v>
      </c>
      <c r="L240" s="151" t="s">
        <v>2000</v>
      </c>
      <c r="M240" s="173" t="s">
        <v>3415</v>
      </c>
      <c r="N240" s="174" t="s">
        <v>3805</v>
      </c>
      <c r="O240" s="174"/>
      <c r="P240" s="171"/>
      <c r="Q240" s="6" t="str">
        <f t="shared" si="11"/>
        <v>NACC$SIB17MOE=labelled_spss(NACC_UDS$SIB17MOE,c(1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17 - method of evaluation")</v>
      </c>
      <c r="R240" s="35" t="str">
        <f t="shared" si="9"/>
        <v/>
      </c>
      <c r="S240" s="70"/>
    </row>
    <row r="241" spans="1:19" ht="10.8" customHeight="1" x14ac:dyDescent="0.3">
      <c r="A241" s="143"/>
      <c r="B241" s="145"/>
      <c r="C241" s="143"/>
      <c r="D241" s="144"/>
      <c r="E241" s="145"/>
      <c r="F241" s="456" t="s">
        <v>6576</v>
      </c>
      <c r="G241" s="460" t="s">
        <v>6784</v>
      </c>
      <c r="H241" s="465" t="s">
        <v>6784</v>
      </c>
      <c r="I241" s="187">
        <v>0</v>
      </c>
      <c r="J241" s="148">
        <f t="shared" si="10"/>
        <v>0</v>
      </c>
      <c r="K241" s="273" t="s">
        <v>2001</v>
      </c>
      <c r="L241" s="151" t="s">
        <v>2001</v>
      </c>
      <c r="M241" s="173" t="s">
        <v>3416</v>
      </c>
      <c r="N241" s="173" t="s">
        <v>3806</v>
      </c>
      <c r="O241" s="173"/>
      <c r="P241" s="171"/>
      <c r="Q241" s="6" t="str">
        <f t="shared" si="11"/>
        <v>NACC$SIB17AGO=labelled_spss(NACC_UDS$SIB17AGO,c(999 = Unknown), label="Sibling 17 - age of onset")</v>
      </c>
      <c r="R241" s="35" t="str">
        <f t="shared" si="9"/>
        <v>missing values SIB17AGO(999).</v>
      </c>
      <c r="S241" s="70" t="s">
        <v>3810</v>
      </c>
    </row>
    <row r="242" spans="1:19" ht="10.8" customHeight="1" x14ac:dyDescent="0.3">
      <c r="A242" s="143"/>
      <c r="B242" s="145"/>
      <c r="C242" s="143"/>
      <c r="D242" s="144"/>
      <c r="E242" s="145"/>
      <c r="F242" s="456" t="s">
        <v>6577</v>
      </c>
      <c r="G242" s="460" t="s">
        <v>6785</v>
      </c>
      <c r="H242" s="465" t="s">
        <v>6785</v>
      </c>
      <c r="I242" s="187">
        <v>0</v>
      </c>
      <c r="J242" s="148">
        <f t="shared" si="10"/>
        <v>0</v>
      </c>
      <c r="K242" s="273" t="s">
        <v>2002</v>
      </c>
      <c r="L242" s="151" t="s">
        <v>2002</v>
      </c>
      <c r="M242" s="173" t="s">
        <v>3417</v>
      </c>
      <c r="N242" s="173" t="s">
        <v>3729</v>
      </c>
      <c r="O242" s="173"/>
      <c r="P242" s="171"/>
      <c r="Q242" s="6" t="str">
        <f t="shared" si="11"/>
        <v>NACC$SIB18MOB=labelled_spss(NACC_UDS$SIB18MOB,c(99 = Unknown), label="Sibling 18 - birth month")</v>
      </c>
      <c r="R242" s="35" t="str">
        <f t="shared" si="9"/>
        <v>missing values SIB18MOB(99).</v>
      </c>
      <c r="S242" s="70" t="s">
        <v>3808</v>
      </c>
    </row>
    <row r="243" spans="1:19" ht="10.8" customHeight="1" x14ac:dyDescent="0.3">
      <c r="A243" s="143"/>
      <c r="B243" s="145"/>
      <c r="C243" s="456" t="s">
        <v>6091</v>
      </c>
      <c r="D243" s="460" t="s">
        <v>6299</v>
      </c>
      <c r="E243" s="465" t="s">
        <v>6299</v>
      </c>
      <c r="F243" s="456" t="s">
        <v>6578</v>
      </c>
      <c r="G243" s="460" t="s">
        <v>6786</v>
      </c>
      <c r="H243" s="465" t="s">
        <v>6786</v>
      </c>
      <c r="I243" s="187">
        <v>0</v>
      </c>
      <c r="J243" s="148">
        <f t="shared" si="10"/>
        <v>0</v>
      </c>
      <c r="K243" s="273" t="s">
        <v>2003</v>
      </c>
      <c r="L243" s="151" t="s">
        <v>2003</v>
      </c>
      <c r="M243" s="173" t="s">
        <v>3418</v>
      </c>
      <c r="N243" s="173" t="s">
        <v>3553</v>
      </c>
      <c r="O243" s="173"/>
      <c r="P243" s="171"/>
      <c r="Q243" s="6" t="str">
        <f t="shared" si="11"/>
        <v>NACC$SIB18YOB=labelled_spss(NACC_UDS$SIB18YOB,c(9999 = Unknown), label="Sibling 18 - birth year")</v>
      </c>
      <c r="R243" s="35" t="str">
        <f t="shared" si="9"/>
        <v>missing values SIB18YOB(9999).</v>
      </c>
      <c r="S243" s="70" t="s">
        <v>3809</v>
      </c>
    </row>
    <row r="244" spans="1:19" ht="10.8" customHeight="1" x14ac:dyDescent="0.3">
      <c r="A244" s="143"/>
      <c r="B244" s="145"/>
      <c r="C244" s="456" t="s">
        <v>6148</v>
      </c>
      <c r="D244" s="460" t="s">
        <v>6358</v>
      </c>
      <c r="E244" s="465" t="s">
        <v>6358</v>
      </c>
      <c r="F244" s="456"/>
      <c r="G244" s="460"/>
      <c r="H244" s="465"/>
      <c r="I244" s="187">
        <v>0</v>
      </c>
      <c r="J244" s="148">
        <f t="shared" si="10"/>
        <v>1</v>
      </c>
      <c r="K244" s="303" t="s">
        <v>2098</v>
      </c>
      <c r="L244" s="175" t="s">
        <v>2098</v>
      </c>
      <c r="M244" s="176" t="s">
        <v>3632</v>
      </c>
      <c r="N244" s="177" t="s">
        <v>3552</v>
      </c>
      <c r="O244" s="177" t="s">
        <v>2004</v>
      </c>
      <c r="P244" s="299"/>
      <c r="Q244" s="6" t="str">
        <f t="shared" si="11"/>
        <v>NACC$SIB18LIV=labelled_spss(NACC_UDS$SIB18LIV,c(0 = No
1 = Yes
9 = Unknown), label="Sibling 18 living")</v>
      </c>
      <c r="R244" s="35" t="str">
        <f t="shared" si="9"/>
        <v>missing values SIB18LIV(9).</v>
      </c>
      <c r="S244" s="70" t="s">
        <v>2738</v>
      </c>
    </row>
    <row r="245" spans="1:19" ht="10.8" customHeight="1" x14ac:dyDescent="0.3">
      <c r="A245" s="143"/>
      <c r="B245" s="145"/>
      <c r="C245" s="456" t="s">
        <v>6149</v>
      </c>
      <c r="D245" s="460" t="s">
        <v>6359</v>
      </c>
      <c r="E245" s="465" t="s">
        <v>6359</v>
      </c>
      <c r="F245" s="456"/>
      <c r="G245" s="460"/>
      <c r="H245" s="465"/>
      <c r="I245" s="187">
        <v>0</v>
      </c>
      <c r="J245" s="148">
        <f t="shared" si="10"/>
        <v>1</v>
      </c>
      <c r="K245" s="303" t="s">
        <v>2099</v>
      </c>
      <c r="L245" s="175" t="s">
        <v>2099</v>
      </c>
      <c r="M245" s="176" t="s">
        <v>3633</v>
      </c>
      <c r="N245" s="176" t="s">
        <v>3553</v>
      </c>
      <c r="O245" s="176" t="s">
        <v>2004</v>
      </c>
      <c r="P245" s="299"/>
      <c r="Q245" s="6" t="str">
        <f t="shared" si="11"/>
        <v>NACC$SIB18YOD=labelled_spss(NACC_UDS$SIB18YOD,c(9999 = Unknown), label="Sibling 18 year of death")</v>
      </c>
      <c r="R245" s="35" t="str">
        <f t="shared" si="9"/>
        <v>missing values SIB18YOD(9999).</v>
      </c>
      <c r="S245" s="70" t="s">
        <v>3809</v>
      </c>
    </row>
    <row r="246" spans="1:19" ht="10.8" customHeight="1" x14ac:dyDescent="0.3">
      <c r="A246" s="143"/>
      <c r="B246" s="145"/>
      <c r="C246" s="456" t="s">
        <v>6150</v>
      </c>
      <c r="D246" s="460" t="s">
        <v>6360</v>
      </c>
      <c r="E246" s="465" t="s">
        <v>6360</v>
      </c>
      <c r="F246" s="456"/>
      <c r="G246" s="460"/>
      <c r="H246" s="465"/>
      <c r="I246" s="187">
        <v>0</v>
      </c>
      <c r="J246" s="148">
        <f t="shared" si="10"/>
        <v>1</v>
      </c>
      <c r="K246" s="303" t="s">
        <v>2100</v>
      </c>
      <c r="L246" s="175" t="s">
        <v>2100</v>
      </c>
      <c r="M246" s="176" t="s">
        <v>3634</v>
      </c>
      <c r="N246" s="177" t="s">
        <v>3552</v>
      </c>
      <c r="O246" s="177" t="s">
        <v>5674</v>
      </c>
      <c r="P246" s="299" t="s">
        <v>179</v>
      </c>
      <c r="Q246" s="6" t="str">
        <f t="shared" si="11"/>
        <v>NACC$SIB18DEM=labelled_spss(NACC_UDS$SIB18DEM,c(0 = No
1 = Yes
9 = Unknown), label="Sibling 18 demented")</v>
      </c>
      <c r="R246" s="35" t="str">
        <f t="shared" si="9"/>
        <v>missing values SIB18DEM(9).</v>
      </c>
      <c r="S246" s="70" t="s">
        <v>2738</v>
      </c>
    </row>
    <row r="247" spans="1:19" ht="10.8" customHeight="1" x14ac:dyDescent="0.3">
      <c r="A247" s="143"/>
      <c r="B247" s="145"/>
      <c r="C247" s="456" t="s">
        <v>6151</v>
      </c>
      <c r="D247" s="460" t="s">
        <v>6361</v>
      </c>
      <c r="E247" s="465" t="s">
        <v>6361</v>
      </c>
      <c r="F247" s="456"/>
      <c r="G247" s="460"/>
      <c r="H247" s="465"/>
      <c r="I247" s="187">
        <v>0</v>
      </c>
      <c r="J247" s="148">
        <f t="shared" si="10"/>
        <v>1</v>
      </c>
      <c r="K247" s="303" t="s">
        <v>2101</v>
      </c>
      <c r="L247" s="175" t="s">
        <v>2101</v>
      </c>
      <c r="M247" s="176" t="s">
        <v>3635</v>
      </c>
      <c r="N247" s="176" t="s">
        <v>3556</v>
      </c>
      <c r="O247" s="176" t="s">
        <v>2008</v>
      </c>
      <c r="P247" s="299"/>
      <c r="Q247" s="6" t="str">
        <f t="shared" si="11"/>
        <v>NACC$SIB18ONS=labelled_spss(NACC_UDS$SIB18ONS,c(999 = Age unknown), label="Sibling 18 age at onset")</v>
      </c>
      <c r="R247" s="35" t="str">
        <f t="shared" si="9"/>
        <v>missing values SIB18ONS(999).</v>
      </c>
      <c r="S247" s="70" t="s">
        <v>3810</v>
      </c>
    </row>
    <row r="248" spans="1:19" ht="10.8" customHeight="1" x14ac:dyDescent="0.3">
      <c r="A248" s="143"/>
      <c r="B248" s="145"/>
      <c r="C248" s="143"/>
      <c r="D248" s="144"/>
      <c r="E248" s="145"/>
      <c r="F248" s="456" t="s">
        <v>6579</v>
      </c>
      <c r="G248" s="460" t="s">
        <v>6787</v>
      </c>
      <c r="H248" s="465" t="s">
        <v>6787</v>
      </c>
      <c r="I248" s="187">
        <v>0</v>
      </c>
      <c r="J248" s="148">
        <f t="shared" si="10"/>
        <v>0</v>
      </c>
      <c r="K248" s="273" t="s">
        <v>2004</v>
      </c>
      <c r="L248" s="151" t="s">
        <v>2004</v>
      </c>
      <c r="M248" s="173" t="s">
        <v>3419</v>
      </c>
      <c r="N248" s="178" t="s">
        <v>3802</v>
      </c>
      <c r="O248" s="178"/>
      <c r="P248" s="171"/>
      <c r="Q248" s="6" t="str">
        <f t="shared" si="11"/>
        <v>NACC$SIB18AGD=labelled_spss(NACC_UDS$SIB18AGD,c(888 = N/A
999 = Unknown), label="Sibling 18 - age at death")</v>
      </c>
      <c r="R248" s="35" t="str">
        <f t="shared" si="9"/>
        <v>missing values SIB18AGD(888,999).</v>
      </c>
      <c r="S248" s="70" t="s">
        <v>3811</v>
      </c>
    </row>
    <row r="249" spans="1:19" ht="10.8" customHeight="1" x14ac:dyDescent="0.3">
      <c r="A249" s="143"/>
      <c r="B249" s="145"/>
      <c r="C249" s="143"/>
      <c r="D249" s="144"/>
      <c r="E249" s="145"/>
      <c r="F249" s="456" t="s">
        <v>6580</v>
      </c>
      <c r="G249" s="460" t="s">
        <v>6788</v>
      </c>
      <c r="H249" s="465" t="s">
        <v>6788</v>
      </c>
      <c r="I249" s="187">
        <v>0</v>
      </c>
      <c r="J249" s="148">
        <f t="shared" si="10"/>
        <v>0</v>
      </c>
      <c r="K249" s="273" t="s">
        <v>2005</v>
      </c>
      <c r="L249" s="151" t="s">
        <v>2005</v>
      </c>
      <c r="M249" s="173" t="s">
        <v>3420</v>
      </c>
      <c r="N249" s="174" t="s">
        <v>3803</v>
      </c>
      <c r="O249" s="174"/>
      <c r="P249" s="171" t="s">
        <v>179</v>
      </c>
      <c r="Q249" s="6" t="str">
        <f t="shared" si="11"/>
        <v>NACC$SIB18NEU=labelled_spss(NACC_UDS$SIB18NEU,c(1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18 - neurological problem")</v>
      </c>
      <c r="R249" s="35" t="str">
        <f t="shared" si="9"/>
        <v>missing values SIB18NEU(8,9).</v>
      </c>
      <c r="S249" s="70" t="s">
        <v>3812</v>
      </c>
    </row>
    <row r="250" spans="1:19" ht="10.8" customHeight="1" x14ac:dyDescent="0.3">
      <c r="A250" s="143"/>
      <c r="B250" s="145"/>
      <c r="C250" s="143"/>
      <c r="D250" s="144"/>
      <c r="E250" s="145"/>
      <c r="F250" s="456" t="s">
        <v>6581</v>
      </c>
      <c r="G250" s="460" t="s">
        <v>6789</v>
      </c>
      <c r="H250" s="465" t="s">
        <v>6789</v>
      </c>
      <c r="I250" s="187">
        <v>0</v>
      </c>
      <c r="J250" s="148">
        <f t="shared" si="10"/>
        <v>0</v>
      </c>
      <c r="K250" s="273" t="s">
        <v>2006</v>
      </c>
      <c r="L250" s="151" t="s">
        <v>2006</v>
      </c>
      <c r="M250" s="173" t="s">
        <v>3421</v>
      </c>
      <c r="N250" s="173" t="s">
        <v>3804</v>
      </c>
      <c r="O250" s="173"/>
      <c r="P250" s="171"/>
      <c r="Q250" s="6" t="str">
        <f t="shared" si="11"/>
        <v>NACC$SIB18PDX=labelled_spss(NACC_UDS$SIB18PDX,c(999 = Specific diagnosis unknown), label="Sibling 18 - primary dx")</v>
      </c>
      <c r="R250" s="35" t="str">
        <f t="shared" si="9"/>
        <v>missing values SIB18PDX(999).</v>
      </c>
      <c r="S250" s="70" t="s">
        <v>3810</v>
      </c>
    </row>
    <row r="251" spans="1:19" ht="10.8" customHeight="1" x14ac:dyDescent="0.3">
      <c r="A251" s="143"/>
      <c r="B251" s="145"/>
      <c r="C251" s="143"/>
      <c r="D251" s="144"/>
      <c r="E251" s="145"/>
      <c r="F251" s="456" t="s">
        <v>6582</v>
      </c>
      <c r="G251" s="460" t="s">
        <v>6790</v>
      </c>
      <c r="H251" s="465" t="s">
        <v>6790</v>
      </c>
      <c r="I251" s="187">
        <v>0</v>
      </c>
      <c r="J251" s="148">
        <f t="shared" si="10"/>
        <v>0</v>
      </c>
      <c r="K251" s="273" t="s">
        <v>2007</v>
      </c>
      <c r="L251" s="151" t="s">
        <v>2007</v>
      </c>
      <c r="M251" s="173" t="s">
        <v>3422</v>
      </c>
      <c r="N251" s="174" t="s">
        <v>3805</v>
      </c>
      <c r="O251" s="174"/>
      <c r="P251" s="171"/>
      <c r="Q251" s="6" t="str">
        <f t="shared" si="11"/>
        <v>NACC$SIB18MOE=labelled_spss(NACC_UDS$SIB18MOE,c(1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18 - method of evaluation")</v>
      </c>
      <c r="R251" s="35" t="str">
        <f t="shared" si="9"/>
        <v/>
      </c>
      <c r="S251" s="70"/>
    </row>
    <row r="252" spans="1:19" ht="10.8" customHeight="1" x14ac:dyDescent="0.3">
      <c r="A252" s="143"/>
      <c r="B252" s="145"/>
      <c r="C252" s="143"/>
      <c r="D252" s="144"/>
      <c r="E252" s="145"/>
      <c r="F252" s="456" t="s">
        <v>6583</v>
      </c>
      <c r="G252" s="460" t="s">
        <v>6791</v>
      </c>
      <c r="H252" s="465" t="s">
        <v>6791</v>
      </c>
      <c r="I252" s="187">
        <v>0</v>
      </c>
      <c r="J252" s="148">
        <f t="shared" si="10"/>
        <v>0</v>
      </c>
      <c r="K252" s="273" t="s">
        <v>2008</v>
      </c>
      <c r="L252" s="151" t="s">
        <v>2008</v>
      </c>
      <c r="M252" s="173" t="s">
        <v>3423</v>
      </c>
      <c r="N252" s="173" t="s">
        <v>3806</v>
      </c>
      <c r="O252" s="173"/>
      <c r="P252" s="171"/>
      <c r="Q252" s="6" t="str">
        <f t="shared" si="11"/>
        <v>NACC$SIB18AGO=labelled_spss(NACC_UDS$SIB18AGO,c(999 = Unknown), label="Sibling 18 - age of onset")</v>
      </c>
      <c r="R252" s="35" t="str">
        <f t="shared" si="9"/>
        <v>missing values SIB18AGO(999).</v>
      </c>
      <c r="S252" s="70" t="s">
        <v>3810</v>
      </c>
    </row>
    <row r="253" spans="1:19" ht="10.8" customHeight="1" x14ac:dyDescent="0.3">
      <c r="A253" s="143"/>
      <c r="B253" s="145"/>
      <c r="C253" s="143"/>
      <c r="D253" s="144"/>
      <c r="E253" s="145"/>
      <c r="F253" s="456" t="s">
        <v>6584</v>
      </c>
      <c r="G253" s="460" t="s">
        <v>6792</v>
      </c>
      <c r="H253" s="465" t="s">
        <v>6792</v>
      </c>
      <c r="I253" s="187">
        <v>0</v>
      </c>
      <c r="J253" s="148">
        <f t="shared" si="10"/>
        <v>0</v>
      </c>
      <c r="K253" s="273" t="s">
        <v>2009</v>
      </c>
      <c r="L253" s="151" t="s">
        <v>2009</v>
      </c>
      <c r="M253" s="173" t="s">
        <v>3424</v>
      </c>
      <c r="N253" s="173" t="s">
        <v>3729</v>
      </c>
      <c r="O253" s="173"/>
      <c r="P253" s="171"/>
      <c r="Q253" s="6" t="str">
        <f t="shared" si="11"/>
        <v>NACC$SIB19MOB=labelled_spss(NACC_UDS$SIB19MOB,c(99 = Unknown), label="Sibling 19 - birth month")</v>
      </c>
      <c r="R253" s="35" t="str">
        <f t="shared" si="9"/>
        <v>missing values SIB19MOB(99).</v>
      </c>
      <c r="S253" s="70" t="s">
        <v>3808</v>
      </c>
    </row>
    <row r="254" spans="1:19" ht="10.8" customHeight="1" x14ac:dyDescent="0.3">
      <c r="A254" s="143"/>
      <c r="B254" s="145"/>
      <c r="C254" s="456" t="s">
        <v>6092</v>
      </c>
      <c r="D254" s="460" t="s">
        <v>6300</v>
      </c>
      <c r="E254" s="465" t="s">
        <v>6300</v>
      </c>
      <c r="F254" s="456" t="s">
        <v>6585</v>
      </c>
      <c r="G254" s="460" t="s">
        <v>6793</v>
      </c>
      <c r="H254" s="465" t="s">
        <v>6793</v>
      </c>
      <c r="I254" s="187">
        <v>0</v>
      </c>
      <c r="J254" s="148">
        <f t="shared" si="10"/>
        <v>0</v>
      </c>
      <c r="K254" s="273" t="s">
        <v>2010</v>
      </c>
      <c r="L254" s="151" t="s">
        <v>2010</v>
      </c>
      <c r="M254" s="173" t="s">
        <v>3425</v>
      </c>
      <c r="N254" s="173" t="s">
        <v>3553</v>
      </c>
      <c r="O254" s="173"/>
      <c r="P254" s="171"/>
      <c r="Q254" s="6" t="str">
        <f t="shared" si="11"/>
        <v>NACC$SIB19YOB=labelled_spss(NACC_UDS$SIB19YOB,c(9999 = Unknown), label="Sibling 19 - birth year")</v>
      </c>
      <c r="R254" s="35" t="str">
        <f t="shared" si="9"/>
        <v>missing values SIB19YOB(9999).</v>
      </c>
      <c r="S254" s="70" t="s">
        <v>3809</v>
      </c>
    </row>
    <row r="255" spans="1:19" ht="10.8" customHeight="1" x14ac:dyDescent="0.3">
      <c r="A255" s="143"/>
      <c r="B255" s="145"/>
      <c r="C255" s="456" t="s">
        <v>6152</v>
      </c>
      <c r="D255" s="460" t="s">
        <v>6362</v>
      </c>
      <c r="E255" s="465" t="s">
        <v>6362</v>
      </c>
      <c r="F255" s="456"/>
      <c r="G255" s="460"/>
      <c r="H255" s="465"/>
      <c r="I255" s="187">
        <v>0</v>
      </c>
      <c r="J255" s="148">
        <f t="shared" si="10"/>
        <v>1</v>
      </c>
      <c r="K255" s="303" t="s">
        <v>2102</v>
      </c>
      <c r="L255" s="175" t="s">
        <v>2102</v>
      </c>
      <c r="M255" s="176" t="s">
        <v>3636</v>
      </c>
      <c r="N255" s="177" t="s">
        <v>3552</v>
      </c>
      <c r="O255" s="177" t="s">
        <v>2011</v>
      </c>
      <c r="P255" s="299"/>
      <c r="Q255" s="6" t="str">
        <f t="shared" si="11"/>
        <v>NACC$SIB19LIV=labelled_spss(NACC_UDS$SIB19LIV,c(0 = No
1 = Yes
9 = Unknown), label="Sibling 19 living")</v>
      </c>
      <c r="R255" s="35" t="str">
        <f t="shared" si="9"/>
        <v>missing values SIB19LIV(9).</v>
      </c>
      <c r="S255" s="70" t="s">
        <v>2738</v>
      </c>
    </row>
    <row r="256" spans="1:19" ht="10.8" customHeight="1" x14ac:dyDescent="0.3">
      <c r="A256" s="143"/>
      <c r="B256" s="145"/>
      <c r="C256" s="456" t="s">
        <v>6153</v>
      </c>
      <c r="D256" s="460" t="s">
        <v>6363</v>
      </c>
      <c r="E256" s="465" t="s">
        <v>6363</v>
      </c>
      <c r="F256" s="456"/>
      <c r="G256" s="460"/>
      <c r="H256" s="465"/>
      <c r="I256" s="187">
        <v>0</v>
      </c>
      <c r="J256" s="148">
        <f t="shared" si="10"/>
        <v>1</v>
      </c>
      <c r="K256" s="303" t="s">
        <v>2103</v>
      </c>
      <c r="L256" s="175" t="s">
        <v>2103</v>
      </c>
      <c r="M256" s="176" t="s">
        <v>3637</v>
      </c>
      <c r="N256" s="176" t="s">
        <v>3553</v>
      </c>
      <c r="O256" s="176" t="s">
        <v>2011</v>
      </c>
      <c r="P256" s="299"/>
      <c r="Q256" s="6" t="str">
        <f t="shared" si="11"/>
        <v>NACC$SIB19YOD=labelled_spss(NACC_UDS$SIB19YOD,c(9999 = Unknown), label="Sibling 19 year of death")</v>
      </c>
      <c r="R256" s="35" t="str">
        <f t="shared" si="9"/>
        <v>missing values SIB19YOD(9999).</v>
      </c>
      <c r="S256" s="70" t="s">
        <v>3809</v>
      </c>
    </row>
    <row r="257" spans="1:19" ht="10.8" customHeight="1" x14ac:dyDescent="0.3">
      <c r="A257" s="143"/>
      <c r="B257" s="145"/>
      <c r="C257" s="456" t="s">
        <v>6154</v>
      </c>
      <c r="D257" s="460" t="s">
        <v>6364</v>
      </c>
      <c r="E257" s="465" t="s">
        <v>6364</v>
      </c>
      <c r="F257" s="456"/>
      <c r="G257" s="460"/>
      <c r="H257" s="465"/>
      <c r="I257" s="187">
        <v>0</v>
      </c>
      <c r="J257" s="148">
        <f t="shared" si="10"/>
        <v>1</v>
      </c>
      <c r="K257" s="303" t="s">
        <v>2104</v>
      </c>
      <c r="L257" s="175" t="s">
        <v>2104</v>
      </c>
      <c r="M257" s="176" t="s">
        <v>3638</v>
      </c>
      <c r="N257" s="177" t="s">
        <v>3552</v>
      </c>
      <c r="O257" s="177" t="s">
        <v>5675</v>
      </c>
      <c r="P257" s="299" t="s">
        <v>179</v>
      </c>
      <c r="Q257" s="6" t="str">
        <f t="shared" si="11"/>
        <v>NACC$SIB19DEM=labelled_spss(NACC_UDS$SIB19DEM,c(0 = No
1 = Yes
9 = Unknown), label="Sibling 19 demented")</v>
      </c>
      <c r="R257" s="35" t="str">
        <f t="shared" si="9"/>
        <v>missing values SIB19DEM(9).</v>
      </c>
      <c r="S257" s="70" t="s">
        <v>2738</v>
      </c>
    </row>
    <row r="258" spans="1:19" ht="10.8" customHeight="1" x14ac:dyDescent="0.3">
      <c r="A258" s="143"/>
      <c r="B258" s="145"/>
      <c r="C258" s="456" t="s">
        <v>6155</v>
      </c>
      <c r="D258" s="460" t="s">
        <v>6365</v>
      </c>
      <c r="E258" s="465" t="s">
        <v>6365</v>
      </c>
      <c r="F258" s="456"/>
      <c r="G258" s="460"/>
      <c r="H258" s="465"/>
      <c r="I258" s="187">
        <v>0</v>
      </c>
      <c r="J258" s="148">
        <f t="shared" si="10"/>
        <v>1</v>
      </c>
      <c r="K258" s="303" t="s">
        <v>2105</v>
      </c>
      <c r="L258" s="175" t="s">
        <v>2105</v>
      </c>
      <c r="M258" s="176" t="s">
        <v>3639</v>
      </c>
      <c r="N258" s="176" t="s">
        <v>3556</v>
      </c>
      <c r="O258" s="176" t="s">
        <v>2015</v>
      </c>
      <c r="P258" s="299"/>
      <c r="Q258" s="6" t="str">
        <f t="shared" si="11"/>
        <v>NACC$SIB19ONS=labelled_spss(NACC_UDS$SIB19ONS,c(999 = Age unknown), label="Sibling 19 age at onset")</v>
      </c>
      <c r="R258" s="35" t="str">
        <f t="shared" ref="R258:R321" si="12">IF(S258="","",CONCATENATE("missing values ",L258,"(",S258,")."))</f>
        <v>missing values SIB19ONS(999).</v>
      </c>
      <c r="S258" s="70" t="s">
        <v>3810</v>
      </c>
    </row>
    <row r="259" spans="1:19" ht="10.8" customHeight="1" x14ac:dyDescent="0.3">
      <c r="A259" s="143"/>
      <c r="B259" s="145"/>
      <c r="C259" s="143"/>
      <c r="D259" s="144"/>
      <c r="E259" s="145"/>
      <c r="F259" s="456" t="s">
        <v>6586</v>
      </c>
      <c r="G259" s="460" t="s">
        <v>6794</v>
      </c>
      <c r="H259" s="465" t="s">
        <v>6794</v>
      </c>
      <c r="I259" s="187">
        <v>0</v>
      </c>
      <c r="J259" s="148">
        <f t="shared" ref="J259:J322" si="13">IF(AND(F259="",G259="",H259=""),1,0)</f>
        <v>0</v>
      </c>
      <c r="K259" s="273" t="s">
        <v>2011</v>
      </c>
      <c r="L259" s="151" t="s">
        <v>2011</v>
      </c>
      <c r="M259" s="173" t="s">
        <v>3426</v>
      </c>
      <c r="N259" s="178" t="s">
        <v>3802</v>
      </c>
      <c r="O259" s="178"/>
      <c r="P259" s="171"/>
      <c r="Q259" s="6" t="str">
        <f t="shared" ref="Q259:Q322" si="14">CONCATENATE("NACC$",L259,"=","labelled_spss(NACC_UDS$",L259,",c(",N259,"), label=",$Q$1,M259,$Q$1,")")</f>
        <v>NACC$SIB19AGD=labelled_spss(NACC_UDS$SIB19AGD,c(888 = N/A
999 = Unknown), label="Sibling 19 - age at death")</v>
      </c>
      <c r="R259" s="35" t="str">
        <f t="shared" si="12"/>
        <v>missing values SIB19AGD(888,999).</v>
      </c>
      <c r="S259" s="70" t="s">
        <v>3811</v>
      </c>
    </row>
    <row r="260" spans="1:19" ht="10.8" customHeight="1" x14ac:dyDescent="0.3">
      <c r="A260" s="143"/>
      <c r="B260" s="145"/>
      <c r="C260" s="143"/>
      <c r="D260" s="144"/>
      <c r="E260" s="145"/>
      <c r="F260" s="456" t="s">
        <v>6587</v>
      </c>
      <c r="G260" s="460" t="s">
        <v>6795</v>
      </c>
      <c r="H260" s="465" t="s">
        <v>6795</v>
      </c>
      <c r="I260" s="187">
        <v>0</v>
      </c>
      <c r="J260" s="148">
        <f t="shared" si="13"/>
        <v>0</v>
      </c>
      <c r="K260" s="273" t="s">
        <v>2012</v>
      </c>
      <c r="L260" s="151" t="s">
        <v>2012</v>
      </c>
      <c r="M260" s="173" t="s">
        <v>3427</v>
      </c>
      <c r="N260" s="174" t="s">
        <v>3803</v>
      </c>
      <c r="O260" s="174"/>
      <c r="P260" s="171" t="s">
        <v>179</v>
      </c>
      <c r="Q260" s="6" t="str">
        <f t="shared" si="14"/>
        <v>NACC$SIB19NEU=labelled_spss(NACC_UDS$SIB19NEU,c(1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19 - neurological problem")</v>
      </c>
      <c r="R260" s="35" t="str">
        <f t="shared" si="12"/>
        <v>missing values SIB19NEU(8,9).</v>
      </c>
      <c r="S260" s="70" t="s">
        <v>3812</v>
      </c>
    </row>
    <row r="261" spans="1:19" ht="10.8" customHeight="1" x14ac:dyDescent="0.3">
      <c r="A261" s="143"/>
      <c r="B261" s="145"/>
      <c r="C261" s="143"/>
      <c r="D261" s="144"/>
      <c r="E261" s="145"/>
      <c r="F261" s="456" t="s">
        <v>6588</v>
      </c>
      <c r="G261" s="460" t="s">
        <v>6796</v>
      </c>
      <c r="H261" s="465" t="s">
        <v>6796</v>
      </c>
      <c r="I261" s="187">
        <v>0</v>
      </c>
      <c r="J261" s="148">
        <f t="shared" si="13"/>
        <v>0</v>
      </c>
      <c r="K261" s="273" t="s">
        <v>2013</v>
      </c>
      <c r="L261" s="151" t="s">
        <v>2013</v>
      </c>
      <c r="M261" s="173" t="s">
        <v>3428</v>
      </c>
      <c r="N261" s="173" t="s">
        <v>3804</v>
      </c>
      <c r="O261" s="173"/>
      <c r="P261" s="171"/>
      <c r="Q261" s="6" t="str">
        <f t="shared" si="14"/>
        <v>NACC$SIB19PDX=labelled_spss(NACC_UDS$SIB19PDX,c(999 = Specific diagnosis unknown), label="Sibling 19 - primary dx")</v>
      </c>
      <c r="R261" s="35" t="str">
        <f t="shared" si="12"/>
        <v>missing values SIB19PDX(999).</v>
      </c>
      <c r="S261" s="70" t="s">
        <v>3810</v>
      </c>
    </row>
    <row r="262" spans="1:19" ht="10.8" customHeight="1" x14ac:dyDescent="0.3">
      <c r="A262" s="143"/>
      <c r="B262" s="145"/>
      <c r="C262" s="143"/>
      <c r="D262" s="144"/>
      <c r="E262" s="145"/>
      <c r="F262" s="456" t="s">
        <v>6589</v>
      </c>
      <c r="G262" s="460" t="s">
        <v>6797</v>
      </c>
      <c r="H262" s="465" t="s">
        <v>6797</v>
      </c>
      <c r="I262" s="187">
        <v>0</v>
      </c>
      <c r="J262" s="148">
        <f t="shared" si="13"/>
        <v>0</v>
      </c>
      <c r="K262" s="273" t="s">
        <v>2014</v>
      </c>
      <c r="L262" s="151" t="s">
        <v>2014</v>
      </c>
      <c r="M262" s="173" t="s">
        <v>3429</v>
      </c>
      <c r="N262" s="174" t="s">
        <v>3805</v>
      </c>
      <c r="O262" s="174"/>
      <c r="P262" s="171"/>
      <c r="Q262" s="6" t="str">
        <f t="shared" si="14"/>
        <v>NACC$SIB19MOE=labelled_spss(NACC_UDS$SIB19MOE,c(1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19 - method of evaluation")</v>
      </c>
      <c r="R262" s="35" t="str">
        <f t="shared" si="12"/>
        <v/>
      </c>
      <c r="S262" s="70"/>
    </row>
    <row r="263" spans="1:19" ht="10.8" customHeight="1" x14ac:dyDescent="0.3">
      <c r="A263" s="143"/>
      <c r="B263" s="145"/>
      <c r="C263" s="143"/>
      <c r="D263" s="144"/>
      <c r="E263" s="145"/>
      <c r="F263" s="456" t="s">
        <v>6590</v>
      </c>
      <c r="G263" s="460" t="s">
        <v>6798</v>
      </c>
      <c r="H263" s="465" t="s">
        <v>6798</v>
      </c>
      <c r="I263" s="187">
        <v>0</v>
      </c>
      <c r="J263" s="148">
        <f t="shared" si="13"/>
        <v>0</v>
      </c>
      <c r="K263" s="273" t="s">
        <v>2015</v>
      </c>
      <c r="L263" s="151" t="s">
        <v>2015</v>
      </c>
      <c r="M263" s="173" t="s">
        <v>3430</v>
      </c>
      <c r="N263" s="173" t="s">
        <v>3806</v>
      </c>
      <c r="O263" s="173"/>
      <c r="P263" s="171"/>
      <c r="Q263" s="6" t="str">
        <f t="shared" si="14"/>
        <v>NACC$SIB19AGO=labelled_spss(NACC_UDS$SIB19AGO,c(999 = Unknown), label="Sibling 19 - age of onset")</v>
      </c>
      <c r="R263" s="35" t="str">
        <f t="shared" si="12"/>
        <v>missing values SIB19AGO(999).</v>
      </c>
      <c r="S263" s="70" t="s">
        <v>3810</v>
      </c>
    </row>
    <row r="264" spans="1:19" ht="10.8" customHeight="1" x14ac:dyDescent="0.3">
      <c r="A264" s="143"/>
      <c r="B264" s="145"/>
      <c r="C264" s="143"/>
      <c r="D264" s="144"/>
      <c r="E264" s="145"/>
      <c r="F264" s="456" t="s">
        <v>6591</v>
      </c>
      <c r="G264" s="460" t="s">
        <v>6799</v>
      </c>
      <c r="H264" s="465" t="s">
        <v>6799</v>
      </c>
      <c r="I264" s="187">
        <v>0</v>
      </c>
      <c r="J264" s="148">
        <f t="shared" si="13"/>
        <v>0</v>
      </c>
      <c r="K264" s="273" t="s">
        <v>2016</v>
      </c>
      <c r="L264" s="151" t="s">
        <v>2016</v>
      </c>
      <c r="M264" s="173" t="s">
        <v>3431</v>
      </c>
      <c r="N264" s="173" t="s">
        <v>3729</v>
      </c>
      <c r="O264" s="173"/>
      <c r="P264" s="171"/>
      <c r="Q264" s="6" t="str">
        <f t="shared" si="14"/>
        <v>NACC$SIB20MOB=labelled_spss(NACC_UDS$SIB20MOB,c(99 = Unknown), label="Sibling 20 - birth month")</v>
      </c>
      <c r="R264" s="35" t="str">
        <f t="shared" si="12"/>
        <v>missing values SIB20MOB(99).</v>
      </c>
      <c r="S264" s="70" t="s">
        <v>3808</v>
      </c>
    </row>
    <row r="265" spans="1:19" ht="10.8" customHeight="1" x14ac:dyDescent="0.3">
      <c r="A265" s="143"/>
      <c r="B265" s="145"/>
      <c r="C265" s="456" t="s">
        <v>6093</v>
      </c>
      <c r="D265" s="460" t="s">
        <v>6301</v>
      </c>
      <c r="E265" s="465" t="s">
        <v>6301</v>
      </c>
      <c r="F265" s="456" t="s">
        <v>6592</v>
      </c>
      <c r="G265" s="460" t="s">
        <v>6800</v>
      </c>
      <c r="H265" s="465" t="s">
        <v>6800</v>
      </c>
      <c r="I265" s="187">
        <v>0</v>
      </c>
      <c r="J265" s="148">
        <f t="shared" si="13"/>
        <v>0</v>
      </c>
      <c r="K265" s="273" t="s">
        <v>2017</v>
      </c>
      <c r="L265" s="151" t="s">
        <v>2017</v>
      </c>
      <c r="M265" s="173" t="s">
        <v>3432</v>
      </c>
      <c r="N265" s="173" t="s">
        <v>3553</v>
      </c>
      <c r="O265" s="173"/>
      <c r="P265" s="171"/>
      <c r="Q265" s="6" t="str">
        <f t="shared" si="14"/>
        <v>NACC$SIB20YOB=labelled_spss(NACC_UDS$SIB20YOB,c(9999 = Unknown), label="Sibling 20 - birth year")</v>
      </c>
      <c r="R265" s="35" t="str">
        <f t="shared" si="12"/>
        <v>missing values SIB20YOB(9999).</v>
      </c>
      <c r="S265" s="70" t="s">
        <v>3809</v>
      </c>
    </row>
    <row r="266" spans="1:19" ht="10.8" customHeight="1" x14ac:dyDescent="0.3">
      <c r="A266" s="143"/>
      <c r="B266" s="145"/>
      <c r="C266" s="456" t="s">
        <v>6156</v>
      </c>
      <c r="D266" s="460" t="s">
        <v>6366</v>
      </c>
      <c r="E266" s="465" t="s">
        <v>6366</v>
      </c>
      <c r="F266" s="456"/>
      <c r="G266" s="460"/>
      <c r="H266" s="465"/>
      <c r="I266" s="187">
        <v>0</v>
      </c>
      <c r="J266" s="148">
        <f t="shared" si="13"/>
        <v>1</v>
      </c>
      <c r="K266" s="303" t="s">
        <v>2106</v>
      </c>
      <c r="L266" s="175" t="s">
        <v>2106</v>
      </c>
      <c r="M266" s="176" t="s">
        <v>3640</v>
      </c>
      <c r="N266" s="177" t="s">
        <v>3552</v>
      </c>
      <c r="O266" s="177" t="s">
        <v>2018</v>
      </c>
      <c r="P266" s="299"/>
      <c r="Q266" s="6" t="str">
        <f t="shared" si="14"/>
        <v>NACC$SIB20LIV=labelled_spss(NACC_UDS$SIB20LIV,c(0 = No
1 = Yes
9 = Unknown), label="Sibling 20 living")</v>
      </c>
      <c r="R266" s="35" t="str">
        <f t="shared" si="12"/>
        <v>missing values SIB20LIV(9).</v>
      </c>
      <c r="S266" s="70" t="s">
        <v>2738</v>
      </c>
    </row>
    <row r="267" spans="1:19" ht="10.8" customHeight="1" x14ac:dyDescent="0.3">
      <c r="A267" s="143"/>
      <c r="B267" s="145"/>
      <c r="C267" s="456" t="s">
        <v>6157</v>
      </c>
      <c r="D267" s="460" t="s">
        <v>6367</v>
      </c>
      <c r="E267" s="465" t="s">
        <v>6367</v>
      </c>
      <c r="F267" s="456"/>
      <c r="G267" s="460"/>
      <c r="H267" s="465"/>
      <c r="I267" s="187">
        <v>0</v>
      </c>
      <c r="J267" s="148">
        <f t="shared" si="13"/>
        <v>1</v>
      </c>
      <c r="K267" s="303" t="s">
        <v>2107</v>
      </c>
      <c r="L267" s="175" t="s">
        <v>2107</v>
      </c>
      <c r="M267" s="176" t="s">
        <v>3641</v>
      </c>
      <c r="N267" s="176" t="s">
        <v>3553</v>
      </c>
      <c r="O267" s="176" t="s">
        <v>2018</v>
      </c>
      <c r="P267" s="299"/>
      <c r="Q267" s="6" t="str">
        <f t="shared" si="14"/>
        <v>NACC$SIB20YOD=labelled_spss(NACC_UDS$SIB20YOD,c(9999 = Unknown), label="Sibling 20 year of death")</v>
      </c>
      <c r="R267" s="35" t="str">
        <f t="shared" si="12"/>
        <v>missing values SIB20YOD(9999).</v>
      </c>
      <c r="S267" s="70" t="s">
        <v>3809</v>
      </c>
    </row>
    <row r="268" spans="1:19" ht="10.8" customHeight="1" x14ac:dyDescent="0.3">
      <c r="A268" s="143"/>
      <c r="B268" s="145"/>
      <c r="C268" s="456" t="s">
        <v>6158</v>
      </c>
      <c r="D268" s="460" t="s">
        <v>6368</v>
      </c>
      <c r="E268" s="465" t="s">
        <v>6368</v>
      </c>
      <c r="F268" s="456"/>
      <c r="G268" s="460"/>
      <c r="H268" s="465"/>
      <c r="I268" s="187">
        <v>0</v>
      </c>
      <c r="J268" s="148">
        <f t="shared" si="13"/>
        <v>1</v>
      </c>
      <c r="K268" s="303" t="s">
        <v>2108</v>
      </c>
      <c r="L268" s="175" t="s">
        <v>2108</v>
      </c>
      <c r="M268" s="176" t="s">
        <v>3642</v>
      </c>
      <c r="N268" s="177" t="s">
        <v>3552</v>
      </c>
      <c r="O268" s="177" t="s">
        <v>5676</v>
      </c>
      <c r="P268" s="299" t="s">
        <v>179</v>
      </c>
      <c r="Q268" s="6" t="str">
        <f t="shared" si="14"/>
        <v>NACC$SIB20DEM=labelled_spss(NACC_UDS$SIB20DEM,c(0 = No
1 = Yes
9 = Unknown), label="Sibling 20 demented")</v>
      </c>
      <c r="R268" s="35" t="str">
        <f t="shared" si="12"/>
        <v>missing values SIB20DEM(9).</v>
      </c>
      <c r="S268" s="70" t="s">
        <v>2738</v>
      </c>
    </row>
    <row r="269" spans="1:19" ht="10.8" customHeight="1" x14ac:dyDescent="0.3">
      <c r="A269" s="143"/>
      <c r="B269" s="145"/>
      <c r="C269" s="456" t="s">
        <v>6159</v>
      </c>
      <c r="D269" s="460" t="s">
        <v>6369</v>
      </c>
      <c r="E269" s="465" t="s">
        <v>6369</v>
      </c>
      <c r="F269" s="456"/>
      <c r="G269" s="460"/>
      <c r="H269" s="465"/>
      <c r="I269" s="187">
        <v>0</v>
      </c>
      <c r="J269" s="148">
        <f t="shared" si="13"/>
        <v>1</v>
      </c>
      <c r="K269" s="303" t="s">
        <v>2109</v>
      </c>
      <c r="L269" s="175" t="s">
        <v>2109</v>
      </c>
      <c r="M269" s="176" t="s">
        <v>3643</v>
      </c>
      <c r="N269" s="176" t="s">
        <v>3556</v>
      </c>
      <c r="O269" s="176" t="s">
        <v>2022</v>
      </c>
      <c r="P269" s="299"/>
      <c r="Q269" s="6" t="str">
        <f t="shared" si="14"/>
        <v>NACC$SIB20ONS=labelled_spss(NACC_UDS$SIB20ONS,c(999 = Age unknown), label="Sibling 20 age at onset")</v>
      </c>
      <c r="R269" s="35" t="str">
        <f t="shared" si="12"/>
        <v>missing values SIB20ONS(999).</v>
      </c>
      <c r="S269" s="70" t="s">
        <v>3810</v>
      </c>
    </row>
    <row r="270" spans="1:19" ht="10.8" customHeight="1" x14ac:dyDescent="0.3">
      <c r="A270" s="143"/>
      <c r="B270" s="145"/>
      <c r="C270" s="143"/>
      <c r="D270" s="144"/>
      <c r="E270" s="145"/>
      <c r="F270" s="456" t="s">
        <v>6593</v>
      </c>
      <c r="G270" s="460" t="s">
        <v>6801</v>
      </c>
      <c r="H270" s="465" t="s">
        <v>6801</v>
      </c>
      <c r="I270" s="187">
        <v>0</v>
      </c>
      <c r="J270" s="148">
        <f t="shared" si="13"/>
        <v>0</v>
      </c>
      <c r="K270" s="273" t="s">
        <v>2018</v>
      </c>
      <c r="L270" s="151" t="s">
        <v>2018</v>
      </c>
      <c r="M270" s="173" t="s">
        <v>3433</v>
      </c>
      <c r="N270" s="178" t="s">
        <v>3802</v>
      </c>
      <c r="O270" s="178"/>
      <c r="P270" s="171"/>
      <c r="Q270" s="6" t="str">
        <f t="shared" si="14"/>
        <v>NACC$SIB20AGD=labelled_spss(NACC_UDS$SIB20AGD,c(888 = N/A
999 = Unknown), label="Sibling 20 - age at death")</v>
      </c>
      <c r="R270" s="35" t="str">
        <f t="shared" si="12"/>
        <v>missing values SIB20AGD(888,999).</v>
      </c>
      <c r="S270" s="70" t="s">
        <v>3811</v>
      </c>
    </row>
    <row r="271" spans="1:19" ht="10.8" customHeight="1" x14ac:dyDescent="0.3">
      <c r="A271" s="143"/>
      <c r="B271" s="145"/>
      <c r="C271" s="143"/>
      <c r="D271" s="144"/>
      <c r="E271" s="145"/>
      <c r="F271" s="456" t="s">
        <v>6594</v>
      </c>
      <c r="G271" s="460" t="s">
        <v>6802</v>
      </c>
      <c r="H271" s="465" t="s">
        <v>6802</v>
      </c>
      <c r="I271" s="187">
        <v>0</v>
      </c>
      <c r="J271" s="148">
        <f t="shared" si="13"/>
        <v>0</v>
      </c>
      <c r="K271" s="273" t="s">
        <v>2019</v>
      </c>
      <c r="L271" s="151" t="s">
        <v>2019</v>
      </c>
      <c r="M271" s="173" t="s">
        <v>3434</v>
      </c>
      <c r="N271" s="174" t="s">
        <v>3803</v>
      </c>
      <c r="O271" s="174"/>
      <c r="P271" s="171" t="s">
        <v>179</v>
      </c>
      <c r="Q271" s="6" t="str">
        <f t="shared" si="14"/>
        <v>NACC$SIB20NEU=labelled_spss(NACC_UDS$SIB20NEU,c(1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label="Sibling 20 - neurological problem")</v>
      </c>
      <c r="R271" s="35" t="str">
        <f t="shared" si="12"/>
        <v>missing values SIB20NEU(8,9).</v>
      </c>
      <c r="S271" s="70" t="s">
        <v>3812</v>
      </c>
    </row>
    <row r="272" spans="1:19" ht="10.8" customHeight="1" x14ac:dyDescent="0.3">
      <c r="A272" s="143"/>
      <c r="B272" s="145"/>
      <c r="C272" s="143"/>
      <c r="D272" s="144"/>
      <c r="E272" s="145"/>
      <c r="F272" s="456" t="s">
        <v>6595</v>
      </c>
      <c r="G272" s="460" t="s">
        <v>6803</v>
      </c>
      <c r="H272" s="465" t="s">
        <v>6803</v>
      </c>
      <c r="I272" s="187">
        <v>0</v>
      </c>
      <c r="J272" s="148">
        <f t="shared" si="13"/>
        <v>0</v>
      </c>
      <c r="K272" s="273" t="s">
        <v>2020</v>
      </c>
      <c r="L272" s="151" t="s">
        <v>2020</v>
      </c>
      <c r="M272" s="173" t="s">
        <v>3435</v>
      </c>
      <c r="N272" s="173" t="s">
        <v>3804</v>
      </c>
      <c r="O272" s="173"/>
      <c r="P272" s="171"/>
      <c r="Q272" s="6" t="str">
        <f t="shared" si="14"/>
        <v>NACC$SIB20PDX=labelled_spss(NACC_UDS$SIB20PDX,c(999 = Specific diagnosis unknown), label="Sibling 20 - primary dx")</v>
      </c>
      <c r="R272" s="35" t="str">
        <f t="shared" si="12"/>
        <v>missing values SIB20PDX(999).</v>
      </c>
      <c r="S272" s="70" t="s">
        <v>3810</v>
      </c>
    </row>
    <row r="273" spans="1:19" ht="10.8" customHeight="1" x14ac:dyDescent="0.3">
      <c r="A273" s="143"/>
      <c r="B273" s="145"/>
      <c r="C273" s="143"/>
      <c r="D273" s="144"/>
      <c r="E273" s="145"/>
      <c r="F273" s="456" t="s">
        <v>6596</v>
      </c>
      <c r="G273" s="460" t="s">
        <v>6804</v>
      </c>
      <c r="H273" s="465" t="s">
        <v>6804</v>
      </c>
      <c r="I273" s="187">
        <v>0</v>
      </c>
      <c r="J273" s="148">
        <f t="shared" si="13"/>
        <v>0</v>
      </c>
      <c r="K273" s="273" t="s">
        <v>2021</v>
      </c>
      <c r="L273" s="151" t="s">
        <v>2021</v>
      </c>
      <c r="M273" s="173" t="s">
        <v>3436</v>
      </c>
      <c r="N273" s="174" t="s">
        <v>3805</v>
      </c>
      <c r="O273" s="174"/>
      <c r="P273" s="171"/>
      <c r="Q273" s="6" t="str">
        <f t="shared" si="14"/>
        <v>NACC$SIB20MOE=labelled_spss(NACC_UDS$SIB20MOE,c(1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label="Sibling 20 - method of evaluation")</v>
      </c>
      <c r="R273" s="35" t="str">
        <f t="shared" si="12"/>
        <v/>
      </c>
      <c r="S273" s="70"/>
    </row>
    <row r="274" spans="1:19" ht="10.8" customHeight="1" x14ac:dyDescent="0.3">
      <c r="A274" s="143"/>
      <c r="B274" s="145"/>
      <c r="C274" s="143"/>
      <c r="D274" s="144"/>
      <c r="E274" s="145"/>
      <c r="F274" s="143" t="s">
        <v>6597</v>
      </c>
      <c r="G274" s="460" t="s">
        <v>6805</v>
      </c>
      <c r="H274" s="465" t="s">
        <v>6805</v>
      </c>
      <c r="I274" s="187">
        <v>0</v>
      </c>
      <c r="J274" s="148">
        <f t="shared" si="13"/>
        <v>0</v>
      </c>
      <c r="K274" s="273" t="s">
        <v>2022</v>
      </c>
      <c r="L274" s="151" t="s">
        <v>2022</v>
      </c>
      <c r="M274" s="173" t="s">
        <v>3437</v>
      </c>
      <c r="N274" s="173" t="s">
        <v>3806</v>
      </c>
      <c r="O274" s="173"/>
      <c r="P274" s="171"/>
      <c r="Q274" s="6" t="str">
        <f t="shared" si="14"/>
        <v>NACC$SIB20AGO=labelled_spss(NACC_UDS$SIB20AGO,c(999 = Unknown), label="Sibling 20 - age of onset")</v>
      </c>
      <c r="R274" s="35" t="str">
        <f t="shared" si="12"/>
        <v>missing values SIB20AGO(999).</v>
      </c>
      <c r="S274" s="70" t="s">
        <v>3810</v>
      </c>
    </row>
    <row r="275" spans="1:19" ht="10.8" customHeight="1" x14ac:dyDescent="0.3">
      <c r="A275" s="143"/>
      <c r="B275" s="145" t="s">
        <v>6073</v>
      </c>
      <c r="C275" s="143"/>
      <c r="D275" s="144" t="s">
        <v>6370</v>
      </c>
      <c r="E275" s="145" t="s">
        <v>6370</v>
      </c>
      <c r="F275" s="456"/>
      <c r="G275" s="144"/>
      <c r="H275" s="145"/>
      <c r="I275" s="187">
        <v>0</v>
      </c>
      <c r="J275" s="148">
        <f>IF(AND(F275="",G275="",H275=""),1,0)</f>
        <v>1</v>
      </c>
      <c r="K275" s="303" t="s">
        <v>2110</v>
      </c>
      <c r="L275" s="175" t="s">
        <v>2110</v>
      </c>
      <c r="M275" s="176" t="s">
        <v>3660</v>
      </c>
      <c r="N275" s="177" t="s">
        <v>3567</v>
      </c>
      <c r="O275" s="177" t="s">
        <v>2112</v>
      </c>
      <c r="P275" s="299"/>
      <c r="Q275" s="6" t="str">
        <f t="shared" si="14"/>
        <v>NACC$KIDCHG=labelled_spss(NACC_UDS$KIDCHG,c(0 = subject/informant has changes in children history
1 = no changes since previous visit), label="Changes in children information since previous UDS visit")</v>
      </c>
      <c r="R275" s="35" t="str">
        <f t="shared" si="12"/>
        <v/>
      </c>
      <c r="S275" s="70"/>
    </row>
    <row r="276" spans="1:19" ht="10.8" customHeight="1" x14ac:dyDescent="0.3">
      <c r="A276" s="456" t="s">
        <v>2735</v>
      </c>
      <c r="B276" s="465" t="s">
        <v>2735</v>
      </c>
      <c r="C276" s="456" t="s">
        <v>2735</v>
      </c>
      <c r="D276" s="460" t="s">
        <v>2734</v>
      </c>
      <c r="E276" s="465" t="s">
        <v>2734</v>
      </c>
      <c r="F276" s="143">
        <v>7</v>
      </c>
      <c r="G276" s="460" t="s">
        <v>2736</v>
      </c>
      <c r="H276" s="465" t="s">
        <v>2736</v>
      </c>
      <c r="I276" s="187">
        <v>0</v>
      </c>
      <c r="J276" s="148">
        <f t="shared" si="13"/>
        <v>0</v>
      </c>
      <c r="K276" s="273" t="s">
        <v>2111</v>
      </c>
      <c r="L276" s="151" t="s">
        <v>2111</v>
      </c>
      <c r="M276" s="173" t="s">
        <v>3438</v>
      </c>
      <c r="N276" s="173"/>
      <c r="O276" s="173"/>
      <c r="P276" s="171"/>
      <c r="Q276" s="6" t="str">
        <f t="shared" si="14"/>
        <v>NACC$KIDS=labelled_spss(NACC_UDS$KIDS,c(), label="Number of biological children?")</v>
      </c>
      <c r="R276" s="35" t="str">
        <f t="shared" si="12"/>
        <v/>
      </c>
      <c r="S276" s="70"/>
    </row>
    <row r="277" spans="1:19" ht="10.8" customHeight="1" x14ac:dyDescent="0.3">
      <c r="A277" s="143"/>
      <c r="B277" s="145"/>
      <c r="C277" s="143"/>
      <c r="D277" s="144"/>
      <c r="E277" s="145"/>
      <c r="F277" s="143"/>
      <c r="G277" s="144" t="s">
        <v>3185</v>
      </c>
      <c r="H277" s="145" t="s">
        <v>3185</v>
      </c>
      <c r="I277" s="187">
        <v>0</v>
      </c>
      <c r="J277" s="148">
        <f>IF(AND(F277="",G277="",H277=""),1,0)</f>
        <v>0</v>
      </c>
      <c r="K277" s="273" t="s">
        <v>2112</v>
      </c>
      <c r="L277" s="151" t="s">
        <v>2112</v>
      </c>
      <c r="M277" s="173" t="s">
        <v>3547</v>
      </c>
      <c r="N277" s="178" t="s">
        <v>3062</v>
      </c>
      <c r="O277" s="178"/>
      <c r="P277" s="171"/>
      <c r="Q277" s="6" t="str">
        <f t="shared" si="14"/>
        <v>NACC$NWINFKID=labelled_spss(NACC_UDS$NWINFKID,c(0 = No
1 = Yes), label="New information on biological children?")</v>
      </c>
      <c r="R277" s="35" t="str">
        <f t="shared" si="12"/>
        <v/>
      </c>
      <c r="S277" s="70"/>
    </row>
    <row r="278" spans="1:19" ht="10.8" customHeight="1" x14ac:dyDescent="0.3">
      <c r="A278" s="456" t="s">
        <v>2736</v>
      </c>
      <c r="B278" s="465" t="s">
        <v>2736</v>
      </c>
      <c r="C278" s="456"/>
      <c r="D278" s="460"/>
      <c r="E278" s="465"/>
      <c r="F278" s="456"/>
      <c r="G278" s="460"/>
      <c r="H278" s="465"/>
      <c r="I278" s="187">
        <v>0</v>
      </c>
      <c r="J278" s="148">
        <f t="shared" si="13"/>
        <v>1</v>
      </c>
      <c r="K278" s="303" t="s">
        <v>2220</v>
      </c>
      <c r="L278" s="175" t="s">
        <v>2220</v>
      </c>
      <c r="M278" s="176" t="s">
        <v>3661</v>
      </c>
      <c r="N278" s="177" t="s">
        <v>3557</v>
      </c>
      <c r="O278" s="177"/>
      <c r="P278" s="299"/>
      <c r="Q278" s="6" t="str">
        <f t="shared" si="14"/>
        <v>NACC$KIDSDEM=labelled_spss(NACC_UDS$KIDSDEM,c(88 = N/A
99 = Unknown), label="Number of kids demented")</v>
      </c>
      <c r="R278" s="35" t="str">
        <f t="shared" si="12"/>
        <v>missing values KIDSDEM(88,99).</v>
      </c>
      <c r="S278" s="70" t="s">
        <v>3814</v>
      </c>
    </row>
    <row r="279" spans="1:19" ht="10.8" customHeight="1" x14ac:dyDescent="0.3">
      <c r="A279" s="143"/>
      <c r="B279" s="145"/>
      <c r="C279" s="143"/>
      <c r="D279" s="144"/>
      <c r="E279" s="145"/>
      <c r="F279" s="143" t="s">
        <v>6047</v>
      </c>
      <c r="G279" s="460" t="s">
        <v>6806</v>
      </c>
      <c r="H279" s="465" t="s">
        <v>6806</v>
      </c>
      <c r="I279" s="187">
        <v>0</v>
      </c>
      <c r="J279" s="148">
        <f t="shared" si="13"/>
        <v>0</v>
      </c>
      <c r="K279" s="273" t="s">
        <v>2113</v>
      </c>
      <c r="L279" s="151" t="s">
        <v>2113</v>
      </c>
      <c r="M279" s="173" t="s">
        <v>3439</v>
      </c>
      <c r="N279" s="173" t="s">
        <v>3729</v>
      </c>
      <c r="O279" s="173"/>
      <c r="P279" s="171"/>
      <c r="Q279" s="6" t="str">
        <f t="shared" si="14"/>
        <v>NACC$KID1MOB=labelled_spss(NACC_UDS$KID1MOB,c(99 = Unknown), label="Child 1 - birth month")</v>
      </c>
      <c r="R279" s="35" t="str">
        <f t="shared" si="12"/>
        <v>missing values KID1MOB(99).</v>
      </c>
      <c r="S279" s="70" t="s">
        <v>3808</v>
      </c>
    </row>
    <row r="280" spans="1:19" ht="10.8" customHeight="1" x14ac:dyDescent="0.3">
      <c r="A280" s="143"/>
      <c r="B280" s="145"/>
      <c r="C280" s="456" t="s">
        <v>6047</v>
      </c>
      <c r="D280" s="460" t="s">
        <v>5993</v>
      </c>
      <c r="E280" s="465" t="s">
        <v>5993</v>
      </c>
      <c r="F280" s="456" t="s">
        <v>6048</v>
      </c>
      <c r="G280" s="460" t="s">
        <v>6807</v>
      </c>
      <c r="H280" s="465" t="s">
        <v>6807</v>
      </c>
      <c r="I280" s="187">
        <v>0</v>
      </c>
      <c r="J280" s="148">
        <f t="shared" si="13"/>
        <v>0</v>
      </c>
      <c r="K280" s="273" t="s">
        <v>2114</v>
      </c>
      <c r="L280" s="151" t="s">
        <v>2114</v>
      </c>
      <c r="M280" s="173" t="s">
        <v>3440</v>
      </c>
      <c r="N280" s="173" t="s">
        <v>3553</v>
      </c>
      <c r="O280" s="173"/>
      <c r="P280" s="171"/>
      <c r="Q280" s="6" t="str">
        <f t="shared" si="14"/>
        <v>NACC$KID1YOB=labelled_spss(NACC_UDS$KID1YOB,c(9999 = Unknown), label="Child 1 - birth year")</v>
      </c>
      <c r="R280" s="35" t="str">
        <f t="shared" si="12"/>
        <v>missing values KID1YOB(9999).</v>
      </c>
      <c r="S280" s="70" t="s">
        <v>3809</v>
      </c>
    </row>
    <row r="281" spans="1:19" ht="10.8" customHeight="1" x14ac:dyDescent="0.3">
      <c r="A281" s="143"/>
      <c r="B281" s="145"/>
      <c r="C281" s="456" t="s">
        <v>6049</v>
      </c>
      <c r="D281" s="460" t="s">
        <v>6371</v>
      </c>
      <c r="E281" s="465" t="s">
        <v>6371</v>
      </c>
      <c r="F281" s="456"/>
      <c r="G281" s="460"/>
      <c r="H281" s="465"/>
      <c r="I281" s="187">
        <v>0</v>
      </c>
      <c r="J281" s="148">
        <f t="shared" si="13"/>
        <v>1</v>
      </c>
      <c r="K281" s="303" t="s">
        <v>2218</v>
      </c>
      <c r="L281" s="175" t="s">
        <v>2218</v>
      </c>
      <c r="M281" s="176" t="s">
        <v>3662</v>
      </c>
      <c r="N281" s="177" t="s">
        <v>3552</v>
      </c>
      <c r="O281" s="177" t="s">
        <v>2115</v>
      </c>
      <c r="P281" s="299"/>
      <c r="Q281" s="6" t="str">
        <f t="shared" si="14"/>
        <v>NACC$KID1LIV=labelled_spss(NACC_UDS$KID1LIV,c(0 = No
1 = Yes
9 = Unknown), label="Child 1 living")</v>
      </c>
      <c r="R281" s="35" t="str">
        <f t="shared" si="12"/>
        <v>missing values KID1LIV(9).</v>
      </c>
      <c r="S281" s="70" t="s">
        <v>2738</v>
      </c>
    </row>
    <row r="282" spans="1:19" ht="10.8" customHeight="1" x14ac:dyDescent="0.3">
      <c r="A282" s="143"/>
      <c r="B282" s="145"/>
      <c r="C282" s="456" t="s">
        <v>6051</v>
      </c>
      <c r="D282" s="460" t="s">
        <v>6372</v>
      </c>
      <c r="E282" s="465" t="s">
        <v>6372</v>
      </c>
      <c r="F282" s="456"/>
      <c r="G282" s="460"/>
      <c r="H282" s="465"/>
      <c r="I282" s="187">
        <v>0</v>
      </c>
      <c r="J282" s="148">
        <f t="shared" si="13"/>
        <v>1</v>
      </c>
      <c r="K282" s="303" t="s">
        <v>2219</v>
      </c>
      <c r="L282" s="175" t="s">
        <v>2219</v>
      </c>
      <c r="M282" s="176" t="s">
        <v>3663</v>
      </c>
      <c r="N282" s="176" t="s">
        <v>3553</v>
      </c>
      <c r="O282" s="176" t="s">
        <v>2115</v>
      </c>
      <c r="P282" s="299"/>
      <c r="Q282" s="6" t="str">
        <f t="shared" si="14"/>
        <v>NACC$KID1YOD=labelled_spss(NACC_UDS$KID1YOD,c(9999 = Unknown), label="Child 1 year of death")</v>
      </c>
      <c r="R282" s="35" t="str">
        <f t="shared" si="12"/>
        <v>missing values KID1YOD(9999).</v>
      </c>
      <c r="S282" s="70" t="s">
        <v>3809</v>
      </c>
    </row>
    <row r="283" spans="1:19" ht="10.8" customHeight="1" x14ac:dyDescent="0.3">
      <c r="A283" s="143"/>
      <c r="B283" s="145"/>
      <c r="C283" s="456" t="s">
        <v>6053</v>
      </c>
      <c r="D283" s="460" t="s">
        <v>5962</v>
      </c>
      <c r="E283" s="465" t="s">
        <v>5962</v>
      </c>
      <c r="F283" s="456"/>
      <c r="G283" s="460"/>
      <c r="H283" s="465"/>
      <c r="I283" s="187">
        <v>0</v>
      </c>
      <c r="J283" s="148">
        <f t="shared" si="13"/>
        <v>1</v>
      </c>
      <c r="K283" s="303" t="s">
        <v>2221</v>
      </c>
      <c r="L283" s="175" t="s">
        <v>2221</v>
      </c>
      <c r="M283" s="176" t="s">
        <v>3664</v>
      </c>
      <c r="N283" s="177" t="s">
        <v>3552</v>
      </c>
      <c r="O283" s="177" t="s">
        <v>5679</v>
      </c>
      <c r="P283" s="299" t="s">
        <v>179</v>
      </c>
      <c r="Q283" s="6" t="str">
        <f t="shared" si="14"/>
        <v>NACC$KID1DEM=labelled_spss(NACC_UDS$KID1DEM,c(0 = No
1 = Yes
9 = Unknown), label="Child 1 demented")</v>
      </c>
      <c r="R283" s="35" t="str">
        <f t="shared" si="12"/>
        <v>missing values KID1DEM(9).</v>
      </c>
      <c r="S283" s="70" t="s">
        <v>2738</v>
      </c>
    </row>
    <row r="284" spans="1:19" ht="10.8" customHeight="1" x14ac:dyDescent="0.3">
      <c r="A284" s="456" t="s">
        <v>6047</v>
      </c>
      <c r="B284" s="465" t="s">
        <v>6047</v>
      </c>
      <c r="C284" s="456" t="s">
        <v>6056</v>
      </c>
      <c r="D284" s="460" t="s">
        <v>6373</v>
      </c>
      <c r="E284" s="465" t="s">
        <v>6373</v>
      </c>
      <c r="F284" s="456"/>
      <c r="G284" s="460"/>
      <c r="H284" s="465"/>
      <c r="I284" s="187">
        <v>0</v>
      </c>
      <c r="J284" s="148">
        <f t="shared" si="13"/>
        <v>1</v>
      </c>
      <c r="K284" s="303" t="s">
        <v>2222</v>
      </c>
      <c r="L284" s="175" t="s">
        <v>2222</v>
      </c>
      <c r="M284" s="176" t="s">
        <v>3665</v>
      </c>
      <c r="N284" s="176" t="s">
        <v>3556</v>
      </c>
      <c r="O284" s="176" t="s">
        <v>2119</v>
      </c>
      <c r="P284" s="299"/>
      <c r="Q284" s="6" t="str">
        <f t="shared" si="14"/>
        <v>NACC$KID1ONS=labelled_spss(NACC_UDS$KID1ONS,c(999 = Age unknown), label="Child 1 age at onset")</v>
      </c>
      <c r="R284" s="35" t="str">
        <f t="shared" si="12"/>
        <v>missing values KID1ONS(999).</v>
      </c>
      <c r="S284" s="70" t="s">
        <v>3810</v>
      </c>
    </row>
    <row r="285" spans="1:19" ht="10.8" customHeight="1" x14ac:dyDescent="0.3">
      <c r="A285" s="456" t="s">
        <v>6048</v>
      </c>
      <c r="B285" s="465" t="s">
        <v>6048</v>
      </c>
      <c r="C285" s="456"/>
      <c r="D285" s="460"/>
      <c r="E285" s="465"/>
      <c r="F285" s="456"/>
      <c r="G285" s="460"/>
      <c r="H285" s="465"/>
      <c r="I285" s="187">
        <v>0</v>
      </c>
      <c r="J285" s="148">
        <f t="shared" si="13"/>
        <v>1</v>
      </c>
      <c r="K285" s="303" t="s">
        <v>2223</v>
      </c>
      <c r="L285" s="175" t="s">
        <v>2223</v>
      </c>
      <c r="M285" s="176" t="s">
        <v>3666</v>
      </c>
      <c r="N285" s="177" t="s">
        <v>3562</v>
      </c>
      <c r="O285" s="177" t="s">
        <v>5680</v>
      </c>
      <c r="P285" s="299"/>
      <c r="Q285" s="6" t="str">
        <f t="shared" si="14"/>
        <v>NACC$KID1AGE=labelled_spss(NACC_UDS$KID1AGE,c(888 = N/A
999 = Age Unknown), label="Child 1 current age if living")</v>
      </c>
      <c r="R285" s="35" t="str">
        <f t="shared" si="12"/>
        <v>missing values KID1AGE(888,999).</v>
      </c>
      <c r="S285" s="70" t="s">
        <v>3811</v>
      </c>
    </row>
    <row r="286" spans="1:19" ht="10.8" customHeight="1" x14ac:dyDescent="0.3">
      <c r="A286" s="143"/>
      <c r="B286" s="145"/>
      <c r="C286" s="143"/>
      <c r="D286" s="144"/>
      <c r="E286" s="145"/>
      <c r="F286" s="456" t="s">
        <v>6160</v>
      </c>
      <c r="G286" s="460" t="s">
        <v>6808</v>
      </c>
      <c r="H286" s="465" t="s">
        <v>6808</v>
      </c>
      <c r="I286" s="187">
        <v>0</v>
      </c>
      <c r="J286" s="148">
        <f t="shared" si="13"/>
        <v>0</v>
      </c>
      <c r="K286" s="273" t="s">
        <v>2115</v>
      </c>
      <c r="L286" s="151" t="s">
        <v>2115</v>
      </c>
      <c r="M286" s="173" t="s">
        <v>3441</v>
      </c>
      <c r="N286" s="178" t="s">
        <v>3802</v>
      </c>
      <c r="O286" s="178"/>
      <c r="P286" s="171"/>
      <c r="Q286" s="6" t="str">
        <f t="shared" si="14"/>
        <v>NACC$KID1AGD=labelled_spss(NACC_UDS$KID1AGD,c(888 = N/A
999 = Unknown), label="Child 1 - age at death")</v>
      </c>
      <c r="R286" s="35" t="str">
        <f t="shared" si="12"/>
        <v>missing values KID1AGD(888,999).</v>
      </c>
      <c r="S286" s="70" t="s">
        <v>3811</v>
      </c>
    </row>
    <row r="287" spans="1:19" ht="10.8" customHeight="1" x14ac:dyDescent="0.3">
      <c r="A287" s="143"/>
      <c r="B287" s="145"/>
      <c r="C287" s="143"/>
      <c r="D287" s="144"/>
      <c r="E287" s="145"/>
      <c r="F287" s="456" t="s">
        <v>6161</v>
      </c>
      <c r="G287" s="460" t="s">
        <v>6809</v>
      </c>
      <c r="H287" s="465" t="s">
        <v>6809</v>
      </c>
      <c r="I287" s="187">
        <v>0</v>
      </c>
      <c r="J287" s="148">
        <f t="shared" si="13"/>
        <v>0</v>
      </c>
      <c r="K287" s="273" t="s">
        <v>2116</v>
      </c>
      <c r="L287" s="151" t="s">
        <v>2116</v>
      </c>
      <c r="M287" s="173" t="s">
        <v>3442</v>
      </c>
      <c r="N287" s="174" t="s">
        <v>3803</v>
      </c>
      <c r="O287" s="174"/>
      <c r="P287" s="171" t="s">
        <v>179</v>
      </c>
      <c r="Q287" s="6" t="str">
        <f t="shared" si="14"/>
        <v>NACC$KID1NEU=labelled_spss(NACC_UDS$KID1NEU,c(1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1 - neurological problem")</v>
      </c>
      <c r="R287" s="35" t="str">
        <f t="shared" si="12"/>
        <v>missing values KID1NEU(8,9).</v>
      </c>
      <c r="S287" s="70" t="s">
        <v>3812</v>
      </c>
    </row>
    <row r="288" spans="1:19" ht="10.8" customHeight="1" x14ac:dyDescent="0.3">
      <c r="A288" s="143"/>
      <c r="B288" s="145"/>
      <c r="C288" s="143"/>
      <c r="D288" s="144"/>
      <c r="E288" s="145"/>
      <c r="F288" s="456" t="s">
        <v>6162</v>
      </c>
      <c r="G288" s="460" t="s">
        <v>6810</v>
      </c>
      <c r="H288" s="465" t="s">
        <v>6810</v>
      </c>
      <c r="I288" s="187">
        <v>0</v>
      </c>
      <c r="J288" s="148">
        <f t="shared" si="13"/>
        <v>0</v>
      </c>
      <c r="K288" s="273" t="s">
        <v>2117</v>
      </c>
      <c r="L288" s="151" t="s">
        <v>2117</v>
      </c>
      <c r="M288" s="173" t="s">
        <v>3443</v>
      </c>
      <c r="N288" s="173" t="s">
        <v>3804</v>
      </c>
      <c r="O288" s="173"/>
      <c r="P288" s="171"/>
      <c r="Q288" s="6" t="str">
        <f t="shared" si="14"/>
        <v>NACC$KID1PDX=labelled_spss(NACC_UDS$KID1PDX,c(999 = Specific diagnosis unknown), label="Child 1 - primary dx")</v>
      </c>
      <c r="R288" s="35" t="str">
        <f t="shared" si="12"/>
        <v>missing values KID1PDX(999).</v>
      </c>
      <c r="S288" s="70" t="s">
        <v>3810</v>
      </c>
    </row>
    <row r="289" spans="1:19" ht="10.8" customHeight="1" x14ac:dyDescent="0.3">
      <c r="A289" s="143"/>
      <c r="B289" s="145"/>
      <c r="C289" s="143"/>
      <c r="D289" s="144"/>
      <c r="E289" s="145"/>
      <c r="F289" s="456" t="s">
        <v>6163</v>
      </c>
      <c r="G289" s="460" t="s">
        <v>6811</v>
      </c>
      <c r="H289" s="465" t="s">
        <v>6811</v>
      </c>
      <c r="I289" s="187">
        <v>0</v>
      </c>
      <c r="J289" s="148">
        <f t="shared" si="13"/>
        <v>0</v>
      </c>
      <c r="K289" s="273" t="s">
        <v>2118</v>
      </c>
      <c r="L289" s="151" t="s">
        <v>2118</v>
      </c>
      <c r="M289" s="173" t="s">
        <v>3444</v>
      </c>
      <c r="N289" s="174" t="s">
        <v>3805</v>
      </c>
      <c r="O289" s="174"/>
      <c r="P289" s="171"/>
      <c r="Q289" s="6" t="str">
        <f t="shared" si="14"/>
        <v>NACC$KID1MOE=labelled_spss(NACC_UDS$KID1MOE,c(1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1 - method of evaluation")</v>
      </c>
      <c r="R289" s="35" t="str">
        <f t="shared" si="12"/>
        <v/>
      </c>
      <c r="S289" s="70"/>
    </row>
    <row r="290" spans="1:19" ht="10.8" customHeight="1" x14ac:dyDescent="0.3">
      <c r="A290" s="143"/>
      <c r="B290" s="145"/>
      <c r="C290" s="143"/>
      <c r="D290" s="144"/>
      <c r="E290" s="145"/>
      <c r="F290" s="456" t="s">
        <v>6164</v>
      </c>
      <c r="G290" s="460" t="s">
        <v>6812</v>
      </c>
      <c r="H290" s="465" t="s">
        <v>6812</v>
      </c>
      <c r="I290" s="187">
        <v>0</v>
      </c>
      <c r="J290" s="148">
        <f t="shared" si="13"/>
        <v>0</v>
      </c>
      <c r="K290" s="273" t="s">
        <v>2119</v>
      </c>
      <c r="L290" s="151" t="s">
        <v>2119</v>
      </c>
      <c r="M290" s="173" t="s">
        <v>3445</v>
      </c>
      <c r="N290" s="173" t="s">
        <v>3806</v>
      </c>
      <c r="O290" s="173"/>
      <c r="P290" s="171"/>
      <c r="Q290" s="6" t="str">
        <f t="shared" si="14"/>
        <v>NACC$KID1AGO=labelled_spss(NACC_UDS$KID1AGO,c(999 = Unknown), label="Child 1 - age of onset")</v>
      </c>
      <c r="R290" s="35" t="str">
        <f t="shared" si="12"/>
        <v>missing values KID1AGO(999).</v>
      </c>
      <c r="S290" s="70" t="s">
        <v>3810</v>
      </c>
    </row>
    <row r="291" spans="1:19" ht="10.8" customHeight="1" x14ac:dyDescent="0.3">
      <c r="A291" s="143"/>
      <c r="B291" s="145"/>
      <c r="C291" s="143"/>
      <c r="D291" s="144"/>
      <c r="E291" s="145"/>
      <c r="F291" s="456" t="s">
        <v>6049</v>
      </c>
      <c r="G291" s="460" t="s">
        <v>6813</v>
      </c>
      <c r="H291" s="465" t="s">
        <v>6813</v>
      </c>
      <c r="I291" s="187">
        <v>0</v>
      </c>
      <c r="J291" s="148">
        <f t="shared" si="13"/>
        <v>0</v>
      </c>
      <c r="K291" s="273" t="s">
        <v>2120</v>
      </c>
      <c r="L291" s="151" t="s">
        <v>2120</v>
      </c>
      <c r="M291" s="173" t="s">
        <v>3446</v>
      </c>
      <c r="N291" s="173" t="s">
        <v>3729</v>
      </c>
      <c r="O291" s="173"/>
      <c r="P291" s="171"/>
      <c r="Q291" s="6" t="str">
        <f t="shared" si="14"/>
        <v>NACC$KID2MOB=labelled_spss(NACC_UDS$KID2MOB,c(99 = Unknown), label="Child 2 - birth month")</v>
      </c>
      <c r="R291" s="35" t="str">
        <f t="shared" si="12"/>
        <v>missing values KID2MOB(99).</v>
      </c>
      <c r="S291" s="70" t="s">
        <v>3808</v>
      </c>
    </row>
    <row r="292" spans="1:19" ht="10.8" customHeight="1" x14ac:dyDescent="0.3">
      <c r="A292" s="143"/>
      <c r="B292" s="145"/>
      <c r="C292" s="456" t="s">
        <v>6048</v>
      </c>
      <c r="D292" s="460" t="s">
        <v>5994</v>
      </c>
      <c r="E292" s="465" t="s">
        <v>5994</v>
      </c>
      <c r="F292" s="456" t="s">
        <v>6050</v>
      </c>
      <c r="G292" s="460" t="s">
        <v>6814</v>
      </c>
      <c r="H292" s="465" t="s">
        <v>6814</v>
      </c>
      <c r="I292" s="187">
        <v>0</v>
      </c>
      <c r="J292" s="148">
        <f t="shared" si="13"/>
        <v>0</v>
      </c>
      <c r="K292" s="273" t="s">
        <v>2121</v>
      </c>
      <c r="L292" s="151" t="s">
        <v>2121</v>
      </c>
      <c r="M292" s="173" t="s">
        <v>3447</v>
      </c>
      <c r="N292" s="173" t="s">
        <v>3553</v>
      </c>
      <c r="O292" s="173"/>
      <c r="P292" s="171"/>
      <c r="Q292" s="6" t="str">
        <f t="shared" si="14"/>
        <v>NACC$KID2YOB=labelled_spss(NACC_UDS$KID2YOB,c(9999 = Unknown), label="Child 2 - birth year")</v>
      </c>
      <c r="R292" s="35" t="str">
        <f t="shared" si="12"/>
        <v>missing values KID2YOB(9999).</v>
      </c>
      <c r="S292" s="70" t="s">
        <v>3809</v>
      </c>
    </row>
    <row r="293" spans="1:19" ht="10.8" customHeight="1" x14ac:dyDescent="0.3">
      <c r="A293" s="143"/>
      <c r="B293" s="145"/>
      <c r="C293" s="456" t="s">
        <v>6050</v>
      </c>
      <c r="D293" s="460" t="s">
        <v>6374</v>
      </c>
      <c r="E293" s="465" t="s">
        <v>6374</v>
      </c>
      <c r="F293" s="456"/>
      <c r="G293" s="460"/>
      <c r="H293" s="465"/>
      <c r="I293" s="187">
        <v>0</v>
      </c>
      <c r="J293" s="148">
        <f t="shared" si="13"/>
        <v>1</v>
      </c>
      <c r="K293" s="303" t="s">
        <v>2224</v>
      </c>
      <c r="L293" s="175" t="s">
        <v>2224</v>
      </c>
      <c r="M293" s="176" t="s">
        <v>3667</v>
      </c>
      <c r="N293" s="177" t="s">
        <v>3552</v>
      </c>
      <c r="O293" s="177" t="s">
        <v>2122</v>
      </c>
      <c r="P293" s="299"/>
      <c r="Q293" s="6" t="str">
        <f t="shared" si="14"/>
        <v>NACC$KID2LIV=labelled_spss(NACC_UDS$KID2LIV,c(0 = No
1 = Yes
9 = Unknown), label="Child 2 living")</v>
      </c>
      <c r="R293" s="35" t="str">
        <f t="shared" si="12"/>
        <v>missing values KID2LIV(9).</v>
      </c>
      <c r="S293" s="70" t="s">
        <v>2738</v>
      </c>
    </row>
    <row r="294" spans="1:19" ht="10.8" customHeight="1" x14ac:dyDescent="0.3">
      <c r="A294" s="143"/>
      <c r="B294" s="145"/>
      <c r="C294" s="456" t="s">
        <v>6052</v>
      </c>
      <c r="D294" s="460" t="s">
        <v>6375</v>
      </c>
      <c r="E294" s="465" t="s">
        <v>6375</v>
      </c>
      <c r="F294" s="456"/>
      <c r="G294" s="460"/>
      <c r="H294" s="465"/>
      <c r="I294" s="187">
        <v>0</v>
      </c>
      <c r="J294" s="148">
        <f t="shared" si="13"/>
        <v>1</v>
      </c>
      <c r="K294" s="303" t="s">
        <v>2225</v>
      </c>
      <c r="L294" s="175" t="s">
        <v>2225</v>
      </c>
      <c r="M294" s="176" t="s">
        <v>3668</v>
      </c>
      <c r="N294" s="176" t="s">
        <v>3553</v>
      </c>
      <c r="O294" s="176" t="s">
        <v>2122</v>
      </c>
      <c r="P294" s="299"/>
      <c r="Q294" s="6" t="str">
        <f t="shared" si="14"/>
        <v>NACC$KID2YOD=labelled_spss(NACC_UDS$KID2YOD,c(9999 = Unknown), label="Child 2 year of death")</v>
      </c>
      <c r="R294" s="35" t="str">
        <f t="shared" si="12"/>
        <v>missing values KID2YOD(9999).</v>
      </c>
      <c r="S294" s="70" t="s">
        <v>3809</v>
      </c>
    </row>
    <row r="295" spans="1:19" ht="10.8" customHeight="1" x14ac:dyDescent="0.3">
      <c r="A295" s="143"/>
      <c r="B295" s="145"/>
      <c r="C295" s="456" t="s">
        <v>6054</v>
      </c>
      <c r="D295" s="460" t="s">
        <v>6376</v>
      </c>
      <c r="E295" s="465" t="s">
        <v>6376</v>
      </c>
      <c r="F295" s="456"/>
      <c r="G295" s="460"/>
      <c r="H295" s="465"/>
      <c r="I295" s="187">
        <v>0</v>
      </c>
      <c r="J295" s="148">
        <f t="shared" si="13"/>
        <v>1</v>
      </c>
      <c r="K295" s="303" t="s">
        <v>2226</v>
      </c>
      <c r="L295" s="175" t="s">
        <v>2226</v>
      </c>
      <c r="M295" s="176" t="s">
        <v>3669</v>
      </c>
      <c r="N295" s="177" t="s">
        <v>3552</v>
      </c>
      <c r="O295" s="177" t="s">
        <v>5681</v>
      </c>
      <c r="P295" s="299" t="s">
        <v>179</v>
      </c>
      <c r="Q295" s="6" t="str">
        <f t="shared" si="14"/>
        <v>NACC$KID2DEM=labelled_spss(NACC_UDS$KID2DEM,c(0 = No
1 = Yes
9 = Unknown), label="Child 2 demented")</v>
      </c>
      <c r="R295" s="35" t="str">
        <f t="shared" si="12"/>
        <v>missing values KID2DEM(9).</v>
      </c>
      <c r="S295" s="70" t="s">
        <v>2738</v>
      </c>
    </row>
    <row r="296" spans="1:19" ht="10.8" customHeight="1" x14ac:dyDescent="0.3">
      <c r="A296" s="456" t="s">
        <v>6049</v>
      </c>
      <c r="B296" s="465" t="s">
        <v>6049</v>
      </c>
      <c r="C296" s="456" t="s">
        <v>6057</v>
      </c>
      <c r="D296" s="460" t="s">
        <v>6377</v>
      </c>
      <c r="E296" s="465" t="s">
        <v>6377</v>
      </c>
      <c r="F296" s="456"/>
      <c r="G296" s="460"/>
      <c r="H296" s="465"/>
      <c r="I296" s="187">
        <v>0</v>
      </c>
      <c r="J296" s="148">
        <f t="shared" si="13"/>
        <v>1</v>
      </c>
      <c r="K296" s="303" t="s">
        <v>2227</v>
      </c>
      <c r="L296" s="175" t="s">
        <v>2227</v>
      </c>
      <c r="M296" s="176" t="s">
        <v>3670</v>
      </c>
      <c r="N296" s="176" t="s">
        <v>3556</v>
      </c>
      <c r="O296" s="176" t="s">
        <v>2126</v>
      </c>
      <c r="P296" s="299"/>
      <c r="Q296" s="6" t="str">
        <f t="shared" si="14"/>
        <v>NACC$KID2ONS=labelled_spss(NACC_UDS$KID2ONS,c(999 = Age unknown), label="Child 2 age at onset")</v>
      </c>
      <c r="R296" s="35" t="str">
        <f t="shared" si="12"/>
        <v>missing values KID2ONS(999).</v>
      </c>
      <c r="S296" s="70" t="s">
        <v>3810</v>
      </c>
    </row>
    <row r="297" spans="1:19" ht="10.8" customHeight="1" x14ac:dyDescent="0.3">
      <c r="A297" s="456" t="s">
        <v>6050</v>
      </c>
      <c r="B297" s="465" t="s">
        <v>6050</v>
      </c>
      <c r="C297" s="456"/>
      <c r="D297" s="460"/>
      <c r="E297" s="465"/>
      <c r="F297" s="456"/>
      <c r="G297" s="460"/>
      <c r="H297" s="465"/>
      <c r="I297" s="187">
        <v>0</v>
      </c>
      <c r="J297" s="148">
        <f t="shared" si="13"/>
        <v>1</v>
      </c>
      <c r="K297" s="303" t="s">
        <v>2228</v>
      </c>
      <c r="L297" s="175" t="s">
        <v>2228</v>
      </c>
      <c r="M297" s="176" t="s">
        <v>3671</v>
      </c>
      <c r="N297" s="177" t="s">
        <v>3562</v>
      </c>
      <c r="O297" s="177" t="s">
        <v>5682</v>
      </c>
      <c r="P297" s="299"/>
      <c r="Q297" s="6" t="str">
        <f t="shared" si="14"/>
        <v>NACC$KID2AGE=labelled_spss(NACC_UDS$KID2AGE,c(888 = N/A
999 = Age Unknown), label="Child 2 current age if living")</v>
      </c>
      <c r="R297" s="35" t="str">
        <f t="shared" si="12"/>
        <v>missing values KID2AGE(888,999).</v>
      </c>
      <c r="S297" s="70" t="s">
        <v>3811</v>
      </c>
    </row>
    <row r="298" spans="1:19" ht="10.8" customHeight="1" x14ac:dyDescent="0.3">
      <c r="A298" s="143"/>
      <c r="B298" s="145"/>
      <c r="C298" s="143"/>
      <c r="D298" s="144"/>
      <c r="E298" s="145"/>
      <c r="F298" s="456" t="s">
        <v>6174</v>
      </c>
      <c r="G298" s="460" t="s">
        <v>6815</v>
      </c>
      <c r="H298" s="465" t="s">
        <v>6815</v>
      </c>
      <c r="I298" s="187">
        <v>0</v>
      </c>
      <c r="J298" s="148">
        <f t="shared" si="13"/>
        <v>0</v>
      </c>
      <c r="K298" s="273" t="s">
        <v>2122</v>
      </c>
      <c r="L298" s="151" t="s">
        <v>2122</v>
      </c>
      <c r="M298" s="173" t="s">
        <v>3448</v>
      </c>
      <c r="N298" s="178" t="s">
        <v>3802</v>
      </c>
      <c r="O298" s="178"/>
      <c r="P298" s="171"/>
      <c r="Q298" s="6" t="str">
        <f t="shared" si="14"/>
        <v>NACC$KID2AGD=labelled_spss(NACC_UDS$KID2AGD,c(888 = N/A
999 = Unknown), label="Child 2 - age at death")</v>
      </c>
      <c r="R298" s="35" t="str">
        <f t="shared" si="12"/>
        <v>missing values KID2AGD(888,999).</v>
      </c>
      <c r="S298" s="70" t="s">
        <v>3811</v>
      </c>
    </row>
    <row r="299" spans="1:19" ht="10.8" customHeight="1" x14ac:dyDescent="0.3">
      <c r="A299" s="143"/>
      <c r="B299" s="145"/>
      <c r="C299" s="143"/>
      <c r="D299" s="144"/>
      <c r="E299" s="145"/>
      <c r="F299" s="456" t="s">
        <v>6176</v>
      </c>
      <c r="G299" s="460" t="s">
        <v>6816</v>
      </c>
      <c r="H299" s="465" t="s">
        <v>6816</v>
      </c>
      <c r="I299" s="187">
        <v>0</v>
      </c>
      <c r="J299" s="148">
        <f t="shared" si="13"/>
        <v>0</v>
      </c>
      <c r="K299" s="273" t="s">
        <v>2123</v>
      </c>
      <c r="L299" s="151" t="s">
        <v>2123</v>
      </c>
      <c r="M299" s="173" t="s">
        <v>3449</v>
      </c>
      <c r="N299" s="174" t="s">
        <v>3803</v>
      </c>
      <c r="O299" s="174"/>
      <c r="P299" s="171" t="s">
        <v>179</v>
      </c>
      <c r="Q299" s="6" t="str">
        <f t="shared" si="14"/>
        <v>NACC$KID2NEU=labelled_spss(NACC_UDS$KID2NEU,c(1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2 - neurological problem")</v>
      </c>
      <c r="R299" s="35" t="str">
        <f t="shared" si="12"/>
        <v>missing values KID2NEU(8,9).</v>
      </c>
      <c r="S299" s="70" t="s">
        <v>3812</v>
      </c>
    </row>
    <row r="300" spans="1:19" ht="10.8" customHeight="1" x14ac:dyDescent="0.3">
      <c r="A300" s="143"/>
      <c r="B300" s="145"/>
      <c r="C300" s="143"/>
      <c r="D300" s="144"/>
      <c r="E300" s="145"/>
      <c r="F300" s="456" t="s">
        <v>6180</v>
      </c>
      <c r="G300" s="460" t="s">
        <v>6817</v>
      </c>
      <c r="H300" s="465" t="s">
        <v>6817</v>
      </c>
      <c r="I300" s="187">
        <v>0</v>
      </c>
      <c r="J300" s="148">
        <f t="shared" si="13"/>
        <v>0</v>
      </c>
      <c r="K300" s="273" t="s">
        <v>2124</v>
      </c>
      <c r="L300" s="151" t="s">
        <v>2124</v>
      </c>
      <c r="M300" s="173" t="s">
        <v>3450</v>
      </c>
      <c r="N300" s="173" t="s">
        <v>3804</v>
      </c>
      <c r="O300" s="173"/>
      <c r="P300" s="171"/>
      <c r="Q300" s="6" t="str">
        <f t="shared" si="14"/>
        <v>NACC$KID2PDX=labelled_spss(NACC_UDS$KID2PDX,c(999 = Specific diagnosis unknown), label="Child 2 - primary dx")</v>
      </c>
      <c r="R300" s="35" t="str">
        <f t="shared" si="12"/>
        <v>missing values KID2PDX(999).</v>
      </c>
      <c r="S300" s="70" t="s">
        <v>3810</v>
      </c>
    </row>
    <row r="301" spans="1:19" ht="10.8" customHeight="1" x14ac:dyDescent="0.3">
      <c r="A301" s="143"/>
      <c r="B301" s="145"/>
      <c r="C301" s="143"/>
      <c r="D301" s="144"/>
      <c r="E301" s="145"/>
      <c r="F301" s="456" t="s">
        <v>6184</v>
      </c>
      <c r="G301" s="460" t="s">
        <v>6818</v>
      </c>
      <c r="H301" s="465" t="s">
        <v>6818</v>
      </c>
      <c r="I301" s="187">
        <v>0</v>
      </c>
      <c r="J301" s="148">
        <f t="shared" si="13"/>
        <v>0</v>
      </c>
      <c r="K301" s="273" t="s">
        <v>2125</v>
      </c>
      <c r="L301" s="151" t="s">
        <v>2125</v>
      </c>
      <c r="M301" s="173" t="s">
        <v>3451</v>
      </c>
      <c r="N301" s="174" t="s">
        <v>3805</v>
      </c>
      <c r="O301" s="174"/>
      <c r="P301" s="171"/>
      <c r="Q301" s="6" t="str">
        <f t="shared" si="14"/>
        <v>NACC$KID2MOE=labelled_spss(NACC_UDS$KID2MOE,c(1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2 - method of evaluation")</v>
      </c>
      <c r="R301" s="35" t="str">
        <f t="shared" si="12"/>
        <v/>
      </c>
      <c r="S301" s="70"/>
    </row>
    <row r="302" spans="1:19" ht="10.8" customHeight="1" x14ac:dyDescent="0.3">
      <c r="A302" s="143"/>
      <c r="B302" s="145"/>
      <c r="C302" s="143"/>
      <c r="D302" s="144"/>
      <c r="E302" s="145"/>
      <c r="F302" s="456" t="s">
        <v>6189</v>
      </c>
      <c r="G302" s="460" t="s">
        <v>6819</v>
      </c>
      <c r="H302" s="465" t="s">
        <v>6819</v>
      </c>
      <c r="I302" s="187">
        <v>0</v>
      </c>
      <c r="J302" s="148">
        <f t="shared" si="13"/>
        <v>0</v>
      </c>
      <c r="K302" s="273" t="s">
        <v>2126</v>
      </c>
      <c r="L302" s="151" t="s">
        <v>2126</v>
      </c>
      <c r="M302" s="173" t="s">
        <v>3452</v>
      </c>
      <c r="N302" s="173" t="s">
        <v>3806</v>
      </c>
      <c r="O302" s="173"/>
      <c r="P302" s="171"/>
      <c r="Q302" s="6" t="str">
        <f t="shared" si="14"/>
        <v>NACC$KID2AGO=labelled_spss(NACC_UDS$KID2AGO,c(999 = Unknown), label="Child 2 - age of onset")</v>
      </c>
      <c r="R302" s="35" t="str">
        <f t="shared" si="12"/>
        <v>missing values KID2AGO(999).</v>
      </c>
      <c r="S302" s="70" t="s">
        <v>3810</v>
      </c>
    </row>
    <row r="303" spans="1:19" ht="10.8" customHeight="1" x14ac:dyDescent="0.3">
      <c r="A303" s="143"/>
      <c r="B303" s="145"/>
      <c r="C303" s="143"/>
      <c r="D303" s="144"/>
      <c r="E303" s="145"/>
      <c r="F303" s="456" t="s">
        <v>6051</v>
      </c>
      <c r="G303" s="460" t="s">
        <v>6820</v>
      </c>
      <c r="H303" s="465" t="s">
        <v>6820</v>
      </c>
      <c r="I303" s="187">
        <v>0</v>
      </c>
      <c r="J303" s="148">
        <f t="shared" si="13"/>
        <v>0</v>
      </c>
      <c r="K303" s="273" t="s">
        <v>2127</v>
      </c>
      <c r="L303" s="151" t="s">
        <v>2127</v>
      </c>
      <c r="M303" s="173" t="s">
        <v>3453</v>
      </c>
      <c r="N303" s="173" t="s">
        <v>3729</v>
      </c>
      <c r="O303" s="173"/>
      <c r="P303" s="171"/>
      <c r="Q303" s="6" t="str">
        <f t="shared" si="14"/>
        <v>NACC$KID3MOB=labelled_spss(NACC_UDS$KID3MOB,c(99 = Unknown), label="Child 3 - birth month")</v>
      </c>
      <c r="R303" s="35" t="str">
        <f t="shared" si="12"/>
        <v>missing values KID3MOB(99).</v>
      </c>
      <c r="S303" s="70" t="s">
        <v>3808</v>
      </c>
    </row>
    <row r="304" spans="1:19" ht="10.8" customHeight="1" x14ac:dyDescent="0.3">
      <c r="A304" s="143"/>
      <c r="B304" s="145"/>
      <c r="C304" s="456" t="s">
        <v>6160</v>
      </c>
      <c r="D304" s="460" t="s">
        <v>5995</v>
      </c>
      <c r="E304" s="465" t="s">
        <v>5995</v>
      </c>
      <c r="F304" s="456" t="s">
        <v>6052</v>
      </c>
      <c r="G304" s="460" t="s">
        <v>6821</v>
      </c>
      <c r="H304" s="465" t="s">
        <v>6821</v>
      </c>
      <c r="I304" s="187">
        <v>0</v>
      </c>
      <c r="J304" s="148">
        <f t="shared" si="13"/>
        <v>0</v>
      </c>
      <c r="K304" s="273" t="s">
        <v>2128</v>
      </c>
      <c r="L304" s="151" t="s">
        <v>2128</v>
      </c>
      <c r="M304" s="173" t="s">
        <v>3454</v>
      </c>
      <c r="N304" s="173" t="s">
        <v>3553</v>
      </c>
      <c r="O304" s="173"/>
      <c r="P304" s="171"/>
      <c r="Q304" s="6" t="str">
        <f t="shared" si="14"/>
        <v>NACC$KID3YOB=labelled_spss(NACC_UDS$KID3YOB,c(9999 = Unknown), label="Child 3 - birth year")</v>
      </c>
      <c r="R304" s="35" t="str">
        <f t="shared" si="12"/>
        <v>missing values KID3YOB(9999).</v>
      </c>
      <c r="S304" s="70" t="s">
        <v>3809</v>
      </c>
    </row>
    <row r="305" spans="1:19" ht="10.8" customHeight="1" x14ac:dyDescent="0.3">
      <c r="A305" s="143"/>
      <c r="B305" s="145"/>
      <c r="C305" s="456" t="s">
        <v>6174</v>
      </c>
      <c r="D305" s="460" t="s">
        <v>6378</v>
      </c>
      <c r="E305" s="465" t="s">
        <v>6378</v>
      </c>
      <c r="F305" s="456"/>
      <c r="G305" s="460"/>
      <c r="H305" s="465"/>
      <c r="I305" s="187">
        <v>0</v>
      </c>
      <c r="J305" s="148">
        <f t="shared" si="13"/>
        <v>1</v>
      </c>
      <c r="K305" s="303" t="s">
        <v>2229</v>
      </c>
      <c r="L305" s="175" t="s">
        <v>2229</v>
      </c>
      <c r="M305" s="176" t="s">
        <v>3672</v>
      </c>
      <c r="N305" s="177" t="s">
        <v>3552</v>
      </c>
      <c r="O305" s="177" t="s">
        <v>2129</v>
      </c>
      <c r="P305" s="299"/>
      <c r="Q305" s="6" t="str">
        <f t="shared" si="14"/>
        <v>NACC$KID3LIV=labelled_spss(NACC_UDS$KID3LIV,c(0 = No
1 = Yes
9 = Unknown), label="Child 3 living")</v>
      </c>
      <c r="R305" s="35" t="str">
        <f t="shared" si="12"/>
        <v>missing values KID3LIV(9).</v>
      </c>
      <c r="S305" s="70" t="s">
        <v>2738</v>
      </c>
    </row>
    <row r="306" spans="1:19" ht="10.8" customHeight="1" x14ac:dyDescent="0.3">
      <c r="A306" s="143"/>
      <c r="B306" s="145"/>
      <c r="C306" s="456" t="s">
        <v>6173</v>
      </c>
      <c r="D306" s="460" t="s">
        <v>6379</v>
      </c>
      <c r="E306" s="465" t="s">
        <v>6379</v>
      </c>
      <c r="F306" s="456"/>
      <c r="G306" s="460"/>
      <c r="H306" s="465"/>
      <c r="I306" s="187">
        <v>0</v>
      </c>
      <c r="J306" s="148">
        <f t="shared" si="13"/>
        <v>1</v>
      </c>
      <c r="K306" s="303" t="s">
        <v>2230</v>
      </c>
      <c r="L306" s="175" t="s">
        <v>2230</v>
      </c>
      <c r="M306" s="176" t="s">
        <v>3673</v>
      </c>
      <c r="N306" s="176" t="s">
        <v>3553</v>
      </c>
      <c r="O306" s="176" t="s">
        <v>2129</v>
      </c>
      <c r="P306" s="299"/>
      <c r="Q306" s="6" t="str">
        <f t="shared" si="14"/>
        <v>NACC$KID3YOD=labelled_spss(NACC_UDS$KID3YOD,c(9999 = Unknown), label="Child 3 year of death")</v>
      </c>
      <c r="R306" s="35" t="str">
        <f t="shared" si="12"/>
        <v>missing values KID3YOD(9999).</v>
      </c>
      <c r="S306" s="70" t="s">
        <v>3809</v>
      </c>
    </row>
    <row r="307" spans="1:19" ht="10.8" customHeight="1" x14ac:dyDescent="0.3">
      <c r="A307" s="143"/>
      <c r="B307" s="145"/>
      <c r="C307" s="456" t="s">
        <v>6175</v>
      </c>
      <c r="D307" s="460" t="s">
        <v>6380</v>
      </c>
      <c r="E307" s="465" t="s">
        <v>6380</v>
      </c>
      <c r="F307" s="456"/>
      <c r="G307" s="460"/>
      <c r="H307" s="465"/>
      <c r="I307" s="187">
        <v>0</v>
      </c>
      <c r="J307" s="148">
        <f t="shared" si="13"/>
        <v>1</v>
      </c>
      <c r="K307" s="303" t="s">
        <v>2231</v>
      </c>
      <c r="L307" s="175" t="s">
        <v>2231</v>
      </c>
      <c r="M307" s="176" t="s">
        <v>3674</v>
      </c>
      <c r="N307" s="177" t="s">
        <v>3552</v>
      </c>
      <c r="O307" s="177" t="s">
        <v>5683</v>
      </c>
      <c r="P307" s="299" t="s">
        <v>179</v>
      </c>
      <c r="Q307" s="6" t="str">
        <f t="shared" si="14"/>
        <v>NACC$KID3DEM=labelled_spss(NACC_UDS$KID3DEM,c(0 = No
1 = Yes
9 = Unknown), label="Child 3 demented")</v>
      </c>
      <c r="R307" s="35" t="str">
        <f t="shared" si="12"/>
        <v>missing values KID3DEM(9).</v>
      </c>
      <c r="S307" s="70" t="s">
        <v>2738</v>
      </c>
    </row>
    <row r="308" spans="1:19" ht="10.8" customHeight="1" x14ac:dyDescent="0.3">
      <c r="A308" s="456" t="s">
        <v>6051</v>
      </c>
      <c r="B308" s="465" t="s">
        <v>6051</v>
      </c>
      <c r="C308" s="456" t="s">
        <v>6055</v>
      </c>
      <c r="D308" s="460" t="s">
        <v>6381</v>
      </c>
      <c r="E308" s="465" t="s">
        <v>6381</v>
      </c>
      <c r="F308" s="456"/>
      <c r="G308" s="460"/>
      <c r="H308" s="465"/>
      <c r="I308" s="187">
        <v>0</v>
      </c>
      <c r="J308" s="148">
        <f t="shared" si="13"/>
        <v>1</v>
      </c>
      <c r="K308" s="303" t="s">
        <v>2232</v>
      </c>
      <c r="L308" s="175" t="s">
        <v>2232</v>
      </c>
      <c r="M308" s="176" t="s">
        <v>3675</v>
      </c>
      <c r="N308" s="176" t="s">
        <v>3556</v>
      </c>
      <c r="O308" s="176" t="s">
        <v>2133</v>
      </c>
      <c r="P308" s="299"/>
      <c r="Q308" s="6" t="str">
        <f t="shared" si="14"/>
        <v>NACC$KID3ONS=labelled_spss(NACC_UDS$KID3ONS,c(999 = Age unknown), label="Child 3 age at onset")</v>
      </c>
      <c r="R308" s="35" t="str">
        <f t="shared" si="12"/>
        <v>missing values KID3ONS(999).</v>
      </c>
      <c r="S308" s="70" t="s">
        <v>3810</v>
      </c>
    </row>
    <row r="309" spans="1:19" ht="10.8" customHeight="1" x14ac:dyDescent="0.3">
      <c r="A309" s="456" t="s">
        <v>6052</v>
      </c>
      <c r="B309" s="465" t="s">
        <v>6052</v>
      </c>
      <c r="C309" s="456"/>
      <c r="D309" s="460"/>
      <c r="E309" s="465"/>
      <c r="F309" s="456"/>
      <c r="G309" s="460"/>
      <c r="H309" s="465"/>
      <c r="I309" s="187">
        <v>0</v>
      </c>
      <c r="J309" s="148">
        <f t="shared" si="13"/>
        <v>1</v>
      </c>
      <c r="K309" s="303" t="s">
        <v>2233</v>
      </c>
      <c r="L309" s="175" t="s">
        <v>2233</v>
      </c>
      <c r="M309" s="176" t="s">
        <v>3676</v>
      </c>
      <c r="N309" s="177" t="s">
        <v>3562</v>
      </c>
      <c r="O309" s="177" t="s">
        <v>5684</v>
      </c>
      <c r="P309" s="299"/>
      <c r="Q309" s="6" t="str">
        <f t="shared" si="14"/>
        <v>NACC$KID3AGE=labelled_spss(NACC_UDS$KID3AGE,c(888 = N/A
999 = Age Unknown), label="Child 3 current age if living")</v>
      </c>
      <c r="R309" s="35" t="str">
        <f t="shared" si="12"/>
        <v>missing values KID3AGE(888,999).</v>
      </c>
      <c r="S309" s="70" t="s">
        <v>3811</v>
      </c>
    </row>
    <row r="310" spans="1:19" ht="10.8" customHeight="1" x14ac:dyDescent="0.3">
      <c r="A310" s="143"/>
      <c r="B310" s="145"/>
      <c r="C310" s="143"/>
      <c r="D310" s="144"/>
      <c r="E310" s="145"/>
      <c r="F310" s="456" t="s">
        <v>6173</v>
      </c>
      <c r="G310" s="460" t="s">
        <v>6822</v>
      </c>
      <c r="H310" s="465" t="s">
        <v>6822</v>
      </c>
      <c r="I310" s="187">
        <v>0</v>
      </c>
      <c r="J310" s="148">
        <f t="shared" si="13"/>
        <v>0</v>
      </c>
      <c r="K310" s="273" t="s">
        <v>2129</v>
      </c>
      <c r="L310" s="151" t="s">
        <v>2129</v>
      </c>
      <c r="M310" s="173" t="s">
        <v>3455</v>
      </c>
      <c r="N310" s="178" t="s">
        <v>3802</v>
      </c>
      <c r="O310" s="178"/>
      <c r="P310" s="171"/>
      <c r="Q310" s="6" t="str">
        <f t="shared" si="14"/>
        <v>NACC$KID3AGD=labelled_spss(NACC_UDS$KID3AGD,c(888 = N/A
999 = Unknown), label="Child 3 - age at death")</v>
      </c>
      <c r="R310" s="35" t="str">
        <f t="shared" si="12"/>
        <v>missing values KID3AGD(888,999).</v>
      </c>
      <c r="S310" s="70" t="s">
        <v>3811</v>
      </c>
    </row>
    <row r="311" spans="1:19" ht="10.8" customHeight="1" x14ac:dyDescent="0.3">
      <c r="A311" s="143"/>
      <c r="B311" s="145"/>
      <c r="C311" s="143"/>
      <c r="D311" s="144"/>
      <c r="E311" s="145"/>
      <c r="F311" s="456" t="s">
        <v>6177</v>
      </c>
      <c r="G311" s="460" t="s">
        <v>6823</v>
      </c>
      <c r="H311" s="465" t="s">
        <v>6823</v>
      </c>
      <c r="I311" s="187">
        <v>0</v>
      </c>
      <c r="J311" s="148">
        <f t="shared" si="13"/>
        <v>0</v>
      </c>
      <c r="K311" s="273" t="s">
        <v>2130</v>
      </c>
      <c r="L311" s="151" t="s">
        <v>2130</v>
      </c>
      <c r="M311" s="173" t="s">
        <v>3456</v>
      </c>
      <c r="N311" s="174" t="s">
        <v>3803</v>
      </c>
      <c r="O311" s="174"/>
      <c r="P311" s="171" t="s">
        <v>179</v>
      </c>
      <c r="Q311" s="6" t="str">
        <f t="shared" si="14"/>
        <v>NACC$KID3NEU=labelled_spss(NACC_UDS$KID3NEU,c(1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3 - neurological problem")</v>
      </c>
      <c r="R311" s="35" t="str">
        <f t="shared" si="12"/>
        <v>missing values KID3NEU(8,9).</v>
      </c>
      <c r="S311" s="70" t="s">
        <v>3812</v>
      </c>
    </row>
    <row r="312" spans="1:19" ht="10.8" customHeight="1" x14ac:dyDescent="0.3">
      <c r="A312" s="143"/>
      <c r="B312" s="145"/>
      <c r="C312" s="143"/>
      <c r="D312" s="144"/>
      <c r="E312" s="145"/>
      <c r="F312" s="456" t="s">
        <v>6181</v>
      </c>
      <c r="G312" s="460" t="s">
        <v>6824</v>
      </c>
      <c r="H312" s="465" t="s">
        <v>6824</v>
      </c>
      <c r="I312" s="187">
        <v>0</v>
      </c>
      <c r="J312" s="148">
        <f t="shared" si="13"/>
        <v>0</v>
      </c>
      <c r="K312" s="273" t="s">
        <v>2131</v>
      </c>
      <c r="L312" s="151" t="s">
        <v>2131</v>
      </c>
      <c r="M312" s="173" t="s">
        <v>3457</v>
      </c>
      <c r="N312" s="173" t="s">
        <v>3804</v>
      </c>
      <c r="O312" s="173"/>
      <c r="P312" s="171"/>
      <c r="Q312" s="6" t="str">
        <f t="shared" si="14"/>
        <v>NACC$KID3PDX=labelled_spss(NACC_UDS$KID3PDX,c(999 = Specific diagnosis unknown), label="Child 3 - primary dx")</v>
      </c>
      <c r="R312" s="35" t="str">
        <f t="shared" si="12"/>
        <v>missing values KID3PDX(999).</v>
      </c>
      <c r="S312" s="70" t="s">
        <v>3810</v>
      </c>
    </row>
    <row r="313" spans="1:19" ht="10.8" customHeight="1" x14ac:dyDescent="0.3">
      <c r="A313" s="143"/>
      <c r="B313" s="145"/>
      <c r="C313" s="143"/>
      <c r="D313" s="144"/>
      <c r="E313" s="145"/>
      <c r="F313" s="456" t="s">
        <v>6185</v>
      </c>
      <c r="G313" s="460" t="s">
        <v>6825</v>
      </c>
      <c r="H313" s="465" t="s">
        <v>6825</v>
      </c>
      <c r="I313" s="187">
        <v>0</v>
      </c>
      <c r="J313" s="148">
        <f t="shared" si="13"/>
        <v>0</v>
      </c>
      <c r="K313" s="273" t="s">
        <v>2132</v>
      </c>
      <c r="L313" s="151" t="s">
        <v>2132</v>
      </c>
      <c r="M313" s="173" t="s">
        <v>3458</v>
      </c>
      <c r="N313" s="174" t="s">
        <v>3805</v>
      </c>
      <c r="O313" s="174"/>
      <c r="P313" s="171"/>
      <c r="Q313" s="6" t="str">
        <f t="shared" si="14"/>
        <v>NACC$KID3MOE=labelled_spss(NACC_UDS$KID3MOE,c(1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3 - method of evaluation")</v>
      </c>
      <c r="R313" s="35" t="str">
        <f t="shared" si="12"/>
        <v/>
      </c>
      <c r="S313" s="70"/>
    </row>
    <row r="314" spans="1:19" ht="10.8" customHeight="1" x14ac:dyDescent="0.3">
      <c r="A314" s="143"/>
      <c r="B314" s="145"/>
      <c r="C314" s="143"/>
      <c r="D314" s="144"/>
      <c r="E314" s="145"/>
      <c r="F314" s="456" t="s">
        <v>6190</v>
      </c>
      <c r="G314" s="460" t="s">
        <v>6826</v>
      </c>
      <c r="H314" s="465" t="s">
        <v>6826</v>
      </c>
      <c r="I314" s="187">
        <v>0</v>
      </c>
      <c r="J314" s="148">
        <f t="shared" si="13"/>
        <v>0</v>
      </c>
      <c r="K314" s="273" t="s">
        <v>2133</v>
      </c>
      <c r="L314" s="151" t="s">
        <v>2133</v>
      </c>
      <c r="M314" s="173" t="s">
        <v>3459</v>
      </c>
      <c r="N314" s="173" t="s">
        <v>3806</v>
      </c>
      <c r="O314" s="173"/>
      <c r="P314" s="171"/>
      <c r="Q314" s="6" t="str">
        <f t="shared" si="14"/>
        <v>NACC$KID3AGO=labelled_spss(NACC_UDS$KID3AGO,c(999 = Unknown), label="Child 3 - age of onset")</v>
      </c>
      <c r="R314" s="35" t="str">
        <f t="shared" si="12"/>
        <v>missing values KID3AGO(999).</v>
      </c>
      <c r="S314" s="70" t="s">
        <v>3810</v>
      </c>
    </row>
    <row r="315" spans="1:19" ht="10.8" customHeight="1" x14ac:dyDescent="0.3">
      <c r="A315" s="143"/>
      <c r="B315" s="145"/>
      <c r="C315" s="143"/>
      <c r="D315" s="144"/>
      <c r="E315" s="145"/>
      <c r="F315" s="456" t="s">
        <v>6053</v>
      </c>
      <c r="G315" s="460" t="s">
        <v>6827</v>
      </c>
      <c r="H315" s="465" t="s">
        <v>6827</v>
      </c>
      <c r="I315" s="187">
        <v>0</v>
      </c>
      <c r="J315" s="148">
        <f t="shared" si="13"/>
        <v>0</v>
      </c>
      <c r="K315" s="273" t="s">
        <v>2134</v>
      </c>
      <c r="L315" s="151" t="s">
        <v>2134</v>
      </c>
      <c r="M315" s="173" t="s">
        <v>3460</v>
      </c>
      <c r="N315" s="173" t="s">
        <v>3729</v>
      </c>
      <c r="O315" s="173"/>
      <c r="P315" s="171"/>
      <c r="Q315" s="6" t="str">
        <f t="shared" si="14"/>
        <v>NACC$KID4MOB=labelled_spss(NACC_UDS$KID4MOB,c(99 = Unknown), label="Child 4 - birth month")</v>
      </c>
      <c r="R315" s="35" t="str">
        <f t="shared" si="12"/>
        <v>missing values KID4MOB(99).</v>
      </c>
      <c r="S315" s="70" t="s">
        <v>3808</v>
      </c>
    </row>
    <row r="316" spans="1:19" ht="10.8" customHeight="1" x14ac:dyDescent="0.3">
      <c r="A316" s="143"/>
      <c r="B316" s="145"/>
      <c r="C316" s="456" t="s">
        <v>6161</v>
      </c>
      <c r="D316" s="460" t="s">
        <v>6382</v>
      </c>
      <c r="E316" s="465" t="s">
        <v>6382</v>
      </c>
      <c r="F316" s="456" t="s">
        <v>6054</v>
      </c>
      <c r="G316" s="460" t="s">
        <v>6828</v>
      </c>
      <c r="H316" s="465" t="s">
        <v>6828</v>
      </c>
      <c r="I316" s="187">
        <v>0</v>
      </c>
      <c r="J316" s="148">
        <f t="shared" si="13"/>
        <v>0</v>
      </c>
      <c r="K316" s="273" t="s">
        <v>2135</v>
      </c>
      <c r="L316" s="151" t="s">
        <v>2135</v>
      </c>
      <c r="M316" s="173" t="s">
        <v>3461</v>
      </c>
      <c r="N316" s="173" t="s">
        <v>3553</v>
      </c>
      <c r="O316" s="173"/>
      <c r="P316" s="171"/>
      <c r="Q316" s="6" t="str">
        <f t="shared" si="14"/>
        <v>NACC$KID4YOB=labelled_spss(NACC_UDS$KID4YOB,c(9999 = Unknown), label="Child 4 - birth year")</v>
      </c>
      <c r="R316" s="35" t="str">
        <f t="shared" si="12"/>
        <v>missing values KID4YOB(9999).</v>
      </c>
      <c r="S316" s="70" t="s">
        <v>3809</v>
      </c>
    </row>
    <row r="317" spans="1:19" ht="10.8" customHeight="1" x14ac:dyDescent="0.3">
      <c r="A317" s="143"/>
      <c r="B317" s="145"/>
      <c r="C317" s="456" t="s">
        <v>6176</v>
      </c>
      <c r="D317" s="460" t="s">
        <v>6383</v>
      </c>
      <c r="E317" s="465" t="s">
        <v>6383</v>
      </c>
      <c r="F317" s="456"/>
      <c r="G317" s="460"/>
      <c r="H317" s="465"/>
      <c r="I317" s="187">
        <v>0</v>
      </c>
      <c r="J317" s="148">
        <f t="shared" si="13"/>
        <v>1</v>
      </c>
      <c r="K317" s="303" t="s">
        <v>2234</v>
      </c>
      <c r="L317" s="175" t="s">
        <v>2234</v>
      </c>
      <c r="M317" s="176" t="s">
        <v>3677</v>
      </c>
      <c r="N317" s="177" t="s">
        <v>3552</v>
      </c>
      <c r="O317" s="177" t="s">
        <v>2136</v>
      </c>
      <c r="P317" s="299"/>
      <c r="Q317" s="6" t="str">
        <f t="shared" si="14"/>
        <v>NACC$KID4LIV=labelled_spss(NACC_UDS$KID4LIV,c(0 = No
1 = Yes
9 = Unknown), label="Child 4 living")</v>
      </c>
      <c r="R317" s="35" t="str">
        <f t="shared" si="12"/>
        <v>missing values KID4LIV(9).</v>
      </c>
      <c r="S317" s="70" t="s">
        <v>2738</v>
      </c>
    </row>
    <row r="318" spans="1:19" ht="10.8" customHeight="1" x14ac:dyDescent="0.3">
      <c r="A318" s="143"/>
      <c r="B318" s="145"/>
      <c r="C318" s="456" t="s">
        <v>6177</v>
      </c>
      <c r="D318" s="460" t="s">
        <v>6384</v>
      </c>
      <c r="E318" s="465" t="s">
        <v>6384</v>
      </c>
      <c r="F318" s="456"/>
      <c r="G318" s="460"/>
      <c r="H318" s="465"/>
      <c r="I318" s="187">
        <v>0</v>
      </c>
      <c r="J318" s="148">
        <f t="shared" si="13"/>
        <v>1</v>
      </c>
      <c r="K318" s="303" t="s">
        <v>2235</v>
      </c>
      <c r="L318" s="175" t="s">
        <v>2235</v>
      </c>
      <c r="M318" s="176" t="s">
        <v>3678</v>
      </c>
      <c r="N318" s="176" t="s">
        <v>3553</v>
      </c>
      <c r="O318" s="176" t="s">
        <v>2136</v>
      </c>
      <c r="P318" s="299"/>
      <c r="Q318" s="6" t="str">
        <f t="shared" si="14"/>
        <v>NACC$KID4YOD=labelled_spss(NACC_UDS$KID4YOD,c(9999 = Unknown), label="Child 4 year of death")</v>
      </c>
      <c r="R318" s="35" t="str">
        <f t="shared" si="12"/>
        <v>missing values KID4YOD(9999).</v>
      </c>
      <c r="S318" s="70" t="s">
        <v>3809</v>
      </c>
    </row>
    <row r="319" spans="1:19" ht="10.8" customHeight="1" x14ac:dyDescent="0.3">
      <c r="A319" s="143"/>
      <c r="B319" s="145"/>
      <c r="C319" s="456" t="s">
        <v>6178</v>
      </c>
      <c r="D319" s="460" t="s">
        <v>6385</v>
      </c>
      <c r="E319" s="465" t="s">
        <v>6385</v>
      </c>
      <c r="F319" s="456"/>
      <c r="G319" s="460"/>
      <c r="H319" s="465"/>
      <c r="I319" s="187">
        <v>0</v>
      </c>
      <c r="J319" s="148">
        <f t="shared" si="13"/>
        <v>1</v>
      </c>
      <c r="K319" s="303" t="s">
        <v>2236</v>
      </c>
      <c r="L319" s="175" t="s">
        <v>2236</v>
      </c>
      <c r="M319" s="176" t="s">
        <v>3679</v>
      </c>
      <c r="N319" s="177" t="s">
        <v>3552</v>
      </c>
      <c r="O319" s="177" t="s">
        <v>5685</v>
      </c>
      <c r="P319" s="299" t="s">
        <v>179</v>
      </c>
      <c r="Q319" s="6" t="str">
        <f t="shared" si="14"/>
        <v>NACC$KID4DEM=labelled_spss(NACC_UDS$KID4DEM,c(0 = No
1 = Yes
9 = Unknown), label="Child 4 demented")</v>
      </c>
      <c r="R319" s="35" t="str">
        <f t="shared" si="12"/>
        <v>missing values KID4DEM(9).</v>
      </c>
      <c r="S319" s="70" t="s">
        <v>2738</v>
      </c>
    </row>
    <row r="320" spans="1:19" ht="10.8" customHeight="1" x14ac:dyDescent="0.3">
      <c r="A320" s="456" t="s">
        <v>6053</v>
      </c>
      <c r="B320" s="465" t="s">
        <v>6053</v>
      </c>
      <c r="C320" s="456" t="s">
        <v>6179</v>
      </c>
      <c r="D320" s="460" t="s">
        <v>6386</v>
      </c>
      <c r="E320" s="465" t="s">
        <v>6386</v>
      </c>
      <c r="F320" s="456"/>
      <c r="G320" s="460"/>
      <c r="H320" s="465"/>
      <c r="I320" s="187">
        <v>0</v>
      </c>
      <c r="J320" s="148">
        <f t="shared" si="13"/>
        <v>1</v>
      </c>
      <c r="K320" s="303" t="s">
        <v>2237</v>
      </c>
      <c r="L320" s="175" t="s">
        <v>2237</v>
      </c>
      <c r="M320" s="176" t="s">
        <v>3680</v>
      </c>
      <c r="N320" s="176" t="s">
        <v>3556</v>
      </c>
      <c r="O320" s="176" t="s">
        <v>2140</v>
      </c>
      <c r="P320" s="299"/>
      <c r="Q320" s="6" t="str">
        <f t="shared" si="14"/>
        <v>NACC$KID4ONS=labelled_spss(NACC_UDS$KID4ONS,c(999 = Age unknown), label="Child 4 age at onset")</v>
      </c>
      <c r="R320" s="35" t="str">
        <f t="shared" si="12"/>
        <v>missing values KID4ONS(999).</v>
      </c>
      <c r="S320" s="70" t="s">
        <v>3810</v>
      </c>
    </row>
    <row r="321" spans="1:19" ht="10.8" customHeight="1" x14ac:dyDescent="0.3">
      <c r="A321" s="456" t="s">
        <v>6054</v>
      </c>
      <c r="B321" s="465" t="s">
        <v>6054</v>
      </c>
      <c r="C321" s="456"/>
      <c r="D321" s="460"/>
      <c r="E321" s="465"/>
      <c r="F321" s="456"/>
      <c r="G321" s="460"/>
      <c r="H321" s="465"/>
      <c r="I321" s="187">
        <v>0</v>
      </c>
      <c r="J321" s="148">
        <f t="shared" si="13"/>
        <v>1</v>
      </c>
      <c r="K321" s="303" t="s">
        <v>2238</v>
      </c>
      <c r="L321" s="175" t="s">
        <v>2238</v>
      </c>
      <c r="M321" s="176" t="s">
        <v>3681</v>
      </c>
      <c r="N321" s="177" t="s">
        <v>3562</v>
      </c>
      <c r="O321" s="177" t="s">
        <v>5686</v>
      </c>
      <c r="P321" s="299"/>
      <c r="Q321" s="6" t="str">
        <f t="shared" si="14"/>
        <v>NACC$KID4AGE=labelled_spss(NACC_UDS$KID4AGE,c(888 = N/A
999 = Age Unknown), label="Child 4 current age if living")</v>
      </c>
      <c r="R321" s="35" t="str">
        <f t="shared" si="12"/>
        <v>missing values KID4AGE(888,999).</v>
      </c>
      <c r="S321" s="70" t="s">
        <v>3811</v>
      </c>
    </row>
    <row r="322" spans="1:19" ht="10.8" customHeight="1" x14ac:dyDescent="0.3">
      <c r="A322" s="143"/>
      <c r="B322" s="145"/>
      <c r="C322" s="143"/>
      <c r="D322" s="144"/>
      <c r="E322" s="145"/>
      <c r="F322" s="456" t="s">
        <v>6175</v>
      </c>
      <c r="G322" s="460" t="s">
        <v>6829</v>
      </c>
      <c r="H322" s="465" t="s">
        <v>6829</v>
      </c>
      <c r="I322" s="187">
        <v>0</v>
      </c>
      <c r="J322" s="148">
        <f t="shared" si="13"/>
        <v>0</v>
      </c>
      <c r="K322" s="273" t="s">
        <v>2136</v>
      </c>
      <c r="L322" s="151" t="s">
        <v>2136</v>
      </c>
      <c r="M322" s="173" t="s">
        <v>3462</v>
      </c>
      <c r="N322" s="178" t="s">
        <v>3802</v>
      </c>
      <c r="O322" s="178"/>
      <c r="P322" s="171"/>
      <c r="Q322" s="6" t="str">
        <f t="shared" si="14"/>
        <v>NACC$KID4AGD=labelled_spss(NACC_UDS$KID4AGD,c(888 = N/A
999 = Unknown), label="Child 4 - age at death")</v>
      </c>
      <c r="R322" s="35" t="str">
        <f t="shared" ref="R322:R385" si="15">IF(S322="","",CONCATENATE("missing values ",L322,"(",S322,")."))</f>
        <v>missing values KID4AGD(888,999).</v>
      </c>
      <c r="S322" s="70" t="s">
        <v>3811</v>
      </c>
    </row>
    <row r="323" spans="1:19" ht="10.8" customHeight="1" x14ac:dyDescent="0.3">
      <c r="A323" s="143"/>
      <c r="B323" s="145"/>
      <c r="C323" s="143"/>
      <c r="D323" s="144"/>
      <c r="E323" s="145"/>
      <c r="F323" s="456" t="s">
        <v>6178</v>
      </c>
      <c r="G323" s="460" t="s">
        <v>6830</v>
      </c>
      <c r="H323" s="465" t="s">
        <v>6830</v>
      </c>
      <c r="I323" s="187">
        <v>0</v>
      </c>
      <c r="J323" s="148">
        <f t="shared" ref="J323:J386" si="16">IF(AND(F323="",G323="",H323=""),1,0)</f>
        <v>0</v>
      </c>
      <c r="K323" s="273" t="s">
        <v>2137</v>
      </c>
      <c r="L323" s="151" t="s">
        <v>2137</v>
      </c>
      <c r="M323" s="173" t="s">
        <v>3463</v>
      </c>
      <c r="N323" s="174" t="s">
        <v>3803</v>
      </c>
      <c r="O323" s="174"/>
      <c r="P323" s="171" t="s">
        <v>179</v>
      </c>
      <c r="Q323" s="6" t="str">
        <f t="shared" ref="Q323:Q386" si="17">CONCATENATE("NACC$",L323,"=","labelled_spss(NACC_UDS$",L323,",c(",N323,"), label=",$Q$1,M323,$Q$1,")")</f>
        <v>NACC$KID4NEU=labelled_spss(NACC_UDS$KID4NEU,c(1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4 - neurological problem")</v>
      </c>
      <c r="R323" s="35" t="str">
        <f t="shared" si="15"/>
        <v>missing values KID4NEU(8,9).</v>
      </c>
      <c r="S323" s="70" t="s">
        <v>3812</v>
      </c>
    </row>
    <row r="324" spans="1:19" ht="10.8" customHeight="1" x14ac:dyDescent="0.3">
      <c r="A324" s="143"/>
      <c r="B324" s="145"/>
      <c r="C324" s="143"/>
      <c r="D324" s="144"/>
      <c r="E324" s="145"/>
      <c r="F324" s="456" t="s">
        <v>6182</v>
      </c>
      <c r="G324" s="460" t="s">
        <v>6831</v>
      </c>
      <c r="H324" s="465" t="s">
        <v>6831</v>
      </c>
      <c r="I324" s="187">
        <v>0</v>
      </c>
      <c r="J324" s="148">
        <f t="shared" si="16"/>
        <v>0</v>
      </c>
      <c r="K324" s="273" t="s">
        <v>2138</v>
      </c>
      <c r="L324" s="151" t="s">
        <v>2138</v>
      </c>
      <c r="M324" s="173" t="s">
        <v>3464</v>
      </c>
      <c r="N324" s="173" t="s">
        <v>3804</v>
      </c>
      <c r="O324" s="173"/>
      <c r="P324" s="171"/>
      <c r="Q324" s="6" t="str">
        <f t="shared" si="17"/>
        <v>NACC$KID4PDX=labelled_spss(NACC_UDS$KID4PDX,c(999 = Specific diagnosis unknown), label="Child 4 - primary dx")</v>
      </c>
      <c r="R324" s="35" t="str">
        <f t="shared" si="15"/>
        <v>missing values KID4PDX(999).</v>
      </c>
      <c r="S324" s="70" t="s">
        <v>3810</v>
      </c>
    </row>
    <row r="325" spans="1:19" ht="10.8" customHeight="1" x14ac:dyDescent="0.3">
      <c r="A325" s="143"/>
      <c r="B325" s="145"/>
      <c r="C325" s="143"/>
      <c r="D325" s="144"/>
      <c r="E325" s="145"/>
      <c r="F325" s="456" t="s">
        <v>6186</v>
      </c>
      <c r="G325" s="460" t="s">
        <v>6832</v>
      </c>
      <c r="H325" s="465" t="s">
        <v>6832</v>
      </c>
      <c r="I325" s="187">
        <v>0</v>
      </c>
      <c r="J325" s="148">
        <f t="shared" si="16"/>
        <v>0</v>
      </c>
      <c r="K325" s="273" t="s">
        <v>2139</v>
      </c>
      <c r="L325" s="151" t="s">
        <v>2139</v>
      </c>
      <c r="M325" s="173" t="s">
        <v>3465</v>
      </c>
      <c r="N325" s="174" t="s">
        <v>3805</v>
      </c>
      <c r="O325" s="174"/>
      <c r="P325" s="171"/>
      <c r="Q325" s="6" t="str">
        <f t="shared" si="17"/>
        <v>NACC$KID4MOE=labelled_spss(NACC_UDS$KID4MOE,c(1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4 - method of evaluation")</v>
      </c>
      <c r="R325" s="35" t="str">
        <f t="shared" si="15"/>
        <v/>
      </c>
      <c r="S325" s="70"/>
    </row>
    <row r="326" spans="1:19" ht="10.8" customHeight="1" x14ac:dyDescent="0.3">
      <c r="A326" s="143"/>
      <c r="B326" s="145"/>
      <c r="C326" s="143"/>
      <c r="D326" s="144"/>
      <c r="E326" s="145"/>
      <c r="F326" s="456" t="s">
        <v>6191</v>
      </c>
      <c r="G326" s="460" t="s">
        <v>6833</v>
      </c>
      <c r="H326" s="465" t="s">
        <v>6833</v>
      </c>
      <c r="I326" s="187">
        <v>0</v>
      </c>
      <c r="J326" s="148">
        <f t="shared" si="16"/>
        <v>0</v>
      </c>
      <c r="K326" s="273" t="s">
        <v>2140</v>
      </c>
      <c r="L326" s="151" t="s">
        <v>2140</v>
      </c>
      <c r="M326" s="173" t="s">
        <v>3466</v>
      </c>
      <c r="N326" s="173" t="s">
        <v>3806</v>
      </c>
      <c r="O326" s="173"/>
      <c r="P326" s="171"/>
      <c r="Q326" s="6" t="str">
        <f t="shared" si="17"/>
        <v>NACC$KID4AGO=labelled_spss(NACC_UDS$KID4AGO,c(999 = Unknown), label="Child 4 - age of onset")</v>
      </c>
      <c r="R326" s="35" t="str">
        <f t="shared" si="15"/>
        <v>missing values KID4AGO(999).</v>
      </c>
      <c r="S326" s="70" t="s">
        <v>3810</v>
      </c>
    </row>
    <row r="327" spans="1:19" ht="10.8" customHeight="1" x14ac:dyDescent="0.3">
      <c r="A327" s="143"/>
      <c r="B327" s="145"/>
      <c r="C327" s="143"/>
      <c r="D327" s="144"/>
      <c r="E327" s="145"/>
      <c r="F327" s="456" t="s">
        <v>6056</v>
      </c>
      <c r="G327" s="460" t="s">
        <v>6834</v>
      </c>
      <c r="H327" s="465" t="s">
        <v>6834</v>
      </c>
      <c r="I327" s="187">
        <v>0</v>
      </c>
      <c r="J327" s="148">
        <f t="shared" si="16"/>
        <v>0</v>
      </c>
      <c r="K327" s="273" t="s">
        <v>2141</v>
      </c>
      <c r="L327" s="151" t="s">
        <v>2141</v>
      </c>
      <c r="M327" s="173" t="s">
        <v>3467</v>
      </c>
      <c r="N327" s="173" t="s">
        <v>3729</v>
      </c>
      <c r="O327" s="173"/>
      <c r="P327" s="171"/>
      <c r="Q327" s="6" t="str">
        <f t="shared" si="17"/>
        <v>NACC$KID5MOB=labelled_spss(NACC_UDS$KID5MOB,c(99 = Unknown), label="Child 5 - birth month")</v>
      </c>
      <c r="R327" s="35" t="str">
        <f t="shared" si="15"/>
        <v>missing values KID5MOB(99).</v>
      </c>
      <c r="S327" s="70" t="s">
        <v>3808</v>
      </c>
    </row>
    <row r="328" spans="1:19" ht="10.8" customHeight="1" x14ac:dyDescent="0.3">
      <c r="A328" s="143"/>
      <c r="B328" s="145"/>
      <c r="C328" s="456" t="s">
        <v>6162</v>
      </c>
      <c r="D328" s="460" t="s">
        <v>6387</v>
      </c>
      <c r="E328" s="465" t="s">
        <v>6387</v>
      </c>
      <c r="F328" s="456" t="s">
        <v>6057</v>
      </c>
      <c r="G328" s="460" t="s">
        <v>6835</v>
      </c>
      <c r="H328" s="465" t="s">
        <v>6835</v>
      </c>
      <c r="I328" s="187">
        <v>0</v>
      </c>
      <c r="J328" s="148">
        <f t="shared" si="16"/>
        <v>0</v>
      </c>
      <c r="K328" s="273" t="s">
        <v>2142</v>
      </c>
      <c r="L328" s="151" t="s">
        <v>2142</v>
      </c>
      <c r="M328" s="173" t="s">
        <v>3468</v>
      </c>
      <c r="N328" s="173" t="s">
        <v>3553</v>
      </c>
      <c r="O328" s="173"/>
      <c r="P328" s="171"/>
      <c r="Q328" s="6" t="str">
        <f t="shared" si="17"/>
        <v>NACC$KID5YOB=labelled_spss(NACC_UDS$KID5YOB,c(9999 = Unknown), label="Child 5 - birth year")</v>
      </c>
      <c r="R328" s="35" t="str">
        <f t="shared" si="15"/>
        <v>missing values KID5YOB(9999).</v>
      </c>
      <c r="S328" s="70" t="s">
        <v>3809</v>
      </c>
    </row>
    <row r="329" spans="1:19" ht="10.8" customHeight="1" x14ac:dyDescent="0.3">
      <c r="A329" s="143"/>
      <c r="B329" s="145"/>
      <c r="C329" s="456" t="s">
        <v>6180</v>
      </c>
      <c r="D329" s="460" t="s">
        <v>6388</v>
      </c>
      <c r="E329" s="465" t="s">
        <v>6388</v>
      </c>
      <c r="F329" s="456"/>
      <c r="G329" s="460"/>
      <c r="H329" s="465"/>
      <c r="I329" s="187">
        <v>0</v>
      </c>
      <c r="J329" s="148">
        <f t="shared" si="16"/>
        <v>1</v>
      </c>
      <c r="K329" s="303" t="s">
        <v>2239</v>
      </c>
      <c r="L329" s="175" t="s">
        <v>2239</v>
      </c>
      <c r="M329" s="176" t="s">
        <v>3682</v>
      </c>
      <c r="N329" s="177" t="s">
        <v>3552</v>
      </c>
      <c r="O329" s="177" t="s">
        <v>2143</v>
      </c>
      <c r="P329" s="299"/>
      <c r="Q329" s="6" t="str">
        <f t="shared" si="17"/>
        <v>NACC$KID5LIV=labelled_spss(NACC_UDS$KID5LIV,c(0 = No
1 = Yes
9 = Unknown), label="Child 5 living")</v>
      </c>
      <c r="R329" s="35" t="str">
        <f t="shared" si="15"/>
        <v>missing values KID5LIV(9).</v>
      </c>
      <c r="S329" s="70" t="s">
        <v>2738</v>
      </c>
    </row>
    <row r="330" spans="1:19" ht="10.8" customHeight="1" x14ac:dyDescent="0.3">
      <c r="A330" s="143"/>
      <c r="B330" s="145"/>
      <c r="C330" s="456" t="s">
        <v>6181</v>
      </c>
      <c r="D330" s="460" t="s">
        <v>6389</v>
      </c>
      <c r="E330" s="465" t="s">
        <v>6389</v>
      </c>
      <c r="F330" s="456"/>
      <c r="G330" s="460"/>
      <c r="H330" s="465"/>
      <c r="I330" s="187">
        <v>0</v>
      </c>
      <c r="J330" s="148">
        <f t="shared" si="16"/>
        <v>1</v>
      </c>
      <c r="K330" s="303" t="s">
        <v>2240</v>
      </c>
      <c r="L330" s="175" t="s">
        <v>2240</v>
      </c>
      <c r="M330" s="176" t="s">
        <v>3683</v>
      </c>
      <c r="N330" s="176" t="s">
        <v>3553</v>
      </c>
      <c r="O330" s="176" t="s">
        <v>2143</v>
      </c>
      <c r="P330" s="299"/>
      <c r="Q330" s="6" t="str">
        <f t="shared" si="17"/>
        <v>NACC$KID5YOD=labelled_spss(NACC_UDS$KID5YOD,c(9999 = Unknown), label="Child 5 year of death")</v>
      </c>
      <c r="R330" s="35" t="str">
        <f t="shared" si="15"/>
        <v>missing values KID5YOD(9999).</v>
      </c>
      <c r="S330" s="70" t="s">
        <v>3809</v>
      </c>
    </row>
    <row r="331" spans="1:19" ht="10.8" customHeight="1" x14ac:dyDescent="0.3">
      <c r="A331" s="143"/>
      <c r="B331" s="145"/>
      <c r="C331" s="456" t="s">
        <v>6182</v>
      </c>
      <c r="D331" s="460" t="s">
        <v>6390</v>
      </c>
      <c r="E331" s="465" t="s">
        <v>6390</v>
      </c>
      <c r="F331" s="456"/>
      <c r="G331" s="460"/>
      <c r="H331" s="465"/>
      <c r="I331" s="187">
        <v>0</v>
      </c>
      <c r="J331" s="148">
        <f t="shared" si="16"/>
        <v>1</v>
      </c>
      <c r="K331" s="303" t="s">
        <v>2241</v>
      </c>
      <c r="L331" s="175" t="s">
        <v>2241</v>
      </c>
      <c r="M331" s="176" t="s">
        <v>3684</v>
      </c>
      <c r="N331" s="177" t="s">
        <v>3552</v>
      </c>
      <c r="O331" s="177" t="s">
        <v>5687</v>
      </c>
      <c r="P331" s="299" t="s">
        <v>179</v>
      </c>
      <c r="Q331" s="6" t="str">
        <f t="shared" si="17"/>
        <v>NACC$KID5DEM=labelled_spss(NACC_UDS$KID5DEM,c(0 = No
1 = Yes
9 = Unknown), label="Child 5 demented")</v>
      </c>
      <c r="R331" s="35" t="str">
        <f t="shared" si="15"/>
        <v>missing values KID5DEM(9).</v>
      </c>
      <c r="S331" s="70" t="s">
        <v>2738</v>
      </c>
    </row>
    <row r="332" spans="1:19" ht="10.8" customHeight="1" x14ac:dyDescent="0.3">
      <c r="A332" s="456" t="s">
        <v>6056</v>
      </c>
      <c r="B332" s="465" t="s">
        <v>6056</v>
      </c>
      <c r="C332" s="456" t="s">
        <v>6183</v>
      </c>
      <c r="D332" s="460" t="s">
        <v>6391</v>
      </c>
      <c r="E332" s="465" t="s">
        <v>6391</v>
      </c>
      <c r="F332" s="456"/>
      <c r="G332" s="460"/>
      <c r="H332" s="465"/>
      <c r="I332" s="187">
        <v>0</v>
      </c>
      <c r="J332" s="148">
        <f t="shared" si="16"/>
        <v>1</v>
      </c>
      <c r="K332" s="303" t="s">
        <v>2242</v>
      </c>
      <c r="L332" s="175" t="s">
        <v>2242</v>
      </c>
      <c r="M332" s="176" t="s">
        <v>3685</v>
      </c>
      <c r="N332" s="176" t="s">
        <v>3556</v>
      </c>
      <c r="O332" s="176" t="s">
        <v>2147</v>
      </c>
      <c r="P332" s="299"/>
      <c r="Q332" s="6" t="str">
        <f t="shared" si="17"/>
        <v>NACC$KID5ONS=labelled_spss(NACC_UDS$KID5ONS,c(999 = Age unknown), label="Child 5 age at onset")</v>
      </c>
      <c r="R332" s="35" t="str">
        <f t="shared" si="15"/>
        <v>missing values KID5ONS(999).</v>
      </c>
      <c r="S332" s="70" t="s">
        <v>3810</v>
      </c>
    </row>
    <row r="333" spans="1:19" ht="10.8" customHeight="1" x14ac:dyDescent="0.3">
      <c r="A333" s="456" t="s">
        <v>6057</v>
      </c>
      <c r="B333" s="465" t="s">
        <v>6057</v>
      </c>
      <c r="C333" s="456"/>
      <c r="D333" s="460"/>
      <c r="E333" s="465"/>
      <c r="F333" s="456"/>
      <c r="G333" s="460"/>
      <c r="H333" s="465"/>
      <c r="I333" s="187">
        <v>0</v>
      </c>
      <c r="J333" s="148">
        <f t="shared" si="16"/>
        <v>1</v>
      </c>
      <c r="K333" s="303" t="s">
        <v>2243</v>
      </c>
      <c r="L333" s="175" t="s">
        <v>2243</v>
      </c>
      <c r="M333" s="176" t="s">
        <v>3686</v>
      </c>
      <c r="N333" s="177" t="s">
        <v>3562</v>
      </c>
      <c r="O333" s="177" t="s">
        <v>5688</v>
      </c>
      <c r="P333" s="299"/>
      <c r="Q333" s="6" t="str">
        <f t="shared" si="17"/>
        <v>NACC$KID5AGE=labelled_spss(NACC_UDS$KID5AGE,c(888 = N/A
999 = Age Unknown), label="Child 5 current age if living")</v>
      </c>
      <c r="R333" s="35" t="str">
        <f t="shared" si="15"/>
        <v>missing values KID5AGE(888,999).</v>
      </c>
      <c r="S333" s="70" t="s">
        <v>3811</v>
      </c>
    </row>
    <row r="334" spans="1:19" ht="10.8" customHeight="1" x14ac:dyDescent="0.3">
      <c r="A334" s="143"/>
      <c r="B334" s="145"/>
      <c r="C334" s="143"/>
      <c r="D334" s="144"/>
      <c r="E334" s="145"/>
      <c r="F334" s="456" t="s">
        <v>6055</v>
      </c>
      <c r="G334" s="460" t="s">
        <v>6836</v>
      </c>
      <c r="H334" s="465" t="s">
        <v>6836</v>
      </c>
      <c r="I334" s="187">
        <v>0</v>
      </c>
      <c r="J334" s="148">
        <f t="shared" si="16"/>
        <v>0</v>
      </c>
      <c r="K334" s="273" t="s">
        <v>2143</v>
      </c>
      <c r="L334" s="151" t="s">
        <v>2143</v>
      </c>
      <c r="M334" s="173" t="s">
        <v>3469</v>
      </c>
      <c r="N334" s="178" t="s">
        <v>3802</v>
      </c>
      <c r="O334" s="178"/>
      <c r="P334" s="171"/>
      <c r="Q334" s="6" t="str">
        <f t="shared" si="17"/>
        <v>NACC$KID5AGD=labelled_spss(NACC_UDS$KID5AGD,c(888 = N/A
999 = Unknown), label="Child 5 - age at death")</v>
      </c>
      <c r="R334" s="35" t="str">
        <f t="shared" si="15"/>
        <v>missing values KID5AGD(888,999).</v>
      </c>
      <c r="S334" s="70" t="s">
        <v>3811</v>
      </c>
    </row>
    <row r="335" spans="1:19" ht="10.8" customHeight="1" x14ac:dyDescent="0.3">
      <c r="A335" s="143"/>
      <c r="B335" s="145"/>
      <c r="C335" s="143"/>
      <c r="D335" s="144"/>
      <c r="E335" s="145"/>
      <c r="F335" s="456" t="s">
        <v>6179</v>
      </c>
      <c r="G335" s="460" t="s">
        <v>6837</v>
      </c>
      <c r="H335" s="465" t="s">
        <v>6837</v>
      </c>
      <c r="I335" s="187">
        <v>0</v>
      </c>
      <c r="J335" s="148">
        <f t="shared" si="16"/>
        <v>0</v>
      </c>
      <c r="K335" s="273" t="s">
        <v>2144</v>
      </c>
      <c r="L335" s="151" t="s">
        <v>2144</v>
      </c>
      <c r="M335" s="173" t="s">
        <v>3470</v>
      </c>
      <c r="N335" s="174" t="s">
        <v>3803</v>
      </c>
      <c r="O335" s="174"/>
      <c r="P335" s="171" t="s">
        <v>179</v>
      </c>
      <c r="Q335" s="6" t="str">
        <f t="shared" si="17"/>
        <v>NACC$KID5NEU=labelled_spss(NACC_UDS$KID5NEU,c(1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5 - neurological problem")</v>
      </c>
      <c r="R335" s="35" t="str">
        <f t="shared" si="15"/>
        <v>missing values KID5NEU(8,9).</v>
      </c>
      <c r="S335" s="70" t="s">
        <v>3812</v>
      </c>
    </row>
    <row r="336" spans="1:19" ht="10.8" customHeight="1" x14ac:dyDescent="0.3">
      <c r="A336" s="143"/>
      <c r="B336" s="145"/>
      <c r="C336" s="143"/>
      <c r="D336" s="144"/>
      <c r="E336" s="145"/>
      <c r="F336" s="456" t="s">
        <v>6183</v>
      </c>
      <c r="G336" s="460" t="s">
        <v>6838</v>
      </c>
      <c r="H336" s="465" t="s">
        <v>6838</v>
      </c>
      <c r="I336" s="187">
        <v>0</v>
      </c>
      <c r="J336" s="148">
        <f t="shared" si="16"/>
        <v>0</v>
      </c>
      <c r="K336" s="273" t="s">
        <v>2145</v>
      </c>
      <c r="L336" s="151" t="s">
        <v>2145</v>
      </c>
      <c r="M336" s="173" t="s">
        <v>3471</v>
      </c>
      <c r="N336" s="173" t="s">
        <v>3804</v>
      </c>
      <c r="O336" s="173"/>
      <c r="P336" s="171"/>
      <c r="Q336" s="6" t="str">
        <f t="shared" si="17"/>
        <v>NACC$KID5PDX=labelled_spss(NACC_UDS$KID5PDX,c(999 = Specific diagnosis unknown), label="Child 5 - primary dx")</v>
      </c>
      <c r="R336" s="35" t="str">
        <f t="shared" si="15"/>
        <v>missing values KID5PDX(999).</v>
      </c>
      <c r="S336" s="70" t="s">
        <v>3810</v>
      </c>
    </row>
    <row r="337" spans="1:19" ht="10.8" customHeight="1" x14ac:dyDescent="0.3">
      <c r="A337" s="143"/>
      <c r="B337" s="145"/>
      <c r="C337" s="143"/>
      <c r="D337" s="144"/>
      <c r="E337" s="145"/>
      <c r="F337" s="456" t="s">
        <v>6187</v>
      </c>
      <c r="G337" s="460" t="s">
        <v>6839</v>
      </c>
      <c r="H337" s="465" t="s">
        <v>6839</v>
      </c>
      <c r="I337" s="187">
        <v>0</v>
      </c>
      <c r="J337" s="148">
        <f t="shared" si="16"/>
        <v>0</v>
      </c>
      <c r="K337" s="273" t="s">
        <v>2146</v>
      </c>
      <c r="L337" s="151" t="s">
        <v>2146</v>
      </c>
      <c r="M337" s="173" t="s">
        <v>3472</v>
      </c>
      <c r="N337" s="174" t="s">
        <v>3805</v>
      </c>
      <c r="O337" s="174"/>
      <c r="P337" s="171"/>
      <c r="Q337" s="6" t="str">
        <f t="shared" si="17"/>
        <v>NACC$KID5MOE=labelled_spss(NACC_UDS$KID5MOE,c(1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5 - method of evaluation")</v>
      </c>
      <c r="R337" s="35" t="str">
        <f t="shared" si="15"/>
        <v/>
      </c>
      <c r="S337" s="70"/>
    </row>
    <row r="338" spans="1:19" ht="10.8" customHeight="1" x14ac:dyDescent="0.3">
      <c r="A338" s="143"/>
      <c r="B338" s="145"/>
      <c r="C338" s="143"/>
      <c r="D338" s="144"/>
      <c r="E338" s="145"/>
      <c r="F338" s="456" t="s">
        <v>6192</v>
      </c>
      <c r="G338" s="460" t="s">
        <v>6840</v>
      </c>
      <c r="H338" s="465" t="s">
        <v>6840</v>
      </c>
      <c r="I338" s="187">
        <v>0</v>
      </c>
      <c r="J338" s="148">
        <f t="shared" si="16"/>
        <v>0</v>
      </c>
      <c r="K338" s="273" t="s">
        <v>2147</v>
      </c>
      <c r="L338" s="151" t="s">
        <v>2147</v>
      </c>
      <c r="M338" s="173" t="s">
        <v>3473</v>
      </c>
      <c r="N338" s="173" t="s">
        <v>3806</v>
      </c>
      <c r="O338" s="173"/>
      <c r="P338" s="171"/>
      <c r="Q338" s="6" t="str">
        <f t="shared" si="17"/>
        <v>NACC$KID5AGO=labelled_spss(NACC_UDS$KID5AGO,c(999 = Unknown), label="Child 5 - age of onset")</v>
      </c>
      <c r="R338" s="35" t="str">
        <f t="shared" si="15"/>
        <v>missing values KID5AGO(999).</v>
      </c>
      <c r="S338" s="70" t="s">
        <v>3810</v>
      </c>
    </row>
    <row r="339" spans="1:19" ht="10.8" customHeight="1" x14ac:dyDescent="0.3">
      <c r="A339" s="143"/>
      <c r="B339" s="145"/>
      <c r="C339" s="143"/>
      <c r="D339" s="144"/>
      <c r="E339" s="145"/>
      <c r="F339" s="456" t="s">
        <v>6058</v>
      </c>
      <c r="G339" s="460" t="s">
        <v>6841</v>
      </c>
      <c r="H339" s="465" t="s">
        <v>6841</v>
      </c>
      <c r="I339" s="187">
        <v>0</v>
      </c>
      <c r="J339" s="148">
        <f t="shared" si="16"/>
        <v>0</v>
      </c>
      <c r="K339" s="273" t="s">
        <v>2148</v>
      </c>
      <c r="L339" s="151" t="s">
        <v>2148</v>
      </c>
      <c r="M339" s="173" t="s">
        <v>3474</v>
      </c>
      <c r="N339" s="173" t="s">
        <v>3729</v>
      </c>
      <c r="O339" s="173"/>
      <c r="P339" s="171"/>
      <c r="Q339" s="6" t="str">
        <f t="shared" si="17"/>
        <v>NACC$KID6MOB=labelled_spss(NACC_UDS$KID6MOB,c(99 = Unknown), label="Child 6 - birth month")</v>
      </c>
      <c r="R339" s="35" t="str">
        <f t="shared" si="15"/>
        <v>missing values KID6MOB(99).</v>
      </c>
      <c r="S339" s="70" t="s">
        <v>3808</v>
      </c>
    </row>
    <row r="340" spans="1:19" ht="10.8" customHeight="1" x14ac:dyDescent="0.3">
      <c r="A340" s="143"/>
      <c r="B340" s="145"/>
      <c r="C340" s="456" t="s">
        <v>6163</v>
      </c>
      <c r="D340" s="460" t="s">
        <v>6392</v>
      </c>
      <c r="E340" s="465" t="s">
        <v>6392</v>
      </c>
      <c r="F340" s="456" t="s">
        <v>6059</v>
      </c>
      <c r="G340" s="460" t="s">
        <v>6842</v>
      </c>
      <c r="H340" s="465" t="s">
        <v>6842</v>
      </c>
      <c r="I340" s="187">
        <v>0</v>
      </c>
      <c r="J340" s="148">
        <f t="shared" si="16"/>
        <v>0</v>
      </c>
      <c r="K340" s="273" t="s">
        <v>2149</v>
      </c>
      <c r="L340" s="151" t="s">
        <v>2149</v>
      </c>
      <c r="M340" s="173" t="s">
        <v>3475</v>
      </c>
      <c r="N340" s="173" t="s">
        <v>3553</v>
      </c>
      <c r="O340" s="173"/>
      <c r="P340" s="171"/>
      <c r="Q340" s="6" t="str">
        <f t="shared" si="17"/>
        <v>NACC$KID6YOB=labelled_spss(NACC_UDS$KID6YOB,c(9999 = Unknown), label="Child 6 - birth year")</v>
      </c>
      <c r="R340" s="35" t="str">
        <f t="shared" si="15"/>
        <v>missing values KID6YOB(9999).</v>
      </c>
      <c r="S340" s="70" t="s">
        <v>3809</v>
      </c>
    </row>
    <row r="341" spans="1:19" ht="10.8" customHeight="1" x14ac:dyDescent="0.3">
      <c r="A341" s="143"/>
      <c r="B341" s="145"/>
      <c r="C341" s="456" t="s">
        <v>6184</v>
      </c>
      <c r="D341" s="460" t="s">
        <v>6393</v>
      </c>
      <c r="E341" s="465" t="s">
        <v>6393</v>
      </c>
      <c r="F341" s="456"/>
      <c r="G341" s="460"/>
      <c r="H341" s="465"/>
      <c r="I341" s="187">
        <v>0</v>
      </c>
      <c r="J341" s="148">
        <f t="shared" si="16"/>
        <v>1</v>
      </c>
      <c r="K341" s="303" t="s">
        <v>2244</v>
      </c>
      <c r="L341" s="175" t="s">
        <v>2244</v>
      </c>
      <c r="M341" s="176" t="s">
        <v>3687</v>
      </c>
      <c r="N341" s="177" t="s">
        <v>3552</v>
      </c>
      <c r="O341" s="177" t="s">
        <v>2150</v>
      </c>
      <c r="P341" s="299"/>
      <c r="Q341" s="6" t="str">
        <f t="shared" si="17"/>
        <v>NACC$KID6LIV=labelled_spss(NACC_UDS$KID6LIV,c(0 = No
1 = Yes
9 = Unknown), label="Child 6 living")</v>
      </c>
      <c r="R341" s="35" t="str">
        <f t="shared" si="15"/>
        <v>missing values KID6LIV(9).</v>
      </c>
      <c r="S341" s="70" t="s">
        <v>2738</v>
      </c>
    </row>
    <row r="342" spans="1:19" ht="10.8" customHeight="1" x14ac:dyDescent="0.3">
      <c r="A342" s="143"/>
      <c r="B342" s="145"/>
      <c r="C342" s="456" t="s">
        <v>6185</v>
      </c>
      <c r="D342" s="460" t="s">
        <v>6394</v>
      </c>
      <c r="E342" s="465" t="s">
        <v>6394</v>
      </c>
      <c r="F342" s="456"/>
      <c r="G342" s="460"/>
      <c r="H342" s="465"/>
      <c r="I342" s="187">
        <v>0</v>
      </c>
      <c r="J342" s="148">
        <f t="shared" si="16"/>
        <v>1</v>
      </c>
      <c r="K342" s="303" t="s">
        <v>2245</v>
      </c>
      <c r="L342" s="175" t="s">
        <v>2245</v>
      </c>
      <c r="M342" s="176" t="s">
        <v>3688</v>
      </c>
      <c r="N342" s="176" t="s">
        <v>3553</v>
      </c>
      <c r="O342" s="176" t="s">
        <v>2150</v>
      </c>
      <c r="P342" s="299"/>
      <c r="Q342" s="6" t="str">
        <f t="shared" si="17"/>
        <v>NACC$KID6YOD=labelled_spss(NACC_UDS$KID6YOD,c(9999 = Unknown), label="Child 6 year of death")</v>
      </c>
      <c r="R342" s="35" t="str">
        <f t="shared" si="15"/>
        <v>missing values KID6YOD(9999).</v>
      </c>
      <c r="S342" s="70" t="s">
        <v>3809</v>
      </c>
    </row>
    <row r="343" spans="1:19" ht="10.8" customHeight="1" x14ac:dyDescent="0.3">
      <c r="A343" s="143"/>
      <c r="B343" s="145"/>
      <c r="C343" s="456" t="s">
        <v>6186</v>
      </c>
      <c r="D343" s="460" t="s">
        <v>6395</v>
      </c>
      <c r="E343" s="465" t="s">
        <v>6395</v>
      </c>
      <c r="F343" s="456"/>
      <c r="G343" s="460"/>
      <c r="H343" s="465"/>
      <c r="I343" s="187">
        <v>0</v>
      </c>
      <c r="J343" s="148">
        <f t="shared" si="16"/>
        <v>1</v>
      </c>
      <c r="K343" s="303" t="s">
        <v>2246</v>
      </c>
      <c r="L343" s="175" t="s">
        <v>2246</v>
      </c>
      <c r="M343" s="176" t="s">
        <v>3689</v>
      </c>
      <c r="N343" s="177" t="s">
        <v>3552</v>
      </c>
      <c r="O343" s="177" t="s">
        <v>5689</v>
      </c>
      <c r="P343" s="299" t="s">
        <v>179</v>
      </c>
      <c r="Q343" s="6" t="str">
        <f t="shared" si="17"/>
        <v>NACC$KID6DEM=labelled_spss(NACC_UDS$KID6DEM,c(0 = No
1 = Yes
9 = Unknown), label="Child 6 demented")</v>
      </c>
      <c r="R343" s="35" t="str">
        <f t="shared" si="15"/>
        <v>missing values KID6DEM(9).</v>
      </c>
      <c r="S343" s="70" t="s">
        <v>2738</v>
      </c>
    </row>
    <row r="344" spans="1:19" ht="10.8" customHeight="1" x14ac:dyDescent="0.3">
      <c r="A344" s="456" t="s">
        <v>6058</v>
      </c>
      <c r="B344" s="465" t="s">
        <v>6058</v>
      </c>
      <c r="C344" s="456" t="s">
        <v>6187</v>
      </c>
      <c r="D344" s="460" t="s">
        <v>6396</v>
      </c>
      <c r="E344" s="465" t="s">
        <v>6396</v>
      </c>
      <c r="F344" s="456"/>
      <c r="G344" s="460"/>
      <c r="H344" s="465"/>
      <c r="I344" s="187">
        <v>0</v>
      </c>
      <c r="J344" s="148">
        <f t="shared" si="16"/>
        <v>1</v>
      </c>
      <c r="K344" s="303" t="s">
        <v>2247</v>
      </c>
      <c r="L344" s="175" t="s">
        <v>2247</v>
      </c>
      <c r="M344" s="176" t="s">
        <v>3690</v>
      </c>
      <c r="N344" s="176" t="s">
        <v>3556</v>
      </c>
      <c r="O344" s="176" t="s">
        <v>2154</v>
      </c>
      <c r="P344" s="299"/>
      <c r="Q344" s="6" t="str">
        <f t="shared" si="17"/>
        <v>NACC$KID6ONS=labelled_spss(NACC_UDS$KID6ONS,c(999 = Age unknown), label="Child 6 age at onset")</v>
      </c>
      <c r="R344" s="35" t="str">
        <f t="shared" si="15"/>
        <v>missing values KID6ONS(999).</v>
      </c>
      <c r="S344" s="70" t="s">
        <v>3810</v>
      </c>
    </row>
    <row r="345" spans="1:19" ht="10.8" customHeight="1" x14ac:dyDescent="0.3">
      <c r="A345" s="456" t="s">
        <v>6059</v>
      </c>
      <c r="B345" s="465" t="s">
        <v>6059</v>
      </c>
      <c r="C345" s="456"/>
      <c r="D345" s="460"/>
      <c r="E345" s="465"/>
      <c r="F345" s="456"/>
      <c r="G345" s="460"/>
      <c r="H345" s="465"/>
      <c r="I345" s="187">
        <v>0</v>
      </c>
      <c r="J345" s="148">
        <f t="shared" si="16"/>
        <v>1</v>
      </c>
      <c r="K345" s="303" t="s">
        <v>2248</v>
      </c>
      <c r="L345" s="175" t="s">
        <v>2248</v>
      </c>
      <c r="M345" s="176" t="s">
        <v>3691</v>
      </c>
      <c r="N345" s="177" t="s">
        <v>3562</v>
      </c>
      <c r="O345" s="177" t="s">
        <v>5690</v>
      </c>
      <c r="P345" s="299"/>
      <c r="Q345" s="6" t="str">
        <f t="shared" si="17"/>
        <v>NACC$KID6AGE=labelled_spss(NACC_UDS$KID6AGE,c(888 = N/A
999 = Age Unknown), label="Child 6 current age if living")</v>
      </c>
      <c r="R345" s="35" t="str">
        <f t="shared" si="15"/>
        <v>missing values KID6AGE(888,999).</v>
      </c>
      <c r="S345" s="70" t="s">
        <v>3811</v>
      </c>
    </row>
    <row r="346" spans="1:19" ht="10.8" customHeight="1" x14ac:dyDescent="0.3">
      <c r="A346" s="143"/>
      <c r="B346" s="145"/>
      <c r="C346" s="143"/>
      <c r="D346" s="144"/>
      <c r="E346" s="145"/>
      <c r="F346" s="456" t="s">
        <v>6598</v>
      </c>
      <c r="G346" s="460" t="s">
        <v>6843</v>
      </c>
      <c r="H346" s="465" t="s">
        <v>6843</v>
      </c>
      <c r="I346" s="187">
        <v>0</v>
      </c>
      <c r="J346" s="148">
        <f t="shared" si="16"/>
        <v>0</v>
      </c>
      <c r="K346" s="273" t="s">
        <v>2150</v>
      </c>
      <c r="L346" s="151" t="s">
        <v>2150</v>
      </c>
      <c r="M346" s="173" t="s">
        <v>3476</v>
      </c>
      <c r="N346" s="178" t="s">
        <v>3802</v>
      </c>
      <c r="O346" s="178"/>
      <c r="P346" s="171"/>
      <c r="Q346" s="6" t="str">
        <f t="shared" si="17"/>
        <v>NACC$KID6AGD=labelled_spss(NACC_UDS$KID6AGD,c(888 = N/A
999 = Unknown), label="Child 6 - age at death")</v>
      </c>
      <c r="R346" s="35" t="str">
        <f t="shared" si="15"/>
        <v>missing values KID6AGD(888,999).</v>
      </c>
      <c r="S346" s="70" t="s">
        <v>3811</v>
      </c>
    </row>
    <row r="347" spans="1:19" ht="10.8" customHeight="1" x14ac:dyDescent="0.3">
      <c r="A347" s="143"/>
      <c r="B347" s="145"/>
      <c r="C347" s="143"/>
      <c r="D347" s="144"/>
      <c r="E347" s="145"/>
      <c r="F347" s="456" t="s">
        <v>6599</v>
      </c>
      <c r="G347" s="460" t="s">
        <v>6844</v>
      </c>
      <c r="H347" s="465" t="s">
        <v>6844</v>
      </c>
      <c r="I347" s="187">
        <v>0</v>
      </c>
      <c r="J347" s="148">
        <f t="shared" si="16"/>
        <v>0</v>
      </c>
      <c r="K347" s="273" t="s">
        <v>2151</v>
      </c>
      <c r="L347" s="151" t="s">
        <v>2151</v>
      </c>
      <c r="M347" s="173" t="s">
        <v>3477</v>
      </c>
      <c r="N347" s="174" t="s">
        <v>3803</v>
      </c>
      <c r="O347" s="174"/>
      <c r="P347" s="171" t="s">
        <v>179</v>
      </c>
      <c r="Q347" s="6" t="str">
        <f t="shared" si="17"/>
        <v>NACC$KID6NEU=labelled_spss(NACC_UDS$KID6NEU,c(1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6 - neurological problem")</v>
      </c>
      <c r="R347" s="35" t="str">
        <f t="shared" si="15"/>
        <v>missing values KID6NEU(8,9).</v>
      </c>
      <c r="S347" s="70" t="s">
        <v>3812</v>
      </c>
    </row>
    <row r="348" spans="1:19" ht="10.8" customHeight="1" x14ac:dyDescent="0.3">
      <c r="A348" s="143"/>
      <c r="B348" s="145"/>
      <c r="C348" s="143"/>
      <c r="D348" s="144"/>
      <c r="E348" s="145"/>
      <c r="F348" s="456" t="s">
        <v>6600</v>
      </c>
      <c r="G348" s="460" t="s">
        <v>6845</v>
      </c>
      <c r="H348" s="465" t="s">
        <v>6845</v>
      </c>
      <c r="I348" s="187">
        <v>0</v>
      </c>
      <c r="J348" s="148">
        <f t="shared" si="16"/>
        <v>0</v>
      </c>
      <c r="K348" s="273" t="s">
        <v>2152</v>
      </c>
      <c r="L348" s="151" t="s">
        <v>2152</v>
      </c>
      <c r="M348" s="173" t="s">
        <v>3478</v>
      </c>
      <c r="N348" s="173" t="s">
        <v>3804</v>
      </c>
      <c r="O348" s="173"/>
      <c r="P348" s="171"/>
      <c r="Q348" s="6" t="str">
        <f t="shared" si="17"/>
        <v>NACC$KID6PDX=labelled_spss(NACC_UDS$KID6PDX,c(999 = Specific diagnosis unknown), label="Child 6 - primary dx")</v>
      </c>
      <c r="R348" s="35" t="str">
        <f t="shared" si="15"/>
        <v>missing values KID6PDX(999).</v>
      </c>
      <c r="S348" s="70" t="s">
        <v>3810</v>
      </c>
    </row>
    <row r="349" spans="1:19" ht="10.8" customHeight="1" x14ac:dyDescent="0.3">
      <c r="A349" s="143"/>
      <c r="B349" s="145"/>
      <c r="C349" s="143"/>
      <c r="D349" s="144"/>
      <c r="E349" s="145"/>
      <c r="F349" s="456" t="s">
        <v>6601</v>
      </c>
      <c r="G349" s="460" t="s">
        <v>6846</v>
      </c>
      <c r="H349" s="465" t="s">
        <v>6846</v>
      </c>
      <c r="I349" s="187">
        <v>0</v>
      </c>
      <c r="J349" s="148">
        <f t="shared" si="16"/>
        <v>0</v>
      </c>
      <c r="K349" s="273" t="s">
        <v>2153</v>
      </c>
      <c r="L349" s="151" t="s">
        <v>2153</v>
      </c>
      <c r="M349" s="173" t="s">
        <v>3479</v>
      </c>
      <c r="N349" s="174" t="s">
        <v>3805</v>
      </c>
      <c r="O349" s="174"/>
      <c r="P349" s="171"/>
      <c r="Q349" s="6" t="str">
        <f t="shared" si="17"/>
        <v>NACC$KID6MOE=labelled_spss(NACC_UDS$KID6MOE,c(1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6 - method of evaluation")</v>
      </c>
      <c r="R349" s="35" t="str">
        <f t="shared" si="15"/>
        <v/>
      </c>
      <c r="S349" s="70"/>
    </row>
    <row r="350" spans="1:19" ht="10.8" customHeight="1" x14ac:dyDescent="0.3">
      <c r="A350" s="143"/>
      <c r="B350" s="145"/>
      <c r="C350" s="143"/>
      <c r="D350" s="144"/>
      <c r="E350" s="145"/>
      <c r="F350" s="456" t="s">
        <v>6602</v>
      </c>
      <c r="G350" s="460" t="s">
        <v>6847</v>
      </c>
      <c r="H350" s="465" t="s">
        <v>6847</v>
      </c>
      <c r="I350" s="187">
        <v>0</v>
      </c>
      <c r="J350" s="148">
        <f t="shared" si="16"/>
        <v>0</v>
      </c>
      <c r="K350" s="273" t="s">
        <v>2154</v>
      </c>
      <c r="L350" s="151" t="s">
        <v>2154</v>
      </c>
      <c r="M350" s="173" t="s">
        <v>3480</v>
      </c>
      <c r="N350" s="173" t="s">
        <v>3806</v>
      </c>
      <c r="O350" s="173"/>
      <c r="P350" s="171"/>
      <c r="Q350" s="6" t="str">
        <f t="shared" si="17"/>
        <v>NACC$KID6AGO=labelled_spss(NACC_UDS$KID6AGO,c(999 = Unknown), label="Child 6 - age of onset")</v>
      </c>
      <c r="R350" s="35" t="str">
        <f t="shared" si="15"/>
        <v>missing values KID6AGO(999).</v>
      </c>
      <c r="S350" s="70" t="s">
        <v>3810</v>
      </c>
    </row>
    <row r="351" spans="1:19" ht="10.8" customHeight="1" x14ac:dyDescent="0.3">
      <c r="A351" s="143"/>
      <c r="B351" s="145"/>
      <c r="C351" s="143"/>
      <c r="D351" s="144"/>
      <c r="E351" s="145"/>
      <c r="F351" s="456" t="s">
        <v>6603</v>
      </c>
      <c r="G351" s="460" t="s">
        <v>6848</v>
      </c>
      <c r="H351" s="465" t="s">
        <v>6848</v>
      </c>
      <c r="I351" s="187">
        <v>0</v>
      </c>
      <c r="J351" s="148">
        <f t="shared" si="16"/>
        <v>0</v>
      </c>
      <c r="K351" s="273" t="s">
        <v>2155</v>
      </c>
      <c r="L351" s="151" t="s">
        <v>2155</v>
      </c>
      <c r="M351" s="173" t="s">
        <v>3481</v>
      </c>
      <c r="N351" s="173" t="s">
        <v>3729</v>
      </c>
      <c r="O351" s="173"/>
      <c r="P351" s="171"/>
      <c r="Q351" s="6" t="str">
        <f t="shared" si="17"/>
        <v>NACC$KID7MOB=labelled_spss(NACC_UDS$KID7MOB,c(99 = Unknown), label="Child 7 - birth month")</v>
      </c>
      <c r="R351" s="35" t="str">
        <f t="shared" si="15"/>
        <v>missing values KID7MOB(99).</v>
      </c>
      <c r="S351" s="70" t="s">
        <v>3808</v>
      </c>
    </row>
    <row r="352" spans="1:19" ht="10.8" customHeight="1" x14ac:dyDescent="0.3">
      <c r="A352" s="143"/>
      <c r="B352" s="145"/>
      <c r="C352" s="456" t="s">
        <v>6164</v>
      </c>
      <c r="D352" s="460" t="s">
        <v>6397</v>
      </c>
      <c r="E352" s="465" t="s">
        <v>6397</v>
      </c>
      <c r="F352" s="456" t="s">
        <v>6604</v>
      </c>
      <c r="G352" s="460" t="s">
        <v>6849</v>
      </c>
      <c r="H352" s="465" t="s">
        <v>6849</v>
      </c>
      <c r="I352" s="187">
        <v>0</v>
      </c>
      <c r="J352" s="148">
        <f t="shared" si="16"/>
        <v>0</v>
      </c>
      <c r="K352" s="273" t="s">
        <v>2156</v>
      </c>
      <c r="L352" s="151" t="s">
        <v>2156</v>
      </c>
      <c r="M352" s="173" t="s">
        <v>3482</v>
      </c>
      <c r="N352" s="173" t="s">
        <v>3553</v>
      </c>
      <c r="O352" s="173"/>
      <c r="P352" s="171"/>
      <c r="Q352" s="6" t="str">
        <f t="shared" si="17"/>
        <v>NACC$KID7YOB=labelled_spss(NACC_UDS$KID7YOB,c(9999 = Unknown), label="Child 7 - birth year")</v>
      </c>
      <c r="R352" s="35" t="str">
        <f t="shared" si="15"/>
        <v>missing values KID7YOB(9999).</v>
      </c>
      <c r="S352" s="70" t="s">
        <v>3809</v>
      </c>
    </row>
    <row r="353" spans="1:19" ht="10.8" customHeight="1" x14ac:dyDescent="0.3">
      <c r="A353" s="143"/>
      <c r="B353" s="145"/>
      <c r="C353" s="456" t="s">
        <v>6189</v>
      </c>
      <c r="D353" s="460" t="s">
        <v>6398</v>
      </c>
      <c r="E353" s="465" t="s">
        <v>6398</v>
      </c>
      <c r="F353" s="456"/>
      <c r="G353" s="460"/>
      <c r="H353" s="465"/>
      <c r="I353" s="187">
        <v>0</v>
      </c>
      <c r="J353" s="148">
        <f t="shared" si="16"/>
        <v>1</v>
      </c>
      <c r="K353" s="303" t="s">
        <v>2249</v>
      </c>
      <c r="L353" s="175" t="s">
        <v>2249</v>
      </c>
      <c r="M353" s="176" t="s">
        <v>3692</v>
      </c>
      <c r="N353" s="177" t="s">
        <v>3552</v>
      </c>
      <c r="O353" s="177" t="s">
        <v>2157</v>
      </c>
      <c r="P353" s="299"/>
      <c r="Q353" s="6" t="str">
        <f t="shared" si="17"/>
        <v>NACC$KID7LIV=labelled_spss(NACC_UDS$KID7LIV,c(0 = No
1 = Yes
9 = Unknown), label="Child 7 living")</v>
      </c>
      <c r="R353" s="35" t="str">
        <f t="shared" si="15"/>
        <v>missing values KID7LIV(9).</v>
      </c>
      <c r="S353" s="70" t="s">
        <v>2738</v>
      </c>
    </row>
    <row r="354" spans="1:19" ht="10.8" customHeight="1" x14ac:dyDescent="0.3">
      <c r="A354" s="143"/>
      <c r="B354" s="145"/>
      <c r="C354" s="456" t="s">
        <v>6190</v>
      </c>
      <c r="D354" s="460" t="s">
        <v>6399</v>
      </c>
      <c r="E354" s="465" t="s">
        <v>6399</v>
      </c>
      <c r="F354" s="456"/>
      <c r="G354" s="460"/>
      <c r="H354" s="465"/>
      <c r="I354" s="187">
        <v>0</v>
      </c>
      <c r="J354" s="148">
        <f t="shared" si="16"/>
        <v>1</v>
      </c>
      <c r="K354" s="303" t="s">
        <v>2250</v>
      </c>
      <c r="L354" s="175" t="s">
        <v>2250</v>
      </c>
      <c r="M354" s="176" t="s">
        <v>3693</v>
      </c>
      <c r="N354" s="176" t="s">
        <v>3553</v>
      </c>
      <c r="O354" s="176" t="s">
        <v>2157</v>
      </c>
      <c r="P354" s="299"/>
      <c r="Q354" s="6" t="str">
        <f t="shared" si="17"/>
        <v>NACC$KID7YOD=labelled_spss(NACC_UDS$KID7YOD,c(9999 = Unknown), label="Child 7 year of death")</v>
      </c>
      <c r="R354" s="35" t="str">
        <f t="shared" si="15"/>
        <v>missing values KID7YOD(9999).</v>
      </c>
      <c r="S354" s="70" t="s">
        <v>3809</v>
      </c>
    </row>
    <row r="355" spans="1:19" ht="10.8" customHeight="1" x14ac:dyDescent="0.3">
      <c r="A355" s="143"/>
      <c r="B355" s="145"/>
      <c r="C355" s="456" t="s">
        <v>6191</v>
      </c>
      <c r="D355" s="460" t="s">
        <v>6400</v>
      </c>
      <c r="E355" s="465" t="s">
        <v>6400</v>
      </c>
      <c r="F355" s="456"/>
      <c r="G355" s="460"/>
      <c r="H355" s="465"/>
      <c r="I355" s="187">
        <v>0</v>
      </c>
      <c r="J355" s="148">
        <f t="shared" si="16"/>
        <v>1</v>
      </c>
      <c r="K355" s="303" t="s">
        <v>2251</v>
      </c>
      <c r="L355" s="175" t="s">
        <v>2251</v>
      </c>
      <c r="M355" s="176" t="s">
        <v>3694</v>
      </c>
      <c r="N355" s="177" t="s">
        <v>3552</v>
      </c>
      <c r="O355" s="177" t="s">
        <v>5691</v>
      </c>
      <c r="P355" s="299" t="s">
        <v>179</v>
      </c>
      <c r="Q355" s="6" t="str">
        <f t="shared" si="17"/>
        <v>NACC$KID7DEM=labelled_spss(NACC_UDS$KID7DEM,c(0 = No
1 = Yes
9 = Unknown), label="Child 7 demented")</v>
      </c>
      <c r="R355" s="35" t="str">
        <f t="shared" si="15"/>
        <v>missing values KID7DEM(9).</v>
      </c>
      <c r="S355" s="70" t="s">
        <v>2738</v>
      </c>
    </row>
    <row r="356" spans="1:19" ht="10.8" customHeight="1" x14ac:dyDescent="0.3">
      <c r="A356" s="143"/>
      <c r="B356" s="145"/>
      <c r="C356" s="456" t="s">
        <v>6192</v>
      </c>
      <c r="D356" s="460" t="s">
        <v>6401</v>
      </c>
      <c r="E356" s="465" t="s">
        <v>6401</v>
      </c>
      <c r="F356" s="456"/>
      <c r="G356" s="460"/>
      <c r="H356" s="465"/>
      <c r="I356" s="187">
        <v>0</v>
      </c>
      <c r="J356" s="148">
        <f t="shared" si="16"/>
        <v>1</v>
      </c>
      <c r="K356" s="303" t="s">
        <v>2252</v>
      </c>
      <c r="L356" s="175" t="s">
        <v>2252</v>
      </c>
      <c r="M356" s="176" t="s">
        <v>3695</v>
      </c>
      <c r="N356" s="176" t="s">
        <v>3556</v>
      </c>
      <c r="O356" s="176" t="s">
        <v>2161</v>
      </c>
      <c r="P356" s="299"/>
      <c r="Q356" s="6" t="str">
        <f t="shared" si="17"/>
        <v>NACC$KID7ONS=labelled_spss(NACC_UDS$KID7ONS,c(999 = Age unknown), label="Child 7 age at onset")</v>
      </c>
      <c r="R356" s="35" t="str">
        <f t="shared" si="15"/>
        <v>missing values KID7ONS(999).</v>
      </c>
      <c r="S356" s="70" t="s">
        <v>3810</v>
      </c>
    </row>
    <row r="357" spans="1:19" ht="10.8" customHeight="1" x14ac:dyDescent="0.3">
      <c r="A357" s="143"/>
      <c r="B357" s="145"/>
      <c r="C357" s="143"/>
      <c r="D357" s="144"/>
      <c r="E357" s="145"/>
      <c r="F357" s="456" t="s">
        <v>6605</v>
      </c>
      <c r="G357" s="460" t="s">
        <v>6850</v>
      </c>
      <c r="H357" s="465" t="s">
        <v>6850</v>
      </c>
      <c r="I357" s="187">
        <v>0</v>
      </c>
      <c r="J357" s="148">
        <f t="shared" si="16"/>
        <v>0</v>
      </c>
      <c r="K357" s="273" t="s">
        <v>2157</v>
      </c>
      <c r="L357" s="151" t="s">
        <v>2157</v>
      </c>
      <c r="M357" s="173" t="s">
        <v>3483</v>
      </c>
      <c r="N357" s="178" t="s">
        <v>3802</v>
      </c>
      <c r="O357" s="178"/>
      <c r="P357" s="171"/>
      <c r="Q357" s="6" t="str">
        <f t="shared" si="17"/>
        <v>NACC$KID7AGD=labelled_spss(NACC_UDS$KID7AGD,c(888 = N/A
999 = Unknown), label="Child 7 - age at death")</v>
      </c>
      <c r="R357" s="35" t="str">
        <f t="shared" si="15"/>
        <v>missing values KID7AGD(888,999).</v>
      </c>
      <c r="S357" s="70" t="s">
        <v>3811</v>
      </c>
    </row>
    <row r="358" spans="1:19" ht="10.8" customHeight="1" x14ac:dyDescent="0.3">
      <c r="A358" s="143"/>
      <c r="B358" s="145"/>
      <c r="C358" s="143"/>
      <c r="D358" s="144"/>
      <c r="E358" s="145"/>
      <c r="F358" s="456" t="s">
        <v>6606</v>
      </c>
      <c r="G358" s="460" t="s">
        <v>6851</v>
      </c>
      <c r="H358" s="465" t="s">
        <v>6851</v>
      </c>
      <c r="I358" s="187">
        <v>0</v>
      </c>
      <c r="J358" s="148">
        <f t="shared" si="16"/>
        <v>0</v>
      </c>
      <c r="K358" s="273" t="s">
        <v>2158</v>
      </c>
      <c r="L358" s="151" t="s">
        <v>2158</v>
      </c>
      <c r="M358" s="173" t="s">
        <v>3484</v>
      </c>
      <c r="N358" s="174" t="s">
        <v>3803</v>
      </c>
      <c r="O358" s="174"/>
      <c r="P358" s="171" t="s">
        <v>179</v>
      </c>
      <c r="Q358" s="6" t="str">
        <f t="shared" si="17"/>
        <v>NACC$KID7NEU=labelled_spss(NACC_UDS$KID7NEU,c(1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7 - neurological problem")</v>
      </c>
      <c r="R358" s="35" t="str">
        <f t="shared" si="15"/>
        <v>missing values KID7NEU(8,9).</v>
      </c>
      <c r="S358" s="70" t="s">
        <v>3812</v>
      </c>
    </row>
    <row r="359" spans="1:19" ht="10.8" customHeight="1" x14ac:dyDescent="0.3">
      <c r="A359" s="143"/>
      <c r="B359" s="145"/>
      <c r="C359" s="143"/>
      <c r="D359" s="144"/>
      <c r="E359" s="145"/>
      <c r="F359" s="456" t="s">
        <v>6607</v>
      </c>
      <c r="G359" s="460" t="s">
        <v>6852</v>
      </c>
      <c r="H359" s="465" t="s">
        <v>6852</v>
      </c>
      <c r="I359" s="187">
        <v>0</v>
      </c>
      <c r="J359" s="148">
        <f t="shared" si="16"/>
        <v>0</v>
      </c>
      <c r="K359" s="273" t="s">
        <v>2159</v>
      </c>
      <c r="L359" s="151" t="s">
        <v>2159</v>
      </c>
      <c r="M359" s="173" t="s">
        <v>3485</v>
      </c>
      <c r="N359" s="173" t="s">
        <v>3804</v>
      </c>
      <c r="O359" s="173"/>
      <c r="P359" s="171"/>
      <c r="Q359" s="6" t="str">
        <f t="shared" si="17"/>
        <v>NACC$KID7PDX=labelled_spss(NACC_UDS$KID7PDX,c(999 = Specific diagnosis unknown), label="Child 7 - primary dx")</v>
      </c>
      <c r="R359" s="35" t="str">
        <f t="shared" si="15"/>
        <v>missing values KID7PDX(999).</v>
      </c>
      <c r="S359" s="70" t="s">
        <v>3810</v>
      </c>
    </row>
    <row r="360" spans="1:19" ht="10.8" customHeight="1" x14ac:dyDescent="0.3">
      <c r="A360" s="143"/>
      <c r="B360" s="145"/>
      <c r="C360" s="143"/>
      <c r="D360" s="144"/>
      <c r="E360" s="145"/>
      <c r="F360" s="456" t="s">
        <v>6608</v>
      </c>
      <c r="G360" s="460" t="s">
        <v>6853</v>
      </c>
      <c r="H360" s="465" t="s">
        <v>6853</v>
      </c>
      <c r="I360" s="187">
        <v>0</v>
      </c>
      <c r="J360" s="148">
        <f t="shared" si="16"/>
        <v>0</v>
      </c>
      <c r="K360" s="273" t="s">
        <v>2160</v>
      </c>
      <c r="L360" s="151" t="s">
        <v>2160</v>
      </c>
      <c r="M360" s="173" t="s">
        <v>3486</v>
      </c>
      <c r="N360" s="174" t="s">
        <v>3805</v>
      </c>
      <c r="O360" s="174"/>
      <c r="P360" s="171"/>
      <c r="Q360" s="6" t="str">
        <f t="shared" si="17"/>
        <v>NACC$KID7MOE=labelled_spss(NACC_UDS$KID7MOE,c(1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7 - method of evaluation")</v>
      </c>
      <c r="R360" s="35" t="str">
        <f t="shared" si="15"/>
        <v/>
      </c>
      <c r="S360" s="70"/>
    </row>
    <row r="361" spans="1:19" ht="10.8" customHeight="1" x14ac:dyDescent="0.3">
      <c r="A361" s="143"/>
      <c r="B361" s="145"/>
      <c r="C361" s="143"/>
      <c r="D361" s="144"/>
      <c r="E361" s="145"/>
      <c r="F361" s="456" t="s">
        <v>6609</v>
      </c>
      <c r="G361" s="460" t="s">
        <v>6854</v>
      </c>
      <c r="H361" s="465" t="s">
        <v>6854</v>
      </c>
      <c r="I361" s="187">
        <v>0</v>
      </c>
      <c r="J361" s="148">
        <f t="shared" si="16"/>
        <v>0</v>
      </c>
      <c r="K361" s="273" t="s">
        <v>2161</v>
      </c>
      <c r="L361" s="151" t="s">
        <v>2161</v>
      </c>
      <c r="M361" s="173" t="s">
        <v>3487</v>
      </c>
      <c r="N361" s="173" t="s">
        <v>3806</v>
      </c>
      <c r="O361" s="173"/>
      <c r="P361" s="171"/>
      <c r="Q361" s="6" t="str">
        <f t="shared" si="17"/>
        <v>NACC$KID7AGO=labelled_spss(NACC_UDS$KID7AGO,c(999 = Unknown), label="Child 7 - age of onset")</v>
      </c>
      <c r="R361" s="35" t="str">
        <f t="shared" si="15"/>
        <v>missing values KID7AGO(999).</v>
      </c>
      <c r="S361" s="70" t="s">
        <v>3810</v>
      </c>
    </row>
    <row r="362" spans="1:19" ht="10.8" customHeight="1" x14ac:dyDescent="0.3">
      <c r="A362" s="143"/>
      <c r="B362" s="145"/>
      <c r="C362" s="143"/>
      <c r="D362" s="144"/>
      <c r="E362" s="145"/>
      <c r="F362" s="456" t="s">
        <v>6610</v>
      </c>
      <c r="G362" s="460" t="s">
        <v>6855</v>
      </c>
      <c r="H362" s="465" t="s">
        <v>6855</v>
      </c>
      <c r="I362" s="187">
        <v>0</v>
      </c>
      <c r="J362" s="148">
        <f t="shared" si="16"/>
        <v>0</v>
      </c>
      <c r="K362" s="273" t="s">
        <v>2162</v>
      </c>
      <c r="L362" s="151" t="s">
        <v>2162</v>
      </c>
      <c r="M362" s="173" t="s">
        <v>3488</v>
      </c>
      <c r="N362" s="173" t="s">
        <v>3729</v>
      </c>
      <c r="O362" s="173"/>
      <c r="P362" s="171"/>
      <c r="Q362" s="6" t="str">
        <f t="shared" si="17"/>
        <v>NACC$KID8MOB=labelled_spss(NACC_UDS$KID8MOB,c(99 = Unknown), label="Child 8 - birth month")</v>
      </c>
      <c r="R362" s="35" t="str">
        <f t="shared" si="15"/>
        <v>missing values KID8MOB(99).</v>
      </c>
      <c r="S362" s="70" t="s">
        <v>3808</v>
      </c>
    </row>
    <row r="363" spans="1:19" ht="10.8" customHeight="1" x14ac:dyDescent="0.3">
      <c r="A363" s="143"/>
      <c r="B363" s="145"/>
      <c r="C363" s="456" t="s">
        <v>6165</v>
      </c>
      <c r="D363" s="460" t="s">
        <v>6402</v>
      </c>
      <c r="E363" s="465" t="s">
        <v>6402</v>
      </c>
      <c r="F363" s="456" t="s">
        <v>6611</v>
      </c>
      <c r="G363" s="460" t="s">
        <v>6856</v>
      </c>
      <c r="H363" s="465" t="s">
        <v>6856</v>
      </c>
      <c r="I363" s="187">
        <v>0</v>
      </c>
      <c r="J363" s="148">
        <f t="shared" si="16"/>
        <v>0</v>
      </c>
      <c r="K363" s="273" t="s">
        <v>2163</v>
      </c>
      <c r="L363" s="151" t="s">
        <v>2163</v>
      </c>
      <c r="M363" s="173" t="s">
        <v>3489</v>
      </c>
      <c r="N363" s="173" t="s">
        <v>3553</v>
      </c>
      <c r="O363" s="173"/>
      <c r="P363" s="171"/>
      <c r="Q363" s="6" t="str">
        <f t="shared" si="17"/>
        <v>NACC$KID8YOB=labelled_spss(NACC_UDS$KID8YOB,c(9999 = Unknown), label="Child 8 - birth year")</v>
      </c>
      <c r="R363" s="35" t="str">
        <f t="shared" si="15"/>
        <v>missing values KID8YOB(9999).</v>
      </c>
      <c r="S363" s="70" t="s">
        <v>3809</v>
      </c>
    </row>
    <row r="364" spans="1:19" ht="10.8" customHeight="1" x14ac:dyDescent="0.3">
      <c r="A364" s="143"/>
      <c r="B364" s="145"/>
      <c r="C364" s="456" t="s">
        <v>6188</v>
      </c>
      <c r="D364" s="460" t="s">
        <v>6403</v>
      </c>
      <c r="E364" s="465" t="s">
        <v>6403</v>
      </c>
      <c r="F364" s="456"/>
      <c r="G364" s="460"/>
      <c r="H364" s="465"/>
      <c r="I364" s="187">
        <v>0</v>
      </c>
      <c r="J364" s="148">
        <f t="shared" si="16"/>
        <v>1</v>
      </c>
      <c r="K364" s="303" t="s">
        <v>2253</v>
      </c>
      <c r="L364" s="175" t="s">
        <v>2253</v>
      </c>
      <c r="M364" s="176" t="s">
        <v>3696</v>
      </c>
      <c r="N364" s="177" t="s">
        <v>3552</v>
      </c>
      <c r="O364" s="177" t="s">
        <v>2164</v>
      </c>
      <c r="P364" s="299"/>
      <c r="Q364" s="6" t="str">
        <f t="shared" si="17"/>
        <v>NACC$KID8LIV=labelled_spss(NACC_UDS$KID8LIV,c(0 = No
1 = Yes
9 = Unknown), label="Child 8 living")</v>
      </c>
      <c r="R364" s="35" t="str">
        <f t="shared" si="15"/>
        <v>missing values KID8LIV(9).</v>
      </c>
      <c r="S364" s="70" t="s">
        <v>2738</v>
      </c>
    </row>
    <row r="365" spans="1:19" ht="10.8" customHeight="1" x14ac:dyDescent="0.3">
      <c r="A365" s="143"/>
      <c r="B365" s="145"/>
      <c r="C365" s="456" t="s">
        <v>6193</v>
      </c>
      <c r="D365" s="460" t="s">
        <v>6404</v>
      </c>
      <c r="E365" s="465" t="s">
        <v>6404</v>
      </c>
      <c r="F365" s="456"/>
      <c r="G365" s="460"/>
      <c r="H365" s="465"/>
      <c r="I365" s="187">
        <v>0</v>
      </c>
      <c r="J365" s="148">
        <f t="shared" si="16"/>
        <v>1</v>
      </c>
      <c r="K365" s="303" t="s">
        <v>2254</v>
      </c>
      <c r="L365" s="175" t="s">
        <v>2254</v>
      </c>
      <c r="M365" s="176" t="s">
        <v>3697</v>
      </c>
      <c r="N365" s="176" t="s">
        <v>3553</v>
      </c>
      <c r="O365" s="176" t="s">
        <v>2164</v>
      </c>
      <c r="P365" s="299"/>
      <c r="Q365" s="6" t="str">
        <f t="shared" si="17"/>
        <v>NACC$KID8YOD=labelled_spss(NACC_UDS$KID8YOD,c(9999 = Unknown), label="Child 8 year of death")</v>
      </c>
      <c r="R365" s="35" t="str">
        <f t="shared" si="15"/>
        <v>missing values KID8YOD(9999).</v>
      </c>
      <c r="S365" s="70" t="s">
        <v>3809</v>
      </c>
    </row>
    <row r="366" spans="1:19" ht="10.8" customHeight="1" x14ac:dyDescent="0.3">
      <c r="A366" s="143"/>
      <c r="B366" s="145"/>
      <c r="C366" s="456" t="s">
        <v>6194</v>
      </c>
      <c r="D366" s="460" t="s">
        <v>6405</v>
      </c>
      <c r="E366" s="465" t="s">
        <v>6405</v>
      </c>
      <c r="F366" s="456"/>
      <c r="G366" s="460"/>
      <c r="H366" s="465"/>
      <c r="I366" s="187">
        <v>0</v>
      </c>
      <c r="J366" s="148">
        <f t="shared" si="16"/>
        <v>1</v>
      </c>
      <c r="K366" s="303" t="s">
        <v>2255</v>
      </c>
      <c r="L366" s="175" t="s">
        <v>2255</v>
      </c>
      <c r="M366" s="176" t="s">
        <v>3698</v>
      </c>
      <c r="N366" s="177" t="s">
        <v>3552</v>
      </c>
      <c r="O366" s="177" t="s">
        <v>5692</v>
      </c>
      <c r="P366" s="299" t="s">
        <v>179</v>
      </c>
      <c r="Q366" s="6" t="str">
        <f t="shared" si="17"/>
        <v>NACC$KID8DEM=labelled_spss(NACC_UDS$KID8DEM,c(0 = No
1 = Yes
9 = Unknown), label="Child 8 demented")</v>
      </c>
      <c r="R366" s="35" t="str">
        <f t="shared" si="15"/>
        <v>missing values KID8DEM(9).</v>
      </c>
      <c r="S366" s="70" t="s">
        <v>2738</v>
      </c>
    </row>
    <row r="367" spans="1:19" ht="10.8" customHeight="1" x14ac:dyDescent="0.3">
      <c r="A367" s="143"/>
      <c r="B367" s="145"/>
      <c r="C367" s="456" t="s">
        <v>6195</v>
      </c>
      <c r="D367" s="460" t="s">
        <v>6406</v>
      </c>
      <c r="E367" s="465" t="s">
        <v>6406</v>
      </c>
      <c r="F367" s="456"/>
      <c r="G367" s="460"/>
      <c r="H367" s="465"/>
      <c r="I367" s="187">
        <v>0</v>
      </c>
      <c r="J367" s="148">
        <f t="shared" si="16"/>
        <v>1</v>
      </c>
      <c r="K367" s="303" t="s">
        <v>2256</v>
      </c>
      <c r="L367" s="175" t="s">
        <v>2256</v>
      </c>
      <c r="M367" s="176" t="s">
        <v>3699</v>
      </c>
      <c r="N367" s="176" t="s">
        <v>3556</v>
      </c>
      <c r="O367" s="176" t="s">
        <v>2168</v>
      </c>
      <c r="P367" s="299"/>
      <c r="Q367" s="6" t="str">
        <f t="shared" si="17"/>
        <v>NACC$KID8ONS=labelled_spss(NACC_UDS$KID8ONS,c(999 = Age unknown), label="Child 8 age at onset")</v>
      </c>
      <c r="R367" s="35" t="str">
        <f t="shared" si="15"/>
        <v>missing values KID8ONS(999).</v>
      </c>
      <c r="S367" s="70" t="s">
        <v>3810</v>
      </c>
    </row>
    <row r="368" spans="1:19" ht="10.8" customHeight="1" x14ac:dyDescent="0.3">
      <c r="A368" s="143"/>
      <c r="B368" s="145"/>
      <c r="C368" s="143"/>
      <c r="D368" s="144"/>
      <c r="E368" s="145"/>
      <c r="F368" s="456" t="s">
        <v>6612</v>
      </c>
      <c r="G368" s="460" t="s">
        <v>6857</v>
      </c>
      <c r="H368" s="465" t="s">
        <v>6857</v>
      </c>
      <c r="I368" s="187">
        <v>0</v>
      </c>
      <c r="J368" s="148">
        <f t="shared" si="16"/>
        <v>0</v>
      </c>
      <c r="K368" s="273" t="s">
        <v>2164</v>
      </c>
      <c r="L368" s="151" t="s">
        <v>2164</v>
      </c>
      <c r="M368" s="173" t="s">
        <v>3490</v>
      </c>
      <c r="N368" s="178" t="s">
        <v>3802</v>
      </c>
      <c r="O368" s="178"/>
      <c r="P368" s="171"/>
      <c r="Q368" s="6" t="str">
        <f t="shared" si="17"/>
        <v>NACC$KID8AGD=labelled_spss(NACC_UDS$KID8AGD,c(888 = N/A
999 = Unknown), label="Child 8 - age at death")</v>
      </c>
      <c r="R368" s="35" t="str">
        <f t="shared" si="15"/>
        <v>missing values KID8AGD(888,999).</v>
      </c>
      <c r="S368" s="70" t="s">
        <v>3811</v>
      </c>
    </row>
    <row r="369" spans="1:19" ht="10.8" customHeight="1" x14ac:dyDescent="0.3">
      <c r="A369" s="143"/>
      <c r="B369" s="145"/>
      <c r="C369" s="143"/>
      <c r="D369" s="144"/>
      <c r="E369" s="145"/>
      <c r="F369" s="456" t="s">
        <v>6613</v>
      </c>
      <c r="G369" s="460" t="s">
        <v>6858</v>
      </c>
      <c r="H369" s="465" t="s">
        <v>6858</v>
      </c>
      <c r="I369" s="187">
        <v>0</v>
      </c>
      <c r="J369" s="148">
        <f t="shared" si="16"/>
        <v>0</v>
      </c>
      <c r="K369" s="273" t="s">
        <v>2165</v>
      </c>
      <c r="L369" s="151" t="s">
        <v>2165</v>
      </c>
      <c r="M369" s="173" t="s">
        <v>3491</v>
      </c>
      <c r="N369" s="174" t="s">
        <v>3803</v>
      </c>
      <c r="O369" s="174"/>
      <c r="P369" s="171" t="s">
        <v>179</v>
      </c>
      <c r="Q369" s="6" t="str">
        <f t="shared" si="17"/>
        <v>NACC$KID8NEU=labelled_spss(NACC_UDS$KID8NEU,c(1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8 - neurological problem")</v>
      </c>
      <c r="R369" s="35" t="str">
        <f t="shared" si="15"/>
        <v>missing values KID8NEU(8,9).</v>
      </c>
      <c r="S369" s="70" t="s">
        <v>3812</v>
      </c>
    </row>
    <row r="370" spans="1:19" ht="10.8" customHeight="1" x14ac:dyDescent="0.3">
      <c r="A370" s="143"/>
      <c r="B370" s="145"/>
      <c r="C370" s="143"/>
      <c r="D370" s="144"/>
      <c r="E370" s="145"/>
      <c r="F370" s="456" t="s">
        <v>6614</v>
      </c>
      <c r="G370" s="460" t="s">
        <v>6859</v>
      </c>
      <c r="H370" s="465" t="s">
        <v>6859</v>
      </c>
      <c r="I370" s="187">
        <v>0</v>
      </c>
      <c r="J370" s="148">
        <f t="shared" si="16"/>
        <v>0</v>
      </c>
      <c r="K370" s="273" t="s">
        <v>2166</v>
      </c>
      <c r="L370" s="151" t="s">
        <v>2166</v>
      </c>
      <c r="M370" s="173" t="s">
        <v>3492</v>
      </c>
      <c r="N370" s="173" t="s">
        <v>3804</v>
      </c>
      <c r="O370" s="173"/>
      <c r="P370" s="171"/>
      <c r="Q370" s="6" t="str">
        <f t="shared" si="17"/>
        <v>NACC$KID8PDX=labelled_spss(NACC_UDS$KID8PDX,c(999 = Specific diagnosis unknown), label="Child 8 - primary dx")</v>
      </c>
      <c r="R370" s="35" t="str">
        <f t="shared" si="15"/>
        <v>missing values KID8PDX(999).</v>
      </c>
      <c r="S370" s="70" t="s">
        <v>3810</v>
      </c>
    </row>
    <row r="371" spans="1:19" ht="10.8" customHeight="1" x14ac:dyDescent="0.3">
      <c r="A371" s="143"/>
      <c r="B371" s="145"/>
      <c r="C371" s="143"/>
      <c r="D371" s="144"/>
      <c r="E371" s="145"/>
      <c r="F371" s="456" t="s">
        <v>6615</v>
      </c>
      <c r="G371" s="460" t="s">
        <v>6860</v>
      </c>
      <c r="H371" s="465" t="s">
        <v>6860</v>
      </c>
      <c r="I371" s="187">
        <v>0</v>
      </c>
      <c r="J371" s="148">
        <f t="shared" si="16"/>
        <v>0</v>
      </c>
      <c r="K371" s="273" t="s">
        <v>2167</v>
      </c>
      <c r="L371" s="151" t="s">
        <v>2167</v>
      </c>
      <c r="M371" s="173" t="s">
        <v>3493</v>
      </c>
      <c r="N371" s="174" t="s">
        <v>3805</v>
      </c>
      <c r="O371" s="174"/>
      <c r="P371" s="171"/>
      <c r="Q371" s="6" t="str">
        <f t="shared" si="17"/>
        <v>NACC$KID8MOE=labelled_spss(NACC_UDS$KID8MOE,c(1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8 - method of evaluation")</v>
      </c>
      <c r="R371" s="35" t="str">
        <f t="shared" si="15"/>
        <v/>
      </c>
      <c r="S371" s="70"/>
    </row>
    <row r="372" spans="1:19" ht="10.8" customHeight="1" x14ac:dyDescent="0.3">
      <c r="A372" s="143"/>
      <c r="B372" s="145"/>
      <c r="C372" s="143"/>
      <c r="D372" s="144"/>
      <c r="E372" s="145"/>
      <c r="F372" s="456" t="s">
        <v>6616</v>
      </c>
      <c r="G372" s="460" t="s">
        <v>6861</v>
      </c>
      <c r="H372" s="465" t="s">
        <v>6861</v>
      </c>
      <c r="I372" s="187">
        <v>0</v>
      </c>
      <c r="J372" s="148">
        <f t="shared" si="16"/>
        <v>0</v>
      </c>
      <c r="K372" s="273" t="s">
        <v>2168</v>
      </c>
      <c r="L372" s="151" t="s">
        <v>2168</v>
      </c>
      <c r="M372" s="173" t="s">
        <v>3494</v>
      </c>
      <c r="N372" s="173" t="s">
        <v>3806</v>
      </c>
      <c r="O372" s="173"/>
      <c r="P372" s="171"/>
      <c r="Q372" s="6" t="str">
        <f t="shared" si="17"/>
        <v>NACC$KID8AGO=labelled_spss(NACC_UDS$KID8AGO,c(999 = Unknown), label="Child 8 - age of onset")</v>
      </c>
      <c r="R372" s="35" t="str">
        <f t="shared" si="15"/>
        <v>missing values KID8AGO(999).</v>
      </c>
      <c r="S372" s="70" t="s">
        <v>3810</v>
      </c>
    </row>
    <row r="373" spans="1:19" ht="10.8" customHeight="1" x14ac:dyDescent="0.3">
      <c r="A373" s="143"/>
      <c r="B373" s="145"/>
      <c r="C373" s="143"/>
      <c r="D373" s="144"/>
      <c r="E373" s="145"/>
      <c r="F373" s="456" t="s">
        <v>6617</v>
      </c>
      <c r="G373" s="460" t="s">
        <v>6862</v>
      </c>
      <c r="H373" s="465" t="s">
        <v>6862</v>
      </c>
      <c r="I373" s="187">
        <v>0</v>
      </c>
      <c r="J373" s="148">
        <f t="shared" si="16"/>
        <v>0</v>
      </c>
      <c r="K373" s="273" t="s">
        <v>2169</v>
      </c>
      <c r="L373" s="151" t="s">
        <v>2169</v>
      </c>
      <c r="M373" s="173" t="s">
        <v>3495</v>
      </c>
      <c r="N373" s="173" t="s">
        <v>3729</v>
      </c>
      <c r="O373" s="173"/>
      <c r="P373" s="171"/>
      <c r="Q373" s="6" t="str">
        <f t="shared" si="17"/>
        <v>NACC$KID9MOB=labelled_spss(NACC_UDS$KID9MOB,c(99 = Unknown), label="Child 9 - birth month")</v>
      </c>
      <c r="R373" s="35" t="str">
        <f t="shared" si="15"/>
        <v>missing values KID9MOB(99).</v>
      </c>
      <c r="S373" s="70" t="s">
        <v>3808</v>
      </c>
    </row>
    <row r="374" spans="1:19" ht="10.8" customHeight="1" x14ac:dyDescent="0.3">
      <c r="A374" s="143"/>
      <c r="B374" s="145"/>
      <c r="C374" s="456" t="s">
        <v>6166</v>
      </c>
      <c r="D374" s="460" t="s">
        <v>6407</v>
      </c>
      <c r="E374" s="465" t="s">
        <v>6407</v>
      </c>
      <c r="F374" s="456" t="s">
        <v>6618</v>
      </c>
      <c r="G374" s="460" t="s">
        <v>6863</v>
      </c>
      <c r="H374" s="465" t="s">
        <v>6863</v>
      </c>
      <c r="I374" s="187">
        <v>0</v>
      </c>
      <c r="J374" s="148">
        <f t="shared" si="16"/>
        <v>0</v>
      </c>
      <c r="K374" s="273" t="s">
        <v>2170</v>
      </c>
      <c r="L374" s="151" t="s">
        <v>2170</v>
      </c>
      <c r="M374" s="173" t="s">
        <v>3496</v>
      </c>
      <c r="N374" s="173" t="s">
        <v>3553</v>
      </c>
      <c r="O374" s="173"/>
      <c r="P374" s="171"/>
      <c r="Q374" s="6" t="str">
        <f t="shared" si="17"/>
        <v>NACC$KID9YOB=labelled_spss(NACC_UDS$KID9YOB,c(9999 = Unknown), label="Child 9 - birth year")</v>
      </c>
      <c r="R374" s="35" t="str">
        <f t="shared" si="15"/>
        <v>missing values KID9YOB(9999).</v>
      </c>
      <c r="S374" s="70" t="s">
        <v>3809</v>
      </c>
    </row>
    <row r="375" spans="1:19" ht="10.8" customHeight="1" x14ac:dyDescent="0.3">
      <c r="A375" s="143"/>
      <c r="B375" s="145"/>
      <c r="C375" s="456" t="s">
        <v>6196</v>
      </c>
      <c r="D375" s="460" t="s">
        <v>6408</v>
      </c>
      <c r="E375" s="465" t="s">
        <v>6408</v>
      </c>
      <c r="F375" s="456"/>
      <c r="G375" s="460"/>
      <c r="H375" s="465"/>
      <c r="I375" s="187">
        <v>0</v>
      </c>
      <c r="J375" s="148">
        <f t="shared" si="16"/>
        <v>1</v>
      </c>
      <c r="K375" s="303" t="s">
        <v>2257</v>
      </c>
      <c r="L375" s="175" t="s">
        <v>2257</v>
      </c>
      <c r="M375" s="176" t="s">
        <v>3700</v>
      </c>
      <c r="N375" s="177" t="s">
        <v>3552</v>
      </c>
      <c r="O375" s="177" t="s">
        <v>2171</v>
      </c>
      <c r="P375" s="299"/>
      <c r="Q375" s="6" t="str">
        <f t="shared" si="17"/>
        <v>NACC$KID9LIV=labelled_spss(NACC_UDS$KID9LIV,c(0 = No
1 = Yes
9 = Unknown), label="Child 9 living")</v>
      </c>
      <c r="R375" s="35" t="str">
        <f t="shared" si="15"/>
        <v>missing values KID9LIV(9).</v>
      </c>
      <c r="S375" s="70" t="s">
        <v>2738</v>
      </c>
    </row>
    <row r="376" spans="1:19" ht="10.8" customHeight="1" x14ac:dyDescent="0.3">
      <c r="A376" s="143"/>
      <c r="B376" s="145"/>
      <c r="C376" s="456" t="s">
        <v>6197</v>
      </c>
      <c r="D376" s="460" t="s">
        <v>6409</v>
      </c>
      <c r="E376" s="465" t="s">
        <v>6409</v>
      </c>
      <c r="F376" s="456"/>
      <c r="G376" s="460"/>
      <c r="H376" s="465"/>
      <c r="I376" s="187">
        <v>0</v>
      </c>
      <c r="J376" s="148">
        <f t="shared" si="16"/>
        <v>1</v>
      </c>
      <c r="K376" s="303" t="s">
        <v>2258</v>
      </c>
      <c r="L376" s="175" t="s">
        <v>2258</v>
      </c>
      <c r="M376" s="176" t="s">
        <v>3701</v>
      </c>
      <c r="N376" s="176" t="s">
        <v>3553</v>
      </c>
      <c r="O376" s="176" t="s">
        <v>2171</v>
      </c>
      <c r="P376" s="299"/>
      <c r="Q376" s="6" t="str">
        <f t="shared" si="17"/>
        <v>NACC$KID9YOD=labelled_spss(NACC_UDS$KID9YOD,c(9999 = Unknown), label="Child 9 year of death")</v>
      </c>
      <c r="R376" s="35" t="str">
        <f t="shared" si="15"/>
        <v>missing values KID9YOD(9999).</v>
      </c>
      <c r="S376" s="70" t="s">
        <v>3809</v>
      </c>
    </row>
    <row r="377" spans="1:19" ht="10.8" customHeight="1" x14ac:dyDescent="0.3">
      <c r="A377" s="143"/>
      <c r="B377" s="145"/>
      <c r="C377" s="456" t="s">
        <v>6198</v>
      </c>
      <c r="D377" s="460" t="s">
        <v>6410</v>
      </c>
      <c r="E377" s="465" t="s">
        <v>6410</v>
      </c>
      <c r="F377" s="456"/>
      <c r="G377" s="460"/>
      <c r="H377" s="465"/>
      <c r="I377" s="187">
        <v>0</v>
      </c>
      <c r="J377" s="148">
        <f t="shared" si="16"/>
        <v>1</v>
      </c>
      <c r="K377" s="303" t="s">
        <v>2259</v>
      </c>
      <c r="L377" s="175" t="s">
        <v>2259</v>
      </c>
      <c r="M377" s="176" t="s">
        <v>3702</v>
      </c>
      <c r="N377" s="177" t="s">
        <v>3552</v>
      </c>
      <c r="O377" s="177" t="s">
        <v>5693</v>
      </c>
      <c r="P377" s="299" t="s">
        <v>179</v>
      </c>
      <c r="Q377" s="6" t="str">
        <f t="shared" si="17"/>
        <v>NACC$KID9DEM=labelled_spss(NACC_UDS$KID9DEM,c(0 = No
1 = Yes
9 = Unknown), label="Child 9 demented")</v>
      </c>
      <c r="R377" s="35" t="str">
        <f t="shared" si="15"/>
        <v>missing values KID9DEM(9).</v>
      </c>
      <c r="S377" s="70" t="s">
        <v>2738</v>
      </c>
    </row>
    <row r="378" spans="1:19" ht="10.8" customHeight="1" x14ac:dyDescent="0.3">
      <c r="A378" s="143"/>
      <c r="B378" s="145"/>
      <c r="C378" s="456" t="s">
        <v>6199</v>
      </c>
      <c r="D378" s="460" t="s">
        <v>6411</v>
      </c>
      <c r="E378" s="465" t="s">
        <v>6411</v>
      </c>
      <c r="F378" s="456"/>
      <c r="G378" s="460"/>
      <c r="H378" s="465"/>
      <c r="I378" s="187">
        <v>0</v>
      </c>
      <c r="J378" s="148">
        <f t="shared" si="16"/>
        <v>1</v>
      </c>
      <c r="K378" s="303" t="s">
        <v>2260</v>
      </c>
      <c r="L378" s="175" t="s">
        <v>2260</v>
      </c>
      <c r="M378" s="176" t="s">
        <v>3703</v>
      </c>
      <c r="N378" s="176" t="s">
        <v>3556</v>
      </c>
      <c r="O378" s="176" t="s">
        <v>2175</v>
      </c>
      <c r="P378" s="299"/>
      <c r="Q378" s="6" t="str">
        <f t="shared" si="17"/>
        <v>NACC$KID9ONS=labelled_spss(NACC_UDS$KID9ONS,c(999 = Age unknown), label="Child 9 age at onset")</v>
      </c>
      <c r="R378" s="35" t="str">
        <f t="shared" si="15"/>
        <v>missing values KID9ONS(999).</v>
      </c>
      <c r="S378" s="70" t="s">
        <v>3810</v>
      </c>
    </row>
    <row r="379" spans="1:19" ht="10.8" customHeight="1" x14ac:dyDescent="0.3">
      <c r="A379" s="143"/>
      <c r="B379" s="145"/>
      <c r="C379" s="143"/>
      <c r="D379" s="144"/>
      <c r="E379" s="145"/>
      <c r="F379" s="456" t="s">
        <v>6619</v>
      </c>
      <c r="G379" s="460" t="s">
        <v>6864</v>
      </c>
      <c r="H379" s="465" t="s">
        <v>6864</v>
      </c>
      <c r="I379" s="187">
        <v>0</v>
      </c>
      <c r="J379" s="148">
        <f t="shared" si="16"/>
        <v>0</v>
      </c>
      <c r="K379" s="273" t="s">
        <v>2171</v>
      </c>
      <c r="L379" s="151" t="s">
        <v>2171</v>
      </c>
      <c r="M379" s="173" t="s">
        <v>3497</v>
      </c>
      <c r="N379" s="178" t="s">
        <v>3802</v>
      </c>
      <c r="O379" s="178"/>
      <c r="P379" s="171"/>
      <c r="Q379" s="6" t="str">
        <f t="shared" si="17"/>
        <v>NACC$KID9AGD=labelled_spss(NACC_UDS$KID9AGD,c(888 = N/A
999 = Unknown), label="Child 9 - age at death")</v>
      </c>
      <c r="R379" s="35" t="str">
        <f t="shared" si="15"/>
        <v>missing values KID9AGD(888,999).</v>
      </c>
      <c r="S379" s="70" t="s">
        <v>3811</v>
      </c>
    </row>
    <row r="380" spans="1:19" ht="10.8" customHeight="1" x14ac:dyDescent="0.3">
      <c r="A380" s="143"/>
      <c r="B380" s="145"/>
      <c r="C380" s="143"/>
      <c r="D380" s="144"/>
      <c r="E380" s="145"/>
      <c r="F380" s="456" t="s">
        <v>6620</v>
      </c>
      <c r="G380" s="460" t="s">
        <v>6865</v>
      </c>
      <c r="H380" s="465" t="s">
        <v>6865</v>
      </c>
      <c r="I380" s="187">
        <v>0</v>
      </c>
      <c r="J380" s="148">
        <f t="shared" si="16"/>
        <v>0</v>
      </c>
      <c r="K380" s="273" t="s">
        <v>2172</v>
      </c>
      <c r="L380" s="151" t="s">
        <v>2172</v>
      </c>
      <c r="M380" s="173" t="s">
        <v>3498</v>
      </c>
      <c r="N380" s="174" t="s">
        <v>3803</v>
      </c>
      <c r="O380" s="174"/>
      <c r="P380" s="171" t="s">
        <v>179</v>
      </c>
      <c r="Q380" s="6" t="str">
        <f t="shared" si="17"/>
        <v>NACC$KID9NEU=labelled_spss(NACC_UDS$KID9NEU,c(1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9 - neurological problem")</v>
      </c>
      <c r="R380" s="35" t="str">
        <f t="shared" si="15"/>
        <v>missing values KID9NEU(8,9).</v>
      </c>
      <c r="S380" s="70" t="s">
        <v>3812</v>
      </c>
    </row>
    <row r="381" spans="1:19" ht="10.8" customHeight="1" x14ac:dyDescent="0.3">
      <c r="A381" s="143"/>
      <c r="B381" s="145"/>
      <c r="C381" s="143"/>
      <c r="D381" s="144"/>
      <c r="E381" s="145"/>
      <c r="F381" s="456" t="s">
        <v>6621</v>
      </c>
      <c r="G381" s="460" t="s">
        <v>6866</v>
      </c>
      <c r="H381" s="465" t="s">
        <v>6866</v>
      </c>
      <c r="I381" s="187">
        <v>0</v>
      </c>
      <c r="J381" s="148">
        <f t="shared" si="16"/>
        <v>0</v>
      </c>
      <c r="K381" s="273" t="s">
        <v>2173</v>
      </c>
      <c r="L381" s="151" t="s">
        <v>2173</v>
      </c>
      <c r="M381" s="173" t="s">
        <v>3499</v>
      </c>
      <c r="N381" s="173" t="s">
        <v>3804</v>
      </c>
      <c r="O381" s="173"/>
      <c r="P381" s="171"/>
      <c r="Q381" s="6" t="str">
        <f t="shared" si="17"/>
        <v>NACC$KID9PDX=labelled_spss(NACC_UDS$KID9PDX,c(999 = Specific diagnosis unknown), label="Child 9 - primary dx")</v>
      </c>
      <c r="R381" s="35" t="str">
        <f t="shared" si="15"/>
        <v>missing values KID9PDX(999).</v>
      </c>
      <c r="S381" s="70" t="s">
        <v>3810</v>
      </c>
    </row>
    <row r="382" spans="1:19" ht="10.8" customHeight="1" x14ac:dyDescent="0.3">
      <c r="A382" s="143"/>
      <c r="B382" s="145"/>
      <c r="C382" s="143"/>
      <c r="D382" s="144"/>
      <c r="E382" s="145"/>
      <c r="F382" s="456" t="s">
        <v>6622</v>
      </c>
      <c r="G382" s="460" t="s">
        <v>6867</v>
      </c>
      <c r="H382" s="465" t="s">
        <v>6867</v>
      </c>
      <c r="I382" s="187">
        <v>0</v>
      </c>
      <c r="J382" s="148">
        <f t="shared" si="16"/>
        <v>0</v>
      </c>
      <c r="K382" s="273" t="s">
        <v>2174</v>
      </c>
      <c r="L382" s="151" t="s">
        <v>2174</v>
      </c>
      <c r="M382" s="173" t="s">
        <v>3500</v>
      </c>
      <c r="N382" s="174" t="s">
        <v>3805</v>
      </c>
      <c r="O382" s="174"/>
      <c r="P382" s="171"/>
      <c r="Q382" s="6" t="str">
        <f t="shared" si="17"/>
        <v>NACC$KID9MOE=labelled_spss(NACC_UDS$KID9MOE,c(1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9 - method of evaluation")</v>
      </c>
      <c r="R382" s="35" t="str">
        <f t="shared" si="15"/>
        <v/>
      </c>
      <c r="S382" s="70"/>
    </row>
    <row r="383" spans="1:19" ht="10.8" customHeight="1" x14ac:dyDescent="0.3">
      <c r="A383" s="143"/>
      <c r="B383" s="145"/>
      <c r="C383" s="143"/>
      <c r="D383" s="144"/>
      <c r="E383" s="145"/>
      <c r="F383" s="456" t="s">
        <v>6623</v>
      </c>
      <c r="G383" s="460" t="s">
        <v>6868</v>
      </c>
      <c r="H383" s="465" t="s">
        <v>6868</v>
      </c>
      <c r="I383" s="187">
        <v>0</v>
      </c>
      <c r="J383" s="148">
        <f t="shared" si="16"/>
        <v>0</v>
      </c>
      <c r="K383" s="273" t="s">
        <v>2175</v>
      </c>
      <c r="L383" s="151" t="s">
        <v>2175</v>
      </c>
      <c r="M383" s="173" t="s">
        <v>3501</v>
      </c>
      <c r="N383" s="173" t="s">
        <v>3806</v>
      </c>
      <c r="O383" s="173"/>
      <c r="P383" s="171"/>
      <c r="Q383" s="6" t="str">
        <f t="shared" si="17"/>
        <v>NACC$KID9AGO=labelled_spss(NACC_UDS$KID9AGO,c(999 = Unknown), label="Child 9 - age of onset")</v>
      </c>
      <c r="R383" s="35" t="str">
        <f t="shared" si="15"/>
        <v>missing values KID9AGO(999).</v>
      </c>
      <c r="S383" s="70" t="s">
        <v>3810</v>
      </c>
    </row>
    <row r="384" spans="1:19" ht="10.8" customHeight="1" x14ac:dyDescent="0.3">
      <c r="A384" s="143"/>
      <c r="B384" s="145"/>
      <c r="C384" s="143"/>
      <c r="D384" s="144"/>
      <c r="E384" s="145"/>
      <c r="F384" s="456" t="s">
        <v>6624</v>
      </c>
      <c r="G384" s="460" t="s">
        <v>6869</v>
      </c>
      <c r="H384" s="465" t="s">
        <v>6869</v>
      </c>
      <c r="I384" s="187">
        <v>0</v>
      </c>
      <c r="J384" s="148">
        <f t="shared" si="16"/>
        <v>0</v>
      </c>
      <c r="K384" s="273" t="s">
        <v>2176</v>
      </c>
      <c r="L384" s="151" t="s">
        <v>2176</v>
      </c>
      <c r="M384" s="173" t="s">
        <v>3502</v>
      </c>
      <c r="N384" s="173" t="s">
        <v>3729</v>
      </c>
      <c r="O384" s="173"/>
      <c r="P384" s="171"/>
      <c r="Q384" s="6" t="str">
        <f t="shared" si="17"/>
        <v>NACC$KID10MOB=labelled_spss(NACC_UDS$KID10MOB,c(99 = Unknown), label="Child 10 - birth month")</v>
      </c>
      <c r="R384" s="35" t="str">
        <f t="shared" si="15"/>
        <v>missing values KID10MOB(99).</v>
      </c>
      <c r="S384" s="70" t="s">
        <v>3808</v>
      </c>
    </row>
    <row r="385" spans="1:19" ht="10.8" customHeight="1" x14ac:dyDescent="0.3">
      <c r="A385" s="143"/>
      <c r="B385" s="145"/>
      <c r="C385" s="456" t="s">
        <v>6167</v>
      </c>
      <c r="D385" s="460" t="s">
        <v>6412</v>
      </c>
      <c r="E385" s="465" t="s">
        <v>6412</v>
      </c>
      <c r="F385" s="456" t="s">
        <v>6625</v>
      </c>
      <c r="G385" s="460" t="s">
        <v>6870</v>
      </c>
      <c r="H385" s="465" t="s">
        <v>6870</v>
      </c>
      <c r="I385" s="187">
        <v>0</v>
      </c>
      <c r="J385" s="148">
        <f t="shared" si="16"/>
        <v>0</v>
      </c>
      <c r="K385" s="273" t="s">
        <v>2177</v>
      </c>
      <c r="L385" s="151" t="s">
        <v>2177</v>
      </c>
      <c r="M385" s="173" t="s">
        <v>3503</v>
      </c>
      <c r="N385" s="173" t="s">
        <v>3553</v>
      </c>
      <c r="O385" s="173"/>
      <c r="P385" s="171"/>
      <c r="Q385" s="6" t="str">
        <f t="shared" si="17"/>
        <v>NACC$KID10YOB=labelled_spss(NACC_UDS$KID10YOB,c(9999 = Unknown), label="Child 10 - birth year")</v>
      </c>
      <c r="R385" s="35" t="str">
        <f t="shared" si="15"/>
        <v>missing values KID10YOB(9999).</v>
      </c>
      <c r="S385" s="70" t="s">
        <v>3809</v>
      </c>
    </row>
    <row r="386" spans="1:19" ht="10.8" customHeight="1" x14ac:dyDescent="0.3">
      <c r="A386" s="143"/>
      <c r="B386" s="145"/>
      <c r="C386" s="456" t="s">
        <v>6200</v>
      </c>
      <c r="D386" s="460" t="s">
        <v>6413</v>
      </c>
      <c r="E386" s="465" t="s">
        <v>6413</v>
      </c>
      <c r="F386" s="456"/>
      <c r="G386" s="460"/>
      <c r="H386" s="465"/>
      <c r="I386" s="187">
        <v>0</v>
      </c>
      <c r="J386" s="148">
        <f t="shared" si="16"/>
        <v>1</v>
      </c>
      <c r="K386" s="303" t="s">
        <v>2261</v>
      </c>
      <c r="L386" s="175" t="s">
        <v>2261</v>
      </c>
      <c r="M386" s="176" t="s">
        <v>3704</v>
      </c>
      <c r="N386" s="177" t="s">
        <v>3552</v>
      </c>
      <c r="O386" s="177" t="s">
        <v>2178</v>
      </c>
      <c r="P386" s="299"/>
      <c r="Q386" s="6" t="str">
        <f t="shared" si="17"/>
        <v>NACC$KID10LIV=labelled_spss(NACC_UDS$KID10LIV,c(0 = No
1 = Yes
9 = Unknown), label="Child 10 living")</v>
      </c>
      <c r="R386" s="35" t="str">
        <f t="shared" ref="R386:R449" si="18">IF(S386="","",CONCATENATE("missing values ",L386,"(",S386,")."))</f>
        <v>missing values KID10LIV(9).</v>
      </c>
      <c r="S386" s="70" t="s">
        <v>2738</v>
      </c>
    </row>
    <row r="387" spans="1:19" ht="10.8" customHeight="1" x14ac:dyDescent="0.3">
      <c r="A387" s="143"/>
      <c r="B387" s="145"/>
      <c r="C387" s="456" t="s">
        <v>6201</v>
      </c>
      <c r="D387" s="460" t="s">
        <v>6414</v>
      </c>
      <c r="E387" s="465" t="s">
        <v>6414</v>
      </c>
      <c r="F387" s="456"/>
      <c r="G387" s="460"/>
      <c r="H387" s="465"/>
      <c r="I387" s="187">
        <v>0</v>
      </c>
      <c r="J387" s="148">
        <f t="shared" ref="J387:J450" si="19">IF(AND(F387="",G387="",H387=""),1,0)</f>
        <v>1</v>
      </c>
      <c r="K387" s="303" t="s">
        <v>2262</v>
      </c>
      <c r="L387" s="175" t="s">
        <v>2262</v>
      </c>
      <c r="M387" s="176" t="s">
        <v>3705</v>
      </c>
      <c r="N387" s="176" t="s">
        <v>3553</v>
      </c>
      <c r="O387" s="176" t="s">
        <v>2178</v>
      </c>
      <c r="P387" s="299"/>
      <c r="Q387" s="6" t="str">
        <f t="shared" ref="Q387:Q450" si="20">CONCATENATE("NACC$",L387,"=","labelled_spss(NACC_UDS$",L387,",c(",N387,"), label=",$Q$1,M387,$Q$1,")")</f>
        <v>NACC$KID10YOD=labelled_spss(NACC_UDS$KID10YOD,c(9999 = Unknown), label="Child 10 year of death")</v>
      </c>
      <c r="R387" s="35" t="str">
        <f t="shared" si="18"/>
        <v>missing values KID10YOD(9999).</v>
      </c>
      <c r="S387" s="70" t="s">
        <v>3809</v>
      </c>
    </row>
    <row r="388" spans="1:19" ht="10.8" customHeight="1" x14ac:dyDescent="0.3">
      <c r="A388" s="143"/>
      <c r="B388" s="145"/>
      <c r="C388" s="456" t="s">
        <v>6202</v>
      </c>
      <c r="D388" s="460" t="s">
        <v>6415</v>
      </c>
      <c r="E388" s="465" t="s">
        <v>6415</v>
      </c>
      <c r="F388" s="456"/>
      <c r="G388" s="460"/>
      <c r="H388" s="465"/>
      <c r="I388" s="187">
        <v>0</v>
      </c>
      <c r="J388" s="148">
        <f t="shared" si="19"/>
        <v>1</v>
      </c>
      <c r="K388" s="303" t="s">
        <v>2263</v>
      </c>
      <c r="L388" s="175" t="s">
        <v>2263</v>
      </c>
      <c r="M388" s="176" t="s">
        <v>3706</v>
      </c>
      <c r="N388" s="177" t="s">
        <v>3552</v>
      </c>
      <c r="O388" s="177" t="s">
        <v>5694</v>
      </c>
      <c r="P388" s="299" t="s">
        <v>179</v>
      </c>
      <c r="Q388" s="6" t="str">
        <f t="shared" si="20"/>
        <v>NACC$KID10DEM=labelled_spss(NACC_UDS$KID10DEM,c(0 = No
1 = Yes
9 = Unknown), label="Child 10 demented")</v>
      </c>
      <c r="R388" s="35" t="str">
        <f t="shared" si="18"/>
        <v>missing values KID10DEM(9).</v>
      </c>
      <c r="S388" s="70" t="s">
        <v>2738</v>
      </c>
    </row>
    <row r="389" spans="1:19" ht="10.8" customHeight="1" x14ac:dyDescent="0.3">
      <c r="A389" s="143"/>
      <c r="B389" s="145"/>
      <c r="C389" s="456" t="s">
        <v>6203</v>
      </c>
      <c r="D389" s="460" t="s">
        <v>6416</v>
      </c>
      <c r="E389" s="465" t="s">
        <v>6416</v>
      </c>
      <c r="F389" s="456"/>
      <c r="G389" s="460"/>
      <c r="H389" s="465"/>
      <c r="I389" s="187">
        <v>0</v>
      </c>
      <c r="J389" s="148">
        <f t="shared" si="19"/>
        <v>1</v>
      </c>
      <c r="K389" s="303" t="s">
        <v>2264</v>
      </c>
      <c r="L389" s="175" t="s">
        <v>2264</v>
      </c>
      <c r="M389" s="176" t="s">
        <v>3707</v>
      </c>
      <c r="N389" s="176" t="s">
        <v>3556</v>
      </c>
      <c r="O389" s="176" t="s">
        <v>2182</v>
      </c>
      <c r="P389" s="299"/>
      <c r="Q389" s="6" t="str">
        <f t="shared" si="20"/>
        <v>NACC$KID10ONS=labelled_spss(NACC_UDS$KID10ONS,c(999 = Age unknown), label="Child 10 age at onset")</v>
      </c>
      <c r="R389" s="35" t="str">
        <f t="shared" si="18"/>
        <v>missing values KID10ONS(999).</v>
      </c>
      <c r="S389" s="70" t="s">
        <v>3810</v>
      </c>
    </row>
    <row r="390" spans="1:19" ht="10.8" customHeight="1" x14ac:dyDescent="0.3">
      <c r="A390" s="143"/>
      <c r="B390" s="145"/>
      <c r="C390" s="143"/>
      <c r="D390" s="144"/>
      <c r="E390" s="145"/>
      <c r="F390" s="456" t="s">
        <v>6626</v>
      </c>
      <c r="G390" s="460" t="s">
        <v>6871</v>
      </c>
      <c r="H390" s="465" t="s">
        <v>6871</v>
      </c>
      <c r="I390" s="187">
        <v>0</v>
      </c>
      <c r="J390" s="148">
        <f t="shared" si="19"/>
        <v>0</v>
      </c>
      <c r="K390" s="273" t="s">
        <v>2178</v>
      </c>
      <c r="L390" s="151" t="s">
        <v>2178</v>
      </c>
      <c r="M390" s="173" t="s">
        <v>3504</v>
      </c>
      <c r="N390" s="178" t="s">
        <v>3802</v>
      </c>
      <c r="O390" s="178"/>
      <c r="P390" s="171"/>
      <c r="Q390" s="6" t="str">
        <f t="shared" si="20"/>
        <v>NACC$KID10AGD=labelled_spss(NACC_UDS$KID10AGD,c(888 = N/A
999 = Unknown), label="Child 10 - age at death")</v>
      </c>
      <c r="R390" s="35" t="str">
        <f t="shared" si="18"/>
        <v>missing values KID10AGD(888,999).</v>
      </c>
      <c r="S390" s="70" t="s">
        <v>3811</v>
      </c>
    </row>
    <row r="391" spans="1:19" ht="10.8" customHeight="1" x14ac:dyDescent="0.3">
      <c r="A391" s="143"/>
      <c r="B391" s="145"/>
      <c r="C391" s="143"/>
      <c r="D391" s="144"/>
      <c r="E391" s="145"/>
      <c r="F391" s="456" t="s">
        <v>6627</v>
      </c>
      <c r="G391" s="460" t="s">
        <v>6872</v>
      </c>
      <c r="H391" s="465" t="s">
        <v>6872</v>
      </c>
      <c r="I391" s="187">
        <v>0</v>
      </c>
      <c r="J391" s="148">
        <f t="shared" si="19"/>
        <v>0</v>
      </c>
      <c r="K391" s="273" t="s">
        <v>2179</v>
      </c>
      <c r="L391" s="151" t="s">
        <v>2179</v>
      </c>
      <c r="M391" s="173" t="s">
        <v>3505</v>
      </c>
      <c r="N391" s="174" t="s">
        <v>3803</v>
      </c>
      <c r="O391" s="174"/>
      <c r="P391" s="171" t="s">
        <v>179</v>
      </c>
      <c r="Q391" s="6" t="str">
        <f t="shared" si="20"/>
        <v>NACC$KID10NEU=labelled_spss(NACC_UDS$KID10NEU,c(1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10 - neurological problem")</v>
      </c>
      <c r="R391" s="35" t="str">
        <f t="shared" si="18"/>
        <v>missing values KID10NEU(8,9).</v>
      </c>
      <c r="S391" s="70" t="s">
        <v>3812</v>
      </c>
    </row>
    <row r="392" spans="1:19" ht="10.8" customHeight="1" x14ac:dyDescent="0.3">
      <c r="A392" s="143"/>
      <c r="B392" s="145"/>
      <c r="C392" s="143"/>
      <c r="D392" s="144"/>
      <c r="E392" s="145"/>
      <c r="F392" s="456" t="s">
        <v>6628</v>
      </c>
      <c r="G392" s="460" t="s">
        <v>6873</v>
      </c>
      <c r="H392" s="465" t="s">
        <v>6873</v>
      </c>
      <c r="I392" s="187">
        <v>0</v>
      </c>
      <c r="J392" s="148">
        <f t="shared" si="19"/>
        <v>0</v>
      </c>
      <c r="K392" s="273" t="s">
        <v>2180</v>
      </c>
      <c r="L392" s="151" t="s">
        <v>2180</v>
      </c>
      <c r="M392" s="173" t="s">
        <v>3506</v>
      </c>
      <c r="N392" s="173" t="s">
        <v>3804</v>
      </c>
      <c r="O392" s="173"/>
      <c r="P392" s="171"/>
      <c r="Q392" s="6" t="str">
        <f t="shared" si="20"/>
        <v>NACC$KID10PDX=labelled_spss(NACC_UDS$KID10PDX,c(999 = Specific diagnosis unknown), label="Child 10 - primary dx")</v>
      </c>
      <c r="R392" s="35" t="str">
        <f t="shared" si="18"/>
        <v>missing values KID10PDX(999).</v>
      </c>
      <c r="S392" s="70" t="s">
        <v>3810</v>
      </c>
    </row>
    <row r="393" spans="1:19" ht="10.8" customHeight="1" x14ac:dyDescent="0.3">
      <c r="A393" s="143"/>
      <c r="B393" s="145"/>
      <c r="C393" s="143"/>
      <c r="D393" s="144"/>
      <c r="E393" s="145"/>
      <c r="F393" s="456" t="s">
        <v>6629</v>
      </c>
      <c r="G393" s="460" t="s">
        <v>6874</v>
      </c>
      <c r="H393" s="465" t="s">
        <v>6874</v>
      </c>
      <c r="I393" s="187">
        <v>0</v>
      </c>
      <c r="J393" s="148">
        <f t="shared" si="19"/>
        <v>0</v>
      </c>
      <c r="K393" s="273" t="s">
        <v>2181</v>
      </c>
      <c r="L393" s="151" t="s">
        <v>2181</v>
      </c>
      <c r="M393" s="173" t="s">
        <v>3507</v>
      </c>
      <c r="N393" s="174" t="s">
        <v>3805</v>
      </c>
      <c r="O393" s="174"/>
      <c r="P393" s="171"/>
      <c r="Q393" s="6" t="str">
        <f t="shared" si="20"/>
        <v>NACC$KID10MOE=labelled_spss(NACC_UDS$KID10MOE,c(1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10 - method of evaluation")</v>
      </c>
      <c r="R393" s="35" t="str">
        <f t="shared" si="18"/>
        <v/>
      </c>
      <c r="S393" s="70"/>
    </row>
    <row r="394" spans="1:19" ht="10.8" customHeight="1" x14ac:dyDescent="0.3">
      <c r="A394" s="143"/>
      <c r="B394" s="145"/>
      <c r="C394" s="143"/>
      <c r="D394" s="144"/>
      <c r="E394" s="145"/>
      <c r="F394" s="456" t="s">
        <v>6630</v>
      </c>
      <c r="G394" s="460" t="s">
        <v>6875</v>
      </c>
      <c r="H394" s="465" t="s">
        <v>6875</v>
      </c>
      <c r="I394" s="187">
        <v>0</v>
      </c>
      <c r="J394" s="148">
        <f t="shared" si="19"/>
        <v>0</v>
      </c>
      <c r="K394" s="273" t="s">
        <v>2182</v>
      </c>
      <c r="L394" s="151" t="s">
        <v>2182</v>
      </c>
      <c r="M394" s="173" t="s">
        <v>3508</v>
      </c>
      <c r="N394" s="173" t="s">
        <v>3806</v>
      </c>
      <c r="O394" s="173"/>
      <c r="P394" s="171"/>
      <c r="Q394" s="6" t="str">
        <f t="shared" si="20"/>
        <v>NACC$KID10AGO=labelled_spss(NACC_UDS$KID10AGO,c(999 = Unknown), label="Child 10 - age of onset")</v>
      </c>
      <c r="R394" s="35" t="str">
        <f t="shared" si="18"/>
        <v>missing values KID10AGO(999).</v>
      </c>
      <c r="S394" s="70" t="s">
        <v>3810</v>
      </c>
    </row>
    <row r="395" spans="1:19" ht="10.8" customHeight="1" x14ac:dyDescent="0.3">
      <c r="A395" s="143"/>
      <c r="B395" s="145"/>
      <c r="C395" s="143"/>
      <c r="D395" s="144"/>
      <c r="E395" s="145"/>
      <c r="F395" s="456" t="s">
        <v>6631</v>
      </c>
      <c r="G395" s="460" t="s">
        <v>6876</v>
      </c>
      <c r="H395" s="465" t="s">
        <v>6876</v>
      </c>
      <c r="I395" s="187">
        <v>0</v>
      </c>
      <c r="J395" s="148">
        <f t="shared" si="19"/>
        <v>0</v>
      </c>
      <c r="K395" s="273" t="s">
        <v>2183</v>
      </c>
      <c r="L395" s="151" t="s">
        <v>2183</v>
      </c>
      <c r="M395" s="173" t="s">
        <v>3509</v>
      </c>
      <c r="N395" s="173" t="s">
        <v>3729</v>
      </c>
      <c r="O395" s="173"/>
      <c r="P395" s="171"/>
      <c r="Q395" s="6" t="str">
        <f t="shared" si="20"/>
        <v>NACC$KID11MOB=labelled_spss(NACC_UDS$KID11MOB,c(99 = Unknown), label="Child 11 - birth month")</v>
      </c>
      <c r="R395" s="35" t="str">
        <f t="shared" si="18"/>
        <v>missing values KID11MOB(99).</v>
      </c>
      <c r="S395" s="70" t="s">
        <v>3808</v>
      </c>
    </row>
    <row r="396" spans="1:19" ht="10.8" customHeight="1" x14ac:dyDescent="0.3">
      <c r="A396" s="143"/>
      <c r="B396" s="145"/>
      <c r="C396" s="456" t="s">
        <v>6168</v>
      </c>
      <c r="D396" s="460" t="s">
        <v>6417</v>
      </c>
      <c r="E396" s="465" t="s">
        <v>6417</v>
      </c>
      <c r="F396" s="456" t="s">
        <v>6632</v>
      </c>
      <c r="G396" s="460" t="s">
        <v>6877</v>
      </c>
      <c r="H396" s="465" t="s">
        <v>6877</v>
      </c>
      <c r="I396" s="187">
        <v>0</v>
      </c>
      <c r="J396" s="148">
        <f t="shared" si="19"/>
        <v>0</v>
      </c>
      <c r="K396" s="273" t="s">
        <v>2184</v>
      </c>
      <c r="L396" s="151" t="s">
        <v>2184</v>
      </c>
      <c r="M396" s="173" t="s">
        <v>3510</v>
      </c>
      <c r="N396" s="173" t="s">
        <v>3553</v>
      </c>
      <c r="O396" s="173"/>
      <c r="P396" s="171"/>
      <c r="Q396" s="6" t="str">
        <f t="shared" si="20"/>
        <v>NACC$KID11YOB=labelled_spss(NACC_UDS$KID11YOB,c(9999 = Unknown), label="Child 11 - birth year")</v>
      </c>
      <c r="R396" s="35" t="str">
        <f t="shared" si="18"/>
        <v>missing values KID11YOB(9999).</v>
      </c>
      <c r="S396" s="70" t="s">
        <v>3809</v>
      </c>
    </row>
    <row r="397" spans="1:19" ht="10.8" customHeight="1" x14ac:dyDescent="0.3">
      <c r="A397" s="143"/>
      <c r="B397" s="145"/>
      <c r="C397" s="456" t="s">
        <v>6204</v>
      </c>
      <c r="D397" s="460" t="s">
        <v>6418</v>
      </c>
      <c r="E397" s="465" t="s">
        <v>6418</v>
      </c>
      <c r="F397" s="456"/>
      <c r="G397" s="460"/>
      <c r="H397" s="465"/>
      <c r="I397" s="187">
        <v>0</v>
      </c>
      <c r="J397" s="148">
        <f t="shared" si="19"/>
        <v>1</v>
      </c>
      <c r="K397" s="303" t="s">
        <v>2265</v>
      </c>
      <c r="L397" s="175" t="s">
        <v>2265</v>
      </c>
      <c r="M397" s="176" t="s">
        <v>3708</v>
      </c>
      <c r="N397" s="177" t="s">
        <v>3552</v>
      </c>
      <c r="O397" s="177" t="s">
        <v>2185</v>
      </c>
      <c r="P397" s="299"/>
      <c r="Q397" s="6" t="str">
        <f t="shared" si="20"/>
        <v>NACC$KID11LIV=labelled_spss(NACC_UDS$KID11LIV,c(0 = No
1 = Yes
9 = Unknown), label="Child 11 living")</v>
      </c>
      <c r="R397" s="35" t="str">
        <f t="shared" si="18"/>
        <v>missing values KID11LIV(9).</v>
      </c>
      <c r="S397" s="70" t="s">
        <v>2738</v>
      </c>
    </row>
    <row r="398" spans="1:19" ht="10.8" customHeight="1" x14ac:dyDescent="0.3">
      <c r="A398" s="143"/>
      <c r="B398" s="145"/>
      <c r="C398" s="456" t="s">
        <v>6205</v>
      </c>
      <c r="D398" s="460" t="s">
        <v>6422</v>
      </c>
      <c r="E398" s="465" t="s">
        <v>6422</v>
      </c>
      <c r="F398" s="456"/>
      <c r="G398" s="460"/>
      <c r="H398" s="465"/>
      <c r="I398" s="187">
        <v>0</v>
      </c>
      <c r="J398" s="148">
        <f t="shared" si="19"/>
        <v>1</v>
      </c>
      <c r="K398" s="303" t="s">
        <v>2266</v>
      </c>
      <c r="L398" s="175" t="s">
        <v>2266</v>
      </c>
      <c r="M398" s="176" t="s">
        <v>3709</v>
      </c>
      <c r="N398" s="176" t="s">
        <v>3553</v>
      </c>
      <c r="O398" s="176" t="s">
        <v>2185</v>
      </c>
      <c r="P398" s="299"/>
      <c r="Q398" s="6" t="str">
        <f t="shared" si="20"/>
        <v>NACC$KID11YOD=labelled_spss(NACC_UDS$KID11YOD,c(9999 = Unknown), label="Child 11 year of death")</v>
      </c>
      <c r="R398" s="35" t="str">
        <f t="shared" si="18"/>
        <v>missing values KID11YOD(9999).</v>
      </c>
      <c r="S398" s="70" t="s">
        <v>3809</v>
      </c>
    </row>
    <row r="399" spans="1:19" ht="10.8" customHeight="1" x14ac:dyDescent="0.3">
      <c r="A399" s="143"/>
      <c r="B399" s="145"/>
      <c r="C399" s="456" t="s">
        <v>6206</v>
      </c>
      <c r="D399" s="460" t="s">
        <v>6423</v>
      </c>
      <c r="E399" s="465" t="s">
        <v>6423</v>
      </c>
      <c r="F399" s="456"/>
      <c r="G399" s="460"/>
      <c r="H399" s="465"/>
      <c r="I399" s="187">
        <v>0</v>
      </c>
      <c r="J399" s="148">
        <f t="shared" si="19"/>
        <v>1</v>
      </c>
      <c r="K399" s="303" t="s">
        <v>2267</v>
      </c>
      <c r="L399" s="175" t="s">
        <v>2267</v>
      </c>
      <c r="M399" s="176" t="s">
        <v>3710</v>
      </c>
      <c r="N399" s="177" t="s">
        <v>3552</v>
      </c>
      <c r="O399" s="177" t="s">
        <v>5695</v>
      </c>
      <c r="P399" s="299" t="s">
        <v>179</v>
      </c>
      <c r="Q399" s="6" t="str">
        <f t="shared" si="20"/>
        <v>NACC$KID11DEM=labelled_spss(NACC_UDS$KID11DEM,c(0 = No
1 = Yes
9 = Unknown), label="Child 11 demented")</v>
      </c>
      <c r="R399" s="35" t="str">
        <f t="shared" si="18"/>
        <v>missing values KID11DEM(9).</v>
      </c>
      <c r="S399" s="70" t="s">
        <v>2738</v>
      </c>
    </row>
    <row r="400" spans="1:19" ht="10.8" customHeight="1" x14ac:dyDescent="0.3">
      <c r="A400" s="143"/>
      <c r="B400" s="145"/>
      <c r="C400" s="456" t="s">
        <v>6207</v>
      </c>
      <c r="D400" s="460" t="s">
        <v>6424</v>
      </c>
      <c r="E400" s="465" t="s">
        <v>6424</v>
      </c>
      <c r="F400" s="456"/>
      <c r="G400" s="460"/>
      <c r="H400" s="465"/>
      <c r="I400" s="187">
        <v>0</v>
      </c>
      <c r="J400" s="148">
        <f t="shared" si="19"/>
        <v>1</v>
      </c>
      <c r="K400" s="303" t="s">
        <v>2268</v>
      </c>
      <c r="L400" s="175" t="s">
        <v>2268</v>
      </c>
      <c r="M400" s="176" t="s">
        <v>3711</v>
      </c>
      <c r="N400" s="176" t="s">
        <v>3556</v>
      </c>
      <c r="O400" s="176" t="s">
        <v>2189</v>
      </c>
      <c r="P400" s="299"/>
      <c r="Q400" s="6" t="str">
        <f t="shared" si="20"/>
        <v>NACC$KID11ONS=labelled_spss(NACC_UDS$KID11ONS,c(999 = Age unknown), label="Child 11 age at onset")</v>
      </c>
      <c r="R400" s="35" t="str">
        <f t="shared" si="18"/>
        <v>missing values KID11ONS(999).</v>
      </c>
      <c r="S400" s="70" t="s">
        <v>3810</v>
      </c>
    </row>
    <row r="401" spans="1:19" ht="10.8" customHeight="1" x14ac:dyDescent="0.3">
      <c r="A401" s="143"/>
      <c r="B401" s="145"/>
      <c r="C401" s="143"/>
      <c r="D401" s="144"/>
      <c r="E401" s="145"/>
      <c r="F401" s="456" t="s">
        <v>6633</v>
      </c>
      <c r="G401" s="460" t="s">
        <v>6878</v>
      </c>
      <c r="H401" s="465" t="s">
        <v>6878</v>
      </c>
      <c r="I401" s="187">
        <v>0</v>
      </c>
      <c r="J401" s="148">
        <f t="shared" si="19"/>
        <v>0</v>
      </c>
      <c r="K401" s="273" t="s">
        <v>2185</v>
      </c>
      <c r="L401" s="151" t="s">
        <v>2185</v>
      </c>
      <c r="M401" s="173" t="s">
        <v>3511</v>
      </c>
      <c r="N401" s="178" t="s">
        <v>3802</v>
      </c>
      <c r="O401" s="178"/>
      <c r="P401" s="171"/>
      <c r="Q401" s="6" t="str">
        <f t="shared" si="20"/>
        <v>NACC$KID11AGD=labelled_spss(NACC_UDS$KID11AGD,c(888 = N/A
999 = Unknown), label="Child 11 - age at death")</v>
      </c>
      <c r="R401" s="35" t="str">
        <f t="shared" si="18"/>
        <v>missing values KID11AGD(888,999).</v>
      </c>
      <c r="S401" s="70" t="s">
        <v>3811</v>
      </c>
    </row>
    <row r="402" spans="1:19" ht="10.8" customHeight="1" x14ac:dyDescent="0.3">
      <c r="A402" s="143"/>
      <c r="B402" s="145"/>
      <c r="C402" s="143"/>
      <c r="D402" s="144"/>
      <c r="E402" s="145"/>
      <c r="F402" s="456" t="s">
        <v>6634</v>
      </c>
      <c r="G402" s="460" t="s">
        <v>6879</v>
      </c>
      <c r="H402" s="465" t="s">
        <v>6879</v>
      </c>
      <c r="I402" s="187">
        <v>0</v>
      </c>
      <c r="J402" s="148">
        <f t="shared" si="19"/>
        <v>0</v>
      </c>
      <c r="K402" s="273" t="s">
        <v>2186</v>
      </c>
      <c r="L402" s="151" t="s">
        <v>2186</v>
      </c>
      <c r="M402" s="173" t="s">
        <v>3512</v>
      </c>
      <c r="N402" s="174" t="s">
        <v>3803</v>
      </c>
      <c r="O402" s="174"/>
      <c r="P402" s="171" t="s">
        <v>179</v>
      </c>
      <c r="Q402" s="6" t="str">
        <f t="shared" si="20"/>
        <v>NACC$KID11NEU=labelled_spss(NACC_UDS$KID11NEU,c(1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11 - neurological problem")</v>
      </c>
      <c r="R402" s="35" t="str">
        <f t="shared" si="18"/>
        <v>missing values KID11NEU(8,9).</v>
      </c>
      <c r="S402" s="70" t="s">
        <v>3812</v>
      </c>
    </row>
    <row r="403" spans="1:19" ht="10.8" customHeight="1" x14ac:dyDescent="0.3">
      <c r="A403" s="143"/>
      <c r="B403" s="145"/>
      <c r="C403" s="143"/>
      <c r="D403" s="144"/>
      <c r="E403" s="145"/>
      <c r="F403" s="456" t="s">
        <v>6635</v>
      </c>
      <c r="G403" s="460" t="s">
        <v>6880</v>
      </c>
      <c r="H403" s="465" t="s">
        <v>6880</v>
      </c>
      <c r="I403" s="187">
        <v>0</v>
      </c>
      <c r="J403" s="148">
        <f t="shared" si="19"/>
        <v>0</v>
      </c>
      <c r="K403" s="273" t="s">
        <v>2187</v>
      </c>
      <c r="L403" s="151" t="s">
        <v>2187</v>
      </c>
      <c r="M403" s="173" t="s">
        <v>3513</v>
      </c>
      <c r="N403" s="173" t="s">
        <v>3804</v>
      </c>
      <c r="O403" s="173"/>
      <c r="P403" s="171"/>
      <c r="Q403" s="6" t="str">
        <f t="shared" si="20"/>
        <v>NACC$KID11PDX=labelled_spss(NACC_UDS$KID11PDX,c(999 = Specific diagnosis unknown), label="Child 11 - primary dx")</v>
      </c>
      <c r="R403" s="35" t="str">
        <f t="shared" si="18"/>
        <v>missing values KID11PDX(999).</v>
      </c>
      <c r="S403" s="70" t="s">
        <v>3810</v>
      </c>
    </row>
    <row r="404" spans="1:19" ht="10.8" customHeight="1" x14ac:dyDescent="0.3">
      <c r="A404" s="143"/>
      <c r="B404" s="145"/>
      <c r="C404" s="143"/>
      <c r="D404" s="144"/>
      <c r="E404" s="145"/>
      <c r="F404" s="456" t="s">
        <v>6636</v>
      </c>
      <c r="G404" s="460" t="s">
        <v>6881</v>
      </c>
      <c r="H404" s="465" t="s">
        <v>6881</v>
      </c>
      <c r="I404" s="187">
        <v>0</v>
      </c>
      <c r="J404" s="148">
        <f t="shared" si="19"/>
        <v>0</v>
      </c>
      <c r="K404" s="273" t="s">
        <v>2188</v>
      </c>
      <c r="L404" s="151" t="s">
        <v>2188</v>
      </c>
      <c r="M404" s="173" t="s">
        <v>3514</v>
      </c>
      <c r="N404" s="174" t="s">
        <v>3805</v>
      </c>
      <c r="O404" s="174"/>
      <c r="P404" s="171"/>
      <c r="Q404" s="6" t="str">
        <f t="shared" si="20"/>
        <v>NACC$KID11MOE=labelled_spss(NACC_UDS$KID11MOE,c(1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11 - method of evaluation")</v>
      </c>
      <c r="R404" s="35" t="str">
        <f t="shared" si="18"/>
        <v/>
      </c>
      <c r="S404" s="70"/>
    </row>
    <row r="405" spans="1:19" ht="10.8" customHeight="1" x14ac:dyDescent="0.3">
      <c r="A405" s="143"/>
      <c r="B405" s="145"/>
      <c r="C405" s="143"/>
      <c r="D405" s="144"/>
      <c r="E405" s="145"/>
      <c r="F405" s="456" t="s">
        <v>6637</v>
      </c>
      <c r="G405" s="460" t="s">
        <v>6882</v>
      </c>
      <c r="H405" s="465" t="s">
        <v>6882</v>
      </c>
      <c r="I405" s="187">
        <v>0</v>
      </c>
      <c r="J405" s="148">
        <f t="shared" si="19"/>
        <v>0</v>
      </c>
      <c r="K405" s="273" t="s">
        <v>2189</v>
      </c>
      <c r="L405" s="151" t="s">
        <v>2189</v>
      </c>
      <c r="M405" s="173" t="s">
        <v>3515</v>
      </c>
      <c r="N405" s="173" t="s">
        <v>3806</v>
      </c>
      <c r="O405" s="173"/>
      <c r="P405" s="171"/>
      <c r="Q405" s="6" t="str">
        <f t="shared" si="20"/>
        <v>NACC$KID11AGO=labelled_spss(NACC_UDS$KID11AGO,c(999 = Unknown), label="Child 11 - age of onset")</v>
      </c>
      <c r="R405" s="35" t="str">
        <f t="shared" si="18"/>
        <v>missing values KID11AGO(999).</v>
      </c>
      <c r="S405" s="70" t="s">
        <v>3810</v>
      </c>
    </row>
    <row r="406" spans="1:19" ht="10.8" customHeight="1" x14ac:dyDescent="0.3">
      <c r="A406" s="143"/>
      <c r="B406" s="145"/>
      <c r="C406" s="143"/>
      <c r="D406" s="144"/>
      <c r="E406" s="145"/>
      <c r="F406" s="456" t="s">
        <v>6638</v>
      </c>
      <c r="G406" s="460" t="s">
        <v>6883</v>
      </c>
      <c r="H406" s="465" t="s">
        <v>6883</v>
      </c>
      <c r="I406" s="187">
        <v>0</v>
      </c>
      <c r="J406" s="148">
        <f t="shared" si="19"/>
        <v>0</v>
      </c>
      <c r="K406" s="273" t="s">
        <v>2190</v>
      </c>
      <c r="L406" s="151" t="s">
        <v>2190</v>
      </c>
      <c r="M406" s="173" t="s">
        <v>3516</v>
      </c>
      <c r="N406" s="173" t="s">
        <v>3729</v>
      </c>
      <c r="O406" s="173"/>
      <c r="P406" s="171"/>
      <c r="Q406" s="6" t="str">
        <f t="shared" si="20"/>
        <v>NACC$KID12MOB=labelled_spss(NACC_UDS$KID12MOB,c(99 = Unknown), label="Child 12 - birth month")</v>
      </c>
      <c r="R406" s="35" t="str">
        <f t="shared" si="18"/>
        <v>missing values KID12MOB(99).</v>
      </c>
      <c r="S406" s="70" t="s">
        <v>3808</v>
      </c>
    </row>
    <row r="407" spans="1:19" ht="10.8" customHeight="1" x14ac:dyDescent="0.3">
      <c r="A407" s="143"/>
      <c r="B407" s="145"/>
      <c r="C407" s="456" t="s">
        <v>6169</v>
      </c>
      <c r="D407" s="460" t="s">
        <v>6425</v>
      </c>
      <c r="E407" s="465" t="s">
        <v>6425</v>
      </c>
      <c r="F407" s="456" t="s">
        <v>6639</v>
      </c>
      <c r="G407" s="460" t="s">
        <v>6884</v>
      </c>
      <c r="H407" s="465" t="s">
        <v>6884</v>
      </c>
      <c r="I407" s="187">
        <v>0</v>
      </c>
      <c r="J407" s="148">
        <f t="shared" si="19"/>
        <v>0</v>
      </c>
      <c r="K407" s="273" t="s">
        <v>2191</v>
      </c>
      <c r="L407" s="151" t="s">
        <v>2191</v>
      </c>
      <c r="M407" s="173" t="s">
        <v>3517</v>
      </c>
      <c r="N407" s="173" t="s">
        <v>3553</v>
      </c>
      <c r="O407" s="173"/>
      <c r="P407" s="171"/>
      <c r="Q407" s="6" t="str">
        <f t="shared" si="20"/>
        <v>NACC$KID12YOB=labelled_spss(NACC_UDS$KID12YOB,c(9999 = Unknown), label="Child 12 - birth year")</v>
      </c>
      <c r="R407" s="35" t="str">
        <f t="shared" si="18"/>
        <v>missing values KID12YOB(9999).</v>
      </c>
      <c r="S407" s="70" t="s">
        <v>3809</v>
      </c>
    </row>
    <row r="408" spans="1:19" ht="10.8" customHeight="1" x14ac:dyDescent="0.3">
      <c r="A408" s="143"/>
      <c r="B408" s="145"/>
      <c r="C408" s="456" t="s">
        <v>6208</v>
      </c>
      <c r="D408" s="460" t="s">
        <v>6426</v>
      </c>
      <c r="E408" s="465" t="s">
        <v>6426</v>
      </c>
      <c r="F408" s="456"/>
      <c r="G408" s="460"/>
      <c r="H408" s="465"/>
      <c r="I408" s="187">
        <v>0</v>
      </c>
      <c r="J408" s="148">
        <f t="shared" si="19"/>
        <v>1</v>
      </c>
      <c r="K408" s="303" t="s">
        <v>2269</v>
      </c>
      <c r="L408" s="175" t="s">
        <v>2269</v>
      </c>
      <c r="M408" s="176" t="s">
        <v>3712</v>
      </c>
      <c r="N408" s="177" t="s">
        <v>3552</v>
      </c>
      <c r="O408" s="177" t="s">
        <v>2192</v>
      </c>
      <c r="P408" s="299"/>
      <c r="Q408" s="6" t="str">
        <f t="shared" si="20"/>
        <v>NACC$KID12LIV=labelled_spss(NACC_UDS$KID12LIV,c(0 = No
1 = Yes
9 = Unknown), label="Child 12 living")</v>
      </c>
      <c r="R408" s="35" t="str">
        <f t="shared" si="18"/>
        <v>missing values KID12LIV(9).</v>
      </c>
      <c r="S408" s="70" t="s">
        <v>2738</v>
      </c>
    </row>
    <row r="409" spans="1:19" ht="10.8" customHeight="1" x14ac:dyDescent="0.3">
      <c r="A409" s="143"/>
      <c r="B409" s="145"/>
      <c r="C409" s="456" t="s">
        <v>6209</v>
      </c>
      <c r="D409" s="460" t="s">
        <v>6419</v>
      </c>
      <c r="E409" s="465" t="s">
        <v>6419</v>
      </c>
      <c r="F409" s="456"/>
      <c r="G409" s="460"/>
      <c r="H409" s="465"/>
      <c r="I409" s="187">
        <v>0</v>
      </c>
      <c r="J409" s="148">
        <f t="shared" si="19"/>
        <v>1</v>
      </c>
      <c r="K409" s="303" t="s">
        <v>2270</v>
      </c>
      <c r="L409" s="175" t="s">
        <v>2270</v>
      </c>
      <c r="M409" s="176" t="s">
        <v>3713</v>
      </c>
      <c r="N409" s="176" t="s">
        <v>3553</v>
      </c>
      <c r="O409" s="176" t="s">
        <v>2192</v>
      </c>
      <c r="P409" s="299"/>
      <c r="Q409" s="6" t="str">
        <f t="shared" si="20"/>
        <v>NACC$KID12YOD=labelled_spss(NACC_UDS$KID12YOD,c(9999 = Unknown), label="Child 12 year of death")</v>
      </c>
      <c r="R409" s="35" t="str">
        <f t="shared" si="18"/>
        <v>missing values KID12YOD(9999).</v>
      </c>
      <c r="S409" s="70" t="s">
        <v>3809</v>
      </c>
    </row>
    <row r="410" spans="1:19" ht="10.8" customHeight="1" x14ac:dyDescent="0.3">
      <c r="A410" s="143"/>
      <c r="B410" s="145"/>
      <c r="C410" s="456" t="s">
        <v>6210</v>
      </c>
      <c r="D410" s="460" t="s">
        <v>6420</v>
      </c>
      <c r="E410" s="465" t="s">
        <v>6420</v>
      </c>
      <c r="F410" s="456"/>
      <c r="G410" s="460"/>
      <c r="H410" s="465"/>
      <c r="I410" s="187">
        <v>0</v>
      </c>
      <c r="J410" s="148">
        <f t="shared" si="19"/>
        <v>1</v>
      </c>
      <c r="K410" s="303" t="s">
        <v>2271</v>
      </c>
      <c r="L410" s="175" t="s">
        <v>2271</v>
      </c>
      <c r="M410" s="176" t="s">
        <v>3714</v>
      </c>
      <c r="N410" s="177" t="s">
        <v>3552</v>
      </c>
      <c r="O410" s="177" t="s">
        <v>5696</v>
      </c>
      <c r="P410" s="299" t="s">
        <v>179</v>
      </c>
      <c r="Q410" s="6" t="str">
        <f t="shared" si="20"/>
        <v>NACC$KID12DEM=labelled_spss(NACC_UDS$KID12DEM,c(0 = No
1 = Yes
9 = Unknown), label="Child 12 demented")</v>
      </c>
      <c r="R410" s="35" t="str">
        <f t="shared" si="18"/>
        <v>missing values KID12DEM(9).</v>
      </c>
      <c r="S410" s="70" t="s">
        <v>2738</v>
      </c>
    </row>
    <row r="411" spans="1:19" ht="10.8" customHeight="1" x14ac:dyDescent="0.3">
      <c r="A411" s="143"/>
      <c r="B411" s="145"/>
      <c r="C411" s="456" t="s">
        <v>6211</v>
      </c>
      <c r="D411" s="460" t="s">
        <v>6421</v>
      </c>
      <c r="E411" s="465" t="s">
        <v>6421</v>
      </c>
      <c r="F411" s="456"/>
      <c r="G411" s="460"/>
      <c r="H411" s="465"/>
      <c r="I411" s="187">
        <v>0</v>
      </c>
      <c r="J411" s="148">
        <f t="shared" si="19"/>
        <v>1</v>
      </c>
      <c r="K411" s="303" t="s">
        <v>2272</v>
      </c>
      <c r="L411" s="175" t="s">
        <v>2272</v>
      </c>
      <c r="M411" s="176" t="s">
        <v>3715</v>
      </c>
      <c r="N411" s="176" t="s">
        <v>3556</v>
      </c>
      <c r="O411" s="176" t="s">
        <v>2196</v>
      </c>
      <c r="P411" s="299"/>
      <c r="Q411" s="6" t="str">
        <f t="shared" si="20"/>
        <v>NACC$KID12ONS=labelled_spss(NACC_UDS$KID12ONS,c(999 = Age unknown), label="Child 12 age at onset")</v>
      </c>
      <c r="R411" s="35" t="str">
        <f t="shared" si="18"/>
        <v>missing values KID12ONS(999).</v>
      </c>
      <c r="S411" s="70" t="s">
        <v>3810</v>
      </c>
    </row>
    <row r="412" spans="1:19" ht="10.8" customHeight="1" x14ac:dyDescent="0.3">
      <c r="A412" s="143"/>
      <c r="B412" s="145"/>
      <c r="C412" s="143"/>
      <c r="D412" s="144"/>
      <c r="E412" s="145"/>
      <c r="F412" s="456" t="s">
        <v>6640</v>
      </c>
      <c r="G412" s="460" t="s">
        <v>6885</v>
      </c>
      <c r="H412" s="465" t="s">
        <v>6885</v>
      </c>
      <c r="I412" s="187">
        <v>0</v>
      </c>
      <c r="J412" s="148">
        <f t="shared" si="19"/>
        <v>0</v>
      </c>
      <c r="K412" s="273" t="s">
        <v>2192</v>
      </c>
      <c r="L412" s="151" t="s">
        <v>2192</v>
      </c>
      <c r="M412" s="173" t="s">
        <v>3518</v>
      </c>
      <c r="N412" s="178" t="s">
        <v>3802</v>
      </c>
      <c r="O412" s="178"/>
      <c r="P412" s="171"/>
      <c r="Q412" s="6" t="str">
        <f t="shared" si="20"/>
        <v>NACC$KID12AGD=labelled_spss(NACC_UDS$KID12AGD,c(888 = N/A
999 = Unknown), label="Child 12 - age at death")</v>
      </c>
      <c r="R412" s="35" t="str">
        <f t="shared" si="18"/>
        <v>missing values KID12AGD(888,999).</v>
      </c>
      <c r="S412" s="70" t="s">
        <v>3811</v>
      </c>
    </row>
    <row r="413" spans="1:19" ht="10.8" customHeight="1" x14ac:dyDescent="0.3">
      <c r="A413" s="143"/>
      <c r="B413" s="145"/>
      <c r="C413" s="143"/>
      <c r="D413" s="144"/>
      <c r="E413" s="145"/>
      <c r="F413" s="456" t="s">
        <v>6641</v>
      </c>
      <c r="G413" s="460" t="s">
        <v>6886</v>
      </c>
      <c r="H413" s="465" t="s">
        <v>6886</v>
      </c>
      <c r="I413" s="187">
        <v>0</v>
      </c>
      <c r="J413" s="148">
        <f t="shared" si="19"/>
        <v>0</v>
      </c>
      <c r="K413" s="273" t="s">
        <v>2193</v>
      </c>
      <c r="L413" s="151" t="s">
        <v>2193</v>
      </c>
      <c r="M413" s="173" t="s">
        <v>3519</v>
      </c>
      <c r="N413" s="174" t="s">
        <v>3803</v>
      </c>
      <c r="O413" s="174"/>
      <c r="P413" s="171" t="s">
        <v>179</v>
      </c>
      <c r="Q413" s="6" t="str">
        <f t="shared" si="20"/>
        <v>NACC$KID12NEU=labelled_spss(NACC_UDS$KID12NEU,c(1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12 - neurological problem")</v>
      </c>
      <c r="R413" s="35" t="str">
        <f t="shared" si="18"/>
        <v>missing values KID12NEU(8,9).</v>
      </c>
      <c r="S413" s="70" t="s">
        <v>3812</v>
      </c>
    </row>
    <row r="414" spans="1:19" ht="10.8" customHeight="1" x14ac:dyDescent="0.3">
      <c r="A414" s="143"/>
      <c r="B414" s="145"/>
      <c r="C414" s="143"/>
      <c r="D414" s="144"/>
      <c r="E414" s="145"/>
      <c r="F414" s="456" t="s">
        <v>6642</v>
      </c>
      <c r="G414" s="460" t="s">
        <v>6887</v>
      </c>
      <c r="H414" s="465" t="s">
        <v>6887</v>
      </c>
      <c r="I414" s="187">
        <v>0</v>
      </c>
      <c r="J414" s="148">
        <f t="shared" si="19"/>
        <v>0</v>
      </c>
      <c r="K414" s="273" t="s">
        <v>2194</v>
      </c>
      <c r="L414" s="151" t="s">
        <v>2194</v>
      </c>
      <c r="M414" s="173" t="s">
        <v>3520</v>
      </c>
      <c r="N414" s="173" t="s">
        <v>3804</v>
      </c>
      <c r="O414" s="173"/>
      <c r="P414" s="171"/>
      <c r="Q414" s="6" t="str">
        <f t="shared" si="20"/>
        <v>NACC$KID12PDX=labelled_spss(NACC_UDS$KID12PDX,c(999 = Specific diagnosis unknown), label="Child 12 - primary dx")</v>
      </c>
      <c r="R414" s="35" t="str">
        <f t="shared" si="18"/>
        <v>missing values KID12PDX(999).</v>
      </c>
      <c r="S414" s="70" t="s">
        <v>3810</v>
      </c>
    </row>
    <row r="415" spans="1:19" ht="10.8" customHeight="1" x14ac:dyDescent="0.3">
      <c r="A415" s="143"/>
      <c r="B415" s="145"/>
      <c r="C415" s="143"/>
      <c r="D415" s="144"/>
      <c r="E415" s="145"/>
      <c r="F415" s="456" t="s">
        <v>6643</v>
      </c>
      <c r="G415" s="460" t="s">
        <v>6888</v>
      </c>
      <c r="H415" s="465" t="s">
        <v>6888</v>
      </c>
      <c r="I415" s="187">
        <v>0</v>
      </c>
      <c r="J415" s="148">
        <f t="shared" si="19"/>
        <v>0</v>
      </c>
      <c r="K415" s="273" t="s">
        <v>2195</v>
      </c>
      <c r="L415" s="151" t="s">
        <v>2195</v>
      </c>
      <c r="M415" s="173" t="s">
        <v>3521</v>
      </c>
      <c r="N415" s="174" t="s">
        <v>3805</v>
      </c>
      <c r="O415" s="174"/>
      <c r="P415" s="171"/>
      <c r="Q415" s="6" t="str">
        <f t="shared" si="20"/>
        <v>NACC$KID12MOE=labelled_spss(NACC_UDS$KID12MOE,c(1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12 - method of evaluation")</v>
      </c>
      <c r="R415" s="35" t="str">
        <f t="shared" si="18"/>
        <v/>
      </c>
      <c r="S415" s="70"/>
    </row>
    <row r="416" spans="1:19" ht="10.8" customHeight="1" x14ac:dyDescent="0.3">
      <c r="A416" s="143"/>
      <c r="B416" s="145"/>
      <c r="C416" s="143"/>
      <c r="D416" s="144"/>
      <c r="E416" s="145"/>
      <c r="F416" s="456" t="s">
        <v>6644</v>
      </c>
      <c r="G416" s="460" t="s">
        <v>6889</v>
      </c>
      <c r="H416" s="465" t="s">
        <v>6889</v>
      </c>
      <c r="I416" s="187">
        <v>0</v>
      </c>
      <c r="J416" s="148">
        <f t="shared" si="19"/>
        <v>0</v>
      </c>
      <c r="K416" s="273" t="s">
        <v>2196</v>
      </c>
      <c r="L416" s="151" t="s">
        <v>2196</v>
      </c>
      <c r="M416" s="173" t="s">
        <v>3522</v>
      </c>
      <c r="N416" s="173" t="s">
        <v>3806</v>
      </c>
      <c r="O416" s="173"/>
      <c r="P416" s="171"/>
      <c r="Q416" s="6" t="str">
        <f t="shared" si="20"/>
        <v>NACC$KID12AGO=labelled_spss(NACC_UDS$KID12AGO,c(999 = Unknown), label="Child 12 - age of onset")</v>
      </c>
      <c r="R416" s="35" t="str">
        <f t="shared" si="18"/>
        <v>missing values KID12AGO(999).</v>
      </c>
      <c r="S416" s="70" t="s">
        <v>3810</v>
      </c>
    </row>
    <row r="417" spans="1:19" ht="10.8" customHeight="1" x14ac:dyDescent="0.3">
      <c r="A417" s="143"/>
      <c r="B417" s="145"/>
      <c r="C417" s="143"/>
      <c r="D417" s="144"/>
      <c r="E417" s="145"/>
      <c r="F417" s="456" t="s">
        <v>6645</v>
      </c>
      <c r="G417" s="460" t="s">
        <v>6891</v>
      </c>
      <c r="H417" s="465" t="s">
        <v>6891</v>
      </c>
      <c r="I417" s="187">
        <v>0</v>
      </c>
      <c r="J417" s="148">
        <f t="shared" si="19"/>
        <v>0</v>
      </c>
      <c r="K417" s="273" t="s">
        <v>2197</v>
      </c>
      <c r="L417" s="151" t="s">
        <v>2197</v>
      </c>
      <c r="M417" s="173" t="s">
        <v>3523</v>
      </c>
      <c r="N417" s="173" t="s">
        <v>3729</v>
      </c>
      <c r="O417" s="173"/>
      <c r="P417" s="171"/>
      <c r="Q417" s="6" t="str">
        <f t="shared" si="20"/>
        <v>NACC$KID13MOB=labelled_spss(NACC_UDS$KID13MOB,c(99 = Unknown), label="Child 13 - birth month")</v>
      </c>
      <c r="R417" s="35" t="str">
        <f t="shared" si="18"/>
        <v>missing values KID13MOB(99).</v>
      </c>
      <c r="S417" s="70" t="s">
        <v>3808</v>
      </c>
    </row>
    <row r="418" spans="1:19" ht="10.8" customHeight="1" x14ac:dyDescent="0.3">
      <c r="A418" s="143"/>
      <c r="B418" s="145"/>
      <c r="C418" s="456" t="s">
        <v>6170</v>
      </c>
      <c r="D418" s="460" t="s">
        <v>6427</v>
      </c>
      <c r="E418" s="465" t="s">
        <v>6427</v>
      </c>
      <c r="F418" s="456" t="s">
        <v>6646</v>
      </c>
      <c r="G418" s="460" t="s">
        <v>6892</v>
      </c>
      <c r="H418" s="465" t="s">
        <v>6892</v>
      </c>
      <c r="I418" s="187">
        <v>0</v>
      </c>
      <c r="J418" s="148">
        <f t="shared" si="19"/>
        <v>0</v>
      </c>
      <c r="K418" s="273" t="s">
        <v>2198</v>
      </c>
      <c r="L418" s="151" t="s">
        <v>2198</v>
      </c>
      <c r="M418" s="173" t="s">
        <v>3524</v>
      </c>
      <c r="N418" s="173" t="s">
        <v>3553</v>
      </c>
      <c r="O418" s="173"/>
      <c r="P418" s="171"/>
      <c r="Q418" s="6" t="str">
        <f t="shared" si="20"/>
        <v>NACC$KID13YOB=labelled_spss(NACC_UDS$KID13YOB,c(9999 = Unknown), label="Child 13 - birth year")</v>
      </c>
      <c r="R418" s="35" t="str">
        <f t="shared" si="18"/>
        <v>missing values KID13YOB(9999).</v>
      </c>
      <c r="S418" s="70" t="s">
        <v>3809</v>
      </c>
    </row>
    <row r="419" spans="1:19" ht="10.8" customHeight="1" x14ac:dyDescent="0.3">
      <c r="A419" s="143"/>
      <c r="B419" s="145"/>
      <c r="C419" s="456" t="s">
        <v>6212</v>
      </c>
      <c r="D419" s="460" t="s">
        <v>6428</v>
      </c>
      <c r="E419" s="465" t="s">
        <v>6428</v>
      </c>
      <c r="F419" s="456"/>
      <c r="G419" s="460"/>
      <c r="H419" s="465"/>
      <c r="I419" s="187">
        <v>0</v>
      </c>
      <c r="J419" s="148">
        <f t="shared" si="19"/>
        <v>1</v>
      </c>
      <c r="K419" s="303" t="s">
        <v>2273</v>
      </c>
      <c r="L419" s="175" t="s">
        <v>2273</v>
      </c>
      <c r="M419" s="176" t="s">
        <v>3716</v>
      </c>
      <c r="N419" s="177" t="s">
        <v>3552</v>
      </c>
      <c r="O419" s="177" t="s">
        <v>2199</v>
      </c>
      <c r="P419" s="299"/>
      <c r="Q419" s="6" t="str">
        <f t="shared" si="20"/>
        <v>NACC$KID13LIV=labelled_spss(NACC_UDS$KID13LIV,c(0 = No
1 = Yes
9 = Unknown), label="Child 13 living")</v>
      </c>
      <c r="R419" s="35" t="str">
        <f t="shared" si="18"/>
        <v>missing values KID13LIV(9).</v>
      </c>
      <c r="S419" s="70" t="s">
        <v>2738</v>
      </c>
    </row>
    <row r="420" spans="1:19" ht="10.8" customHeight="1" x14ac:dyDescent="0.3">
      <c r="A420" s="143"/>
      <c r="B420" s="145"/>
      <c r="C420" s="456" t="s">
        <v>6213</v>
      </c>
      <c r="D420" s="460" t="s">
        <v>6429</v>
      </c>
      <c r="E420" s="465" t="s">
        <v>6429</v>
      </c>
      <c r="F420" s="456"/>
      <c r="G420" s="460"/>
      <c r="H420" s="465"/>
      <c r="I420" s="187">
        <v>0</v>
      </c>
      <c r="J420" s="148">
        <f t="shared" si="19"/>
        <v>1</v>
      </c>
      <c r="K420" s="303" t="s">
        <v>2274</v>
      </c>
      <c r="L420" s="175" t="s">
        <v>2274</v>
      </c>
      <c r="M420" s="176" t="s">
        <v>3717</v>
      </c>
      <c r="N420" s="176" t="s">
        <v>3553</v>
      </c>
      <c r="O420" s="176" t="s">
        <v>2199</v>
      </c>
      <c r="P420" s="299"/>
      <c r="Q420" s="6" t="str">
        <f t="shared" si="20"/>
        <v>NACC$KID13YOD=labelled_spss(NACC_UDS$KID13YOD,c(9999 = Unknown), label="Child 13 year of death")</v>
      </c>
      <c r="R420" s="35" t="str">
        <f t="shared" si="18"/>
        <v>missing values KID13YOD(9999).</v>
      </c>
      <c r="S420" s="70" t="s">
        <v>3809</v>
      </c>
    </row>
    <row r="421" spans="1:19" ht="10.8" customHeight="1" x14ac:dyDescent="0.3">
      <c r="A421" s="143"/>
      <c r="B421" s="145"/>
      <c r="C421" s="456" t="s">
        <v>6214</v>
      </c>
      <c r="D421" s="460" t="s">
        <v>6430</v>
      </c>
      <c r="E421" s="465" t="s">
        <v>6430</v>
      </c>
      <c r="F421" s="456"/>
      <c r="G421" s="460"/>
      <c r="H421" s="465"/>
      <c r="I421" s="187">
        <v>0</v>
      </c>
      <c r="J421" s="148">
        <f t="shared" si="19"/>
        <v>1</v>
      </c>
      <c r="K421" s="303" t="s">
        <v>2275</v>
      </c>
      <c r="L421" s="175" t="s">
        <v>2275</v>
      </c>
      <c r="M421" s="176" t="s">
        <v>3718</v>
      </c>
      <c r="N421" s="177" t="s">
        <v>3552</v>
      </c>
      <c r="O421" s="177" t="s">
        <v>5697</v>
      </c>
      <c r="P421" s="299" t="s">
        <v>179</v>
      </c>
      <c r="Q421" s="6" t="str">
        <f t="shared" si="20"/>
        <v>NACC$KID13DEM=labelled_spss(NACC_UDS$KID13DEM,c(0 = No
1 = Yes
9 = Unknown), label="Child 13 demented")</v>
      </c>
      <c r="R421" s="35" t="str">
        <f t="shared" si="18"/>
        <v>missing values KID13DEM(9).</v>
      </c>
      <c r="S421" s="70" t="s">
        <v>2738</v>
      </c>
    </row>
    <row r="422" spans="1:19" ht="10.8" customHeight="1" x14ac:dyDescent="0.3">
      <c r="A422" s="143"/>
      <c r="B422" s="145"/>
      <c r="C422" s="456" t="s">
        <v>6215</v>
      </c>
      <c r="D422" s="460" t="s">
        <v>6431</v>
      </c>
      <c r="E422" s="465" t="s">
        <v>6431</v>
      </c>
      <c r="F422" s="456"/>
      <c r="G422" s="460"/>
      <c r="H422" s="465"/>
      <c r="I422" s="187">
        <v>0</v>
      </c>
      <c r="J422" s="148">
        <f t="shared" si="19"/>
        <v>1</v>
      </c>
      <c r="K422" s="303" t="s">
        <v>2276</v>
      </c>
      <c r="L422" s="175" t="s">
        <v>2276</v>
      </c>
      <c r="M422" s="176" t="s">
        <v>3719</v>
      </c>
      <c r="N422" s="176" t="s">
        <v>3556</v>
      </c>
      <c r="O422" s="176" t="s">
        <v>2203</v>
      </c>
      <c r="P422" s="299"/>
      <c r="Q422" s="6" t="str">
        <f t="shared" si="20"/>
        <v>NACC$KID13ONS=labelled_spss(NACC_UDS$KID13ONS,c(999 = Age unknown), label="Child 13 age at onset")</v>
      </c>
      <c r="R422" s="35" t="str">
        <f t="shared" si="18"/>
        <v>missing values KID13ONS(999).</v>
      </c>
      <c r="S422" s="70" t="s">
        <v>3810</v>
      </c>
    </row>
    <row r="423" spans="1:19" ht="10.8" customHeight="1" x14ac:dyDescent="0.3">
      <c r="A423" s="143"/>
      <c r="B423" s="145"/>
      <c r="C423" s="143"/>
      <c r="D423" s="144"/>
      <c r="E423" s="145"/>
      <c r="F423" s="456" t="s">
        <v>6647</v>
      </c>
      <c r="G423" s="460" t="s">
        <v>6893</v>
      </c>
      <c r="H423" s="465" t="s">
        <v>6893</v>
      </c>
      <c r="I423" s="187">
        <v>0</v>
      </c>
      <c r="J423" s="148">
        <f t="shared" si="19"/>
        <v>0</v>
      </c>
      <c r="K423" s="273" t="s">
        <v>2199</v>
      </c>
      <c r="L423" s="151" t="s">
        <v>2199</v>
      </c>
      <c r="M423" s="173" t="s">
        <v>3525</v>
      </c>
      <c r="N423" s="178" t="s">
        <v>3802</v>
      </c>
      <c r="O423" s="178"/>
      <c r="P423" s="171"/>
      <c r="Q423" s="6" t="str">
        <f t="shared" si="20"/>
        <v>NACC$KID13AGD=labelled_spss(NACC_UDS$KID13AGD,c(888 = N/A
999 = Unknown), label="Child 13 - age at death")</v>
      </c>
      <c r="R423" s="35" t="str">
        <f t="shared" si="18"/>
        <v>missing values KID13AGD(888,999).</v>
      </c>
      <c r="S423" s="70" t="s">
        <v>3811</v>
      </c>
    </row>
    <row r="424" spans="1:19" ht="10.8" customHeight="1" x14ac:dyDescent="0.3">
      <c r="A424" s="143"/>
      <c r="B424" s="145"/>
      <c r="C424" s="143"/>
      <c r="D424" s="144"/>
      <c r="E424" s="145"/>
      <c r="F424" s="456" t="s">
        <v>6648</v>
      </c>
      <c r="G424" s="460" t="s">
        <v>6894</v>
      </c>
      <c r="H424" s="465" t="s">
        <v>6894</v>
      </c>
      <c r="I424" s="187">
        <v>0</v>
      </c>
      <c r="J424" s="148">
        <f t="shared" si="19"/>
        <v>0</v>
      </c>
      <c r="K424" s="273" t="s">
        <v>2200</v>
      </c>
      <c r="L424" s="151" t="s">
        <v>2200</v>
      </c>
      <c r="M424" s="173" t="s">
        <v>3526</v>
      </c>
      <c r="N424" s="174" t="s">
        <v>3803</v>
      </c>
      <c r="O424" s="174"/>
      <c r="P424" s="171" t="s">
        <v>179</v>
      </c>
      <c r="Q424" s="6" t="str">
        <f t="shared" si="20"/>
        <v>NACC$KID13NEU=labelled_spss(NACC_UDS$KID13NEU,c(1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13 - neurological problem")</v>
      </c>
      <c r="R424" s="35" t="str">
        <f t="shared" si="18"/>
        <v>missing values KID13NEU(8,9).</v>
      </c>
      <c r="S424" s="70" t="s">
        <v>3812</v>
      </c>
    </row>
    <row r="425" spans="1:19" ht="10.8" customHeight="1" x14ac:dyDescent="0.3">
      <c r="A425" s="143"/>
      <c r="B425" s="145"/>
      <c r="C425" s="143"/>
      <c r="D425" s="144"/>
      <c r="E425" s="145"/>
      <c r="F425" s="456" t="s">
        <v>6649</v>
      </c>
      <c r="G425" s="460" t="s">
        <v>6895</v>
      </c>
      <c r="H425" s="465" t="s">
        <v>6895</v>
      </c>
      <c r="I425" s="187">
        <v>0</v>
      </c>
      <c r="J425" s="148">
        <f t="shared" si="19"/>
        <v>0</v>
      </c>
      <c r="K425" s="273" t="s">
        <v>2201</v>
      </c>
      <c r="L425" s="151" t="s">
        <v>2201</v>
      </c>
      <c r="M425" s="173" t="s">
        <v>3527</v>
      </c>
      <c r="N425" s="173" t="s">
        <v>3804</v>
      </c>
      <c r="O425" s="173"/>
      <c r="P425" s="171"/>
      <c r="Q425" s="6" t="str">
        <f t="shared" si="20"/>
        <v>NACC$KID13PDX=labelled_spss(NACC_UDS$KID13PDX,c(999 = Specific diagnosis unknown), label="Child 13 - primary dx")</v>
      </c>
      <c r="R425" s="35" t="str">
        <f t="shared" si="18"/>
        <v>missing values KID13PDX(999).</v>
      </c>
      <c r="S425" s="70" t="s">
        <v>3810</v>
      </c>
    </row>
    <row r="426" spans="1:19" ht="10.8" customHeight="1" x14ac:dyDescent="0.3">
      <c r="A426" s="143"/>
      <c r="B426" s="145"/>
      <c r="C426" s="143"/>
      <c r="D426" s="144"/>
      <c r="E426" s="145"/>
      <c r="F426" s="456" t="s">
        <v>6650</v>
      </c>
      <c r="G426" s="460" t="s">
        <v>6896</v>
      </c>
      <c r="H426" s="465" t="s">
        <v>6896</v>
      </c>
      <c r="I426" s="187">
        <v>0</v>
      </c>
      <c r="J426" s="148">
        <f t="shared" si="19"/>
        <v>0</v>
      </c>
      <c r="K426" s="273" t="s">
        <v>2202</v>
      </c>
      <c r="L426" s="151" t="s">
        <v>2202</v>
      </c>
      <c r="M426" s="173" t="s">
        <v>3528</v>
      </c>
      <c r="N426" s="174" t="s">
        <v>3805</v>
      </c>
      <c r="O426" s="174"/>
      <c r="P426" s="171"/>
      <c r="Q426" s="6" t="str">
        <f t="shared" si="20"/>
        <v>NACC$KID13MOE=labelled_spss(NACC_UDS$KID13MOE,c(1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13 - method of evaluation")</v>
      </c>
      <c r="R426" s="35" t="str">
        <f t="shared" si="18"/>
        <v/>
      </c>
      <c r="S426" s="70"/>
    </row>
    <row r="427" spans="1:19" ht="10.8" customHeight="1" x14ac:dyDescent="0.3">
      <c r="A427" s="143"/>
      <c r="B427" s="145"/>
      <c r="C427" s="143"/>
      <c r="D427" s="144"/>
      <c r="E427" s="145"/>
      <c r="F427" s="456" t="s">
        <v>6651</v>
      </c>
      <c r="G427" s="460" t="s">
        <v>6890</v>
      </c>
      <c r="H427" s="465" t="s">
        <v>6890</v>
      </c>
      <c r="I427" s="187">
        <v>0</v>
      </c>
      <c r="J427" s="148">
        <f t="shared" si="19"/>
        <v>0</v>
      </c>
      <c r="K427" s="273" t="s">
        <v>2203</v>
      </c>
      <c r="L427" s="151" t="s">
        <v>2203</v>
      </c>
      <c r="M427" s="173" t="s">
        <v>3529</v>
      </c>
      <c r="N427" s="173" t="s">
        <v>3806</v>
      </c>
      <c r="O427" s="173"/>
      <c r="P427" s="171"/>
      <c r="Q427" s="6" t="str">
        <f t="shared" si="20"/>
        <v>NACC$KID13AGO=labelled_spss(NACC_UDS$KID13AGO,c(999 = Unknown), label="Child 13 - age of onset")</v>
      </c>
      <c r="R427" s="35" t="str">
        <f t="shared" si="18"/>
        <v>missing values KID13AGO(999).</v>
      </c>
      <c r="S427" s="70" t="s">
        <v>3810</v>
      </c>
    </row>
    <row r="428" spans="1:19" ht="10.8" customHeight="1" x14ac:dyDescent="0.3">
      <c r="A428" s="143"/>
      <c r="B428" s="145"/>
      <c r="C428" s="143"/>
      <c r="D428" s="144"/>
      <c r="E428" s="145"/>
      <c r="F428" s="456" t="s">
        <v>6652</v>
      </c>
      <c r="G428" s="460" t="s">
        <v>6897</v>
      </c>
      <c r="H428" s="465" t="s">
        <v>6897</v>
      </c>
      <c r="I428" s="187">
        <v>0</v>
      </c>
      <c r="J428" s="148">
        <f t="shared" si="19"/>
        <v>0</v>
      </c>
      <c r="K428" s="273" t="s">
        <v>2204</v>
      </c>
      <c r="L428" s="151" t="s">
        <v>2204</v>
      </c>
      <c r="M428" s="173" t="s">
        <v>3530</v>
      </c>
      <c r="N428" s="173" t="s">
        <v>3729</v>
      </c>
      <c r="O428" s="173"/>
      <c r="P428" s="171"/>
      <c r="Q428" s="6" t="str">
        <f t="shared" si="20"/>
        <v>NACC$KID14MOB=labelled_spss(NACC_UDS$KID14MOB,c(99 = Unknown), label="Child 14 - birth month")</v>
      </c>
      <c r="R428" s="35" t="str">
        <f t="shared" si="18"/>
        <v>missing values KID14MOB(99).</v>
      </c>
      <c r="S428" s="70" t="s">
        <v>3808</v>
      </c>
    </row>
    <row r="429" spans="1:19" ht="10.8" customHeight="1" x14ac:dyDescent="0.3">
      <c r="A429" s="143"/>
      <c r="B429" s="145"/>
      <c r="C429" s="456" t="s">
        <v>6171</v>
      </c>
      <c r="D429" s="460" t="s">
        <v>6432</v>
      </c>
      <c r="E429" s="465" t="s">
        <v>6432</v>
      </c>
      <c r="F429" s="456" t="s">
        <v>6653</v>
      </c>
      <c r="G429" s="460" t="s">
        <v>6898</v>
      </c>
      <c r="H429" s="465" t="s">
        <v>6898</v>
      </c>
      <c r="I429" s="187">
        <v>0</v>
      </c>
      <c r="J429" s="148">
        <f t="shared" si="19"/>
        <v>0</v>
      </c>
      <c r="K429" s="273" t="s">
        <v>2205</v>
      </c>
      <c r="L429" s="151" t="s">
        <v>2205</v>
      </c>
      <c r="M429" s="173" t="s">
        <v>3531</v>
      </c>
      <c r="N429" s="173" t="s">
        <v>3553</v>
      </c>
      <c r="O429" s="173"/>
      <c r="P429" s="171"/>
      <c r="Q429" s="6" t="str">
        <f t="shared" si="20"/>
        <v>NACC$KID14YOB=labelled_spss(NACC_UDS$KID14YOB,c(9999 = Unknown), label="Child 14 - birth year")</v>
      </c>
      <c r="R429" s="35" t="str">
        <f t="shared" si="18"/>
        <v>missing values KID14YOB(9999).</v>
      </c>
      <c r="S429" s="70" t="s">
        <v>3809</v>
      </c>
    </row>
    <row r="430" spans="1:19" ht="10.8" customHeight="1" x14ac:dyDescent="0.3">
      <c r="A430" s="143"/>
      <c r="B430" s="145"/>
      <c r="C430" s="456" t="s">
        <v>6216</v>
      </c>
      <c r="D430" s="460" t="s">
        <v>6433</v>
      </c>
      <c r="E430" s="465" t="s">
        <v>6433</v>
      </c>
      <c r="F430" s="456"/>
      <c r="G430" s="460"/>
      <c r="H430" s="465"/>
      <c r="I430" s="187">
        <v>0</v>
      </c>
      <c r="J430" s="148">
        <f t="shared" si="19"/>
        <v>1</v>
      </c>
      <c r="K430" s="303" t="s">
        <v>2277</v>
      </c>
      <c r="L430" s="175" t="s">
        <v>2277</v>
      </c>
      <c r="M430" s="176" t="s">
        <v>3720</v>
      </c>
      <c r="N430" s="177" t="s">
        <v>3552</v>
      </c>
      <c r="O430" s="177" t="s">
        <v>2206</v>
      </c>
      <c r="P430" s="299"/>
      <c r="Q430" s="6" t="str">
        <f t="shared" si="20"/>
        <v>NACC$KID14LIV=labelled_spss(NACC_UDS$KID14LIV,c(0 = No
1 = Yes
9 = Unknown), label="Child 14 living")</v>
      </c>
      <c r="R430" s="35" t="str">
        <f t="shared" si="18"/>
        <v>missing values KID14LIV(9).</v>
      </c>
      <c r="S430" s="70" t="s">
        <v>2738</v>
      </c>
    </row>
    <row r="431" spans="1:19" ht="10.8" customHeight="1" x14ac:dyDescent="0.3">
      <c r="A431" s="143"/>
      <c r="B431" s="145"/>
      <c r="C431" s="456" t="s">
        <v>6217</v>
      </c>
      <c r="D431" s="460" t="s">
        <v>6434</v>
      </c>
      <c r="E431" s="465" t="s">
        <v>6434</v>
      </c>
      <c r="F431" s="456"/>
      <c r="G431" s="460"/>
      <c r="H431" s="465"/>
      <c r="I431" s="187">
        <v>0</v>
      </c>
      <c r="J431" s="148">
        <f t="shared" si="19"/>
        <v>1</v>
      </c>
      <c r="K431" s="303" t="s">
        <v>2278</v>
      </c>
      <c r="L431" s="175" t="s">
        <v>2278</v>
      </c>
      <c r="M431" s="176" t="s">
        <v>3721</v>
      </c>
      <c r="N431" s="176" t="s">
        <v>3553</v>
      </c>
      <c r="O431" s="176" t="s">
        <v>2206</v>
      </c>
      <c r="P431" s="299"/>
      <c r="Q431" s="6" t="str">
        <f t="shared" si="20"/>
        <v>NACC$KID14YOD=labelled_spss(NACC_UDS$KID14YOD,c(9999 = Unknown), label="Child 14 year of death")</v>
      </c>
      <c r="R431" s="35" t="str">
        <f t="shared" si="18"/>
        <v>missing values KID14YOD(9999).</v>
      </c>
      <c r="S431" s="70" t="s">
        <v>3809</v>
      </c>
    </row>
    <row r="432" spans="1:19" ht="10.8" customHeight="1" x14ac:dyDescent="0.3">
      <c r="A432" s="143"/>
      <c r="B432" s="145"/>
      <c r="C432" s="456" t="s">
        <v>6218</v>
      </c>
      <c r="D432" s="460" t="s">
        <v>6435</v>
      </c>
      <c r="E432" s="465" t="s">
        <v>6435</v>
      </c>
      <c r="F432" s="456"/>
      <c r="G432" s="460"/>
      <c r="H432" s="465"/>
      <c r="I432" s="187">
        <v>0</v>
      </c>
      <c r="J432" s="148">
        <f t="shared" si="19"/>
        <v>1</v>
      </c>
      <c r="K432" s="303" t="s">
        <v>2279</v>
      </c>
      <c r="L432" s="175" t="s">
        <v>2279</v>
      </c>
      <c r="M432" s="176" t="s">
        <v>3722</v>
      </c>
      <c r="N432" s="177" t="s">
        <v>3552</v>
      </c>
      <c r="O432" s="177" t="s">
        <v>5698</v>
      </c>
      <c r="P432" s="299" t="s">
        <v>179</v>
      </c>
      <c r="Q432" s="6" t="str">
        <f t="shared" si="20"/>
        <v>NACC$KID14DEM=labelled_spss(NACC_UDS$KID14DEM,c(0 = No
1 = Yes
9 = Unknown), label="Child 14 demented")</v>
      </c>
      <c r="R432" s="35" t="str">
        <f t="shared" si="18"/>
        <v>missing values KID14DEM(9).</v>
      </c>
      <c r="S432" s="70" t="s">
        <v>2738</v>
      </c>
    </row>
    <row r="433" spans="1:19" ht="10.8" customHeight="1" x14ac:dyDescent="0.3">
      <c r="A433" s="143"/>
      <c r="B433" s="145"/>
      <c r="C433" s="456" t="s">
        <v>6219</v>
      </c>
      <c r="D433" s="460" t="s">
        <v>6436</v>
      </c>
      <c r="E433" s="465" t="s">
        <v>6436</v>
      </c>
      <c r="F433" s="456"/>
      <c r="G433" s="460"/>
      <c r="H433" s="465"/>
      <c r="I433" s="187">
        <v>0</v>
      </c>
      <c r="J433" s="148">
        <f t="shared" si="19"/>
        <v>1</v>
      </c>
      <c r="K433" s="303" t="s">
        <v>2280</v>
      </c>
      <c r="L433" s="175" t="s">
        <v>2280</v>
      </c>
      <c r="M433" s="176" t="s">
        <v>3723</v>
      </c>
      <c r="N433" s="176" t="s">
        <v>3556</v>
      </c>
      <c r="O433" s="176" t="s">
        <v>2210</v>
      </c>
      <c r="P433" s="299"/>
      <c r="Q433" s="6" t="str">
        <f t="shared" si="20"/>
        <v>NACC$KID14ONS=labelled_spss(NACC_UDS$KID14ONS,c(999 = Age unknown), label="Child 14 age at onset")</v>
      </c>
      <c r="R433" s="35" t="str">
        <f t="shared" si="18"/>
        <v>missing values KID14ONS(999).</v>
      </c>
      <c r="S433" s="70" t="s">
        <v>3810</v>
      </c>
    </row>
    <row r="434" spans="1:19" ht="10.8" customHeight="1" x14ac:dyDescent="0.3">
      <c r="A434" s="143"/>
      <c r="B434" s="145"/>
      <c r="C434" s="143"/>
      <c r="D434" s="144"/>
      <c r="E434" s="145"/>
      <c r="F434" s="456" t="s">
        <v>6654</v>
      </c>
      <c r="G434" s="460" t="s">
        <v>6899</v>
      </c>
      <c r="H434" s="465" t="s">
        <v>6899</v>
      </c>
      <c r="I434" s="187">
        <v>0</v>
      </c>
      <c r="J434" s="148">
        <f t="shared" si="19"/>
        <v>0</v>
      </c>
      <c r="K434" s="273" t="s">
        <v>2206</v>
      </c>
      <c r="L434" s="151" t="s">
        <v>2206</v>
      </c>
      <c r="M434" s="173" t="s">
        <v>3532</v>
      </c>
      <c r="N434" s="178" t="s">
        <v>3802</v>
      </c>
      <c r="O434" s="178"/>
      <c r="P434" s="171"/>
      <c r="Q434" s="6" t="str">
        <f t="shared" si="20"/>
        <v>NACC$KID14AGD=labelled_spss(NACC_UDS$KID14AGD,c(888 = N/A
999 = Unknown), label="Child 14 - age at death")</v>
      </c>
      <c r="R434" s="35" t="str">
        <f t="shared" si="18"/>
        <v>missing values KID14AGD(888,999).</v>
      </c>
      <c r="S434" s="70" t="s">
        <v>3811</v>
      </c>
    </row>
    <row r="435" spans="1:19" ht="10.8" customHeight="1" x14ac:dyDescent="0.3">
      <c r="A435" s="143"/>
      <c r="B435" s="145"/>
      <c r="C435" s="143"/>
      <c r="D435" s="144"/>
      <c r="E435" s="145"/>
      <c r="F435" s="456" t="s">
        <v>6655</v>
      </c>
      <c r="G435" s="460" t="s">
        <v>6900</v>
      </c>
      <c r="H435" s="465" t="s">
        <v>6900</v>
      </c>
      <c r="I435" s="187">
        <v>0</v>
      </c>
      <c r="J435" s="148">
        <f t="shared" si="19"/>
        <v>0</v>
      </c>
      <c r="K435" s="273" t="s">
        <v>2207</v>
      </c>
      <c r="L435" s="151" t="s">
        <v>2207</v>
      </c>
      <c r="M435" s="173" t="s">
        <v>3533</v>
      </c>
      <c r="N435" s="174" t="s">
        <v>3803</v>
      </c>
      <c r="O435" s="174"/>
      <c r="P435" s="171" t="s">
        <v>179</v>
      </c>
      <c r="Q435" s="6" t="str">
        <f t="shared" si="20"/>
        <v>NACC$KID14NEU=labelled_spss(NACC_UDS$KID14NEU,c(1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14 - neurological problem")</v>
      </c>
      <c r="R435" s="35" t="str">
        <f t="shared" si="18"/>
        <v>missing values KID14NEU(8,9).</v>
      </c>
      <c r="S435" s="70" t="s">
        <v>3812</v>
      </c>
    </row>
    <row r="436" spans="1:19" ht="10.8" customHeight="1" x14ac:dyDescent="0.3">
      <c r="A436" s="143"/>
      <c r="B436" s="145"/>
      <c r="C436" s="143"/>
      <c r="D436" s="144"/>
      <c r="E436" s="145"/>
      <c r="F436" s="456" t="s">
        <v>6656</v>
      </c>
      <c r="G436" s="460" t="s">
        <v>6901</v>
      </c>
      <c r="H436" s="465" t="s">
        <v>6901</v>
      </c>
      <c r="I436" s="187">
        <v>0</v>
      </c>
      <c r="J436" s="148">
        <f t="shared" si="19"/>
        <v>0</v>
      </c>
      <c r="K436" s="273" t="s">
        <v>2208</v>
      </c>
      <c r="L436" s="151" t="s">
        <v>2208</v>
      </c>
      <c r="M436" s="173" t="s">
        <v>3534</v>
      </c>
      <c r="N436" s="173" t="s">
        <v>3804</v>
      </c>
      <c r="O436" s="173"/>
      <c r="P436" s="171"/>
      <c r="Q436" s="6" t="str">
        <f t="shared" si="20"/>
        <v>NACC$KID14PDX=labelled_spss(NACC_UDS$KID14PDX,c(999 = Specific diagnosis unknown), label="Child 14 - primary dx")</v>
      </c>
      <c r="R436" s="35" t="str">
        <f t="shared" si="18"/>
        <v>missing values KID14PDX(999).</v>
      </c>
      <c r="S436" s="70" t="s">
        <v>3810</v>
      </c>
    </row>
    <row r="437" spans="1:19" ht="10.8" customHeight="1" x14ac:dyDescent="0.3">
      <c r="A437" s="143"/>
      <c r="B437" s="145"/>
      <c r="C437" s="143"/>
      <c r="D437" s="144"/>
      <c r="E437" s="145"/>
      <c r="F437" s="456" t="s">
        <v>6657</v>
      </c>
      <c r="G437" s="460" t="s">
        <v>6902</v>
      </c>
      <c r="H437" s="465" t="s">
        <v>6902</v>
      </c>
      <c r="I437" s="187">
        <v>0</v>
      </c>
      <c r="J437" s="148">
        <f t="shared" si="19"/>
        <v>0</v>
      </c>
      <c r="K437" s="273" t="s">
        <v>2209</v>
      </c>
      <c r="L437" s="151" t="s">
        <v>2209</v>
      </c>
      <c r="M437" s="173" t="s">
        <v>3535</v>
      </c>
      <c r="N437" s="174" t="s">
        <v>3805</v>
      </c>
      <c r="O437" s="174"/>
      <c r="P437" s="171"/>
      <c r="Q437" s="6" t="str">
        <f t="shared" si="20"/>
        <v>NACC$KID14MOE=labelled_spss(NACC_UDS$KID14MOE,c(1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14 - method of evaluation")</v>
      </c>
      <c r="R437" s="35" t="str">
        <f t="shared" si="18"/>
        <v/>
      </c>
      <c r="S437" s="70"/>
    </row>
    <row r="438" spans="1:19" ht="10.8" customHeight="1" x14ac:dyDescent="0.3">
      <c r="A438" s="143"/>
      <c r="B438" s="145"/>
      <c r="C438" s="143"/>
      <c r="D438" s="144"/>
      <c r="E438" s="145"/>
      <c r="F438" s="456" t="s">
        <v>6658</v>
      </c>
      <c r="G438" s="460" t="s">
        <v>6903</v>
      </c>
      <c r="H438" s="465" t="s">
        <v>6903</v>
      </c>
      <c r="I438" s="187">
        <v>0</v>
      </c>
      <c r="J438" s="148">
        <f t="shared" si="19"/>
        <v>0</v>
      </c>
      <c r="K438" s="273" t="s">
        <v>2210</v>
      </c>
      <c r="L438" s="151" t="s">
        <v>2210</v>
      </c>
      <c r="M438" s="173" t="s">
        <v>3536</v>
      </c>
      <c r="N438" s="173" t="s">
        <v>3806</v>
      </c>
      <c r="O438" s="173"/>
      <c r="P438" s="171"/>
      <c r="Q438" s="6" t="str">
        <f t="shared" si="20"/>
        <v>NACC$KID14AGO=labelled_spss(NACC_UDS$KID14AGO,c(999 = Unknown), label="Child 14 - age of onset")</v>
      </c>
      <c r="R438" s="35" t="str">
        <f t="shared" si="18"/>
        <v>missing values KID14AGO(999).</v>
      </c>
      <c r="S438" s="70" t="s">
        <v>3810</v>
      </c>
    </row>
    <row r="439" spans="1:19" ht="10.8" customHeight="1" x14ac:dyDescent="0.3">
      <c r="A439" s="143"/>
      <c r="B439" s="145"/>
      <c r="C439" s="143"/>
      <c r="D439" s="144"/>
      <c r="E439" s="145"/>
      <c r="F439" s="456" t="s">
        <v>6659</v>
      </c>
      <c r="G439" s="460" t="s">
        <v>6904</v>
      </c>
      <c r="H439" s="465" t="s">
        <v>6904</v>
      </c>
      <c r="I439" s="187">
        <v>0</v>
      </c>
      <c r="J439" s="148">
        <f t="shared" si="19"/>
        <v>0</v>
      </c>
      <c r="K439" s="273" t="s">
        <v>2211</v>
      </c>
      <c r="L439" s="151" t="s">
        <v>2211</v>
      </c>
      <c r="M439" s="173" t="s">
        <v>3537</v>
      </c>
      <c r="N439" s="173" t="s">
        <v>3729</v>
      </c>
      <c r="O439" s="173"/>
      <c r="P439" s="171"/>
      <c r="Q439" s="6" t="str">
        <f t="shared" si="20"/>
        <v>NACC$KID15MOB=labelled_spss(NACC_UDS$KID15MOB,c(99 = Unknown), label="Child 15 - birth month")</v>
      </c>
      <c r="R439" s="35" t="str">
        <f t="shared" si="18"/>
        <v>missing values KID15MOB(99).</v>
      </c>
      <c r="S439" s="70" t="s">
        <v>3808</v>
      </c>
    </row>
    <row r="440" spans="1:19" ht="10.8" customHeight="1" x14ac:dyDescent="0.3">
      <c r="A440" s="143"/>
      <c r="B440" s="145"/>
      <c r="C440" s="456" t="s">
        <v>6172</v>
      </c>
      <c r="D440" s="460" t="s">
        <v>6437</v>
      </c>
      <c r="E440" s="465" t="s">
        <v>6437</v>
      </c>
      <c r="F440" s="456" t="s">
        <v>6660</v>
      </c>
      <c r="G440" s="460" t="s">
        <v>6905</v>
      </c>
      <c r="H440" s="465" t="s">
        <v>6905</v>
      </c>
      <c r="I440" s="187">
        <v>0</v>
      </c>
      <c r="J440" s="148">
        <f t="shared" si="19"/>
        <v>0</v>
      </c>
      <c r="K440" s="273" t="s">
        <v>2212</v>
      </c>
      <c r="L440" s="151" t="s">
        <v>2212</v>
      </c>
      <c r="M440" s="173" t="s">
        <v>3538</v>
      </c>
      <c r="N440" s="173" t="s">
        <v>3553</v>
      </c>
      <c r="O440" s="173"/>
      <c r="P440" s="171"/>
      <c r="Q440" s="6" t="str">
        <f t="shared" si="20"/>
        <v>NACC$KID15YOB=labelled_spss(NACC_UDS$KID15YOB,c(9999 = Unknown), label="Child 15 - birth year")</v>
      </c>
      <c r="R440" s="35" t="str">
        <f t="shared" si="18"/>
        <v>missing values KID15YOB(9999).</v>
      </c>
      <c r="S440" s="70" t="s">
        <v>3809</v>
      </c>
    </row>
    <row r="441" spans="1:19" ht="10.8" customHeight="1" x14ac:dyDescent="0.3">
      <c r="A441" s="143"/>
      <c r="B441" s="145"/>
      <c r="C441" s="456" t="s">
        <v>6220</v>
      </c>
      <c r="D441" s="460" t="s">
        <v>6438</v>
      </c>
      <c r="E441" s="465" t="s">
        <v>6438</v>
      </c>
      <c r="F441" s="456"/>
      <c r="G441" s="460"/>
      <c r="H441" s="465"/>
      <c r="I441" s="187">
        <v>0</v>
      </c>
      <c r="J441" s="148">
        <f t="shared" si="19"/>
        <v>1</v>
      </c>
      <c r="K441" s="303" t="s">
        <v>2281</v>
      </c>
      <c r="L441" s="175" t="s">
        <v>2281</v>
      </c>
      <c r="M441" s="176" t="s">
        <v>3724</v>
      </c>
      <c r="N441" s="177" t="s">
        <v>3552</v>
      </c>
      <c r="O441" s="177" t="s">
        <v>2213</v>
      </c>
      <c r="P441" s="299"/>
      <c r="Q441" s="6" t="str">
        <f t="shared" si="20"/>
        <v>NACC$KID15LIV=labelled_spss(NACC_UDS$KID15LIV,c(0 = No
1 = Yes
9 = Unknown), label="Child 15 living")</v>
      </c>
      <c r="R441" s="35" t="str">
        <f t="shared" si="18"/>
        <v>missing values KID15LIV(9).</v>
      </c>
      <c r="S441" s="70" t="s">
        <v>2738</v>
      </c>
    </row>
    <row r="442" spans="1:19" ht="10.8" customHeight="1" x14ac:dyDescent="0.3">
      <c r="A442" s="143"/>
      <c r="B442" s="145"/>
      <c r="C442" s="456" t="s">
        <v>6221</v>
      </c>
      <c r="D442" s="460" t="s">
        <v>6439</v>
      </c>
      <c r="E442" s="465" t="s">
        <v>6439</v>
      </c>
      <c r="F442" s="456"/>
      <c r="G442" s="460"/>
      <c r="H442" s="465"/>
      <c r="I442" s="187">
        <v>0</v>
      </c>
      <c r="J442" s="148">
        <f t="shared" si="19"/>
        <v>1</v>
      </c>
      <c r="K442" s="303" t="s">
        <v>2282</v>
      </c>
      <c r="L442" s="175" t="s">
        <v>2282</v>
      </c>
      <c r="M442" s="176" t="s">
        <v>3725</v>
      </c>
      <c r="N442" s="176" t="s">
        <v>3553</v>
      </c>
      <c r="O442" s="176" t="s">
        <v>2213</v>
      </c>
      <c r="P442" s="299"/>
      <c r="Q442" s="6" t="str">
        <f t="shared" si="20"/>
        <v>NACC$KID15YOD=labelled_spss(NACC_UDS$KID15YOD,c(9999 = Unknown), label="Child 15 year of death")</v>
      </c>
      <c r="R442" s="35" t="str">
        <f t="shared" si="18"/>
        <v>missing values KID15YOD(9999).</v>
      </c>
      <c r="S442" s="70" t="s">
        <v>3809</v>
      </c>
    </row>
    <row r="443" spans="1:19" ht="10.8" customHeight="1" x14ac:dyDescent="0.3">
      <c r="A443" s="143"/>
      <c r="B443" s="145"/>
      <c r="C443" s="456" t="s">
        <v>6222</v>
      </c>
      <c r="D443" s="460" t="s">
        <v>6440</v>
      </c>
      <c r="E443" s="465" t="s">
        <v>6440</v>
      </c>
      <c r="F443" s="456"/>
      <c r="G443" s="460"/>
      <c r="H443" s="465"/>
      <c r="I443" s="187">
        <v>0</v>
      </c>
      <c r="J443" s="148">
        <f t="shared" si="19"/>
        <v>1</v>
      </c>
      <c r="K443" s="303" t="s">
        <v>2283</v>
      </c>
      <c r="L443" s="175" t="s">
        <v>2283</v>
      </c>
      <c r="M443" s="176" t="s">
        <v>3726</v>
      </c>
      <c r="N443" s="177" t="s">
        <v>3552</v>
      </c>
      <c r="O443" s="177" t="s">
        <v>5699</v>
      </c>
      <c r="P443" s="299" t="s">
        <v>179</v>
      </c>
      <c r="Q443" s="6" t="str">
        <f t="shared" si="20"/>
        <v>NACC$KID15DEM=labelled_spss(NACC_UDS$KID15DEM,c(0 = No
1 = Yes
9 = Unknown), label="Child 15 demented")</v>
      </c>
      <c r="R443" s="35" t="str">
        <f t="shared" si="18"/>
        <v>missing values KID15DEM(9).</v>
      </c>
      <c r="S443" s="70" t="s">
        <v>2738</v>
      </c>
    </row>
    <row r="444" spans="1:19" ht="10.8" customHeight="1" x14ac:dyDescent="0.3">
      <c r="A444" s="143"/>
      <c r="B444" s="145"/>
      <c r="C444" s="456" t="s">
        <v>6223</v>
      </c>
      <c r="D444" s="460" t="s">
        <v>6441</v>
      </c>
      <c r="E444" s="465" t="s">
        <v>6441</v>
      </c>
      <c r="F444" s="456"/>
      <c r="G444" s="460"/>
      <c r="H444" s="465"/>
      <c r="I444" s="187">
        <v>0</v>
      </c>
      <c r="J444" s="148">
        <f t="shared" si="19"/>
        <v>1</v>
      </c>
      <c r="K444" s="303" t="s">
        <v>2284</v>
      </c>
      <c r="L444" s="175" t="s">
        <v>2284</v>
      </c>
      <c r="M444" s="176" t="s">
        <v>3727</v>
      </c>
      <c r="N444" s="176" t="s">
        <v>3556</v>
      </c>
      <c r="O444" s="176" t="s">
        <v>2217</v>
      </c>
      <c r="P444" s="299"/>
      <c r="Q444" s="6" t="str">
        <f t="shared" si="20"/>
        <v>NACC$KID15ONS=labelled_spss(NACC_UDS$KID15ONS,c(999 = Age unknown), label="Child 15 age at onset")</v>
      </c>
      <c r="R444" s="35" t="str">
        <f t="shared" si="18"/>
        <v>missing values KID15ONS(999).</v>
      </c>
      <c r="S444" s="70" t="s">
        <v>3810</v>
      </c>
    </row>
    <row r="445" spans="1:19" ht="10.8" customHeight="1" x14ac:dyDescent="0.3">
      <c r="A445" s="143"/>
      <c r="B445" s="145"/>
      <c r="C445" s="143"/>
      <c r="D445" s="144"/>
      <c r="E445" s="145"/>
      <c r="F445" s="456" t="s">
        <v>6661</v>
      </c>
      <c r="G445" s="460" t="s">
        <v>6906</v>
      </c>
      <c r="H445" s="465" t="s">
        <v>6906</v>
      </c>
      <c r="I445" s="187">
        <v>0</v>
      </c>
      <c r="J445" s="148">
        <f t="shared" si="19"/>
        <v>0</v>
      </c>
      <c r="K445" s="273" t="s">
        <v>2213</v>
      </c>
      <c r="L445" s="151" t="s">
        <v>2213</v>
      </c>
      <c r="M445" s="173" t="s">
        <v>3539</v>
      </c>
      <c r="N445" s="178" t="s">
        <v>3802</v>
      </c>
      <c r="O445" s="178"/>
      <c r="P445" s="171"/>
      <c r="Q445" s="6" t="str">
        <f t="shared" si="20"/>
        <v>NACC$KID15AGD=labelled_spss(NACC_UDS$KID15AGD,c(888 = N/A
999 = Unknown), label="Child 15 - age at death")</v>
      </c>
      <c r="R445" s="35" t="str">
        <f t="shared" si="18"/>
        <v>missing values KID15AGD(888,999).</v>
      </c>
      <c r="S445" s="70" t="s">
        <v>3811</v>
      </c>
    </row>
    <row r="446" spans="1:19" ht="10.8" customHeight="1" x14ac:dyDescent="0.3">
      <c r="A446" s="143"/>
      <c r="B446" s="145"/>
      <c r="C446" s="143"/>
      <c r="D446" s="144"/>
      <c r="E446" s="145"/>
      <c r="F446" s="456" t="s">
        <v>6662</v>
      </c>
      <c r="G446" s="460" t="s">
        <v>6907</v>
      </c>
      <c r="H446" s="465" t="s">
        <v>6907</v>
      </c>
      <c r="I446" s="187">
        <v>0</v>
      </c>
      <c r="J446" s="148">
        <f t="shared" si="19"/>
        <v>0</v>
      </c>
      <c r="K446" s="273" t="s">
        <v>2214</v>
      </c>
      <c r="L446" s="151" t="s">
        <v>2214</v>
      </c>
      <c r="M446" s="173" t="s">
        <v>3540</v>
      </c>
      <c r="N446" s="174" t="s">
        <v>3803</v>
      </c>
      <c r="O446" s="174"/>
      <c r="P446" s="171" t="s">
        <v>179</v>
      </c>
      <c r="Q446" s="6" t="str">
        <f t="shared" si="20"/>
        <v>NACC$KID15NEU=labelled_spss(NACC_UDS$KID15NEU,c(1 = Cognitive impairment/behavior change 
2 = Parkinsonism
3 = ALS
4 = Other neurologic condition such as multiple sclerosis or stroke
5 = Psychiatric condition such as schizophrenia, bipolar disorder, or alcoholism
8 = N/A, no neurological problem or psychiatric condition
9 = Unknown), label="Child 15 - neurological problem")</v>
      </c>
      <c r="R446" s="35" t="str">
        <f t="shared" si="18"/>
        <v>missing values KID15NEU(8,9).</v>
      </c>
      <c r="S446" s="70" t="s">
        <v>3812</v>
      </c>
    </row>
    <row r="447" spans="1:19" ht="10.8" customHeight="1" x14ac:dyDescent="0.3">
      <c r="A447" s="143"/>
      <c r="B447" s="145"/>
      <c r="C447" s="143"/>
      <c r="D447" s="144"/>
      <c r="E447" s="145"/>
      <c r="F447" s="456" t="s">
        <v>6663</v>
      </c>
      <c r="G447" s="460" t="s">
        <v>6909</v>
      </c>
      <c r="H447" s="465" t="s">
        <v>6909</v>
      </c>
      <c r="I447" s="187">
        <v>0</v>
      </c>
      <c r="J447" s="148">
        <f t="shared" si="19"/>
        <v>0</v>
      </c>
      <c r="K447" s="273" t="s">
        <v>2215</v>
      </c>
      <c r="L447" s="151" t="s">
        <v>2215</v>
      </c>
      <c r="M447" s="173" t="s">
        <v>3541</v>
      </c>
      <c r="N447" s="173" t="s">
        <v>3804</v>
      </c>
      <c r="O447" s="173"/>
      <c r="P447" s="171"/>
      <c r="Q447" s="6" t="str">
        <f t="shared" si="20"/>
        <v>NACC$KID15PDX=labelled_spss(NACC_UDS$KID15PDX,c(999 = Specific diagnosis unknown), label="Child 15 - primary dx")</v>
      </c>
      <c r="R447" s="35" t="str">
        <f t="shared" si="18"/>
        <v>missing values KID15PDX(999).</v>
      </c>
      <c r="S447" s="70" t="s">
        <v>3810</v>
      </c>
    </row>
    <row r="448" spans="1:19" ht="10.8" customHeight="1" x14ac:dyDescent="0.3">
      <c r="A448" s="143"/>
      <c r="B448" s="145"/>
      <c r="C448" s="143"/>
      <c r="D448" s="144"/>
      <c r="E448" s="145"/>
      <c r="F448" s="456" t="s">
        <v>6664</v>
      </c>
      <c r="G448" s="460" t="s">
        <v>6908</v>
      </c>
      <c r="H448" s="465" t="s">
        <v>6908</v>
      </c>
      <c r="I448" s="187">
        <v>0</v>
      </c>
      <c r="J448" s="148">
        <f t="shared" si="19"/>
        <v>0</v>
      </c>
      <c r="K448" s="273" t="s">
        <v>2216</v>
      </c>
      <c r="L448" s="151" t="s">
        <v>2216</v>
      </c>
      <c r="M448" s="173" t="s">
        <v>3542</v>
      </c>
      <c r="N448" s="174" t="s">
        <v>3805</v>
      </c>
      <c r="O448" s="174"/>
      <c r="P448" s="171"/>
      <c r="Q448" s="6" t="str">
        <f t="shared" si="20"/>
        <v>NACC$KID15MOE=labelled_spss(NACC_UDS$KID15MOE,c(1 = Autopsy
2 = Examination
3 = Medical record review from formal dementia evaluation
4 = Review of general medical records AND co-participant and/or subject telephone interview
5 = Review of general medical records only
6 = Subject and/or co-participant telephone interview
7 = Family report), label="Child 15 - method of evaluation")</v>
      </c>
      <c r="R448" s="35" t="str">
        <f t="shared" si="18"/>
        <v/>
      </c>
      <c r="S448" s="70"/>
    </row>
    <row r="449" spans="1:19" ht="10.8" customHeight="1" x14ac:dyDescent="0.3">
      <c r="A449" s="143"/>
      <c r="B449" s="145"/>
      <c r="C449" s="143"/>
      <c r="D449" s="144"/>
      <c r="E449" s="145"/>
      <c r="F449" s="456" t="s">
        <v>6665</v>
      </c>
      <c r="G449" s="460" t="s">
        <v>6910</v>
      </c>
      <c r="H449" s="465" t="s">
        <v>6910</v>
      </c>
      <c r="I449" s="187">
        <v>0</v>
      </c>
      <c r="J449" s="148">
        <f t="shared" si="19"/>
        <v>0</v>
      </c>
      <c r="K449" s="273" t="s">
        <v>2217</v>
      </c>
      <c r="L449" s="151" t="s">
        <v>2217</v>
      </c>
      <c r="M449" s="173" t="s">
        <v>3543</v>
      </c>
      <c r="N449" s="173" t="s">
        <v>3806</v>
      </c>
      <c r="O449" s="173"/>
      <c r="P449" s="171"/>
      <c r="Q449" s="6" t="str">
        <f t="shared" si="20"/>
        <v>NACC$KID15AGO=labelled_spss(NACC_UDS$KID15AGO,c(999 = Unknown), label="Child 15 - age of onset")</v>
      </c>
      <c r="R449" s="35" t="str">
        <f t="shared" si="18"/>
        <v>missing values KID15AGO(999).</v>
      </c>
      <c r="S449" s="70" t="s">
        <v>3810</v>
      </c>
    </row>
    <row r="450" spans="1:19" ht="10.8" customHeight="1" x14ac:dyDescent="0.3">
      <c r="A450" s="143"/>
      <c r="B450" s="145" t="s">
        <v>6074</v>
      </c>
      <c r="C450" s="143"/>
      <c r="D450" s="144" t="s">
        <v>6442</v>
      </c>
      <c r="E450" s="145" t="s">
        <v>6442</v>
      </c>
      <c r="F450" s="143"/>
      <c r="G450" s="144"/>
      <c r="H450" s="145"/>
      <c r="I450" s="187">
        <v>0</v>
      </c>
      <c r="J450" s="148">
        <f t="shared" si="19"/>
        <v>1</v>
      </c>
      <c r="K450" s="303" t="s">
        <v>2285</v>
      </c>
      <c r="L450" s="175" t="s">
        <v>2285</v>
      </c>
      <c r="M450" s="176" t="s">
        <v>3731</v>
      </c>
      <c r="N450" s="177" t="s">
        <v>3730</v>
      </c>
      <c r="O450" s="177"/>
      <c r="P450" s="299"/>
      <c r="Q450" s="6" t="str">
        <f t="shared" si="20"/>
        <v>NACC$RELCHG=labelled_spss(NACC_UDS$RELCHG,c(0 = subject/informant has changes in relative history
1 = no changes since previous visit), label="Changes in relative information since previous UDS visit")</v>
      </c>
      <c r="R450" s="35" t="str">
        <f t="shared" ref="R450:R513" si="21">IF(S450="","",CONCATENATE("missing values ",L450,"(",S450,")."))</f>
        <v/>
      </c>
      <c r="S450" s="70"/>
    </row>
    <row r="451" spans="1:19" ht="10.8" customHeight="1" x14ac:dyDescent="0.3">
      <c r="A451" s="456" t="s">
        <v>2737</v>
      </c>
      <c r="B451" s="465" t="s">
        <v>2737</v>
      </c>
      <c r="C451" s="456" t="s">
        <v>2737</v>
      </c>
      <c r="D451" s="460" t="s">
        <v>2736</v>
      </c>
      <c r="E451" s="465" t="s">
        <v>2736</v>
      </c>
      <c r="F451" s="456"/>
      <c r="G451" s="460"/>
      <c r="H451" s="465"/>
      <c r="I451" s="187">
        <v>0</v>
      </c>
      <c r="J451" s="148">
        <f t="shared" ref="J451:J514" si="22">IF(AND(F451="",G451="",H451=""),1,0)</f>
        <v>1</v>
      </c>
      <c r="K451" s="303" t="s">
        <v>2286</v>
      </c>
      <c r="L451" s="175" t="s">
        <v>2286</v>
      </c>
      <c r="M451" s="176" t="s">
        <v>3728</v>
      </c>
      <c r="N451" s="176" t="s">
        <v>3729</v>
      </c>
      <c r="O451" s="176"/>
      <c r="P451" s="299"/>
      <c r="Q451" s="6" t="str">
        <f t="shared" ref="Q451:Q514" si="23">CONCATENATE("NACC$",L451,"=","labelled_spss(NACC_UDS$",L451,",c(",N451,"), label=",$Q$1,M451,$Q$1,")")</f>
        <v>NACC$RELSDEM=labelled_spss(NACC_UDS$RELSDEM,c(99 = Unknown), label="Relatives demented")</v>
      </c>
      <c r="R451" s="35" t="str">
        <f t="shared" si="21"/>
        <v>missing values RELSDEM(99).</v>
      </c>
      <c r="S451" s="70" t="s">
        <v>3808</v>
      </c>
    </row>
    <row r="452" spans="1:19" ht="10.8" customHeight="1" x14ac:dyDescent="0.3">
      <c r="A452" s="143"/>
      <c r="B452" s="145"/>
      <c r="C452" s="456" t="s">
        <v>6029</v>
      </c>
      <c r="D452" s="460" t="s">
        <v>6040</v>
      </c>
      <c r="E452" s="465" t="s">
        <v>6040</v>
      </c>
      <c r="F452" s="456"/>
      <c r="G452" s="460"/>
      <c r="H452" s="465"/>
      <c r="I452" s="187">
        <v>0</v>
      </c>
      <c r="J452" s="148">
        <f t="shared" si="22"/>
        <v>1</v>
      </c>
      <c r="K452" s="303" t="s">
        <v>2287</v>
      </c>
      <c r="L452" s="175" t="s">
        <v>2287</v>
      </c>
      <c r="M452" s="176" t="s">
        <v>3732</v>
      </c>
      <c r="N452" s="176" t="s">
        <v>3553</v>
      </c>
      <c r="O452" s="176"/>
      <c r="P452" s="299"/>
      <c r="Q452" s="6" t="str">
        <f t="shared" si="23"/>
        <v>NACC$REL1YOB=labelled_spss(NACC_UDS$REL1YOB,c(9999 = Unknown), label="Relative 1 year of birth")</v>
      </c>
      <c r="R452" s="35" t="str">
        <f t="shared" si="21"/>
        <v>missing values REL1YOB(9999).</v>
      </c>
      <c r="S452" s="70" t="s">
        <v>3809</v>
      </c>
    </row>
    <row r="453" spans="1:19" ht="10.8" customHeight="1" x14ac:dyDescent="0.3">
      <c r="A453" s="143"/>
      <c r="B453" s="145"/>
      <c r="C453" s="456" t="s">
        <v>6028</v>
      </c>
      <c r="D453" s="460" t="s">
        <v>6061</v>
      </c>
      <c r="E453" s="465" t="s">
        <v>6061</v>
      </c>
      <c r="F453" s="456"/>
      <c r="G453" s="460"/>
      <c r="H453" s="465"/>
      <c r="I453" s="187">
        <v>0</v>
      </c>
      <c r="J453" s="148">
        <f t="shared" si="22"/>
        <v>1</v>
      </c>
      <c r="K453" s="303" t="s">
        <v>2288</v>
      </c>
      <c r="L453" s="175" t="s">
        <v>2288</v>
      </c>
      <c r="M453" s="176" t="s">
        <v>3733</v>
      </c>
      <c r="N453" s="177" t="s">
        <v>3552</v>
      </c>
      <c r="O453" s="177"/>
      <c r="P453" s="299"/>
      <c r="Q453" s="6" t="str">
        <f t="shared" si="23"/>
        <v>NACC$REL1LIV=labelled_spss(NACC_UDS$REL1LIV,c(0 = No
1 = Yes
9 = Unknown), label="Relative 1 living")</v>
      </c>
      <c r="R453" s="35" t="str">
        <f t="shared" si="21"/>
        <v>missing values REL1LIV(9).</v>
      </c>
      <c r="S453" s="70" t="s">
        <v>2738</v>
      </c>
    </row>
    <row r="454" spans="1:19" ht="10.8" customHeight="1" x14ac:dyDescent="0.3">
      <c r="A454" s="143"/>
      <c r="B454" s="145"/>
      <c r="C454" s="456" t="s">
        <v>6224</v>
      </c>
      <c r="D454" s="460" t="s">
        <v>6063</v>
      </c>
      <c r="E454" s="465" t="s">
        <v>6063</v>
      </c>
      <c r="F454" s="456"/>
      <c r="G454" s="460"/>
      <c r="H454" s="465"/>
      <c r="I454" s="187">
        <v>0</v>
      </c>
      <c r="J454" s="148">
        <f t="shared" si="22"/>
        <v>1</v>
      </c>
      <c r="K454" s="303" t="s">
        <v>2289</v>
      </c>
      <c r="L454" s="175" t="s">
        <v>2289</v>
      </c>
      <c r="M454" s="176" t="s">
        <v>3734</v>
      </c>
      <c r="N454" s="176" t="s">
        <v>3553</v>
      </c>
      <c r="O454" s="176"/>
      <c r="P454" s="299"/>
      <c r="Q454" s="6" t="str">
        <f t="shared" si="23"/>
        <v>NACC$REL1YOD=labelled_spss(NACC_UDS$REL1YOD,c(9999 = Unknown), label="Relative 1 year of death")</v>
      </c>
      <c r="R454" s="35" t="str">
        <f t="shared" si="21"/>
        <v>missing values REL1YOD(9999).</v>
      </c>
      <c r="S454" s="70" t="s">
        <v>3809</v>
      </c>
    </row>
    <row r="455" spans="1:19" ht="10.8" customHeight="1" x14ac:dyDescent="0.3">
      <c r="A455" s="456" t="s">
        <v>6040</v>
      </c>
      <c r="B455" s="465" t="s">
        <v>6040</v>
      </c>
      <c r="C455" s="456" t="s">
        <v>6225</v>
      </c>
      <c r="D455" s="460" t="s">
        <v>6065</v>
      </c>
      <c r="E455" s="465" t="s">
        <v>6065</v>
      </c>
      <c r="F455" s="456"/>
      <c r="G455" s="460"/>
      <c r="H455" s="465"/>
      <c r="I455" s="187">
        <v>0</v>
      </c>
      <c r="J455" s="148">
        <f t="shared" si="22"/>
        <v>1</v>
      </c>
      <c r="K455" s="303" t="s">
        <v>2290</v>
      </c>
      <c r="L455" s="175" t="s">
        <v>2290</v>
      </c>
      <c r="M455" s="176" t="s">
        <v>3735</v>
      </c>
      <c r="N455" s="176" t="s">
        <v>3556</v>
      </c>
      <c r="O455" s="176"/>
      <c r="P455" s="299"/>
      <c r="Q455" s="6" t="str">
        <f t="shared" si="23"/>
        <v>NACC$REL1ONS=labelled_spss(NACC_UDS$REL1ONS,c(999 = Age unknown), label="Relative 1 age at onset")</v>
      </c>
      <c r="R455" s="35" t="str">
        <f t="shared" si="21"/>
        <v>missing values REL1ONS(999).</v>
      </c>
      <c r="S455" s="70" t="s">
        <v>3810</v>
      </c>
    </row>
    <row r="456" spans="1:19" ht="10.8" customHeight="1" x14ac:dyDescent="0.3">
      <c r="A456" s="456" t="s">
        <v>6060</v>
      </c>
      <c r="B456" s="465" t="s">
        <v>6060</v>
      </c>
      <c r="C456" s="456"/>
      <c r="D456" s="460"/>
      <c r="E456" s="465"/>
      <c r="F456" s="456"/>
      <c r="G456" s="460"/>
      <c r="H456" s="465"/>
      <c r="I456" s="187">
        <v>0</v>
      </c>
      <c r="J456" s="148">
        <f t="shared" si="22"/>
        <v>1</v>
      </c>
      <c r="K456" s="303" t="s">
        <v>2291</v>
      </c>
      <c r="L456" s="175" t="s">
        <v>2291</v>
      </c>
      <c r="M456" s="176" t="s">
        <v>3736</v>
      </c>
      <c r="N456" s="177" t="s">
        <v>3562</v>
      </c>
      <c r="O456" s="177"/>
      <c r="P456" s="299"/>
      <c r="Q456" s="6" t="str">
        <f t="shared" si="23"/>
        <v>NACC$REL1AGE=labelled_spss(NACC_UDS$REL1AGE,c(888 = N/A
999 = Age Unknown), label="Relative 1 current age if living")</v>
      </c>
      <c r="R456" s="35" t="str">
        <f t="shared" si="21"/>
        <v>missing values REL1AGE(888,999).</v>
      </c>
      <c r="S456" s="70" t="s">
        <v>3811</v>
      </c>
    </row>
    <row r="457" spans="1:19" ht="10.8" customHeight="1" x14ac:dyDescent="0.3">
      <c r="A457" s="143"/>
      <c r="B457" s="145"/>
      <c r="C457" s="456" t="s">
        <v>6226</v>
      </c>
      <c r="D457" s="460" t="s">
        <v>6060</v>
      </c>
      <c r="E457" s="465" t="s">
        <v>6060</v>
      </c>
      <c r="F457" s="456"/>
      <c r="G457" s="460"/>
      <c r="H457" s="465"/>
      <c r="I457" s="187">
        <v>0</v>
      </c>
      <c r="J457" s="148">
        <f t="shared" si="22"/>
        <v>1</v>
      </c>
      <c r="K457" s="303" t="s">
        <v>2292</v>
      </c>
      <c r="L457" s="175" t="s">
        <v>2292</v>
      </c>
      <c r="M457" s="176" t="s">
        <v>3737</v>
      </c>
      <c r="N457" s="176" t="s">
        <v>3553</v>
      </c>
      <c r="O457" s="176"/>
      <c r="P457" s="299"/>
      <c r="Q457" s="6" t="str">
        <f t="shared" si="23"/>
        <v>NACC$REL2YOB=labelled_spss(NACC_UDS$REL2YOB,c(9999 = Unknown), label="Relative 2 year of birth")</v>
      </c>
      <c r="R457" s="35" t="str">
        <f t="shared" si="21"/>
        <v>missing values REL2YOB(9999).</v>
      </c>
      <c r="S457" s="70" t="s">
        <v>3809</v>
      </c>
    </row>
    <row r="458" spans="1:19" ht="10.8" customHeight="1" x14ac:dyDescent="0.3">
      <c r="A458" s="143"/>
      <c r="B458" s="145"/>
      <c r="C458" s="456" t="s">
        <v>6227</v>
      </c>
      <c r="D458" s="460" t="s">
        <v>6062</v>
      </c>
      <c r="E458" s="465" t="s">
        <v>6062</v>
      </c>
      <c r="F458" s="456"/>
      <c r="G458" s="460"/>
      <c r="H458" s="465"/>
      <c r="I458" s="187">
        <v>0</v>
      </c>
      <c r="J458" s="148">
        <f t="shared" si="22"/>
        <v>1</v>
      </c>
      <c r="K458" s="303" t="s">
        <v>2293</v>
      </c>
      <c r="L458" s="175" t="s">
        <v>2293</v>
      </c>
      <c r="M458" s="176" t="s">
        <v>3738</v>
      </c>
      <c r="N458" s="177" t="s">
        <v>3552</v>
      </c>
      <c r="O458" s="177"/>
      <c r="P458" s="299"/>
      <c r="Q458" s="6" t="str">
        <f t="shared" si="23"/>
        <v>NACC$REL2LIV=labelled_spss(NACC_UDS$REL2LIV,c(0 = No
1 = Yes
9 = Unknown), label="Relative 2 living")</v>
      </c>
      <c r="R458" s="35" t="str">
        <f t="shared" si="21"/>
        <v>missing values REL2LIV(9).</v>
      </c>
      <c r="S458" s="70" t="s">
        <v>2738</v>
      </c>
    </row>
    <row r="459" spans="1:19" ht="10.8" customHeight="1" x14ac:dyDescent="0.3">
      <c r="A459" s="143"/>
      <c r="B459" s="145"/>
      <c r="C459" s="456" t="s">
        <v>6228</v>
      </c>
      <c r="D459" s="460" t="s">
        <v>6064</v>
      </c>
      <c r="E459" s="465" t="s">
        <v>6064</v>
      </c>
      <c r="F459" s="456"/>
      <c r="G459" s="460"/>
      <c r="H459" s="465"/>
      <c r="I459" s="187">
        <v>0</v>
      </c>
      <c r="J459" s="148">
        <f t="shared" si="22"/>
        <v>1</v>
      </c>
      <c r="K459" s="303" t="s">
        <v>2294</v>
      </c>
      <c r="L459" s="175" t="s">
        <v>2294</v>
      </c>
      <c r="M459" s="176" t="s">
        <v>3739</v>
      </c>
      <c r="N459" s="176" t="s">
        <v>3553</v>
      </c>
      <c r="O459" s="176"/>
      <c r="P459" s="299"/>
      <c r="Q459" s="6" t="str">
        <f t="shared" si="23"/>
        <v>NACC$REL2YOD=labelled_spss(NACC_UDS$REL2YOD,c(9999 = Unknown), label="Relative 2 year of death")</v>
      </c>
      <c r="R459" s="35" t="str">
        <f t="shared" si="21"/>
        <v>missing values REL2YOD(9999).</v>
      </c>
      <c r="S459" s="70" t="s">
        <v>3809</v>
      </c>
    </row>
    <row r="460" spans="1:19" ht="10.8" customHeight="1" x14ac:dyDescent="0.3">
      <c r="A460" s="456" t="s">
        <v>6061</v>
      </c>
      <c r="B460" s="465" t="s">
        <v>6061</v>
      </c>
      <c r="C460" s="456" t="s">
        <v>6229</v>
      </c>
      <c r="D460" s="460" t="s">
        <v>6066</v>
      </c>
      <c r="E460" s="465" t="s">
        <v>6066</v>
      </c>
      <c r="F460" s="456"/>
      <c r="G460" s="460"/>
      <c r="H460" s="465"/>
      <c r="I460" s="187">
        <v>0</v>
      </c>
      <c r="J460" s="148">
        <f t="shared" si="22"/>
        <v>1</v>
      </c>
      <c r="K460" s="303" t="s">
        <v>2295</v>
      </c>
      <c r="L460" s="175" t="s">
        <v>2295</v>
      </c>
      <c r="M460" s="176" t="s">
        <v>3740</v>
      </c>
      <c r="N460" s="176" t="s">
        <v>3556</v>
      </c>
      <c r="O460" s="176"/>
      <c r="P460" s="299"/>
      <c r="Q460" s="6" t="str">
        <f t="shared" si="23"/>
        <v>NACC$REL2ONS=labelled_spss(NACC_UDS$REL2ONS,c(999 = Age unknown), label="Relative 2 age at onset")</v>
      </c>
      <c r="R460" s="35" t="str">
        <f t="shared" si="21"/>
        <v>missing values REL2ONS(999).</v>
      </c>
      <c r="S460" s="70" t="s">
        <v>3810</v>
      </c>
    </row>
    <row r="461" spans="1:19" ht="10.8" customHeight="1" x14ac:dyDescent="0.3">
      <c r="A461" s="456" t="s">
        <v>6062</v>
      </c>
      <c r="B461" s="465" t="s">
        <v>6062</v>
      </c>
      <c r="C461" s="456"/>
      <c r="D461" s="460"/>
      <c r="E461" s="465"/>
      <c r="F461" s="456"/>
      <c r="G461" s="460"/>
      <c r="H461" s="465"/>
      <c r="I461" s="187">
        <v>0</v>
      </c>
      <c r="J461" s="148">
        <f t="shared" si="22"/>
        <v>1</v>
      </c>
      <c r="K461" s="303" t="s">
        <v>2296</v>
      </c>
      <c r="L461" s="175" t="s">
        <v>2296</v>
      </c>
      <c r="M461" s="176" t="s">
        <v>3741</v>
      </c>
      <c r="N461" s="177" t="s">
        <v>3562</v>
      </c>
      <c r="O461" s="177"/>
      <c r="P461" s="299"/>
      <c r="Q461" s="6" t="str">
        <f t="shared" si="23"/>
        <v>NACC$REL2AGE=labelled_spss(NACC_UDS$REL2AGE,c(888 = N/A
999 = Age Unknown), label="Relative 2 current age if living")</v>
      </c>
      <c r="R461" s="35" t="str">
        <f t="shared" si="21"/>
        <v>missing values REL2AGE(888,999).</v>
      </c>
      <c r="S461" s="70" t="s">
        <v>3811</v>
      </c>
    </row>
    <row r="462" spans="1:19" ht="10.8" customHeight="1" x14ac:dyDescent="0.3">
      <c r="A462" s="143"/>
      <c r="B462" s="145"/>
      <c r="C462" s="456" t="s">
        <v>6230</v>
      </c>
      <c r="D462" s="460" t="s">
        <v>6443</v>
      </c>
      <c r="E462" s="465" t="s">
        <v>6443</v>
      </c>
      <c r="F462" s="456"/>
      <c r="G462" s="460"/>
      <c r="H462" s="465"/>
      <c r="I462" s="187">
        <v>0</v>
      </c>
      <c r="J462" s="148">
        <f t="shared" si="22"/>
        <v>1</v>
      </c>
      <c r="K462" s="303" t="s">
        <v>2297</v>
      </c>
      <c r="L462" s="175" t="s">
        <v>2297</v>
      </c>
      <c r="M462" s="176" t="s">
        <v>3742</v>
      </c>
      <c r="N462" s="176" t="s">
        <v>3553</v>
      </c>
      <c r="O462" s="176"/>
      <c r="P462" s="299"/>
      <c r="Q462" s="6" t="str">
        <f t="shared" si="23"/>
        <v>NACC$REL3YOB=labelled_spss(NACC_UDS$REL3YOB,c(9999 = Unknown), label="Relative 3 year of birth")</v>
      </c>
      <c r="R462" s="35" t="str">
        <f t="shared" si="21"/>
        <v>missing values REL3YOB(9999).</v>
      </c>
      <c r="S462" s="70" t="s">
        <v>3809</v>
      </c>
    </row>
    <row r="463" spans="1:19" ht="10.8" customHeight="1" x14ac:dyDescent="0.3">
      <c r="A463" s="143"/>
      <c r="B463" s="145"/>
      <c r="C463" s="456" t="s">
        <v>6231</v>
      </c>
      <c r="D463" s="460" t="s">
        <v>6444</v>
      </c>
      <c r="E463" s="465" t="s">
        <v>6444</v>
      </c>
      <c r="F463" s="456"/>
      <c r="G463" s="460"/>
      <c r="H463" s="465"/>
      <c r="I463" s="187">
        <v>0</v>
      </c>
      <c r="J463" s="148">
        <f t="shared" si="22"/>
        <v>1</v>
      </c>
      <c r="K463" s="303" t="s">
        <v>2298</v>
      </c>
      <c r="L463" s="175" t="s">
        <v>2298</v>
      </c>
      <c r="M463" s="176" t="s">
        <v>3743</v>
      </c>
      <c r="N463" s="177" t="s">
        <v>3552</v>
      </c>
      <c r="O463" s="177"/>
      <c r="P463" s="299"/>
      <c r="Q463" s="6" t="str">
        <f t="shared" si="23"/>
        <v>NACC$REL3LIV=labelled_spss(NACC_UDS$REL3LIV,c(0 = No
1 = Yes
9 = Unknown), label="Relative 3 living")</v>
      </c>
      <c r="R463" s="35" t="str">
        <f t="shared" si="21"/>
        <v>missing values REL3LIV(9).</v>
      </c>
      <c r="S463" s="70" t="s">
        <v>2738</v>
      </c>
    </row>
    <row r="464" spans="1:19" ht="10.8" customHeight="1" x14ac:dyDescent="0.3">
      <c r="A464" s="143"/>
      <c r="B464" s="145"/>
      <c r="C464" s="456" t="s">
        <v>6232</v>
      </c>
      <c r="D464" s="460" t="s">
        <v>6445</v>
      </c>
      <c r="E464" s="465" t="s">
        <v>6445</v>
      </c>
      <c r="F464" s="456"/>
      <c r="G464" s="460"/>
      <c r="H464" s="465"/>
      <c r="I464" s="187">
        <v>0</v>
      </c>
      <c r="J464" s="148">
        <f t="shared" si="22"/>
        <v>1</v>
      </c>
      <c r="K464" s="303" t="s">
        <v>2299</v>
      </c>
      <c r="L464" s="175" t="s">
        <v>2299</v>
      </c>
      <c r="M464" s="176" t="s">
        <v>3744</v>
      </c>
      <c r="N464" s="176" t="s">
        <v>3553</v>
      </c>
      <c r="O464" s="176"/>
      <c r="P464" s="299"/>
      <c r="Q464" s="6" t="str">
        <f t="shared" si="23"/>
        <v>NACC$REL3YOD=labelled_spss(NACC_UDS$REL3YOD,c(9999 = Unknown), label="Relative 3 year of death")</v>
      </c>
      <c r="R464" s="35" t="str">
        <f t="shared" si="21"/>
        <v>missing values REL3YOD(9999).</v>
      </c>
      <c r="S464" s="70" t="s">
        <v>3809</v>
      </c>
    </row>
    <row r="465" spans="1:20" ht="10.8" customHeight="1" x14ac:dyDescent="0.3">
      <c r="A465" s="456" t="s">
        <v>6063</v>
      </c>
      <c r="B465" s="465" t="s">
        <v>6063</v>
      </c>
      <c r="C465" s="456" t="s">
        <v>6233</v>
      </c>
      <c r="D465" s="460" t="s">
        <v>6446</v>
      </c>
      <c r="E465" s="465" t="s">
        <v>6446</v>
      </c>
      <c r="F465" s="456"/>
      <c r="G465" s="460"/>
      <c r="H465" s="465"/>
      <c r="I465" s="187">
        <v>0</v>
      </c>
      <c r="J465" s="148">
        <f t="shared" si="22"/>
        <v>1</v>
      </c>
      <c r="K465" s="303" t="s">
        <v>2300</v>
      </c>
      <c r="L465" s="175" t="s">
        <v>2300</v>
      </c>
      <c r="M465" s="176" t="s">
        <v>3745</v>
      </c>
      <c r="N465" s="176" t="s">
        <v>3556</v>
      </c>
      <c r="O465" s="176"/>
      <c r="P465" s="299"/>
      <c r="Q465" s="6" t="str">
        <f t="shared" si="23"/>
        <v>NACC$REL3ONS=labelled_spss(NACC_UDS$REL3ONS,c(999 = Age unknown), label="Relative 3 age at onset")</v>
      </c>
      <c r="R465" s="35" t="str">
        <f t="shared" si="21"/>
        <v>missing values REL3ONS(999).</v>
      </c>
      <c r="S465" s="70" t="s">
        <v>3810</v>
      </c>
    </row>
    <row r="466" spans="1:20" ht="10.8" customHeight="1" x14ac:dyDescent="0.3">
      <c r="A466" s="456" t="s">
        <v>6064</v>
      </c>
      <c r="B466" s="465" t="s">
        <v>6064</v>
      </c>
      <c r="C466" s="456"/>
      <c r="D466" s="460"/>
      <c r="E466" s="465"/>
      <c r="F466" s="456"/>
      <c r="G466" s="460"/>
      <c r="H466" s="465"/>
      <c r="I466" s="187">
        <v>0</v>
      </c>
      <c r="J466" s="148">
        <f t="shared" si="22"/>
        <v>1</v>
      </c>
      <c r="K466" s="303" t="s">
        <v>2301</v>
      </c>
      <c r="L466" s="175" t="s">
        <v>2301</v>
      </c>
      <c r="M466" s="176" t="s">
        <v>3746</v>
      </c>
      <c r="N466" s="177" t="s">
        <v>3562</v>
      </c>
      <c r="O466" s="177"/>
      <c r="P466" s="299"/>
      <c r="Q466" s="6" t="str">
        <f t="shared" si="23"/>
        <v>NACC$REL3AGE=labelled_spss(NACC_UDS$REL3AGE,c(888 = N/A
999 = Age Unknown), label="Relative 3 current age if living")</v>
      </c>
      <c r="R466" s="35" t="str">
        <f t="shared" si="21"/>
        <v>missing values REL3AGE(888,999).</v>
      </c>
      <c r="S466" s="70" t="s">
        <v>3811</v>
      </c>
    </row>
    <row r="467" spans="1:20" ht="10.8" customHeight="1" x14ac:dyDescent="0.3">
      <c r="A467" s="143"/>
      <c r="B467" s="145"/>
      <c r="C467" s="456" t="s">
        <v>6234</v>
      </c>
      <c r="D467" s="460" t="s">
        <v>6447</v>
      </c>
      <c r="E467" s="465" t="s">
        <v>6447</v>
      </c>
      <c r="F467" s="456"/>
      <c r="G467" s="460"/>
      <c r="H467" s="465"/>
      <c r="I467" s="187">
        <v>0</v>
      </c>
      <c r="J467" s="148">
        <f t="shared" si="22"/>
        <v>1</v>
      </c>
      <c r="K467" s="303" t="s">
        <v>2302</v>
      </c>
      <c r="L467" s="175" t="s">
        <v>2302</v>
      </c>
      <c r="M467" s="176" t="s">
        <v>3747</v>
      </c>
      <c r="N467" s="176" t="s">
        <v>3553</v>
      </c>
      <c r="O467" s="176"/>
      <c r="P467" s="299"/>
      <c r="Q467" s="6" t="str">
        <f t="shared" si="23"/>
        <v>NACC$REL4YOB=labelled_spss(NACC_UDS$REL4YOB,c(9999 = Unknown), label="Relative 4 year of birth")</v>
      </c>
      <c r="R467" s="35" t="str">
        <f t="shared" si="21"/>
        <v>missing values REL4YOB(9999).</v>
      </c>
      <c r="S467" s="70" t="s">
        <v>3809</v>
      </c>
    </row>
    <row r="468" spans="1:20" ht="10.8" customHeight="1" x14ac:dyDescent="0.3">
      <c r="A468" s="143"/>
      <c r="B468" s="145"/>
      <c r="C468" s="456" t="s">
        <v>6235</v>
      </c>
      <c r="D468" s="460" t="s">
        <v>6448</v>
      </c>
      <c r="E468" s="465" t="s">
        <v>6448</v>
      </c>
      <c r="F468" s="456"/>
      <c r="G468" s="460"/>
      <c r="H468" s="465"/>
      <c r="I468" s="187">
        <v>0</v>
      </c>
      <c r="J468" s="148">
        <f t="shared" si="22"/>
        <v>1</v>
      </c>
      <c r="K468" s="303" t="s">
        <v>2303</v>
      </c>
      <c r="L468" s="175" t="s">
        <v>2303</v>
      </c>
      <c r="M468" s="176" t="s">
        <v>3748</v>
      </c>
      <c r="N468" s="177" t="s">
        <v>3552</v>
      </c>
      <c r="O468" s="177"/>
      <c r="P468" s="299"/>
      <c r="Q468" s="6" t="str">
        <f t="shared" si="23"/>
        <v>NACC$REL4LIV=labelled_spss(NACC_UDS$REL4LIV,c(0 = No
1 = Yes
9 = Unknown), label="Relative 4 living")</v>
      </c>
      <c r="R468" s="35" t="str">
        <f t="shared" si="21"/>
        <v>missing values REL4LIV(9).</v>
      </c>
      <c r="S468" s="70" t="s">
        <v>2738</v>
      </c>
    </row>
    <row r="469" spans="1:20" ht="10.8" customHeight="1" x14ac:dyDescent="0.3">
      <c r="A469" s="143"/>
      <c r="B469" s="145"/>
      <c r="C469" s="456" t="s">
        <v>6236</v>
      </c>
      <c r="D469" s="460" t="s">
        <v>6449</v>
      </c>
      <c r="E469" s="465" t="s">
        <v>6449</v>
      </c>
      <c r="F469" s="456"/>
      <c r="G469" s="460"/>
      <c r="H469" s="465"/>
      <c r="I469" s="187">
        <v>0</v>
      </c>
      <c r="J469" s="148">
        <f t="shared" si="22"/>
        <v>1</v>
      </c>
      <c r="K469" s="303" t="s">
        <v>2304</v>
      </c>
      <c r="L469" s="175" t="s">
        <v>2304</v>
      </c>
      <c r="M469" s="176" t="s">
        <v>3749</v>
      </c>
      <c r="N469" s="176" t="s">
        <v>3553</v>
      </c>
      <c r="O469" s="176"/>
      <c r="P469" s="299"/>
      <c r="Q469" s="6" t="str">
        <f t="shared" si="23"/>
        <v>NACC$REL4YOD=labelled_spss(NACC_UDS$REL4YOD,c(9999 = Unknown), label="Relative 4 year of death")</v>
      </c>
      <c r="R469" s="35" t="str">
        <f t="shared" si="21"/>
        <v>missing values REL4YOD(9999).</v>
      </c>
      <c r="S469" s="70" t="s">
        <v>3809</v>
      </c>
    </row>
    <row r="470" spans="1:20" ht="10.8" customHeight="1" x14ac:dyDescent="0.3">
      <c r="A470" s="456" t="s">
        <v>6065</v>
      </c>
      <c r="B470" s="465" t="s">
        <v>6065</v>
      </c>
      <c r="C470" s="456" t="s">
        <v>6237</v>
      </c>
      <c r="D470" s="460" t="s">
        <v>6450</v>
      </c>
      <c r="E470" s="465" t="s">
        <v>6450</v>
      </c>
      <c r="F470" s="456"/>
      <c r="G470" s="460"/>
      <c r="H470" s="465"/>
      <c r="I470" s="187">
        <v>0</v>
      </c>
      <c r="J470" s="148">
        <f t="shared" si="22"/>
        <v>1</v>
      </c>
      <c r="K470" s="303" t="s">
        <v>2305</v>
      </c>
      <c r="L470" s="175" t="s">
        <v>2305</v>
      </c>
      <c r="M470" s="176" t="s">
        <v>3750</v>
      </c>
      <c r="N470" s="176" t="s">
        <v>3556</v>
      </c>
      <c r="O470" s="176"/>
      <c r="P470" s="299"/>
      <c r="Q470" s="6" t="str">
        <f t="shared" si="23"/>
        <v>NACC$REL4ONS=labelled_spss(NACC_UDS$REL4ONS,c(999 = Age unknown), label="Relative 4 age at onset")</v>
      </c>
      <c r="R470" s="35" t="str">
        <f t="shared" si="21"/>
        <v>missing values REL4ONS(999).</v>
      </c>
      <c r="S470" s="70" t="s">
        <v>3810</v>
      </c>
    </row>
    <row r="471" spans="1:20" ht="10.8" customHeight="1" x14ac:dyDescent="0.3">
      <c r="A471" s="456" t="s">
        <v>6066</v>
      </c>
      <c r="B471" s="465" t="s">
        <v>6066</v>
      </c>
      <c r="C471" s="456"/>
      <c r="D471" s="460"/>
      <c r="E471" s="465"/>
      <c r="F471" s="456"/>
      <c r="G471" s="460"/>
      <c r="H471" s="465"/>
      <c r="I471" s="187">
        <v>0</v>
      </c>
      <c r="J471" s="148">
        <f t="shared" si="22"/>
        <v>1</v>
      </c>
      <c r="K471" s="303" t="s">
        <v>2306</v>
      </c>
      <c r="L471" s="175" t="s">
        <v>2306</v>
      </c>
      <c r="M471" s="176" t="s">
        <v>3751</v>
      </c>
      <c r="N471" s="177" t="s">
        <v>3562</v>
      </c>
      <c r="O471" s="177"/>
      <c r="P471" s="299"/>
      <c r="Q471" s="6" t="str">
        <f t="shared" si="23"/>
        <v>NACC$REL4AGE=labelled_spss(NACC_UDS$REL4AGE,c(888 = N/A
999 = Age Unknown), label="Relative 4 current age if living")</v>
      </c>
      <c r="R471" s="35" t="str">
        <f t="shared" si="21"/>
        <v>missing values REL4AGE(888,999).</v>
      </c>
      <c r="S471" s="70" t="s">
        <v>3811</v>
      </c>
      <c r="T471" s="6"/>
    </row>
    <row r="472" spans="1:20" ht="10.8" customHeight="1" x14ac:dyDescent="0.3">
      <c r="A472" s="143"/>
      <c r="B472" s="145"/>
      <c r="C472" s="456" t="s">
        <v>6238</v>
      </c>
      <c r="D472" s="460" t="s">
        <v>6451</v>
      </c>
      <c r="E472" s="465" t="s">
        <v>6451</v>
      </c>
      <c r="F472" s="456"/>
      <c r="G472" s="460"/>
      <c r="H472" s="465"/>
      <c r="I472" s="187">
        <v>0</v>
      </c>
      <c r="J472" s="148">
        <f t="shared" si="22"/>
        <v>1</v>
      </c>
      <c r="K472" s="303" t="s">
        <v>2307</v>
      </c>
      <c r="L472" s="175" t="s">
        <v>2307</v>
      </c>
      <c r="M472" s="176" t="s">
        <v>3752</v>
      </c>
      <c r="N472" s="176" t="s">
        <v>3553</v>
      </c>
      <c r="O472" s="176"/>
      <c r="P472" s="299"/>
      <c r="Q472" s="6" t="str">
        <f t="shared" si="23"/>
        <v>NACC$REL5YOB=labelled_spss(NACC_UDS$REL5YOB,c(9999 = Unknown), label="Relative 5 year of birth")</v>
      </c>
      <c r="R472" s="35" t="str">
        <f t="shared" si="21"/>
        <v>missing values REL5YOB(9999).</v>
      </c>
      <c r="S472" s="70" t="s">
        <v>3809</v>
      </c>
      <c r="T472" s="6"/>
    </row>
    <row r="473" spans="1:20" ht="10.8" customHeight="1" x14ac:dyDescent="0.3">
      <c r="A473" s="143"/>
      <c r="B473" s="145"/>
      <c r="C473" s="456" t="s">
        <v>6239</v>
      </c>
      <c r="D473" s="460" t="s">
        <v>6452</v>
      </c>
      <c r="E473" s="465" t="s">
        <v>6452</v>
      </c>
      <c r="F473" s="456"/>
      <c r="G473" s="460"/>
      <c r="H473" s="465"/>
      <c r="I473" s="187">
        <v>0</v>
      </c>
      <c r="J473" s="148">
        <f t="shared" si="22"/>
        <v>1</v>
      </c>
      <c r="K473" s="303" t="s">
        <v>2308</v>
      </c>
      <c r="L473" s="175" t="s">
        <v>2308</v>
      </c>
      <c r="M473" s="176" t="s">
        <v>3753</v>
      </c>
      <c r="N473" s="177" t="s">
        <v>3552</v>
      </c>
      <c r="O473" s="177"/>
      <c r="P473" s="299"/>
      <c r="Q473" s="6" t="str">
        <f t="shared" si="23"/>
        <v>NACC$REL5LIV=labelled_spss(NACC_UDS$REL5LIV,c(0 = No
1 = Yes
9 = Unknown), label="Relative 5 living")</v>
      </c>
      <c r="R473" s="35" t="str">
        <f t="shared" si="21"/>
        <v>missing values REL5LIV(9).</v>
      </c>
      <c r="S473" s="70" t="s">
        <v>2738</v>
      </c>
      <c r="T473" s="6"/>
    </row>
    <row r="474" spans="1:20" ht="10.8" customHeight="1" x14ac:dyDescent="0.3">
      <c r="A474" s="143"/>
      <c r="B474" s="145"/>
      <c r="C474" s="456" t="s">
        <v>6241</v>
      </c>
      <c r="D474" s="460" t="s">
        <v>6453</v>
      </c>
      <c r="E474" s="465" t="s">
        <v>6453</v>
      </c>
      <c r="F474" s="456"/>
      <c r="G474" s="460"/>
      <c r="H474" s="465"/>
      <c r="I474" s="187">
        <v>0</v>
      </c>
      <c r="J474" s="148">
        <f t="shared" si="22"/>
        <v>1</v>
      </c>
      <c r="K474" s="303" t="s">
        <v>2309</v>
      </c>
      <c r="L474" s="175" t="s">
        <v>2309</v>
      </c>
      <c r="M474" s="176" t="s">
        <v>3754</v>
      </c>
      <c r="N474" s="176" t="s">
        <v>3553</v>
      </c>
      <c r="O474" s="176"/>
      <c r="P474" s="299"/>
      <c r="Q474" s="6" t="str">
        <f t="shared" si="23"/>
        <v>NACC$REL5YOD=labelled_spss(NACC_UDS$REL5YOD,c(9999 = Unknown), label="Relative 5 year of death")</v>
      </c>
      <c r="R474" s="35" t="str">
        <f t="shared" si="21"/>
        <v>missing values REL5YOD(9999).</v>
      </c>
      <c r="S474" s="70" t="s">
        <v>3809</v>
      </c>
      <c r="T474" s="6"/>
    </row>
    <row r="475" spans="1:20" ht="10.8" customHeight="1" x14ac:dyDescent="0.3">
      <c r="A475" s="456" t="s">
        <v>6067</v>
      </c>
      <c r="B475" s="465" t="s">
        <v>6067</v>
      </c>
      <c r="C475" s="456" t="s">
        <v>6242</v>
      </c>
      <c r="D475" s="460" t="s">
        <v>6454</v>
      </c>
      <c r="E475" s="465" t="s">
        <v>6454</v>
      </c>
      <c r="F475" s="456"/>
      <c r="G475" s="460"/>
      <c r="H475" s="465"/>
      <c r="I475" s="187">
        <v>0</v>
      </c>
      <c r="J475" s="148">
        <f t="shared" si="22"/>
        <v>1</v>
      </c>
      <c r="K475" s="303" t="s">
        <v>2310</v>
      </c>
      <c r="L475" s="175" t="s">
        <v>2310</v>
      </c>
      <c r="M475" s="176" t="s">
        <v>3755</v>
      </c>
      <c r="N475" s="176" t="s">
        <v>3556</v>
      </c>
      <c r="O475" s="176"/>
      <c r="P475" s="299"/>
      <c r="Q475" s="6" t="str">
        <f t="shared" si="23"/>
        <v>NACC$REL5ONS=labelled_spss(NACC_UDS$REL5ONS,c(999 = Age unknown), label="Relative 5 age at onset")</v>
      </c>
      <c r="R475" s="35" t="str">
        <f t="shared" si="21"/>
        <v>missing values REL5ONS(999).</v>
      </c>
      <c r="S475" s="70" t="s">
        <v>3810</v>
      </c>
      <c r="T475" s="6"/>
    </row>
    <row r="476" spans="1:20" ht="10.8" customHeight="1" x14ac:dyDescent="0.3">
      <c r="A476" s="456" t="s">
        <v>6068</v>
      </c>
      <c r="B476" s="465" t="s">
        <v>6068</v>
      </c>
      <c r="C476" s="456"/>
      <c r="D476" s="460"/>
      <c r="E476" s="465"/>
      <c r="F476" s="456"/>
      <c r="G476" s="460"/>
      <c r="H476" s="465"/>
      <c r="I476" s="187">
        <v>0</v>
      </c>
      <c r="J476" s="148">
        <f t="shared" si="22"/>
        <v>1</v>
      </c>
      <c r="K476" s="303" t="s">
        <v>2311</v>
      </c>
      <c r="L476" s="175" t="s">
        <v>2311</v>
      </c>
      <c r="M476" s="176" t="s">
        <v>3756</v>
      </c>
      <c r="N476" s="177" t="s">
        <v>3562</v>
      </c>
      <c r="O476" s="177"/>
      <c r="P476" s="299"/>
      <c r="Q476" s="6" t="str">
        <f t="shared" si="23"/>
        <v>NACC$REL5AGE=labelled_spss(NACC_UDS$REL5AGE,c(888 = N/A
999 = Age Unknown), label="Relative 5 current age if living")</v>
      </c>
      <c r="R476" s="35" t="str">
        <f t="shared" si="21"/>
        <v>missing values REL5AGE(888,999).</v>
      </c>
      <c r="S476" s="70" t="s">
        <v>3811</v>
      </c>
      <c r="T476" s="6"/>
    </row>
    <row r="477" spans="1:20" ht="10.8" customHeight="1" x14ac:dyDescent="0.3">
      <c r="A477" s="143"/>
      <c r="B477" s="145"/>
      <c r="C477" s="456" t="s">
        <v>6243</v>
      </c>
      <c r="D477" s="460" t="s">
        <v>6455</v>
      </c>
      <c r="E477" s="465" t="s">
        <v>6455</v>
      </c>
      <c r="F477" s="456"/>
      <c r="G477" s="460"/>
      <c r="H477" s="465"/>
      <c r="I477" s="187">
        <v>0</v>
      </c>
      <c r="J477" s="148">
        <f t="shared" si="22"/>
        <v>1</v>
      </c>
      <c r="K477" s="303" t="s">
        <v>2312</v>
      </c>
      <c r="L477" s="175" t="s">
        <v>2312</v>
      </c>
      <c r="M477" s="176" t="s">
        <v>3757</v>
      </c>
      <c r="N477" s="176" t="s">
        <v>3553</v>
      </c>
      <c r="O477" s="176"/>
      <c r="P477" s="299"/>
      <c r="Q477" s="6" t="str">
        <f t="shared" si="23"/>
        <v>NACC$REL6YOB=labelled_spss(NACC_UDS$REL6YOB,c(9999 = Unknown), label="Relative 6 year of birth")</v>
      </c>
      <c r="R477" s="35" t="str">
        <f t="shared" si="21"/>
        <v>missing values REL6YOB(9999).</v>
      </c>
      <c r="S477" s="70" t="s">
        <v>3809</v>
      </c>
      <c r="T477" s="6"/>
    </row>
    <row r="478" spans="1:20" ht="10.8" customHeight="1" x14ac:dyDescent="0.3">
      <c r="A478" s="143"/>
      <c r="B478" s="145"/>
      <c r="C478" s="456" t="s">
        <v>6240</v>
      </c>
      <c r="D478" s="460" t="s">
        <v>6456</v>
      </c>
      <c r="E478" s="465" t="s">
        <v>6456</v>
      </c>
      <c r="F478" s="456"/>
      <c r="G478" s="460"/>
      <c r="H478" s="465"/>
      <c r="I478" s="187">
        <v>0</v>
      </c>
      <c r="J478" s="148">
        <f t="shared" si="22"/>
        <v>1</v>
      </c>
      <c r="K478" s="303" t="s">
        <v>2313</v>
      </c>
      <c r="L478" s="175" t="s">
        <v>2313</v>
      </c>
      <c r="M478" s="176" t="s">
        <v>3758</v>
      </c>
      <c r="N478" s="177" t="s">
        <v>3552</v>
      </c>
      <c r="O478" s="177"/>
      <c r="P478" s="299"/>
      <c r="Q478" s="6" t="str">
        <f t="shared" si="23"/>
        <v>NACC$REL6LIV=labelled_spss(NACC_UDS$REL6LIV,c(0 = No
1 = Yes
9 = Unknown), label="Relative 6 living")</v>
      </c>
      <c r="R478" s="35" t="str">
        <f t="shared" si="21"/>
        <v>missing values REL6LIV(9).</v>
      </c>
      <c r="S478" s="70" t="s">
        <v>2738</v>
      </c>
      <c r="T478" s="6"/>
    </row>
    <row r="479" spans="1:20" ht="10.8" customHeight="1" x14ac:dyDescent="0.3">
      <c r="A479" s="143"/>
      <c r="B479" s="145"/>
      <c r="C479" s="456" t="s">
        <v>6244</v>
      </c>
      <c r="D479" s="460" t="s">
        <v>6457</v>
      </c>
      <c r="E479" s="465" t="s">
        <v>6457</v>
      </c>
      <c r="F479" s="456"/>
      <c r="G479" s="460"/>
      <c r="H479" s="465"/>
      <c r="I479" s="187">
        <v>0</v>
      </c>
      <c r="J479" s="148">
        <f t="shared" si="22"/>
        <v>1</v>
      </c>
      <c r="K479" s="303" t="s">
        <v>2314</v>
      </c>
      <c r="L479" s="175" t="s">
        <v>2314</v>
      </c>
      <c r="M479" s="176" t="s">
        <v>3759</v>
      </c>
      <c r="N479" s="176" t="s">
        <v>3553</v>
      </c>
      <c r="O479" s="176"/>
      <c r="P479" s="299"/>
      <c r="Q479" s="6" t="str">
        <f t="shared" si="23"/>
        <v>NACC$REL6YOD=labelled_spss(NACC_UDS$REL6YOD,c(9999 = Unknown), label="Relative 6 year of death")</v>
      </c>
      <c r="R479" s="35" t="str">
        <f t="shared" si="21"/>
        <v>missing values REL6YOD(9999).</v>
      </c>
      <c r="S479" s="70" t="s">
        <v>3809</v>
      </c>
      <c r="T479" s="6"/>
    </row>
    <row r="480" spans="1:20" ht="10.8" customHeight="1" x14ac:dyDescent="0.3">
      <c r="A480" s="456" t="s">
        <v>6069</v>
      </c>
      <c r="B480" s="465" t="s">
        <v>6069</v>
      </c>
      <c r="C480" s="456" t="s">
        <v>6245</v>
      </c>
      <c r="D480" s="460" t="s">
        <v>6458</v>
      </c>
      <c r="E480" s="465" t="s">
        <v>6458</v>
      </c>
      <c r="F480" s="456"/>
      <c r="G480" s="460"/>
      <c r="H480" s="465"/>
      <c r="I480" s="187">
        <v>0</v>
      </c>
      <c r="J480" s="148">
        <f t="shared" si="22"/>
        <v>1</v>
      </c>
      <c r="K480" s="303" t="s">
        <v>2315</v>
      </c>
      <c r="L480" s="175" t="s">
        <v>2315</v>
      </c>
      <c r="M480" s="176" t="s">
        <v>3760</v>
      </c>
      <c r="N480" s="176" t="s">
        <v>3556</v>
      </c>
      <c r="O480" s="176"/>
      <c r="P480" s="299"/>
      <c r="Q480" s="6" t="str">
        <f t="shared" si="23"/>
        <v>NACC$REL6ONS=labelled_spss(NACC_UDS$REL6ONS,c(999 = Age unknown), label="Relative 6 age at onset")</v>
      </c>
      <c r="R480" s="35" t="str">
        <f t="shared" si="21"/>
        <v>missing values REL6ONS(999).</v>
      </c>
      <c r="S480" s="70" t="s">
        <v>3810</v>
      </c>
      <c r="T480" s="6"/>
    </row>
    <row r="481" spans="1:20" ht="10.8" customHeight="1" x14ac:dyDescent="0.3">
      <c r="A481" s="456" t="s">
        <v>6070</v>
      </c>
      <c r="B481" s="465" t="s">
        <v>6070</v>
      </c>
      <c r="C481" s="456"/>
      <c r="D481" s="460"/>
      <c r="E481" s="465"/>
      <c r="F481" s="456"/>
      <c r="G481" s="460"/>
      <c r="H481" s="465"/>
      <c r="I481" s="187">
        <v>0</v>
      </c>
      <c r="J481" s="148">
        <f t="shared" si="22"/>
        <v>1</v>
      </c>
      <c r="K481" s="303" t="s">
        <v>2316</v>
      </c>
      <c r="L481" s="175" t="s">
        <v>2316</v>
      </c>
      <c r="M481" s="176" t="s">
        <v>3761</v>
      </c>
      <c r="N481" s="177" t="s">
        <v>3562</v>
      </c>
      <c r="O481" s="177"/>
      <c r="P481" s="299"/>
      <c r="Q481" s="6" t="str">
        <f t="shared" si="23"/>
        <v>NACC$REL6AGE=labelled_spss(NACC_UDS$REL6AGE,c(888 = N/A
999 = Age Unknown), label="Relative 6 current age if living")</v>
      </c>
      <c r="R481" s="35" t="str">
        <f t="shared" si="21"/>
        <v>missing values REL6AGE(888,999).</v>
      </c>
      <c r="S481" s="70" t="s">
        <v>3811</v>
      </c>
    </row>
    <row r="482" spans="1:20" ht="10.8" customHeight="1" x14ac:dyDescent="0.3">
      <c r="A482" s="143"/>
      <c r="B482" s="145"/>
      <c r="C482" s="456" t="s">
        <v>6246</v>
      </c>
      <c r="D482" s="460" t="s">
        <v>6459</v>
      </c>
      <c r="E482" s="465" t="s">
        <v>6459</v>
      </c>
      <c r="F482" s="456"/>
      <c r="G482" s="460"/>
      <c r="H482" s="465"/>
      <c r="I482" s="187">
        <v>0</v>
      </c>
      <c r="J482" s="148">
        <f t="shared" si="22"/>
        <v>1</v>
      </c>
      <c r="K482" s="303" t="s">
        <v>2317</v>
      </c>
      <c r="L482" s="175" t="s">
        <v>2317</v>
      </c>
      <c r="M482" s="176" t="s">
        <v>3762</v>
      </c>
      <c r="N482" s="176" t="s">
        <v>3553</v>
      </c>
      <c r="O482" s="176"/>
      <c r="P482" s="299"/>
      <c r="Q482" s="6" t="str">
        <f t="shared" si="23"/>
        <v>NACC$REL7YOB=labelled_spss(NACC_UDS$REL7YOB,c(9999 = Unknown), label="Relative 7 year of birth")</v>
      </c>
      <c r="R482" s="35" t="str">
        <f t="shared" si="21"/>
        <v>missing values REL7YOB(9999).</v>
      </c>
      <c r="S482" s="70" t="s">
        <v>3809</v>
      </c>
    </row>
    <row r="483" spans="1:20" ht="10.8" customHeight="1" x14ac:dyDescent="0.3">
      <c r="A483" s="143"/>
      <c r="B483" s="145"/>
      <c r="C483" s="456" t="s">
        <v>6247</v>
      </c>
      <c r="D483" s="460" t="s">
        <v>6460</v>
      </c>
      <c r="E483" s="465" t="s">
        <v>6460</v>
      </c>
      <c r="F483" s="456"/>
      <c r="G483" s="460"/>
      <c r="H483" s="465"/>
      <c r="I483" s="187">
        <v>0</v>
      </c>
      <c r="J483" s="148">
        <f t="shared" si="22"/>
        <v>1</v>
      </c>
      <c r="K483" s="303" t="s">
        <v>2318</v>
      </c>
      <c r="L483" s="175" t="s">
        <v>2318</v>
      </c>
      <c r="M483" s="176" t="s">
        <v>3763</v>
      </c>
      <c r="N483" s="177" t="s">
        <v>3552</v>
      </c>
      <c r="O483" s="177"/>
      <c r="P483" s="299"/>
      <c r="Q483" s="6" t="str">
        <f t="shared" si="23"/>
        <v>NACC$REL7LIV=labelled_spss(NACC_UDS$REL7LIV,c(0 = No
1 = Yes
9 = Unknown), label="Relative 7 living")</v>
      </c>
      <c r="R483" s="35" t="str">
        <f t="shared" si="21"/>
        <v>missing values REL7LIV(9).</v>
      </c>
      <c r="S483" s="70" t="s">
        <v>2738</v>
      </c>
    </row>
    <row r="484" spans="1:20" ht="10.8" customHeight="1" x14ac:dyDescent="0.3">
      <c r="A484" s="143"/>
      <c r="B484" s="145"/>
      <c r="C484" s="456" t="s">
        <v>6248</v>
      </c>
      <c r="D484" s="460" t="s">
        <v>6461</v>
      </c>
      <c r="E484" s="465" t="s">
        <v>6461</v>
      </c>
      <c r="F484" s="456"/>
      <c r="G484" s="460"/>
      <c r="H484" s="465"/>
      <c r="I484" s="187">
        <v>0</v>
      </c>
      <c r="J484" s="148">
        <f t="shared" si="22"/>
        <v>1</v>
      </c>
      <c r="K484" s="303" t="s">
        <v>2319</v>
      </c>
      <c r="L484" s="175" t="s">
        <v>2319</v>
      </c>
      <c r="M484" s="176" t="s">
        <v>3764</v>
      </c>
      <c r="N484" s="176" t="s">
        <v>3553</v>
      </c>
      <c r="O484" s="176"/>
      <c r="P484" s="299"/>
      <c r="Q484" s="6" t="str">
        <f t="shared" si="23"/>
        <v>NACC$REL7YOD=labelled_spss(NACC_UDS$REL7YOD,c(9999 = Unknown), label="Relative 7 year of death")</v>
      </c>
      <c r="R484" s="35" t="str">
        <f t="shared" si="21"/>
        <v>missing values REL7YOD(9999).</v>
      </c>
      <c r="S484" s="70" t="s">
        <v>3809</v>
      </c>
    </row>
    <row r="485" spans="1:20" ht="10.8" customHeight="1" x14ac:dyDescent="0.3">
      <c r="A485" s="143"/>
      <c r="B485" s="145"/>
      <c r="C485" s="456" t="s">
        <v>6249</v>
      </c>
      <c r="D485" s="460" t="s">
        <v>6462</v>
      </c>
      <c r="E485" s="465" t="s">
        <v>6462</v>
      </c>
      <c r="F485" s="456"/>
      <c r="G485" s="460"/>
      <c r="H485" s="465"/>
      <c r="I485" s="187">
        <v>0</v>
      </c>
      <c r="J485" s="148">
        <f t="shared" si="22"/>
        <v>1</v>
      </c>
      <c r="K485" s="303" t="s">
        <v>2320</v>
      </c>
      <c r="L485" s="175" t="s">
        <v>2320</v>
      </c>
      <c r="M485" s="176" t="s">
        <v>3765</v>
      </c>
      <c r="N485" s="176" t="s">
        <v>3556</v>
      </c>
      <c r="O485" s="176"/>
      <c r="P485" s="299"/>
      <c r="Q485" s="6" t="str">
        <f t="shared" si="23"/>
        <v>NACC$REL7ONS=labelled_spss(NACC_UDS$REL7ONS,c(999 = Age unknown), label="Relative 7 age at onset")</v>
      </c>
      <c r="R485" s="35" t="str">
        <f t="shared" si="21"/>
        <v>missing values REL7ONS(999).</v>
      </c>
      <c r="S485" s="70" t="s">
        <v>3810</v>
      </c>
    </row>
    <row r="486" spans="1:20" ht="10.8" customHeight="1" x14ac:dyDescent="0.3">
      <c r="A486" s="143"/>
      <c r="B486" s="145"/>
      <c r="C486" s="456" t="s">
        <v>6250</v>
      </c>
      <c r="D486" s="460" t="s">
        <v>6463</v>
      </c>
      <c r="E486" s="465" t="s">
        <v>6463</v>
      </c>
      <c r="F486" s="456"/>
      <c r="G486" s="460"/>
      <c r="H486" s="465"/>
      <c r="I486" s="187">
        <v>0</v>
      </c>
      <c r="J486" s="148">
        <f t="shared" si="22"/>
        <v>1</v>
      </c>
      <c r="K486" s="303" t="s">
        <v>2321</v>
      </c>
      <c r="L486" s="175" t="s">
        <v>2321</v>
      </c>
      <c r="M486" s="176" t="s">
        <v>3766</v>
      </c>
      <c r="N486" s="176" t="s">
        <v>3553</v>
      </c>
      <c r="O486" s="176"/>
      <c r="P486" s="299"/>
      <c r="Q486" s="6" t="str">
        <f t="shared" si="23"/>
        <v>NACC$REL8YOB=labelled_spss(NACC_UDS$REL8YOB,c(9999 = Unknown), label="Relative 8 year of birth")</v>
      </c>
      <c r="R486" s="35" t="str">
        <f t="shared" si="21"/>
        <v>missing values REL8YOB(9999).</v>
      </c>
      <c r="S486" s="70" t="s">
        <v>3809</v>
      </c>
    </row>
    <row r="487" spans="1:20" ht="10.8" customHeight="1" x14ac:dyDescent="0.3">
      <c r="A487" s="143"/>
      <c r="B487" s="145"/>
      <c r="C487" s="456" t="s">
        <v>6251</v>
      </c>
      <c r="D487" s="460" t="s">
        <v>6464</v>
      </c>
      <c r="E487" s="465" t="s">
        <v>6464</v>
      </c>
      <c r="F487" s="456"/>
      <c r="G487" s="460"/>
      <c r="H487" s="465"/>
      <c r="I487" s="187">
        <v>0</v>
      </c>
      <c r="J487" s="148">
        <f t="shared" si="22"/>
        <v>1</v>
      </c>
      <c r="K487" s="303" t="s">
        <v>2322</v>
      </c>
      <c r="L487" s="175" t="s">
        <v>2322</v>
      </c>
      <c r="M487" s="176" t="s">
        <v>3767</v>
      </c>
      <c r="N487" s="177" t="s">
        <v>3552</v>
      </c>
      <c r="O487" s="177"/>
      <c r="P487" s="299"/>
      <c r="Q487" s="6" t="str">
        <f t="shared" si="23"/>
        <v>NACC$REL8LIV=labelled_spss(NACC_UDS$REL8LIV,c(0 = No
1 = Yes
9 = Unknown), label="Relative 8 living")</v>
      </c>
      <c r="R487" s="35" t="str">
        <f t="shared" si="21"/>
        <v>missing values REL8LIV(9).</v>
      </c>
      <c r="S487" s="70" t="s">
        <v>2738</v>
      </c>
      <c r="T487" s="6"/>
    </row>
    <row r="488" spans="1:20" ht="10.8" customHeight="1" x14ac:dyDescent="0.3">
      <c r="A488" s="143"/>
      <c r="B488" s="145"/>
      <c r="C488" s="456" t="s">
        <v>6252</v>
      </c>
      <c r="D488" s="460" t="s">
        <v>6465</v>
      </c>
      <c r="E488" s="465" t="s">
        <v>6465</v>
      </c>
      <c r="F488" s="456"/>
      <c r="G488" s="460"/>
      <c r="H488" s="465"/>
      <c r="I488" s="187">
        <v>0</v>
      </c>
      <c r="J488" s="148">
        <f t="shared" si="22"/>
        <v>1</v>
      </c>
      <c r="K488" s="303" t="s">
        <v>2323</v>
      </c>
      <c r="L488" s="175" t="s">
        <v>2323</v>
      </c>
      <c r="M488" s="176" t="s">
        <v>3768</v>
      </c>
      <c r="N488" s="176" t="s">
        <v>3553</v>
      </c>
      <c r="O488" s="176"/>
      <c r="P488" s="299"/>
      <c r="Q488" s="6" t="str">
        <f t="shared" si="23"/>
        <v>NACC$REL8YOD=labelled_spss(NACC_UDS$REL8YOD,c(9999 = Unknown), label="Relative 8 year of death")</v>
      </c>
      <c r="R488" s="35" t="str">
        <f t="shared" si="21"/>
        <v>missing values REL8YOD(9999).</v>
      </c>
      <c r="S488" s="70" t="s">
        <v>3809</v>
      </c>
      <c r="T488" s="6"/>
    </row>
    <row r="489" spans="1:20" ht="10.8" customHeight="1" x14ac:dyDescent="0.3">
      <c r="A489" s="143"/>
      <c r="B489" s="145"/>
      <c r="C489" s="456" t="s">
        <v>6253</v>
      </c>
      <c r="D489" s="460" t="s">
        <v>6466</v>
      </c>
      <c r="E489" s="465" t="s">
        <v>6466</v>
      </c>
      <c r="F489" s="456"/>
      <c r="G489" s="460"/>
      <c r="H489" s="465"/>
      <c r="I489" s="187">
        <v>0</v>
      </c>
      <c r="J489" s="148">
        <f t="shared" si="22"/>
        <v>1</v>
      </c>
      <c r="K489" s="303" t="s">
        <v>2324</v>
      </c>
      <c r="L489" s="175" t="s">
        <v>2324</v>
      </c>
      <c r="M489" s="176" t="s">
        <v>3769</v>
      </c>
      <c r="N489" s="176" t="s">
        <v>3556</v>
      </c>
      <c r="O489" s="176"/>
      <c r="P489" s="299"/>
      <c r="Q489" s="6" t="str">
        <f t="shared" si="23"/>
        <v>NACC$REL8ONS=labelled_spss(NACC_UDS$REL8ONS,c(999 = Age unknown), label="Relative 8 age at onset")</v>
      </c>
      <c r="R489" s="35" t="str">
        <f t="shared" si="21"/>
        <v>missing values REL8ONS(999).</v>
      </c>
      <c r="S489" s="70" t="s">
        <v>3810</v>
      </c>
      <c r="T489" s="6"/>
    </row>
    <row r="490" spans="1:20" ht="10.8" customHeight="1" x14ac:dyDescent="0.3">
      <c r="A490" s="143"/>
      <c r="B490" s="145"/>
      <c r="C490" s="456" t="s">
        <v>6254</v>
      </c>
      <c r="D490" s="460" t="s">
        <v>6467</v>
      </c>
      <c r="E490" s="465" t="s">
        <v>6467</v>
      </c>
      <c r="F490" s="456"/>
      <c r="G490" s="460"/>
      <c r="H490" s="465"/>
      <c r="I490" s="187">
        <v>0</v>
      </c>
      <c r="J490" s="148">
        <f t="shared" si="22"/>
        <v>1</v>
      </c>
      <c r="K490" s="303" t="s">
        <v>2325</v>
      </c>
      <c r="L490" s="175" t="s">
        <v>2325</v>
      </c>
      <c r="M490" s="176" t="s">
        <v>3770</v>
      </c>
      <c r="N490" s="176" t="s">
        <v>3553</v>
      </c>
      <c r="O490" s="176"/>
      <c r="P490" s="299"/>
      <c r="Q490" s="6" t="str">
        <f t="shared" si="23"/>
        <v>NACC$REL9YOB=labelled_spss(NACC_UDS$REL9YOB,c(9999 = Unknown), label="Relative 9 year of birth")</v>
      </c>
      <c r="R490" s="35" t="str">
        <f t="shared" si="21"/>
        <v>missing values REL9YOB(9999).</v>
      </c>
      <c r="S490" s="70" t="s">
        <v>3809</v>
      </c>
      <c r="T490" s="6"/>
    </row>
    <row r="491" spans="1:20" ht="10.8" customHeight="1" x14ac:dyDescent="0.3">
      <c r="A491" s="143"/>
      <c r="B491" s="145"/>
      <c r="C491" s="456" t="s">
        <v>6255</v>
      </c>
      <c r="D491" s="460" t="s">
        <v>6468</v>
      </c>
      <c r="E491" s="465" t="s">
        <v>6468</v>
      </c>
      <c r="F491" s="456"/>
      <c r="G491" s="460"/>
      <c r="H491" s="465"/>
      <c r="I491" s="187">
        <v>0</v>
      </c>
      <c r="J491" s="148">
        <f t="shared" si="22"/>
        <v>1</v>
      </c>
      <c r="K491" s="303" t="s">
        <v>2326</v>
      </c>
      <c r="L491" s="175" t="s">
        <v>2326</v>
      </c>
      <c r="M491" s="176" t="s">
        <v>3771</v>
      </c>
      <c r="N491" s="177" t="s">
        <v>3552</v>
      </c>
      <c r="O491" s="177"/>
      <c r="P491" s="299"/>
      <c r="Q491" s="6" t="str">
        <f t="shared" si="23"/>
        <v>NACC$REL9LIV=labelled_spss(NACC_UDS$REL9LIV,c(0 = No
1 = Yes
9 = Unknown), label="Relative 9 living")</v>
      </c>
      <c r="R491" s="35" t="str">
        <f t="shared" si="21"/>
        <v>missing values REL9LIV(9).</v>
      </c>
      <c r="S491" s="70" t="s">
        <v>2738</v>
      </c>
      <c r="T491" s="6"/>
    </row>
    <row r="492" spans="1:20" ht="10.8" customHeight="1" x14ac:dyDescent="0.3">
      <c r="A492" s="143"/>
      <c r="B492" s="145"/>
      <c r="C492" s="456" t="s">
        <v>6256</v>
      </c>
      <c r="D492" s="460" t="s">
        <v>6469</v>
      </c>
      <c r="E492" s="465" t="s">
        <v>6469</v>
      </c>
      <c r="F492" s="456"/>
      <c r="G492" s="460"/>
      <c r="H492" s="465"/>
      <c r="I492" s="187">
        <v>0</v>
      </c>
      <c r="J492" s="148">
        <f t="shared" si="22"/>
        <v>1</v>
      </c>
      <c r="K492" s="303" t="s">
        <v>2327</v>
      </c>
      <c r="L492" s="175" t="s">
        <v>2327</v>
      </c>
      <c r="M492" s="176" t="s">
        <v>3772</v>
      </c>
      <c r="N492" s="176" t="s">
        <v>3553</v>
      </c>
      <c r="O492" s="176"/>
      <c r="P492" s="299"/>
      <c r="Q492" s="6" t="str">
        <f t="shared" si="23"/>
        <v>NACC$REL9YOD=labelled_spss(NACC_UDS$REL9YOD,c(9999 = Unknown), label="Relative 9 year of death")</v>
      </c>
      <c r="R492" s="35" t="str">
        <f t="shared" si="21"/>
        <v>missing values REL9YOD(9999).</v>
      </c>
      <c r="S492" s="70" t="s">
        <v>3809</v>
      </c>
      <c r="T492" s="6"/>
    </row>
    <row r="493" spans="1:20" ht="10.8" customHeight="1" x14ac:dyDescent="0.3">
      <c r="A493" s="143"/>
      <c r="B493" s="145"/>
      <c r="C493" s="456" t="s">
        <v>6257</v>
      </c>
      <c r="D493" s="460" t="s">
        <v>6470</v>
      </c>
      <c r="E493" s="465" t="s">
        <v>6470</v>
      </c>
      <c r="F493" s="456"/>
      <c r="G493" s="460"/>
      <c r="H493" s="465"/>
      <c r="I493" s="187">
        <v>0</v>
      </c>
      <c r="J493" s="148">
        <f t="shared" si="22"/>
        <v>1</v>
      </c>
      <c r="K493" s="303" t="s">
        <v>2328</v>
      </c>
      <c r="L493" s="175" t="s">
        <v>2328</v>
      </c>
      <c r="M493" s="176" t="s">
        <v>3773</v>
      </c>
      <c r="N493" s="176" t="s">
        <v>3556</v>
      </c>
      <c r="O493" s="176"/>
      <c r="P493" s="299"/>
      <c r="Q493" s="6" t="str">
        <f t="shared" si="23"/>
        <v>NACC$REL9ONS=labelled_spss(NACC_UDS$REL9ONS,c(999 = Age unknown), label="Relative 9 age at onset")</v>
      </c>
      <c r="R493" s="35" t="str">
        <f t="shared" si="21"/>
        <v>missing values REL9ONS(999).</v>
      </c>
      <c r="S493" s="70" t="s">
        <v>3810</v>
      </c>
      <c r="T493" s="6"/>
    </row>
    <row r="494" spans="1:20" ht="10.8" customHeight="1" x14ac:dyDescent="0.3">
      <c r="A494" s="143"/>
      <c r="B494" s="145"/>
      <c r="C494" s="456" t="s">
        <v>6258</v>
      </c>
      <c r="D494" s="460" t="s">
        <v>6471</v>
      </c>
      <c r="E494" s="465" t="s">
        <v>6471</v>
      </c>
      <c r="F494" s="456"/>
      <c r="G494" s="460"/>
      <c r="H494" s="465"/>
      <c r="I494" s="187">
        <v>0</v>
      </c>
      <c r="J494" s="148">
        <f t="shared" si="22"/>
        <v>1</v>
      </c>
      <c r="K494" s="303" t="s">
        <v>2329</v>
      </c>
      <c r="L494" s="175" t="s">
        <v>2329</v>
      </c>
      <c r="M494" s="176" t="s">
        <v>3774</v>
      </c>
      <c r="N494" s="176" t="s">
        <v>3553</v>
      </c>
      <c r="O494" s="176"/>
      <c r="P494" s="299"/>
      <c r="Q494" s="6" t="str">
        <f t="shared" si="23"/>
        <v>NACC$REL10YOB=labelled_spss(NACC_UDS$REL10YOB,c(9999 = Unknown), label="Relative 10 year of birth")</v>
      </c>
      <c r="R494" s="35" t="str">
        <f t="shared" si="21"/>
        <v>missing values REL10YOB(9999).</v>
      </c>
      <c r="S494" s="70" t="s">
        <v>3809</v>
      </c>
      <c r="T494" s="6"/>
    </row>
    <row r="495" spans="1:20" ht="10.8" customHeight="1" x14ac:dyDescent="0.3">
      <c r="A495" s="143"/>
      <c r="B495" s="145"/>
      <c r="C495" s="456" t="s">
        <v>6259</v>
      </c>
      <c r="D495" s="460" t="s">
        <v>6472</v>
      </c>
      <c r="E495" s="465" t="s">
        <v>6472</v>
      </c>
      <c r="F495" s="456"/>
      <c r="G495" s="460"/>
      <c r="H495" s="465"/>
      <c r="I495" s="187">
        <v>0</v>
      </c>
      <c r="J495" s="148">
        <f t="shared" si="22"/>
        <v>1</v>
      </c>
      <c r="K495" s="303" t="s">
        <v>2330</v>
      </c>
      <c r="L495" s="175" t="s">
        <v>2330</v>
      </c>
      <c r="M495" s="176" t="s">
        <v>3775</v>
      </c>
      <c r="N495" s="177" t="s">
        <v>3552</v>
      </c>
      <c r="O495" s="177"/>
      <c r="P495" s="299"/>
      <c r="Q495" s="6" t="str">
        <f t="shared" si="23"/>
        <v>NACC$REL10LIV=labelled_spss(NACC_UDS$REL10LIV,c(0 = No
1 = Yes
9 = Unknown), label="Relative 10 living")</v>
      </c>
      <c r="R495" s="35" t="str">
        <f t="shared" si="21"/>
        <v>missing values REL10LIV(9).</v>
      </c>
      <c r="S495" s="70" t="s">
        <v>2738</v>
      </c>
      <c r="T495" s="6"/>
    </row>
    <row r="496" spans="1:20" ht="10.8" customHeight="1" x14ac:dyDescent="0.3">
      <c r="A496" s="143"/>
      <c r="B496" s="145"/>
      <c r="C496" s="456" t="s">
        <v>6260</v>
      </c>
      <c r="D496" s="460" t="s">
        <v>6473</v>
      </c>
      <c r="E496" s="465" t="s">
        <v>6473</v>
      </c>
      <c r="F496" s="456"/>
      <c r="G496" s="460"/>
      <c r="H496" s="465"/>
      <c r="I496" s="187">
        <v>0</v>
      </c>
      <c r="J496" s="148">
        <f t="shared" si="22"/>
        <v>1</v>
      </c>
      <c r="K496" s="303" t="s">
        <v>2331</v>
      </c>
      <c r="L496" s="175" t="s">
        <v>2331</v>
      </c>
      <c r="M496" s="176" t="s">
        <v>3776</v>
      </c>
      <c r="N496" s="176" t="s">
        <v>3553</v>
      </c>
      <c r="O496" s="176"/>
      <c r="P496" s="299"/>
      <c r="Q496" s="6" t="str">
        <f t="shared" si="23"/>
        <v>NACC$REL10YOD=labelled_spss(NACC_UDS$REL10YOD,c(9999 = Unknown), label="Relative 10 year of death")</v>
      </c>
      <c r="R496" s="35" t="str">
        <f t="shared" si="21"/>
        <v>missing values REL10YOD(9999).</v>
      </c>
      <c r="S496" s="70" t="s">
        <v>3809</v>
      </c>
      <c r="T496" s="6"/>
    </row>
    <row r="497" spans="1:20" ht="10.8" customHeight="1" x14ac:dyDescent="0.3">
      <c r="A497" s="143"/>
      <c r="B497" s="145"/>
      <c r="C497" s="456" t="s">
        <v>6261</v>
      </c>
      <c r="D497" s="460" t="s">
        <v>6474</v>
      </c>
      <c r="E497" s="465" t="s">
        <v>6474</v>
      </c>
      <c r="F497" s="456"/>
      <c r="G497" s="460"/>
      <c r="H497" s="465"/>
      <c r="I497" s="187">
        <v>0</v>
      </c>
      <c r="J497" s="148">
        <f t="shared" si="22"/>
        <v>1</v>
      </c>
      <c r="K497" s="303" t="s">
        <v>2332</v>
      </c>
      <c r="L497" s="175" t="s">
        <v>2332</v>
      </c>
      <c r="M497" s="176" t="s">
        <v>3777</v>
      </c>
      <c r="N497" s="176" t="s">
        <v>3556</v>
      </c>
      <c r="O497" s="176"/>
      <c r="P497" s="299"/>
      <c r="Q497" s="6" t="str">
        <f t="shared" si="23"/>
        <v>NACC$REL10ONS=labelled_spss(NACC_UDS$REL10ONS,c(999 = Age unknown), label="Relative 10 age at onset")</v>
      </c>
      <c r="R497" s="35" t="str">
        <f t="shared" si="21"/>
        <v>missing values REL10ONS(999).</v>
      </c>
      <c r="S497" s="70" t="s">
        <v>3810</v>
      </c>
      <c r="T497" s="6"/>
    </row>
    <row r="498" spans="1:20" ht="10.8" customHeight="1" x14ac:dyDescent="0.3">
      <c r="A498" s="143"/>
      <c r="B498" s="145"/>
      <c r="C498" s="456" t="s">
        <v>6262</v>
      </c>
      <c r="D498" s="460" t="s">
        <v>6475</v>
      </c>
      <c r="E498" s="465" t="s">
        <v>6475</v>
      </c>
      <c r="F498" s="456"/>
      <c r="G498" s="460"/>
      <c r="H498" s="465"/>
      <c r="I498" s="187">
        <v>0</v>
      </c>
      <c r="J498" s="148">
        <f t="shared" si="22"/>
        <v>1</v>
      </c>
      <c r="K498" s="303" t="s">
        <v>2333</v>
      </c>
      <c r="L498" s="175" t="s">
        <v>2333</v>
      </c>
      <c r="M498" s="176" t="s">
        <v>3778</v>
      </c>
      <c r="N498" s="176" t="s">
        <v>3553</v>
      </c>
      <c r="O498" s="176"/>
      <c r="P498" s="299"/>
      <c r="Q498" s="6" t="str">
        <f t="shared" si="23"/>
        <v>NACC$REL11YOB=labelled_spss(NACC_UDS$REL11YOB,c(9999 = Unknown), label="Relative 11 year of birth")</v>
      </c>
      <c r="R498" s="35" t="str">
        <f t="shared" si="21"/>
        <v>missing values REL11YOB(9999).</v>
      </c>
      <c r="S498" s="70" t="s">
        <v>3809</v>
      </c>
      <c r="T498" s="6"/>
    </row>
    <row r="499" spans="1:20" ht="10.8" customHeight="1" x14ac:dyDescent="0.3">
      <c r="A499" s="143"/>
      <c r="B499" s="145"/>
      <c r="C499" s="456" t="s">
        <v>6263</v>
      </c>
      <c r="D499" s="460" t="s">
        <v>6476</v>
      </c>
      <c r="E499" s="465" t="s">
        <v>6476</v>
      </c>
      <c r="F499" s="456"/>
      <c r="G499" s="460"/>
      <c r="H499" s="465"/>
      <c r="I499" s="187">
        <v>0</v>
      </c>
      <c r="J499" s="148">
        <f t="shared" si="22"/>
        <v>1</v>
      </c>
      <c r="K499" s="303" t="s">
        <v>2334</v>
      </c>
      <c r="L499" s="175" t="s">
        <v>2334</v>
      </c>
      <c r="M499" s="176" t="s">
        <v>3779</v>
      </c>
      <c r="N499" s="177" t="s">
        <v>3552</v>
      </c>
      <c r="O499" s="177"/>
      <c r="P499" s="299"/>
      <c r="Q499" s="6" t="str">
        <f t="shared" si="23"/>
        <v>NACC$REL11LIV=labelled_spss(NACC_UDS$REL11LIV,c(0 = No
1 = Yes
9 = Unknown), label="Relative 11 living")</v>
      </c>
      <c r="R499" s="35" t="str">
        <f t="shared" si="21"/>
        <v>missing values REL11LIV(9).</v>
      </c>
      <c r="S499" s="70" t="s">
        <v>2738</v>
      </c>
    </row>
    <row r="500" spans="1:20" ht="10.8" customHeight="1" x14ac:dyDescent="0.3">
      <c r="A500" s="143"/>
      <c r="B500" s="145"/>
      <c r="C500" s="456" t="s">
        <v>6264</v>
      </c>
      <c r="D500" s="460" t="s">
        <v>6477</v>
      </c>
      <c r="E500" s="465" t="s">
        <v>6477</v>
      </c>
      <c r="F500" s="456"/>
      <c r="G500" s="460"/>
      <c r="H500" s="465"/>
      <c r="I500" s="187">
        <v>0</v>
      </c>
      <c r="J500" s="148">
        <f t="shared" si="22"/>
        <v>1</v>
      </c>
      <c r="K500" s="303" t="s">
        <v>2335</v>
      </c>
      <c r="L500" s="175" t="s">
        <v>2335</v>
      </c>
      <c r="M500" s="176" t="s">
        <v>3780</v>
      </c>
      <c r="N500" s="176" t="s">
        <v>3553</v>
      </c>
      <c r="O500" s="176"/>
      <c r="P500" s="299"/>
      <c r="Q500" s="6" t="str">
        <f t="shared" si="23"/>
        <v>NACC$REL11YOD=labelled_spss(NACC_UDS$REL11YOD,c(9999 = Unknown), label="Relative 11 year of death")</v>
      </c>
      <c r="R500" s="35" t="str">
        <f t="shared" si="21"/>
        <v>missing values REL11YOD(9999).</v>
      </c>
      <c r="S500" s="70" t="s">
        <v>3809</v>
      </c>
    </row>
    <row r="501" spans="1:20" ht="10.8" customHeight="1" x14ac:dyDescent="0.3">
      <c r="A501" s="143"/>
      <c r="B501" s="145"/>
      <c r="C501" s="456" t="s">
        <v>6265</v>
      </c>
      <c r="D501" s="460" t="s">
        <v>6478</v>
      </c>
      <c r="E501" s="465" t="s">
        <v>6478</v>
      </c>
      <c r="F501" s="456"/>
      <c r="G501" s="460"/>
      <c r="H501" s="465"/>
      <c r="I501" s="187">
        <v>0</v>
      </c>
      <c r="J501" s="148">
        <f t="shared" si="22"/>
        <v>1</v>
      </c>
      <c r="K501" s="303" t="s">
        <v>2336</v>
      </c>
      <c r="L501" s="175" t="s">
        <v>2336</v>
      </c>
      <c r="M501" s="176" t="s">
        <v>3781</v>
      </c>
      <c r="N501" s="176" t="s">
        <v>3556</v>
      </c>
      <c r="O501" s="176"/>
      <c r="P501" s="299"/>
      <c r="Q501" s="6" t="str">
        <f t="shared" si="23"/>
        <v>NACC$REL11ONS=labelled_spss(NACC_UDS$REL11ONS,c(999 = Age unknown), label="Relative 11 age at onset")</v>
      </c>
      <c r="R501" s="35" t="str">
        <f t="shared" si="21"/>
        <v>missing values REL11ONS(999).</v>
      </c>
      <c r="S501" s="70" t="s">
        <v>3810</v>
      </c>
    </row>
    <row r="502" spans="1:20" ht="10.8" customHeight="1" x14ac:dyDescent="0.3">
      <c r="A502" s="143"/>
      <c r="B502" s="145"/>
      <c r="C502" s="456" t="s">
        <v>6266</v>
      </c>
      <c r="D502" s="460" t="s">
        <v>6479</v>
      </c>
      <c r="E502" s="465" t="s">
        <v>6479</v>
      </c>
      <c r="F502" s="456"/>
      <c r="G502" s="460"/>
      <c r="H502" s="465"/>
      <c r="I502" s="187">
        <v>0</v>
      </c>
      <c r="J502" s="148">
        <f t="shared" si="22"/>
        <v>1</v>
      </c>
      <c r="K502" s="303" t="s">
        <v>2337</v>
      </c>
      <c r="L502" s="175" t="s">
        <v>2337</v>
      </c>
      <c r="M502" s="176" t="s">
        <v>3782</v>
      </c>
      <c r="N502" s="176" t="s">
        <v>3553</v>
      </c>
      <c r="O502" s="176"/>
      <c r="P502" s="299"/>
      <c r="Q502" s="6" t="str">
        <f t="shared" si="23"/>
        <v>NACC$REL12YOB=labelled_spss(NACC_UDS$REL12YOB,c(9999 = Unknown), label="Relative 12 year of birth")</v>
      </c>
      <c r="R502" s="35" t="str">
        <f t="shared" si="21"/>
        <v>missing values REL12YOB(9999).</v>
      </c>
      <c r="S502" s="70" t="s">
        <v>3809</v>
      </c>
    </row>
    <row r="503" spans="1:20" ht="10.8" customHeight="1" x14ac:dyDescent="0.3">
      <c r="A503" s="143"/>
      <c r="B503" s="145"/>
      <c r="C503" s="456" t="s">
        <v>6267</v>
      </c>
      <c r="D503" s="460" t="s">
        <v>6480</v>
      </c>
      <c r="E503" s="465" t="s">
        <v>6480</v>
      </c>
      <c r="F503" s="456"/>
      <c r="G503" s="460"/>
      <c r="H503" s="465"/>
      <c r="I503" s="187">
        <v>0</v>
      </c>
      <c r="J503" s="148">
        <f t="shared" si="22"/>
        <v>1</v>
      </c>
      <c r="K503" s="303" t="s">
        <v>2338</v>
      </c>
      <c r="L503" s="175" t="s">
        <v>2338</v>
      </c>
      <c r="M503" s="176" t="s">
        <v>3783</v>
      </c>
      <c r="N503" s="177" t="s">
        <v>3552</v>
      </c>
      <c r="O503" s="177"/>
      <c r="P503" s="299"/>
      <c r="Q503" s="6" t="str">
        <f t="shared" si="23"/>
        <v>NACC$REL12LIV=labelled_spss(NACC_UDS$REL12LIV,c(0 = No
1 = Yes
9 = Unknown), label="Relative 12 living")</v>
      </c>
      <c r="R503" s="35" t="str">
        <f t="shared" si="21"/>
        <v>missing values REL12LIV(9).</v>
      </c>
      <c r="S503" s="70" t="s">
        <v>2738</v>
      </c>
    </row>
    <row r="504" spans="1:20" ht="10.8" customHeight="1" x14ac:dyDescent="0.3">
      <c r="A504" s="143"/>
      <c r="B504" s="145"/>
      <c r="C504" s="456" t="s">
        <v>6268</v>
      </c>
      <c r="D504" s="460" t="s">
        <v>6481</v>
      </c>
      <c r="E504" s="465" t="s">
        <v>6481</v>
      </c>
      <c r="F504" s="456"/>
      <c r="G504" s="460"/>
      <c r="H504" s="465"/>
      <c r="I504" s="187">
        <v>0</v>
      </c>
      <c r="J504" s="148">
        <f t="shared" si="22"/>
        <v>1</v>
      </c>
      <c r="K504" s="303" t="s">
        <v>2339</v>
      </c>
      <c r="L504" s="175" t="s">
        <v>2339</v>
      </c>
      <c r="M504" s="176" t="s">
        <v>3784</v>
      </c>
      <c r="N504" s="176" t="s">
        <v>3553</v>
      </c>
      <c r="O504" s="176"/>
      <c r="P504" s="299"/>
      <c r="Q504" s="6" t="str">
        <f t="shared" si="23"/>
        <v>NACC$REL12YOD=labelled_spss(NACC_UDS$REL12YOD,c(9999 = Unknown), label="Relative 12 year of death")</v>
      </c>
      <c r="R504" s="35" t="str">
        <f t="shared" si="21"/>
        <v>missing values REL12YOD(9999).</v>
      </c>
      <c r="S504" s="70" t="s">
        <v>3809</v>
      </c>
    </row>
    <row r="505" spans="1:20" ht="10.8" customHeight="1" x14ac:dyDescent="0.3">
      <c r="A505" s="143"/>
      <c r="B505" s="145"/>
      <c r="C505" s="456" t="s">
        <v>6269</v>
      </c>
      <c r="D505" s="460" t="s">
        <v>6482</v>
      </c>
      <c r="E505" s="465" t="s">
        <v>6482</v>
      </c>
      <c r="F505" s="456"/>
      <c r="G505" s="460"/>
      <c r="H505" s="465"/>
      <c r="I505" s="187">
        <v>0</v>
      </c>
      <c r="J505" s="148">
        <f t="shared" si="22"/>
        <v>1</v>
      </c>
      <c r="K505" s="303" t="s">
        <v>2340</v>
      </c>
      <c r="L505" s="175" t="s">
        <v>2340</v>
      </c>
      <c r="M505" s="176" t="s">
        <v>3785</v>
      </c>
      <c r="N505" s="176" t="s">
        <v>3556</v>
      </c>
      <c r="O505" s="176"/>
      <c r="P505" s="299"/>
      <c r="Q505" s="6" t="str">
        <f t="shared" si="23"/>
        <v>NACC$REL12ONS=labelled_spss(NACC_UDS$REL12ONS,c(999 = Age unknown), label="Relative 12 age at onset")</v>
      </c>
      <c r="R505" s="35" t="str">
        <f t="shared" si="21"/>
        <v>missing values REL12ONS(999).</v>
      </c>
      <c r="S505" s="70" t="s">
        <v>3810</v>
      </c>
    </row>
    <row r="506" spans="1:20" ht="10.8" customHeight="1" x14ac:dyDescent="0.3">
      <c r="A506" s="143"/>
      <c r="B506" s="145"/>
      <c r="C506" s="456" t="s">
        <v>6270</v>
      </c>
      <c r="D506" s="460" t="s">
        <v>6483</v>
      </c>
      <c r="E506" s="465" t="s">
        <v>6483</v>
      </c>
      <c r="F506" s="456"/>
      <c r="G506" s="460"/>
      <c r="H506" s="465"/>
      <c r="I506" s="187">
        <v>0</v>
      </c>
      <c r="J506" s="148">
        <f t="shared" si="22"/>
        <v>1</v>
      </c>
      <c r="K506" s="303" t="s">
        <v>2341</v>
      </c>
      <c r="L506" s="175" t="s">
        <v>2341</v>
      </c>
      <c r="M506" s="176" t="s">
        <v>3786</v>
      </c>
      <c r="N506" s="176" t="s">
        <v>3553</v>
      </c>
      <c r="O506" s="176"/>
      <c r="P506" s="299"/>
      <c r="Q506" s="6" t="str">
        <f t="shared" si="23"/>
        <v>NACC$REL13YOB=labelled_spss(NACC_UDS$REL13YOB,c(9999 = Unknown), label="Relative 13 year of birth")</v>
      </c>
      <c r="R506" s="35" t="str">
        <f t="shared" si="21"/>
        <v>missing values REL13YOB(9999).</v>
      </c>
      <c r="S506" s="70" t="s">
        <v>3809</v>
      </c>
    </row>
    <row r="507" spans="1:20" ht="10.8" customHeight="1" x14ac:dyDescent="0.3">
      <c r="A507" s="143"/>
      <c r="B507" s="145"/>
      <c r="C507" s="456" t="s">
        <v>6271</v>
      </c>
      <c r="D507" s="460" t="s">
        <v>6484</v>
      </c>
      <c r="E507" s="465" t="s">
        <v>6484</v>
      </c>
      <c r="F507" s="456"/>
      <c r="G507" s="460"/>
      <c r="H507" s="465"/>
      <c r="I507" s="187">
        <v>0</v>
      </c>
      <c r="J507" s="148">
        <f t="shared" si="22"/>
        <v>1</v>
      </c>
      <c r="K507" s="303" t="s">
        <v>2342</v>
      </c>
      <c r="L507" s="175" t="s">
        <v>2342</v>
      </c>
      <c r="M507" s="176" t="s">
        <v>3787</v>
      </c>
      <c r="N507" s="177" t="s">
        <v>3552</v>
      </c>
      <c r="O507" s="177"/>
      <c r="P507" s="299"/>
      <c r="Q507" s="6" t="str">
        <f t="shared" si="23"/>
        <v>NACC$REL13LIV=labelled_spss(NACC_UDS$REL13LIV,c(0 = No
1 = Yes
9 = Unknown), label="Relative 13 living")</v>
      </c>
      <c r="R507" s="35" t="str">
        <f t="shared" si="21"/>
        <v>missing values REL13LIV(9).</v>
      </c>
      <c r="S507" s="70" t="s">
        <v>2738</v>
      </c>
    </row>
    <row r="508" spans="1:20" ht="10.8" customHeight="1" x14ac:dyDescent="0.3">
      <c r="A508" s="143"/>
      <c r="B508" s="145"/>
      <c r="C508" s="456" t="s">
        <v>6272</v>
      </c>
      <c r="D508" s="460" t="s">
        <v>6485</v>
      </c>
      <c r="E508" s="465" t="s">
        <v>6485</v>
      </c>
      <c r="F508" s="456"/>
      <c r="G508" s="460"/>
      <c r="H508" s="465"/>
      <c r="I508" s="187">
        <v>0</v>
      </c>
      <c r="J508" s="148">
        <f t="shared" si="22"/>
        <v>1</v>
      </c>
      <c r="K508" s="303" t="s">
        <v>2343</v>
      </c>
      <c r="L508" s="175" t="s">
        <v>2343</v>
      </c>
      <c r="M508" s="176" t="s">
        <v>3788</v>
      </c>
      <c r="N508" s="176" t="s">
        <v>3553</v>
      </c>
      <c r="O508" s="176"/>
      <c r="P508" s="299"/>
      <c r="Q508" s="6" t="str">
        <f t="shared" si="23"/>
        <v>NACC$REL13YOD=labelled_spss(NACC_UDS$REL13YOD,c(9999 = Unknown), label="Relative 13 year of death")</v>
      </c>
      <c r="R508" s="35" t="str">
        <f t="shared" si="21"/>
        <v>missing values REL13YOD(9999).</v>
      </c>
      <c r="S508" s="70" t="s">
        <v>3809</v>
      </c>
    </row>
    <row r="509" spans="1:20" ht="10.8" customHeight="1" x14ac:dyDescent="0.3">
      <c r="A509" s="143"/>
      <c r="B509" s="145"/>
      <c r="C509" s="456" t="s">
        <v>6273</v>
      </c>
      <c r="D509" s="460" t="s">
        <v>6486</v>
      </c>
      <c r="E509" s="465" t="s">
        <v>6486</v>
      </c>
      <c r="F509" s="456"/>
      <c r="G509" s="460"/>
      <c r="H509" s="465"/>
      <c r="I509" s="187">
        <v>0</v>
      </c>
      <c r="J509" s="148">
        <f t="shared" si="22"/>
        <v>1</v>
      </c>
      <c r="K509" s="303" t="s">
        <v>2344</v>
      </c>
      <c r="L509" s="175" t="s">
        <v>2344</v>
      </c>
      <c r="M509" s="176" t="s">
        <v>3789</v>
      </c>
      <c r="N509" s="176" t="s">
        <v>3556</v>
      </c>
      <c r="O509" s="176"/>
      <c r="P509" s="299"/>
      <c r="Q509" s="6" t="str">
        <f t="shared" si="23"/>
        <v>NACC$REL13ONS=labelled_spss(NACC_UDS$REL13ONS,c(999 = Age unknown), label="Relative 13 age at onset")</v>
      </c>
      <c r="R509" s="35" t="str">
        <f t="shared" si="21"/>
        <v>missing values REL13ONS(999).</v>
      </c>
      <c r="S509" s="70" t="s">
        <v>3810</v>
      </c>
    </row>
    <row r="510" spans="1:20" ht="10.8" customHeight="1" x14ac:dyDescent="0.3">
      <c r="A510" s="143"/>
      <c r="B510" s="145"/>
      <c r="C510" s="456" t="s">
        <v>6274</v>
      </c>
      <c r="D510" s="460" t="s">
        <v>6487</v>
      </c>
      <c r="E510" s="465" t="s">
        <v>6487</v>
      </c>
      <c r="F510" s="456"/>
      <c r="G510" s="460"/>
      <c r="H510" s="465"/>
      <c r="I510" s="187">
        <v>0</v>
      </c>
      <c r="J510" s="148">
        <f t="shared" si="22"/>
        <v>1</v>
      </c>
      <c r="K510" s="303" t="s">
        <v>2345</v>
      </c>
      <c r="L510" s="175" t="s">
        <v>2345</v>
      </c>
      <c r="M510" s="176" t="s">
        <v>3790</v>
      </c>
      <c r="N510" s="176" t="s">
        <v>3553</v>
      </c>
      <c r="O510" s="176"/>
      <c r="P510" s="299"/>
      <c r="Q510" s="6" t="str">
        <f t="shared" si="23"/>
        <v>NACC$REL14YOB=labelled_spss(NACC_UDS$REL14YOB,c(9999 = Unknown), label="Relative 14 year of birth")</v>
      </c>
      <c r="R510" s="35" t="str">
        <f t="shared" si="21"/>
        <v>missing values REL14YOB(9999).</v>
      </c>
      <c r="S510" s="70" t="s">
        <v>3809</v>
      </c>
    </row>
    <row r="511" spans="1:20" ht="10.8" customHeight="1" x14ac:dyDescent="0.3">
      <c r="A511" s="143"/>
      <c r="B511" s="145"/>
      <c r="C511" s="456" t="s">
        <v>6275</v>
      </c>
      <c r="D511" s="460" t="s">
        <v>6488</v>
      </c>
      <c r="E511" s="465" t="s">
        <v>6488</v>
      </c>
      <c r="F511" s="456"/>
      <c r="G511" s="460"/>
      <c r="H511" s="465"/>
      <c r="I511" s="187">
        <v>0</v>
      </c>
      <c r="J511" s="148">
        <f t="shared" si="22"/>
        <v>1</v>
      </c>
      <c r="K511" s="303" t="s">
        <v>2346</v>
      </c>
      <c r="L511" s="175" t="s">
        <v>2346</v>
      </c>
      <c r="M511" s="176" t="s">
        <v>3791</v>
      </c>
      <c r="N511" s="177" t="s">
        <v>3552</v>
      </c>
      <c r="O511" s="177"/>
      <c r="P511" s="299"/>
      <c r="Q511" s="6" t="str">
        <f t="shared" si="23"/>
        <v>NACC$REL14LIV=labelled_spss(NACC_UDS$REL14LIV,c(0 = No
1 = Yes
9 = Unknown), label="Relative 14 living")</v>
      </c>
      <c r="R511" s="35" t="str">
        <f t="shared" si="21"/>
        <v>missing values REL14LIV(9).</v>
      </c>
      <c r="S511" s="70" t="s">
        <v>2738</v>
      </c>
    </row>
    <row r="512" spans="1:20" ht="10.8" customHeight="1" x14ac:dyDescent="0.3">
      <c r="A512" s="143"/>
      <c r="B512" s="145"/>
      <c r="C512" s="456" t="s">
        <v>6276</v>
      </c>
      <c r="D512" s="460" t="s">
        <v>6489</v>
      </c>
      <c r="E512" s="465" t="s">
        <v>6489</v>
      </c>
      <c r="F512" s="456"/>
      <c r="G512" s="460"/>
      <c r="H512" s="465"/>
      <c r="I512" s="187">
        <v>0</v>
      </c>
      <c r="J512" s="148">
        <f t="shared" si="22"/>
        <v>1</v>
      </c>
      <c r="K512" s="303" t="s">
        <v>2347</v>
      </c>
      <c r="L512" s="175" t="s">
        <v>2347</v>
      </c>
      <c r="M512" s="176" t="s">
        <v>3792</v>
      </c>
      <c r="N512" s="176" t="s">
        <v>3553</v>
      </c>
      <c r="O512" s="176"/>
      <c r="P512" s="299"/>
      <c r="Q512" s="6" t="str">
        <f t="shared" si="23"/>
        <v>NACC$REL14YOD=labelled_spss(NACC_UDS$REL14YOD,c(9999 = Unknown), label="Relative 14 year of death")</v>
      </c>
      <c r="R512" s="35" t="str">
        <f t="shared" si="21"/>
        <v>missing values REL14YOD(9999).</v>
      </c>
      <c r="S512" s="70" t="s">
        <v>3809</v>
      </c>
    </row>
    <row r="513" spans="1:19" ht="10.8" customHeight="1" x14ac:dyDescent="0.3">
      <c r="A513" s="143"/>
      <c r="B513" s="145"/>
      <c r="C513" s="456" t="s">
        <v>6277</v>
      </c>
      <c r="D513" s="460" t="s">
        <v>6490</v>
      </c>
      <c r="E513" s="465" t="s">
        <v>6490</v>
      </c>
      <c r="F513" s="456"/>
      <c r="G513" s="460"/>
      <c r="H513" s="465"/>
      <c r="I513" s="187">
        <v>0</v>
      </c>
      <c r="J513" s="148">
        <f t="shared" si="22"/>
        <v>1</v>
      </c>
      <c r="K513" s="303" t="s">
        <v>2348</v>
      </c>
      <c r="L513" s="175" t="s">
        <v>2348</v>
      </c>
      <c r="M513" s="176" t="s">
        <v>3793</v>
      </c>
      <c r="N513" s="176" t="s">
        <v>3556</v>
      </c>
      <c r="O513" s="176"/>
      <c r="P513" s="299"/>
      <c r="Q513" s="6" t="str">
        <f t="shared" si="23"/>
        <v>NACC$REL14ONS=labelled_spss(NACC_UDS$REL14ONS,c(999 = Age unknown), label="Relative 14 age at onset")</v>
      </c>
      <c r="R513" s="35" t="str">
        <f t="shared" si="21"/>
        <v>missing values REL14ONS(999).</v>
      </c>
      <c r="S513" s="70" t="s">
        <v>3810</v>
      </c>
    </row>
    <row r="514" spans="1:19" ht="10.8" customHeight="1" x14ac:dyDescent="0.3">
      <c r="A514" s="143"/>
      <c r="B514" s="145"/>
      <c r="C514" s="456" t="s">
        <v>6278</v>
      </c>
      <c r="D514" s="460" t="s">
        <v>6491</v>
      </c>
      <c r="E514" s="465" t="s">
        <v>6491</v>
      </c>
      <c r="F514" s="456"/>
      <c r="G514" s="460"/>
      <c r="H514" s="465"/>
      <c r="I514" s="187">
        <v>0</v>
      </c>
      <c r="J514" s="148">
        <f t="shared" si="22"/>
        <v>1</v>
      </c>
      <c r="K514" s="303" t="s">
        <v>2349</v>
      </c>
      <c r="L514" s="175" t="s">
        <v>2349</v>
      </c>
      <c r="M514" s="176" t="s">
        <v>3794</v>
      </c>
      <c r="N514" s="176" t="s">
        <v>3553</v>
      </c>
      <c r="O514" s="176"/>
      <c r="P514" s="299"/>
      <c r="Q514" s="6" t="str">
        <f t="shared" si="23"/>
        <v>NACC$REL15YOB=labelled_spss(NACC_UDS$REL15YOB,c(9999 = Unknown), label="Relative 15 year of birth")</v>
      </c>
      <c r="R514" s="35" t="str">
        <f t="shared" ref="R514:R517" si="24">IF(S514="","",CONCATENATE("missing values ",L514,"(",S514,")."))</f>
        <v>missing values REL15YOB(9999).</v>
      </c>
      <c r="S514" s="70" t="s">
        <v>3809</v>
      </c>
    </row>
    <row r="515" spans="1:19" ht="10.8" customHeight="1" x14ac:dyDescent="0.3">
      <c r="A515" s="143"/>
      <c r="B515" s="145"/>
      <c r="C515" s="456" t="s">
        <v>6279</v>
      </c>
      <c r="D515" s="460" t="s">
        <v>6492</v>
      </c>
      <c r="E515" s="465" t="s">
        <v>6492</v>
      </c>
      <c r="F515" s="456"/>
      <c r="G515" s="460"/>
      <c r="H515" s="465"/>
      <c r="I515" s="187">
        <v>0</v>
      </c>
      <c r="J515" s="148">
        <f t="shared" ref="J515:J517" si="25">IF(AND(F515="",G515="",H515=""),1,0)</f>
        <v>1</v>
      </c>
      <c r="K515" s="303" t="s">
        <v>2350</v>
      </c>
      <c r="L515" s="175" t="s">
        <v>2350</v>
      </c>
      <c r="M515" s="176" t="s">
        <v>3795</v>
      </c>
      <c r="N515" s="177" t="s">
        <v>3552</v>
      </c>
      <c r="O515" s="177"/>
      <c r="P515" s="299"/>
      <c r="Q515" s="6" t="str">
        <f t="shared" ref="Q515:Q517" si="26">CONCATENATE("NACC$",L515,"=","labelled_spss(NACC_UDS$",L515,",c(",N515,"), label=",$Q$1,M515,$Q$1,")")</f>
        <v>NACC$REL15LIV=labelled_spss(NACC_UDS$REL15LIV,c(0 = No
1 = Yes
9 = Unknown), label="Relative 15 living")</v>
      </c>
      <c r="R515" s="35" t="str">
        <f t="shared" si="24"/>
        <v>missing values REL15LIV(9).</v>
      </c>
      <c r="S515" s="70" t="s">
        <v>2738</v>
      </c>
    </row>
    <row r="516" spans="1:19" ht="10.8" customHeight="1" x14ac:dyDescent="0.3">
      <c r="A516" s="143"/>
      <c r="B516" s="145"/>
      <c r="C516" s="456" t="s">
        <v>6280</v>
      </c>
      <c r="D516" s="460" t="s">
        <v>6493</v>
      </c>
      <c r="E516" s="465" t="s">
        <v>6493</v>
      </c>
      <c r="F516" s="456"/>
      <c r="G516" s="460"/>
      <c r="H516" s="465"/>
      <c r="I516" s="187">
        <v>0</v>
      </c>
      <c r="J516" s="148">
        <f t="shared" si="25"/>
        <v>1</v>
      </c>
      <c r="K516" s="303" t="s">
        <v>2351</v>
      </c>
      <c r="L516" s="175" t="s">
        <v>2351</v>
      </c>
      <c r="M516" s="176" t="s">
        <v>3796</v>
      </c>
      <c r="N516" s="176" t="s">
        <v>3553</v>
      </c>
      <c r="O516" s="176"/>
      <c r="P516" s="299"/>
      <c r="Q516" s="6" t="str">
        <f t="shared" si="26"/>
        <v>NACC$REL15YOD=labelled_spss(NACC_UDS$REL15YOD,c(9999 = Unknown), label="Relative 15 year of death")</v>
      </c>
      <c r="R516" s="35" t="str">
        <f t="shared" si="24"/>
        <v>missing values REL15YOD(9999).</v>
      </c>
      <c r="S516" s="70" t="s">
        <v>3809</v>
      </c>
    </row>
    <row r="517" spans="1:19" ht="10.8" customHeight="1" thickBot="1" x14ac:dyDescent="0.35">
      <c r="A517" s="157"/>
      <c r="B517" s="189"/>
      <c r="C517" s="466" t="s">
        <v>6281</v>
      </c>
      <c r="D517" s="467" t="s">
        <v>6494</v>
      </c>
      <c r="E517" s="468" t="s">
        <v>6494</v>
      </c>
      <c r="F517" s="466"/>
      <c r="G517" s="467"/>
      <c r="H517" s="468"/>
      <c r="I517" s="187">
        <v>0</v>
      </c>
      <c r="J517" s="148">
        <f t="shared" si="25"/>
        <v>1</v>
      </c>
      <c r="K517" s="304" t="s">
        <v>2352</v>
      </c>
      <c r="L517" s="305" t="s">
        <v>2352</v>
      </c>
      <c r="M517" s="306" t="s">
        <v>3797</v>
      </c>
      <c r="N517" s="306" t="s">
        <v>3556</v>
      </c>
      <c r="O517" s="306"/>
      <c r="P517" s="307"/>
      <c r="Q517" s="6" t="str">
        <f t="shared" si="26"/>
        <v>NACC$REL15ONS=labelled_spss(NACC_UDS$REL15ONS,c(999 = Age unknown), label="Relative 15 age at onset")</v>
      </c>
      <c r="R517" s="35" t="str">
        <f t="shared" si="24"/>
        <v>missing values REL15ONS(999).</v>
      </c>
      <c r="S517" s="70" t="s">
        <v>3810</v>
      </c>
    </row>
    <row r="518" spans="1:19" ht="10.8" customHeight="1" x14ac:dyDescent="0.3">
      <c r="A518" s="454"/>
      <c r="B518" s="475"/>
      <c r="C518" s="475"/>
      <c r="D518" s="455"/>
      <c r="E518" s="455"/>
      <c r="F518" s="455"/>
      <c r="G518" s="455"/>
      <c r="H518" s="455"/>
      <c r="I518" s="246">
        <v>1</v>
      </c>
      <c r="J518" s="228">
        <v>0</v>
      </c>
      <c r="K518" s="166" t="s">
        <v>179</v>
      </c>
      <c r="L518" s="167" t="s">
        <v>179</v>
      </c>
      <c r="M518" s="170" t="s">
        <v>1099</v>
      </c>
      <c r="N518" s="170" t="s">
        <v>2938</v>
      </c>
      <c r="O518" s="377"/>
      <c r="P518" s="302"/>
      <c r="Q518" s="6" t="str">
        <f>CONCATENATE("NACC$",L518,"=","labelled_spss(NACC_UDS$",L518,",c(",N518,"), label=",$Q$1,M518,$Q$1,")")</f>
        <v>NACC$NACCFAM=labelled_spss(NACC_UDS$NACCFAM,c(0 = No report of a first-degree family member with cognitive impairment
1 = Report of at least one first-degree family member with cognitive impairment
9 = Unknown
-4 = Not available), label="Indicator of ﬁrst-degree family member with cognitive impairment")</v>
      </c>
      <c r="R518" s="35" t="str">
        <f t="shared" ref="R518:R534" si="27">IF(S518="","",CONCATENATE("missing values ",L518,"(",S518,")."))</f>
        <v>missing values NACCFAM(9,-4).</v>
      </c>
      <c r="S518" s="61" t="s">
        <v>3826</v>
      </c>
    </row>
    <row r="519" spans="1:19" ht="10.8" customHeight="1" x14ac:dyDescent="0.3">
      <c r="A519" s="375"/>
      <c r="B519" s="473"/>
      <c r="C519" s="473"/>
      <c r="D519" s="376"/>
      <c r="E519" s="376"/>
      <c r="F519" s="376"/>
      <c r="G519" s="376"/>
      <c r="H519" s="376"/>
      <c r="I519" s="144">
        <v>1</v>
      </c>
      <c r="J519" s="148">
        <v>0</v>
      </c>
      <c r="K519" s="155" t="s">
        <v>178</v>
      </c>
      <c r="L519" s="152" t="s">
        <v>178</v>
      </c>
      <c r="M519" s="153" t="s">
        <v>1100</v>
      </c>
      <c r="N519" s="153" t="s">
        <v>2939</v>
      </c>
      <c r="O519" s="379"/>
      <c r="P519" s="171"/>
      <c r="Q519" s="6" t="str">
        <f t="shared" ref="Q519:Q534" si="28">CONCATENATE("NACC$",L519,"=","labelled_spss(NACC_UDS$",L519,",c(",N519,"), label=",$Q$1,M519,$Q$1,")")</f>
        <v>NACC$NACCMOM=labelled_spss(NACC_UDS$NACCMOM,c(0 = No report of mother with cognitive  impairment
1 = Mother was reported to have cognitive impairment
9 = Unknown
-4 = Not available), label="Indicator of mother with cognitive impairment")</v>
      </c>
      <c r="R519" s="35" t="str">
        <f t="shared" si="27"/>
        <v>missing values NACCMOM(9,-4).</v>
      </c>
      <c r="S519" s="61" t="s">
        <v>3826</v>
      </c>
    </row>
    <row r="520" spans="1:19" ht="10.8" customHeight="1" x14ac:dyDescent="0.3">
      <c r="A520" s="375"/>
      <c r="B520" s="473"/>
      <c r="C520" s="473"/>
      <c r="D520" s="376"/>
      <c r="E520" s="376"/>
      <c r="F520" s="376"/>
      <c r="G520" s="376"/>
      <c r="H520" s="376"/>
      <c r="I520" s="144">
        <v>1</v>
      </c>
      <c r="J520" s="148">
        <v>0</v>
      </c>
      <c r="K520" s="155" t="s">
        <v>177</v>
      </c>
      <c r="L520" s="152" t="s">
        <v>177</v>
      </c>
      <c r="M520" s="153" t="s">
        <v>1101</v>
      </c>
      <c r="N520" s="153" t="s">
        <v>2940</v>
      </c>
      <c r="O520" s="379"/>
      <c r="P520" s="171"/>
      <c r="Q520" s="6" t="str">
        <f t="shared" si="28"/>
        <v>NACC$NACCDAD=labelled_spss(NACC_UDS$NACCDAD,c(0 = No report of father with cognitive impairment
1 = Father was reported to have cognitive impairment
9 = Unknown
-4 = Not available), label="Indicator of father with cognitive impairment")</v>
      </c>
      <c r="R520" s="35" t="str">
        <f t="shared" si="27"/>
        <v>missing values NACCDAD(9,-4).</v>
      </c>
      <c r="S520" s="61" t="s">
        <v>3826</v>
      </c>
    </row>
    <row r="521" spans="1:19" ht="10.8" customHeight="1" x14ac:dyDescent="0.3">
      <c r="A521" s="375"/>
      <c r="B521" s="473"/>
      <c r="C521" s="473"/>
      <c r="D521" s="376"/>
      <c r="E521" s="376"/>
      <c r="F521" s="376"/>
      <c r="G521" s="376"/>
      <c r="H521" s="376"/>
      <c r="I521" s="144">
        <v>1</v>
      </c>
      <c r="J521" s="148">
        <v>0</v>
      </c>
      <c r="K521" s="155" t="s">
        <v>176</v>
      </c>
      <c r="L521" s="152" t="s">
        <v>176</v>
      </c>
      <c r="M521" s="153" t="s">
        <v>1102</v>
      </c>
      <c r="N521" s="153" t="s">
        <v>2941</v>
      </c>
      <c r="O521" s="379"/>
      <c r="P521" s="171"/>
      <c r="Q521" s="6" t="str">
        <f t="shared" si="28"/>
        <v>NACC$NACCFADM=labelled_spss(NACC_UDS$NACCFADM,c(0 = No/unknown
1 = Yes), label="In this family, is there evidence of adominantly inherited AD mutation?")</v>
      </c>
      <c r="R521" s="35" t="str">
        <f t="shared" si="27"/>
        <v/>
      </c>
      <c r="S521" s="61"/>
    </row>
    <row r="522" spans="1:19" ht="10.8" customHeight="1" x14ac:dyDescent="0.3">
      <c r="A522" s="375"/>
      <c r="B522" s="473"/>
      <c r="C522" s="473"/>
      <c r="D522" s="376"/>
      <c r="E522" s="376"/>
      <c r="F522" s="376"/>
      <c r="G522" s="376"/>
      <c r="H522" s="376"/>
      <c r="I522" s="144">
        <v>1</v>
      </c>
      <c r="J522" s="148">
        <v>0</v>
      </c>
      <c r="K522" s="155" t="s">
        <v>175</v>
      </c>
      <c r="L522" s="152" t="s">
        <v>175</v>
      </c>
      <c r="M522" s="153" t="s">
        <v>1103</v>
      </c>
      <c r="N522" s="153" t="s">
        <v>2942</v>
      </c>
      <c r="O522" s="379"/>
      <c r="P522" s="171"/>
      <c r="Q522" s="6" t="str">
        <f t="shared" si="28"/>
        <v>NACC$NACCAM=labelled_spss(NACC_UDS$NACCAM,c(0 = No
1 = Yes, APP
2 = Yes, PS-1 (PSEN-1)
3 = Yes, PS-2 (PSEN-2)
8 = Yes, other (specify)
9 = Unknown whether mutation exists
-4 = Not available), label="In this family, is there evidence for an AD mutation (from list of speciﬁc mutations)?")</v>
      </c>
      <c r="R522" s="35" t="str">
        <f t="shared" si="27"/>
        <v>missing values NACCAM(9,-4).</v>
      </c>
      <c r="S522" s="61" t="s">
        <v>3826</v>
      </c>
    </row>
    <row r="523" spans="1:19" ht="10.8" customHeight="1" x14ac:dyDescent="0.3">
      <c r="A523" s="375"/>
      <c r="B523" s="473"/>
      <c r="C523" s="473"/>
      <c r="D523" s="376"/>
      <c r="E523" s="376"/>
      <c r="F523" s="376"/>
      <c r="G523" s="376"/>
      <c r="H523" s="376"/>
      <c r="I523" s="144">
        <v>1</v>
      </c>
      <c r="J523" s="148">
        <v>0</v>
      </c>
      <c r="K523" s="155" t="s">
        <v>174</v>
      </c>
      <c r="L523" s="152" t="s">
        <v>174</v>
      </c>
      <c r="M523" s="153" t="s">
        <v>167</v>
      </c>
      <c r="N523" s="156"/>
      <c r="O523" s="388"/>
      <c r="P523" s="171"/>
      <c r="Q523" s="6" t="str">
        <f t="shared" si="28"/>
        <v>NACC$NACCAMX=labelled_spss(NACC_UDS$NACCAMX,c(), label="If yes, Other (specify)")</v>
      </c>
      <c r="R523" s="35" t="str">
        <f t="shared" si="27"/>
        <v/>
      </c>
      <c r="S523" s="61"/>
    </row>
    <row r="524" spans="1:19" ht="10.8" customHeight="1" x14ac:dyDescent="0.3">
      <c r="A524" s="375"/>
      <c r="B524" s="473"/>
      <c r="C524" s="473"/>
      <c r="D524" s="376"/>
      <c r="E524" s="376"/>
      <c r="F524" s="376"/>
      <c r="G524" s="376"/>
      <c r="H524" s="376"/>
      <c r="I524" s="144">
        <v>1</v>
      </c>
      <c r="J524" s="148">
        <v>0</v>
      </c>
      <c r="K524" s="155" t="s">
        <v>173</v>
      </c>
      <c r="L524" s="152" t="s">
        <v>173</v>
      </c>
      <c r="M524" s="153" t="s">
        <v>172</v>
      </c>
      <c r="N524" s="153" t="s">
        <v>2943</v>
      </c>
      <c r="O524" s="379"/>
      <c r="P524" s="171"/>
      <c r="Q524" s="6" t="str">
        <f t="shared" si="28"/>
        <v>NACC$NACCAMS=labelled_spss(NACC_UDS$NACCAMS,c(1 = Family report (no test documentation  available)
2 = Commercial test documentation
3 = Research lab test documentation
8 = Other (specify)
9 = Unknown
-4 = Not available), label="Source of evidence for AD mutation")</v>
      </c>
      <c r="R524" s="35" t="str">
        <f>IF(S524="","",CONCATENATE("missing values ",L524,"(",S524,")."))</f>
        <v>missing values NACCAMS(9,-4).</v>
      </c>
      <c r="S524" s="61" t="s">
        <v>3826</v>
      </c>
    </row>
    <row r="525" spans="1:19" ht="10.8" customHeight="1" x14ac:dyDescent="0.3">
      <c r="A525" s="375"/>
      <c r="B525" s="473"/>
      <c r="C525" s="473"/>
      <c r="D525" s="376"/>
      <c r="E525" s="376"/>
      <c r="F525" s="376"/>
      <c r="G525" s="376"/>
      <c r="H525" s="376"/>
      <c r="I525" s="144">
        <v>1</v>
      </c>
      <c r="J525" s="148">
        <v>0</v>
      </c>
      <c r="K525" s="155" t="s">
        <v>171</v>
      </c>
      <c r="L525" s="152" t="s">
        <v>171</v>
      </c>
      <c r="M525" s="153" t="s">
        <v>157</v>
      </c>
      <c r="N525" s="156"/>
      <c r="O525" s="388"/>
      <c r="P525" s="171"/>
      <c r="Q525" s="6" t="str">
        <f t="shared" si="28"/>
        <v>NACC$NACCAMSX=labelled_spss(NACC_UDS$NACCAMSX,c(), label="If other, specify")</v>
      </c>
      <c r="R525" s="35" t="str">
        <f t="shared" si="27"/>
        <v/>
      </c>
      <c r="S525" s="61"/>
    </row>
    <row r="526" spans="1:19" ht="10.8" customHeight="1" x14ac:dyDescent="0.3">
      <c r="A526" s="375"/>
      <c r="B526" s="473"/>
      <c r="C526" s="473"/>
      <c r="D526" s="376"/>
      <c r="E526" s="376"/>
      <c r="F526" s="376"/>
      <c r="G526" s="376"/>
      <c r="H526" s="376"/>
      <c r="I526" s="144">
        <v>1</v>
      </c>
      <c r="J526" s="148">
        <v>0</v>
      </c>
      <c r="K526" s="155" t="s">
        <v>170</v>
      </c>
      <c r="L526" s="152" t="s">
        <v>170</v>
      </c>
      <c r="M526" s="153" t="s">
        <v>1104</v>
      </c>
      <c r="N526" s="153" t="s">
        <v>2941</v>
      </c>
      <c r="O526" s="379"/>
      <c r="P526" s="171"/>
      <c r="Q526" s="6" t="str">
        <f t="shared" si="28"/>
        <v>NACC$NACCFFTD=labelled_spss(NACC_UDS$NACCFFTD,c(0 = No/unknown
1 = Yes), label="In this family, is there evidence for an FTLD mutation?")</v>
      </c>
      <c r="R526" s="35" t="str">
        <f t="shared" si="27"/>
        <v/>
      </c>
      <c r="S526" s="61"/>
    </row>
    <row r="527" spans="1:19" ht="10.8" customHeight="1" x14ac:dyDescent="0.3">
      <c r="A527" s="375"/>
      <c r="B527" s="473"/>
      <c r="C527" s="473"/>
      <c r="D527" s="376"/>
      <c r="E527" s="376"/>
      <c r="F527" s="376"/>
      <c r="G527" s="376"/>
      <c r="H527" s="376"/>
      <c r="I527" s="144">
        <v>1</v>
      </c>
      <c r="J527" s="148">
        <v>0</v>
      </c>
      <c r="K527" s="155" t="s">
        <v>169</v>
      </c>
      <c r="L527" s="152" t="s">
        <v>169</v>
      </c>
      <c r="M527" s="153" t="s">
        <v>1105</v>
      </c>
      <c r="N527" s="153" t="s">
        <v>2944</v>
      </c>
      <c r="O527" s="379"/>
      <c r="P527" s="171"/>
      <c r="Q527" s="6" t="str">
        <f t="shared" si="28"/>
        <v>NACC$NACCFM=labelled_spss(NACC_UDS$NACCFM,c(0 = No
1 = Yes, MAPT
2 = Yes, PGRN
3 = Yes, C9orf72
4 = Yes, FUS
8 = Yes, Other (specify)
9 = Unknown whether mutation exists
-4 = Not available), label="In this family, is there evidence for an FTLD mutation (from list of speciﬁc mutations)?")</v>
      </c>
      <c r="R527" s="35" t="str">
        <f t="shared" si="27"/>
        <v>missing values NACCFM(9,-4).</v>
      </c>
      <c r="S527" s="61" t="s">
        <v>3826</v>
      </c>
    </row>
    <row r="528" spans="1:19" ht="10.8" customHeight="1" x14ac:dyDescent="0.3">
      <c r="A528" s="375"/>
      <c r="B528" s="473"/>
      <c r="C528" s="473"/>
      <c r="D528" s="376"/>
      <c r="E528" s="376"/>
      <c r="F528" s="376"/>
      <c r="G528" s="376"/>
      <c r="H528" s="376"/>
      <c r="I528" s="144">
        <v>1</v>
      </c>
      <c r="J528" s="148">
        <v>0</v>
      </c>
      <c r="K528" s="151" t="s">
        <v>168</v>
      </c>
      <c r="L528" s="152" t="s">
        <v>168</v>
      </c>
      <c r="M528" s="153" t="s">
        <v>167</v>
      </c>
      <c r="N528" s="156"/>
      <c r="O528" s="388"/>
      <c r="P528" s="171"/>
      <c r="Q528" s="6" t="str">
        <f t="shared" si="28"/>
        <v>NACC$NACCFMX=labelled_spss(NACC_UDS$NACCFMX,c(), label="If yes, Other (specify)")</v>
      </c>
      <c r="R528" s="35" t="str">
        <f t="shared" si="27"/>
        <v/>
      </c>
      <c r="S528" s="61"/>
    </row>
    <row r="529" spans="1:19" ht="10.8" customHeight="1" x14ac:dyDescent="0.3">
      <c r="A529" s="375"/>
      <c r="B529" s="473"/>
      <c r="C529" s="473"/>
      <c r="D529" s="376"/>
      <c r="E529" s="376"/>
      <c r="F529" s="376"/>
      <c r="G529" s="376"/>
      <c r="H529" s="376"/>
      <c r="I529" s="144">
        <v>1</v>
      </c>
      <c r="J529" s="148">
        <v>0</v>
      </c>
      <c r="K529" s="151" t="s">
        <v>166</v>
      </c>
      <c r="L529" s="152" t="s">
        <v>166</v>
      </c>
      <c r="M529" s="153" t="s">
        <v>165</v>
      </c>
      <c r="N529" s="153" t="s">
        <v>2945</v>
      </c>
      <c r="O529" s="379"/>
      <c r="P529" s="171"/>
      <c r="Q529" s="6" t="str">
        <f t="shared" si="28"/>
        <v>NACC$NACCFMS=labelled_spss(NACC_UDS$NACCFMS,c(1 = Family report (no test documentation available)
2 = Commercial test documentation
3 = Research lab test documentation
8 = Other (specify)
9 = Unknown
-4 = Not available), label="Source of evidence for FTLD mutation")</v>
      </c>
      <c r="R529" s="35" t="str">
        <f t="shared" si="27"/>
        <v>missing values NACCFMS(9,-4).</v>
      </c>
      <c r="S529" s="61" t="s">
        <v>3826</v>
      </c>
    </row>
    <row r="530" spans="1:19" ht="10.8" customHeight="1" x14ac:dyDescent="0.3">
      <c r="A530" s="375"/>
      <c r="B530" s="473"/>
      <c r="C530" s="473"/>
      <c r="D530" s="376"/>
      <c r="E530" s="376"/>
      <c r="F530" s="376"/>
      <c r="G530" s="376"/>
      <c r="H530" s="376"/>
      <c r="I530" s="144">
        <v>1</v>
      </c>
      <c r="J530" s="148">
        <v>0</v>
      </c>
      <c r="K530" s="151" t="s">
        <v>164</v>
      </c>
      <c r="L530" s="152" t="s">
        <v>164</v>
      </c>
      <c r="M530" s="153" t="s">
        <v>157</v>
      </c>
      <c r="N530" s="156"/>
      <c r="O530" s="388"/>
      <c r="P530" s="171"/>
      <c r="Q530" s="6" t="str">
        <f t="shared" si="28"/>
        <v>NACC$NACCFMSX=labelled_spss(NACC_UDS$NACCFMSX,c(), label="If other, specify")</v>
      </c>
      <c r="R530" s="35" t="str">
        <f t="shared" si="27"/>
        <v/>
      </c>
      <c r="S530" s="61"/>
    </row>
    <row r="531" spans="1:19" ht="10.8" customHeight="1" x14ac:dyDescent="0.3">
      <c r="A531" s="375"/>
      <c r="B531" s="473"/>
      <c r="C531" s="473"/>
      <c r="D531" s="376"/>
      <c r="E531" s="376"/>
      <c r="F531" s="376"/>
      <c r="G531" s="376"/>
      <c r="H531" s="376"/>
      <c r="I531" s="144">
        <v>1</v>
      </c>
      <c r="J531" s="148">
        <v>0</v>
      </c>
      <c r="K531" s="151" t="s">
        <v>163</v>
      </c>
      <c r="L531" s="152" t="s">
        <v>163</v>
      </c>
      <c r="M531" s="153" t="s">
        <v>1106</v>
      </c>
      <c r="N531" s="153" t="s">
        <v>2946</v>
      </c>
      <c r="O531" s="379"/>
      <c r="P531" s="171"/>
      <c r="Q531" s="6" t="str">
        <f t="shared" si="28"/>
        <v>NACC$NACCOM=labelled_spss(NACC_UDS$NACCOM,c(0 = No
1 = Yes (specify)
9 = Unknown whether mutation exists
-4 = Not available), label="In this family, is there evidence for a mutation other than an AD or FTLD mutation?")</v>
      </c>
      <c r="R531" s="35" t="str">
        <f t="shared" si="27"/>
        <v>missing values NACCOM(9,-4).</v>
      </c>
      <c r="S531" s="61" t="s">
        <v>3826</v>
      </c>
    </row>
    <row r="532" spans="1:19" ht="10.8" customHeight="1" x14ac:dyDescent="0.3">
      <c r="A532" s="375"/>
      <c r="B532" s="473"/>
      <c r="C532" s="473"/>
      <c r="D532" s="376"/>
      <c r="E532" s="376"/>
      <c r="F532" s="376"/>
      <c r="G532" s="376"/>
      <c r="H532" s="376"/>
      <c r="I532" s="144">
        <v>1</v>
      </c>
      <c r="J532" s="148">
        <v>0</v>
      </c>
      <c r="K532" s="151" t="s">
        <v>162</v>
      </c>
      <c r="L532" s="152" t="s">
        <v>162</v>
      </c>
      <c r="M532" s="153" t="s">
        <v>161</v>
      </c>
      <c r="N532" s="156"/>
      <c r="O532" s="388"/>
      <c r="P532" s="171"/>
      <c r="Q532" s="6" t="str">
        <f t="shared" si="28"/>
        <v>NACC$NACCOMX=labelled_spss(NACC_UDS$NACCOMX,c(), label="Speciﬁed other mutation")</v>
      </c>
      <c r="R532" s="35" t="str">
        <f t="shared" si="27"/>
        <v/>
      </c>
      <c r="S532" s="61"/>
    </row>
    <row r="533" spans="1:19" ht="10.8" customHeight="1" x14ac:dyDescent="0.3">
      <c r="A533" s="375"/>
      <c r="B533" s="473"/>
      <c r="C533" s="473"/>
      <c r="D533" s="376"/>
      <c r="E533" s="376"/>
      <c r="F533" s="376"/>
      <c r="G533" s="376"/>
      <c r="H533" s="376"/>
      <c r="I533" s="144">
        <v>1</v>
      </c>
      <c r="J533" s="148">
        <v>0</v>
      </c>
      <c r="K533" s="151" t="s">
        <v>160</v>
      </c>
      <c r="L533" s="152" t="s">
        <v>160</v>
      </c>
      <c r="M533" s="153" t="s">
        <v>159</v>
      </c>
      <c r="N533" s="153" t="s">
        <v>2943</v>
      </c>
      <c r="O533" s="379"/>
      <c r="P533" s="171"/>
      <c r="Q533" s="6" t="str">
        <f t="shared" si="28"/>
        <v>NACC$NACCOMS=labelled_spss(NACC_UDS$NACCOMS,c(1 = Family report (no test documentation  available)
2 = Commercial test documentation
3 = Research lab test documentation
8 = Other (specify)
9 = Unknown
-4 = Not available), label="Source of evidence for other mutation")</v>
      </c>
      <c r="R533" s="35" t="str">
        <f t="shared" si="27"/>
        <v>missing values NACCOMS(9,-4).</v>
      </c>
      <c r="S533" s="61" t="s">
        <v>3826</v>
      </c>
    </row>
    <row r="534" spans="1:19" ht="10.8" customHeight="1" thickBot="1" x14ac:dyDescent="0.35">
      <c r="A534" s="381"/>
      <c r="B534" s="476"/>
      <c r="C534" s="476"/>
      <c r="D534" s="382"/>
      <c r="E534" s="382"/>
      <c r="F534" s="382"/>
      <c r="G534" s="382"/>
      <c r="H534" s="382"/>
      <c r="I534" s="190">
        <v>1</v>
      </c>
      <c r="J534" s="192">
        <v>0</v>
      </c>
      <c r="K534" s="168" t="s">
        <v>158</v>
      </c>
      <c r="L534" s="169" t="s">
        <v>158</v>
      </c>
      <c r="M534" s="172" t="s">
        <v>157</v>
      </c>
      <c r="N534" s="186"/>
      <c r="O534" s="389"/>
      <c r="P534" s="474"/>
      <c r="Q534" s="6" t="str">
        <f t="shared" si="28"/>
        <v>NACC$NACCOMSX=labelled_spss(NACC_UDS$NACCOMSX,c(), label="If other, specify")</v>
      </c>
      <c r="R534" s="35" t="str">
        <f t="shared" si="27"/>
        <v/>
      </c>
      <c r="S534" s="61"/>
    </row>
    <row r="535" spans="1:19" ht="10.8" customHeight="1" x14ac:dyDescent="0.3">
      <c r="B535" s="464"/>
      <c r="C535" s="464"/>
      <c r="D535" s="464"/>
      <c r="E535" s="464"/>
      <c r="K535" s="8"/>
      <c r="L535" s="45"/>
      <c r="M535" s="1"/>
      <c r="N535" s="1"/>
      <c r="O535" s="1"/>
      <c r="P535" s="6"/>
      <c r="Q535" s="6"/>
      <c r="R535" s="6"/>
      <c r="S535" s="70"/>
    </row>
  </sheetData>
  <autoFilter ref="A1:P534" xr:uid="{D0B3EC0D-8E0F-405C-8180-F03CCA74A2B3}"/>
  <phoneticPr fontId="1" type="noConversion"/>
  <conditionalFormatting sqref="J2:J534">
    <cfRule type="cellIs" dxfId="72" priority="3" operator="equal">
      <formula>1</formula>
    </cfRule>
    <cfRule type="cellIs" dxfId="71" priority="4" operator="equal">
      <formula>0</formula>
    </cfRule>
  </conditionalFormatting>
  <conditionalFormatting sqref="I2:I534">
    <cfRule type="cellIs" dxfId="70" priority="2" operator="equal">
      <formula>0</formula>
    </cfRule>
  </conditionalFormatting>
  <conditionalFormatting sqref="A2:H534 N2:P534">
    <cfRule type="containsBlanks" dxfId="69" priority="1">
      <formula>LEN(TRIM(A2))=0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30E5-4D2A-42D1-8CBD-2121D0901C01}">
  <dimension ref="A1:AB1515"/>
  <sheetViews>
    <sheetView zoomScale="65" zoomScaleNormal="100" workbookViewId="0">
      <pane ySplit="1" topLeftCell="A91" activePane="bottomLeft" state="frozen"/>
      <selection activeCell="C1" sqref="C1"/>
      <selection pane="bottomLeft" activeCell="H122" sqref="H122"/>
    </sheetView>
  </sheetViews>
  <sheetFormatPr defaultRowHeight="12" x14ac:dyDescent="0.25"/>
  <cols>
    <col min="1" max="1" width="46.5546875" style="45" bestFit="1" customWidth="1"/>
    <col min="2" max="2" width="12.33203125" style="8" customWidth="1"/>
    <col min="3" max="3" width="10.5546875" style="8" bestFit="1" customWidth="1"/>
    <col min="4" max="4" width="50.6640625" style="50" customWidth="1"/>
    <col min="5" max="5" width="16.33203125" style="45" hidden="1" customWidth="1"/>
    <col min="6" max="6" width="5.33203125" style="45" hidden="1" customWidth="1"/>
    <col min="7" max="7" width="56.33203125" style="45" customWidth="1"/>
    <col min="8" max="8" width="43.44140625" style="42" customWidth="1"/>
    <col min="9" max="9" width="54.5546875" style="42" customWidth="1"/>
    <col min="10" max="10" width="10.44140625" style="61" customWidth="1"/>
    <col min="11" max="11" width="15.33203125" style="8" customWidth="1"/>
    <col min="12" max="12" width="10.33203125" style="8" customWidth="1"/>
    <col min="13" max="13" width="8.88671875" style="1" customWidth="1"/>
    <col min="14" max="16384" width="8.88671875" style="1"/>
  </cols>
  <sheetData>
    <row r="1" spans="1:28" s="8" customFormat="1" ht="36" x14ac:dyDescent="0.3">
      <c r="A1" s="3" t="s">
        <v>0</v>
      </c>
      <c r="B1" s="3" t="s">
        <v>2458</v>
      </c>
      <c r="C1" s="3" t="s">
        <v>1</v>
      </c>
      <c r="D1" s="2" t="s">
        <v>2</v>
      </c>
      <c r="E1" s="3" t="s">
        <v>3</v>
      </c>
      <c r="F1" s="3" t="s">
        <v>4</v>
      </c>
      <c r="G1" s="43" t="s">
        <v>2879</v>
      </c>
      <c r="H1" s="59" t="s">
        <v>2880</v>
      </c>
      <c r="I1" s="59"/>
      <c r="J1" s="60"/>
      <c r="K1" s="2" t="s">
        <v>2465</v>
      </c>
      <c r="L1" s="2" t="s">
        <v>2467</v>
      </c>
      <c r="M1" s="4" t="s">
        <v>2466</v>
      </c>
    </row>
    <row r="2" spans="1:28" ht="24.6" x14ac:dyDescent="0.3">
      <c r="A2" s="49" t="s">
        <v>4876</v>
      </c>
      <c r="B2" s="64" t="s">
        <v>6</v>
      </c>
      <c r="C2" s="64" t="s">
        <v>6</v>
      </c>
      <c r="D2" s="50" t="s">
        <v>7</v>
      </c>
      <c r="E2" s="49" t="s">
        <v>8</v>
      </c>
      <c r="F2" s="49" t="s">
        <v>9</v>
      </c>
      <c r="H2" s="42" t="str">
        <f t="shared" ref="H2:H65" si="0">CONCATENATE("NACC$",B2,"=","labelled_spss(NACC$",B2,",c(",G2,"), label=",$H$1,D2,$H$1,")")</f>
        <v>NACC$NACCID=labelled_spss(NACC$NACCID,c(), label="Subject ID number")</v>
      </c>
      <c r="I2" s="33" t="str">
        <f>IF(J2="","",CONCATENATE("missing values ",B2,"(",J2,")."))</f>
        <v/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 s="11"/>
    </row>
    <row r="3" spans="1:28" ht="19.8" customHeight="1" x14ac:dyDescent="0.3">
      <c r="A3" s="49" t="s">
        <v>4876</v>
      </c>
      <c r="B3" s="64" t="s">
        <v>10</v>
      </c>
      <c r="C3" s="64" t="s">
        <v>10</v>
      </c>
      <c r="D3" s="50" t="s">
        <v>11</v>
      </c>
      <c r="E3" s="49" t="s">
        <v>8</v>
      </c>
      <c r="F3" s="49" t="s">
        <v>9</v>
      </c>
      <c r="G3" s="50" t="s">
        <v>3146</v>
      </c>
      <c r="H3" s="42" t="str">
        <f t="shared" si="0"/>
        <v>NACC$NACCADC=labelled_spss(NACC$NACCADC,c(2 = Boston University
3 = Case Western University
4 = Columbia University
5 = Duke University
6 = Emory University
7 = Massachusetts ADRC
8 = Indiana University
9 = Johns Hopkins University
10 = Mayo Clinic
11 = Mount Sinai
12 = New York University
13 = Northwestern University
14 = Oregon Health &amp; Science University
15 = Rush University
16 = University of California, Davis
17 = University of California, Los Angeles
18 = University of California, San Diego
19 = University of Kentucky
20 = University of Michigan
21 = University of Pennsylvania
22 = University of Pittsburgh
25 = University of Texas Southwestern
26 = University of Washington
27 = Washington University in St. Louis
28 = University of Alabama
30 = University of Southern California
31 = University of California, Irvine
32 = Stanford University
33 = Arizona ADC
34 = University of Arkansas
35 = University of California, San Francisco
36 = Florida ADC
37 = University of Wisconsin
38 = University of Kansas
39 = Stanford University #2
40 = Yale University
41 = 1Florida ADRC
42 = Wake Forest University
43 = University of Michigan ADC), label="ADC at which subject was seen")</v>
      </c>
      <c r="I3" s="33" t="str">
        <f t="shared" ref="I3:I65" si="1">IF(J3="","",CONCATENATE("missing values ",B3,"(",J3,")."))</f>
        <v/>
      </c>
      <c r="N3" s="477" t="s">
        <v>2741</v>
      </c>
      <c r="O3" s="477"/>
      <c r="P3" s="477"/>
      <c r="Q3" s="477"/>
      <c r="R3" s="477"/>
      <c r="S3" s="477"/>
      <c r="T3" s="477"/>
      <c r="U3" s="477"/>
      <c r="V3" s="477"/>
      <c r="W3" s="477"/>
      <c r="X3" s="477"/>
      <c r="Y3" s="477"/>
      <c r="Z3" s="477"/>
      <c r="AA3" s="477"/>
      <c r="AB3"/>
    </row>
    <row r="4" spans="1:28" ht="48.6" x14ac:dyDescent="0.3">
      <c r="A4" s="49" t="s">
        <v>4876</v>
      </c>
      <c r="B4" s="8" t="s">
        <v>12</v>
      </c>
      <c r="C4" s="63" t="s">
        <v>12</v>
      </c>
      <c r="D4" s="50" t="s">
        <v>13</v>
      </c>
      <c r="E4" s="49" t="s">
        <v>14</v>
      </c>
      <c r="F4" s="49" t="s">
        <v>9</v>
      </c>
      <c r="G4" s="51" t="s">
        <v>2902</v>
      </c>
      <c r="H4" s="42" t="str">
        <f t="shared" si="0"/>
        <v>NACC$PACKET=labelled_spss(NACC$PACKET,c(I = Initial Visit Packet
F = Follow-up Visit Packet
T = Telephone Visit Packet ), label="Packet code")</v>
      </c>
      <c r="I4" s="33" t="str">
        <f t="shared" si="1"/>
        <v/>
      </c>
      <c r="N4" s="478" t="s">
        <v>2728</v>
      </c>
      <c r="O4" s="478"/>
      <c r="P4" s="480" t="s">
        <v>23</v>
      </c>
      <c r="Q4" s="481"/>
      <c r="R4" s="481"/>
      <c r="S4" s="481"/>
      <c r="T4" s="481"/>
      <c r="U4" s="481"/>
      <c r="V4" s="481"/>
      <c r="W4" s="481"/>
      <c r="X4" s="481"/>
      <c r="Y4" s="481"/>
      <c r="Z4" s="481"/>
      <c r="AA4" s="482" t="s">
        <v>2729</v>
      </c>
      <c r="AB4"/>
    </row>
    <row r="5" spans="1:28" ht="24.6" x14ac:dyDescent="0.3">
      <c r="A5" s="49" t="s">
        <v>4876</v>
      </c>
      <c r="B5" s="8" t="s">
        <v>15</v>
      </c>
      <c r="C5" s="63" t="s">
        <v>15</v>
      </c>
      <c r="D5" s="50" t="s">
        <v>16</v>
      </c>
      <c r="E5" s="49" t="s">
        <v>14</v>
      </c>
      <c r="F5" s="49" t="s">
        <v>9</v>
      </c>
      <c r="H5" s="42" t="str">
        <f t="shared" si="0"/>
        <v>NACC$FORMVER=labelled_spss(NACC$FORMVER,c(), label="Form version number")</v>
      </c>
      <c r="I5" s="33" t="str">
        <f t="shared" si="1"/>
        <v/>
      </c>
      <c r="N5" s="479"/>
      <c r="O5" s="479"/>
      <c r="P5" s="12" t="s">
        <v>2730</v>
      </c>
      <c r="Q5" s="13" t="s">
        <v>2731</v>
      </c>
      <c r="R5" s="13" t="s">
        <v>2732</v>
      </c>
      <c r="S5" s="13" t="s">
        <v>2733</v>
      </c>
      <c r="T5" s="13" t="s">
        <v>2734</v>
      </c>
      <c r="U5" s="13" t="s">
        <v>2735</v>
      </c>
      <c r="V5" s="13" t="s">
        <v>2736</v>
      </c>
      <c r="W5" s="13" t="s">
        <v>2737</v>
      </c>
      <c r="X5" s="13" t="s">
        <v>2738</v>
      </c>
      <c r="Y5" s="13" t="s">
        <v>2739</v>
      </c>
      <c r="Z5" s="13" t="s">
        <v>2740</v>
      </c>
      <c r="AA5" s="483"/>
      <c r="AB5"/>
    </row>
    <row r="6" spans="1:28" ht="24.6" x14ac:dyDescent="0.3">
      <c r="A6" s="49" t="s">
        <v>4876</v>
      </c>
      <c r="B6" s="8" t="s">
        <v>17</v>
      </c>
      <c r="C6" s="63" t="s">
        <v>17</v>
      </c>
      <c r="D6" s="50" t="s">
        <v>18</v>
      </c>
      <c r="E6" s="49" t="s">
        <v>14</v>
      </c>
      <c r="F6" s="49" t="s">
        <v>9</v>
      </c>
      <c r="H6" s="42" t="str">
        <f t="shared" si="0"/>
        <v>NACC$VISITMO=labelled_spss(NACC$VISITMO,c(), label="Form date — month")</v>
      </c>
      <c r="I6" s="33" t="str">
        <f t="shared" si="1"/>
        <v/>
      </c>
      <c r="N6" s="484" t="s">
        <v>1547</v>
      </c>
      <c r="O6" s="14" t="s">
        <v>2730</v>
      </c>
      <c r="P6" s="15">
        <v>398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7">
        <v>398</v>
      </c>
      <c r="AB6"/>
    </row>
    <row r="7" spans="1:28" ht="24.6" x14ac:dyDescent="0.3">
      <c r="A7" s="49" t="s">
        <v>4876</v>
      </c>
      <c r="B7" s="8" t="s">
        <v>19</v>
      </c>
      <c r="C7" s="63" t="s">
        <v>19</v>
      </c>
      <c r="D7" s="50" t="s">
        <v>20</v>
      </c>
      <c r="E7" s="49" t="s">
        <v>14</v>
      </c>
      <c r="F7" s="49" t="s">
        <v>9</v>
      </c>
      <c r="H7" s="42" t="str">
        <f t="shared" si="0"/>
        <v>NACC$VISITDAY=labelled_spss(NACC$VISITDAY,c(), label="Form date — day")</v>
      </c>
      <c r="I7" s="33" t="str">
        <f t="shared" si="1"/>
        <v/>
      </c>
      <c r="N7" s="485"/>
      <c r="O7" s="18" t="s">
        <v>2731</v>
      </c>
      <c r="P7" s="19">
        <v>0</v>
      </c>
      <c r="Q7" s="25">
        <v>273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1">
        <v>273</v>
      </c>
      <c r="AB7"/>
    </row>
    <row r="8" spans="1:28" ht="24.6" x14ac:dyDescent="0.3">
      <c r="A8" s="49" t="s">
        <v>4876</v>
      </c>
      <c r="B8" s="8" t="s">
        <v>21</v>
      </c>
      <c r="C8" s="63" t="s">
        <v>21</v>
      </c>
      <c r="D8" s="50" t="s">
        <v>22</v>
      </c>
      <c r="E8" s="49" t="s">
        <v>14</v>
      </c>
      <c r="F8" s="49" t="s">
        <v>9</v>
      </c>
      <c r="H8" s="42" t="str">
        <f t="shared" si="0"/>
        <v>NACC$VISITYR=labelled_spss(NACC$VISITYR,c(), label="Form date — year")</v>
      </c>
      <c r="I8" s="33" t="str">
        <f t="shared" si="1"/>
        <v/>
      </c>
      <c r="N8" s="485"/>
      <c r="O8" s="18" t="s">
        <v>2732</v>
      </c>
      <c r="P8" s="19">
        <v>0</v>
      </c>
      <c r="Q8" s="25">
        <v>1</v>
      </c>
      <c r="R8" s="27">
        <v>157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8">
        <v>158</v>
      </c>
      <c r="AB8"/>
    </row>
    <row r="9" spans="1:28" ht="24.6" x14ac:dyDescent="0.3">
      <c r="A9" s="55" t="s">
        <v>4876</v>
      </c>
      <c r="B9" s="84" t="s">
        <v>23</v>
      </c>
      <c r="C9" s="64" t="s">
        <v>23</v>
      </c>
      <c r="D9" s="56" t="s">
        <v>24</v>
      </c>
      <c r="E9" s="55" t="s">
        <v>8</v>
      </c>
      <c r="F9" s="55" t="s">
        <v>9</v>
      </c>
      <c r="G9" s="71"/>
      <c r="H9" s="122" t="str">
        <f t="shared" si="0"/>
        <v>NACC$NACCVNUM=labelled_spss(NACC$NACCVNUM,c(), label="UDS visit number (order)")</v>
      </c>
      <c r="I9" s="35" t="str">
        <f t="shared" si="1"/>
        <v/>
      </c>
      <c r="J9" s="150"/>
      <c r="K9" s="84"/>
      <c r="L9" s="84"/>
      <c r="M9" s="6"/>
      <c r="N9" s="485"/>
      <c r="O9" s="18" t="s">
        <v>2733</v>
      </c>
      <c r="P9" s="19">
        <v>0</v>
      </c>
      <c r="Q9" s="20">
        <v>0</v>
      </c>
      <c r="R9" s="20">
        <v>0</v>
      </c>
      <c r="S9" s="20">
        <v>62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1">
        <v>62</v>
      </c>
      <c r="AB9"/>
    </row>
    <row r="10" spans="1:28" ht="24.6" x14ac:dyDescent="0.3">
      <c r="A10" s="49" t="s">
        <v>4876</v>
      </c>
      <c r="B10" s="8" t="s">
        <v>25</v>
      </c>
      <c r="C10" s="63" t="s">
        <v>25</v>
      </c>
      <c r="D10" s="50" t="s">
        <v>26</v>
      </c>
      <c r="E10" s="49" t="s">
        <v>8</v>
      </c>
      <c r="F10" s="49" t="s">
        <v>9</v>
      </c>
      <c r="H10" s="42" t="str">
        <f t="shared" si="0"/>
        <v>NACC$NACCAVST=labelled_spss(NACC$NACCAVST,c(), label="Total number of all UDS visits made")</v>
      </c>
      <c r="I10" s="33" t="str">
        <f t="shared" si="1"/>
        <v/>
      </c>
      <c r="N10" s="485"/>
      <c r="O10" s="18" t="s">
        <v>2734</v>
      </c>
      <c r="P10" s="19">
        <v>0</v>
      </c>
      <c r="Q10" s="20">
        <v>0</v>
      </c>
      <c r="R10" s="20">
        <v>0</v>
      </c>
      <c r="S10" s="20">
        <v>0</v>
      </c>
      <c r="T10" s="20">
        <v>24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1">
        <v>24</v>
      </c>
      <c r="AB10"/>
    </row>
    <row r="11" spans="1:28" ht="24.6" x14ac:dyDescent="0.3">
      <c r="A11" s="49" t="s">
        <v>4876</v>
      </c>
      <c r="B11" s="8" t="s">
        <v>27</v>
      </c>
      <c r="C11" s="63" t="s">
        <v>27</v>
      </c>
      <c r="D11" s="50" t="s">
        <v>143</v>
      </c>
      <c r="E11" s="49" t="s">
        <v>8</v>
      </c>
      <c r="F11" s="49" t="s">
        <v>9</v>
      </c>
      <c r="H11" s="42" t="str">
        <f t="shared" si="0"/>
        <v>NACC$NACCNVST=labelled_spss(NACC$NACCNVST,c(), label="Total number of in-person UDS visits made")</v>
      </c>
      <c r="I11" s="33" t="str">
        <f t="shared" si="1"/>
        <v/>
      </c>
      <c r="N11" s="485"/>
      <c r="O11" s="18" t="s">
        <v>2735</v>
      </c>
      <c r="P11" s="19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18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1">
        <v>18</v>
      </c>
      <c r="AB11"/>
    </row>
    <row r="12" spans="1:28" ht="24.6" x14ac:dyDescent="0.3">
      <c r="A12" s="49" t="s">
        <v>4876</v>
      </c>
      <c r="B12" s="8" t="s">
        <v>28</v>
      </c>
      <c r="C12" s="63" t="s">
        <v>28</v>
      </c>
      <c r="D12" s="50" t="s">
        <v>29</v>
      </c>
      <c r="E12" s="49" t="s">
        <v>8</v>
      </c>
      <c r="F12" s="49" t="s">
        <v>9</v>
      </c>
      <c r="H12" s="42" t="str">
        <f t="shared" si="0"/>
        <v>NACC$NACCDAYS=labelled_spss(NACC$NACCDAYS,c(), label="Days from initial visit to most recent visit")</v>
      </c>
      <c r="I12" s="33" t="str">
        <f t="shared" si="1"/>
        <v/>
      </c>
      <c r="N12" s="485"/>
      <c r="O12" s="18" t="s">
        <v>2736</v>
      </c>
      <c r="P12" s="19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15</v>
      </c>
      <c r="W12" s="20">
        <v>0</v>
      </c>
      <c r="X12" s="20">
        <v>0</v>
      </c>
      <c r="Y12" s="20">
        <v>0</v>
      </c>
      <c r="Z12" s="20">
        <v>0</v>
      </c>
      <c r="AA12" s="21">
        <v>15</v>
      </c>
      <c r="AB12"/>
    </row>
    <row r="13" spans="1:28" ht="24.6" x14ac:dyDescent="0.3">
      <c r="A13" s="49" t="s">
        <v>4876</v>
      </c>
      <c r="B13" s="8" t="s">
        <v>30</v>
      </c>
      <c r="C13" s="63" t="s">
        <v>30</v>
      </c>
      <c r="D13" s="50" t="s">
        <v>142</v>
      </c>
      <c r="E13" s="49" t="s">
        <v>8</v>
      </c>
      <c r="F13" s="49" t="s">
        <v>9</v>
      </c>
      <c r="H13" s="42" t="str">
        <f t="shared" si="0"/>
        <v>NACC$NACCFDYS=labelled_spss(NACC$NACCFDYS,c(), label="Days from initial visit to each follow-up visit")</v>
      </c>
      <c r="I13" s="33" t="str">
        <f t="shared" si="1"/>
        <v/>
      </c>
      <c r="N13" s="485"/>
      <c r="O13" s="18" t="s">
        <v>2737</v>
      </c>
      <c r="P13" s="19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11</v>
      </c>
      <c r="X13" s="20">
        <v>0</v>
      </c>
      <c r="Y13" s="20">
        <v>0</v>
      </c>
      <c r="Z13" s="20">
        <v>0</v>
      </c>
      <c r="AA13" s="21">
        <v>11</v>
      </c>
      <c r="AB13"/>
    </row>
    <row r="14" spans="1:28" ht="36.6" x14ac:dyDescent="0.3">
      <c r="A14" s="49" t="s">
        <v>31</v>
      </c>
      <c r="B14" s="30" t="s">
        <v>32</v>
      </c>
      <c r="C14" s="63" t="s">
        <v>32</v>
      </c>
      <c r="D14" s="50" t="s">
        <v>33</v>
      </c>
      <c r="E14" s="49" t="s">
        <v>8</v>
      </c>
      <c r="F14" s="49" t="s">
        <v>9</v>
      </c>
      <c r="G14" s="50" t="s">
        <v>2898</v>
      </c>
      <c r="H14" s="42" t="str">
        <f t="shared" si="0"/>
        <v>NACC$NACCDIED=labelled_spss(NACC$NACCDIED,c(0 = Not deceased/unknown
1 = Deceased), label="Subject is known to be deceased")</v>
      </c>
      <c r="I14" s="33" t="str">
        <f t="shared" si="1"/>
        <v/>
      </c>
      <c r="M14" s="10">
        <v>1</v>
      </c>
      <c r="N14" s="485"/>
      <c r="O14" s="18" t="s">
        <v>2738</v>
      </c>
      <c r="P14" s="19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6</v>
      </c>
      <c r="Y14" s="20">
        <v>0</v>
      </c>
      <c r="Z14" s="20">
        <v>0</v>
      </c>
      <c r="AA14" s="21">
        <v>6</v>
      </c>
      <c r="AB14"/>
    </row>
    <row r="15" spans="1:28" ht="36.6" x14ac:dyDescent="0.3">
      <c r="A15" s="49" t="s">
        <v>31</v>
      </c>
      <c r="B15" s="30" t="s">
        <v>34</v>
      </c>
      <c r="C15" s="63" t="s">
        <v>34</v>
      </c>
      <c r="D15" s="50" t="s">
        <v>35</v>
      </c>
      <c r="E15" s="49" t="s">
        <v>8</v>
      </c>
      <c r="F15" s="49" t="s">
        <v>9</v>
      </c>
      <c r="G15" s="50" t="s">
        <v>2899</v>
      </c>
      <c r="H15" s="42" t="str">
        <f t="shared" si="0"/>
        <v>NACC$NACCMOD=labelled_spss(NACC$NACCMOD,c(88 = Not applicable, subject not deceased
99 = Unknown), label="Month of death")</v>
      </c>
      <c r="I15" s="33" t="str">
        <f t="shared" si="1"/>
        <v>missing values NACCMOD(88,99).</v>
      </c>
      <c r="J15" s="61" t="s">
        <v>3814</v>
      </c>
      <c r="M15" s="10">
        <v>1</v>
      </c>
      <c r="N15" s="485"/>
      <c r="O15" s="18" t="s">
        <v>2739</v>
      </c>
      <c r="P15" s="19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2</v>
      </c>
      <c r="Z15" s="20">
        <v>0</v>
      </c>
      <c r="AA15" s="21">
        <v>2</v>
      </c>
      <c r="AB15"/>
    </row>
    <row r="16" spans="1:28" ht="36.6" x14ac:dyDescent="0.3">
      <c r="A16" s="49" t="s">
        <v>31</v>
      </c>
      <c r="B16" s="30" t="s">
        <v>36</v>
      </c>
      <c r="C16" s="63" t="s">
        <v>36</v>
      </c>
      <c r="D16" s="50" t="s">
        <v>37</v>
      </c>
      <c r="E16" s="49" t="s">
        <v>8</v>
      </c>
      <c r="F16" s="49" t="s">
        <v>9</v>
      </c>
      <c r="G16" s="50" t="s">
        <v>2900</v>
      </c>
      <c r="H16" s="42" t="str">
        <f t="shared" si="0"/>
        <v>NACC$NACCYOD=labelled_spss(NACC$NACCYOD,c(8888 = Not applicable, subject not deceased
9999 = Unknown), label="Year of death")</v>
      </c>
      <c r="I16" s="33" t="str">
        <f t="shared" si="1"/>
        <v>missing values NACCYOD(8888,9999).</v>
      </c>
      <c r="J16" s="61" t="s">
        <v>3820</v>
      </c>
      <c r="M16" s="10">
        <v>1</v>
      </c>
      <c r="N16" s="485"/>
      <c r="O16" s="18" t="s">
        <v>2740</v>
      </c>
      <c r="P16" s="19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1</v>
      </c>
      <c r="AA16" s="21">
        <v>1</v>
      </c>
      <c r="AB16"/>
    </row>
    <row r="17" spans="1:28" ht="84.6" x14ac:dyDescent="0.3">
      <c r="A17" s="49" t="s">
        <v>31</v>
      </c>
      <c r="B17" s="30" t="s">
        <v>38</v>
      </c>
      <c r="C17" s="63" t="s">
        <v>38</v>
      </c>
      <c r="D17" s="50" t="s">
        <v>141</v>
      </c>
      <c r="E17" s="49" t="s">
        <v>8</v>
      </c>
      <c r="F17" s="49" t="s">
        <v>9</v>
      </c>
      <c r="G17" s="50" t="s">
        <v>2901</v>
      </c>
      <c r="H17" s="42" t="str">
        <f t="shared" si="0"/>
        <v>NACC$NACCACTV=labelled_spss(NACC$NACCACTV,c(0 = Died, discontinued, lost to follow-up
1 = Annual follow-up (no discontinuation/loss to follow-up or minimal contact)
2 = Minimal contact with Center, no annual follow-up), label="Follow-up status at the Alzheimer’s Disease Center (ADC)")</v>
      </c>
      <c r="I17" s="33" t="str">
        <f t="shared" si="1"/>
        <v/>
      </c>
      <c r="M17" s="10">
        <v>1</v>
      </c>
      <c r="N17" s="486" t="s">
        <v>2729</v>
      </c>
      <c r="O17" s="486"/>
      <c r="P17" s="22">
        <v>398</v>
      </c>
      <c r="Q17" s="26">
        <v>274</v>
      </c>
      <c r="R17" s="23">
        <v>157</v>
      </c>
      <c r="S17" s="23">
        <v>62</v>
      </c>
      <c r="T17" s="23">
        <v>24</v>
      </c>
      <c r="U17" s="23">
        <v>18</v>
      </c>
      <c r="V17" s="23">
        <v>15</v>
      </c>
      <c r="W17" s="23">
        <v>11</v>
      </c>
      <c r="X17" s="23">
        <v>6</v>
      </c>
      <c r="Y17" s="23">
        <v>2</v>
      </c>
      <c r="Z17" s="23">
        <v>1</v>
      </c>
      <c r="AA17" s="24">
        <v>968</v>
      </c>
      <c r="AB17"/>
    </row>
    <row r="18" spans="1:28" ht="72" x14ac:dyDescent="0.25">
      <c r="A18" s="49" t="s">
        <v>31</v>
      </c>
      <c r="B18" s="30" t="s">
        <v>39</v>
      </c>
      <c r="C18" s="63" t="s">
        <v>39</v>
      </c>
      <c r="D18" s="50" t="s">
        <v>140</v>
      </c>
      <c r="E18" s="49" t="s">
        <v>8</v>
      </c>
      <c r="F18" s="49" t="s">
        <v>9</v>
      </c>
      <c r="G18" s="50" t="s">
        <v>2903</v>
      </c>
      <c r="H18" s="42" t="str">
        <f t="shared" si="0"/>
        <v>NACC$NACCNOVS=labelled_spss(NACC$NACCNOVS,c(0 = Still receiving annual follow-up in person or by telephone
 1 = No longer receiving annual follow-up in person or by telephone
 8 = Not applicable, enrolled for initial visit only), label="No longer followed annually in person or by telephone")</v>
      </c>
      <c r="I18" s="33" t="str">
        <f t="shared" si="1"/>
        <v>missing values NACCNOVS(8).</v>
      </c>
      <c r="J18" s="61" t="s">
        <v>2737</v>
      </c>
      <c r="M18" s="10">
        <v>1</v>
      </c>
    </row>
    <row r="19" spans="1:28" ht="48" x14ac:dyDescent="0.25">
      <c r="A19" s="49" t="s">
        <v>31</v>
      </c>
      <c r="B19" s="30" t="s">
        <v>40</v>
      </c>
      <c r="C19" s="63" t="s">
        <v>40</v>
      </c>
      <c r="D19" s="50" t="s">
        <v>138</v>
      </c>
      <c r="E19" s="49" t="s">
        <v>8</v>
      </c>
      <c r="F19" s="49" t="s">
        <v>9</v>
      </c>
      <c r="G19" s="50" t="s">
        <v>2904</v>
      </c>
      <c r="H19" s="42" t="str">
        <f t="shared" si="0"/>
        <v>NACC$NACCDSMO=labelled_spss(NACC$NACCDSMO,c(88 = Not applicable, still followed annually in person or by telephone), label="Month of discontinuation from annual follow-up")</v>
      </c>
      <c r="I19" s="33" t="str">
        <f t="shared" si="1"/>
        <v>missing values NACCDSMO(88).</v>
      </c>
      <c r="J19" s="61" t="s">
        <v>3821</v>
      </c>
      <c r="M19" s="10">
        <v>1</v>
      </c>
    </row>
    <row r="20" spans="1:28" ht="48" x14ac:dyDescent="0.25">
      <c r="A20" s="49" t="s">
        <v>31</v>
      </c>
      <c r="B20" s="30" t="s">
        <v>41</v>
      </c>
      <c r="C20" s="63" t="s">
        <v>41</v>
      </c>
      <c r="D20" s="50" t="s">
        <v>139</v>
      </c>
      <c r="E20" s="49" t="s">
        <v>8</v>
      </c>
      <c r="F20" s="49" t="s">
        <v>9</v>
      </c>
      <c r="G20" s="45" t="s">
        <v>2904</v>
      </c>
      <c r="H20" s="42" t="str">
        <f t="shared" si="0"/>
        <v>NACC$NACCDSDY=labelled_spss(NACC$NACCDSDY,c(88 = Not applicable, still followed annually in person or by telephone), label="Day of discontinuation from annual follow-up")</v>
      </c>
      <c r="I20" s="33" t="str">
        <f t="shared" si="1"/>
        <v>missing values NACCDSDY(88).</v>
      </c>
      <c r="J20" s="61" t="s">
        <v>3821</v>
      </c>
      <c r="M20" s="10">
        <v>1</v>
      </c>
    </row>
    <row r="21" spans="1:28" ht="48" x14ac:dyDescent="0.25">
      <c r="A21" s="49" t="s">
        <v>31</v>
      </c>
      <c r="B21" s="30" t="s">
        <v>42</v>
      </c>
      <c r="C21" s="63" t="s">
        <v>42</v>
      </c>
      <c r="D21" s="50" t="s">
        <v>137</v>
      </c>
      <c r="E21" s="49" t="s">
        <v>8</v>
      </c>
      <c r="F21" s="49" t="s">
        <v>9</v>
      </c>
      <c r="G21" s="45" t="s">
        <v>2905</v>
      </c>
      <c r="H21" s="42" t="str">
        <f t="shared" si="0"/>
        <v>NACC$NACCDSYR=labelled_spss(NACC$NACCDSYR,c(8888 = Not applicable, still followed annually in person or by telephone), label="Year of discontinuation from annual follow-up")</v>
      </c>
      <c r="I21" s="33" t="str">
        <f t="shared" si="1"/>
        <v>missing values NACCDSYR(8888).</v>
      </c>
      <c r="J21" s="61" t="s">
        <v>3822</v>
      </c>
      <c r="M21" s="10">
        <v>1</v>
      </c>
    </row>
    <row r="22" spans="1:28" ht="48" x14ac:dyDescent="0.25">
      <c r="A22" s="49" t="s">
        <v>31</v>
      </c>
      <c r="B22" s="30" t="s">
        <v>43</v>
      </c>
      <c r="C22" s="63" t="s">
        <v>43</v>
      </c>
      <c r="D22" s="50" t="s">
        <v>44</v>
      </c>
      <c r="E22" s="49" t="s">
        <v>8</v>
      </c>
      <c r="F22" s="49" t="s">
        <v>9</v>
      </c>
      <c r="G22" s="50" t="s">
        <v>2906</v>
      </c>
      <c r="H22" s="42" t="str">
        <f t="shared" si="0"/>
        <v>NACC$NACCNURP=labelled_spss(NACC$NACCNURP,c(0 = Did not report permanent move to a nursing home
1 = Permanently moved to a nursing home), label="Permanently moved to a nursing home")</v>
      </c>
      <c r="I22" s="33" t="str">
        <f t="shared" si="1"/>
        <v/>
      </c>
      <c r="M22" s="10">
        <v>1</v>
      </c>
    </row>
    <row r="23" spans="1:28" ht="48" x14ac:dyDescent="0.25">
      <c r="A23" s="49" t="s">
        <v>31</v>
      </c>
      <c r="B23" s="30" t="s">
        <v>45</v>
      </c>
      <c r="C23" s="63" t="s">
        <v>45</v>
      </c>
      <c r="D23" s="50" t="s">
        <v>136</v>
      </c>
      <c r="E23" s="49" t="s">
        <v>8</v>
      </c>
      <c r="F23" s="49" t="s">
        <v>9</v>
      </c>
      <c r="G23" s="50" t="s">
        <v>2907</v>
      </c>
      <c r="H23" s="42" t="str">
        <f t="shared" si="0"/>
        <v>NACC$NACCNRMO=labelled_spss(NACC$NACCNRMO,c(88 = Not applicable, no permanent move to a nursing home
99 = Unknown), label="Month permanently moved to nursing home")</v>
      </c>
      <c r="I23" s="33" t="str">
        <f t="shared" si="1"/>
        <v>missing values NACCNRMO(88,99).</v>
      </c>
      <c r="J23" s="61" t="s">
        <v>3814</v>
      </c>
      <c r="M23" s="10">
        <v>1</v>
      </c>
    </row>
    <row r="24" spans="1:28" ht="48" x14ac:dyDescent="0.25">
      <c r="A24" s="49" t="s">
        <v>31</v>
      </c>
      <c r="B24" s="30" t="s">
        <v>46</v>
      </c>
      <c r="C24" s="63" t="s">
        <v>46</v>
      </c>
      <c r="D24" s="50" t="s">
        <v>47</v>
      </c>
      <c r="E24" s="49" t="s">
        <v>8</v>
      </c>
      <c r="F24" s="49" t="s">
        <v>9</v>
      </c>
      <c r="G24" s="50" t="s">
        <v>2907</v>
      </c>
      <c r="H24" s="42" t="str">
        <f t="shared" si="0"/>
        <v>NACC$NACCNRDY=labelled_spss(NACC$NACCNRDY,c(88 = Not applicable, no permanent move to a nursing home
99 = Unknown), label="Day permanently moved to nursing home")</v>
      </c>
      <c r="I24" s="33" t="str">
        <f t="shared" si="1"/>
        <v>missing values NACCNRDY(88,99).</v>
      </c>
      <c r="J24" s="61" t="s">
        <v>3814</v>
      </c>
      <c r="M24" s="10">
        <v>1</v>
      </c>
    </row>
    <row r="25" spans="1:28" ht="48" x14ac:dyDescent="0.25">
      <c r="A25" s="49" t="s">
        <v>31</v>
      </c>
      <c r="B25" s="30" t="s">
        <v>48</v>
      </c>
      <c r="C25" s="63" t="s">
        <v>48</v>
      </c>
      <c r="D25" s="50" t="s">
        <v>135</v>
      </c>
      <c r="E25" s="49" t="s">
        <v>8</v>
      </c>
      <c r="F25" s="49" t="s">
        <v>9</v>
      </c>
      <c r="G25" s="50" t="s">
        <v>2908</v>
      </c>
      <c r="H25" s="42" t="str">
        <f t="shared" si="0"/>
        <v>NACC$NACCNRYR=labelled_spss(NACC$NACCNRYR,c(8888 = Not applicable, no permanent move to a nursing home
9999 = Unknown), label="Year permanently moved to nursing home")</v>
      </c>
      <c r="I25" s="33" t="str">
        <f t="shared" si="1"/>
        <v>missing values NACCNRYR(8888,9999).</v>
      </c>
      <c r="J25" s="61" t="s">
        <v>3820</v>
      </c>
      <c r="M25" s="10">
        <v>1</v>
      </c>
    </row>
    <row r="26" spans="1:28" ht="60" x14ac:dyDescent="0.25">
      <c r="A26" s="49" t="s">
        <v>31</v>
      </c>
      <c r="B26" s="30" t="s">
        <v>49</v>
      </c>
      <c r="C26" s="63" t="s">
        <v>49</v>
      </c>
      <c r="D26" s="50" t="s">
        <v>134</v>
      </c>
      <c r="E26" s="49" t="s">
        <v>8</v>
      </c>
      <c r="F26" s="49" t="s">
        <v>9</v>
      </c>
      <c r="G26" s="50" t="s">
        <v>2909</v>
      </c>
      <c r="H26" s="42" t="str">
        <f t="shared" si="0"/>
        <v>NACC$NACCMDSS=labelled_spss(NACC$NACCMDSS,c(1 = In the UDS and MDS
2 = In the MDS only
3 = In the UDS only), label="Subject’s status in the Minimal Data Set (MDS) and Uniform Data Set (UDS)")</v>
      </c>
      <c r="I26" s="33" t="str">
        <f t="shared" si="1"/>
        <v/>
      </c>
      <c r="M26" s="10">
        <v>1</v>
      </c>
    </row>
    <row r="27" spans="1:28" ht="48" x14ac:dyDescent="0.25">
      <c r="A27" s="49" t="s">
        <v>31</v>
      </c>
      <c r="B27" s="30" t="s">
        <v>50</v>
      </c>
      <c r="C27" s="63" t="s">
        <v>50</v>
      </c>
      <c r="D27" s="50" t="s">
        <v>51</v>
      </c>
      <c r="E27" s="49" t="s">
        <v>8</v>
      </c>
      <c r="F27" s="49" t="s">
        <v>9</v>
      </c>
      <c r="G27" s="50" t="s">
        <v>2910</v>
      </c>
      <c r="H27" s="42" t="str">
        <f t="shared" si="0"/>
        <v>NACC$NACCPAFF=labelled_spss(NACC$NACCPAFF,c(0 = Not previously affiliated subject
1 = Previously affiliated subject), label="Previously afﬁliated subject")</v>
      </c>
      <c r="I27" s="33" t="str">
        <f t="shared" si="1"/>
        <v/>
      </c>
      <c r="M27" s="10">
        <v>1</v>
      </c>
    </row>
    <row r="28" spans="1:28" ht="84.6" x14ac:dyDescent="0.3">
      <c r="A28" s="49" t="s">
        <v>2707</v>
      </c>
      <c r="B28" s="8" t="s">
        <v>52</v>
      </c>
      <c r="C28" s="63" t="s">
        <v>52</v>
      </c>
      <c r="D28" s="50" t="s">
        <v>53</v>
      </c>
      <c r="E28" s="49" t="s">
        <v>8</v>
      </c>
      <c r="F28" s="49" t="s">
        <v>9</v>
      </c>
      <c r="G28" s="50" t="s">
        <v>2911</v>
      </c>
      <c r="H28" s="42" t="str">
        <f t="shared" si="0"/>
        <v>NACC$NACCREAS=labelled_spss(NACC$NACCREAS,c(1=To participate in a research study
2=To have a clinical evaluation
7=Both to participate in a research study and to have a clinical evaluation, or another reason
9=Unknown
-4=Not available), label="Primary reason for coming to ADC")</v>
      </c>
      <c r="I28" s="33" t="str">
        <f t="shared" si="1"/>
        <v>missing values NACCREAS(-4,9).</v>
      </c>
      <c r="J28" s="61" t="s">
        <v>2889</v>
      </c>
      <c r="O28"/>
      <c r="P28"/>
      <c r="Q28" s="41"/>
    </row>
    <row r="29" spans="1:28" ht="84.6" x14ac:dyDescent="0.3">
      <c r="A29" s="49" t="s">
        <v>2707</v>
      </c>
      <c r="B29" s="8" t="s">
        <v>54</v>
      </c>
      <c r="C29" s="63" t="s">
        <v>54</v>
      </c>
      <c r="D29" s="50" t="s">
        <v>55</v>
      </c>
      <c r="E29" s="49" t="s">
        <v>8</v>
      </c>
      <c r="F29" s="49" t="s">
        <v>9</v>
      </c>
      <c r="G29" s="50" t="s">
        <v>2912</v>
      </c>
      <c r="H29" s="42" t="str">
        <f t="shared" si="0"/>
        <v>NACC$NACCREFR=labelled_spss(NACC$NACCREFR,c(1=Non-professional contact: self/relative/friend
2=Professional contact: clinician, nurse, doctor, other health care provider, or other staff (ADC and non-ADC)
8=Other
9=Unknown
-4=Not available), label="Principal referral source")</v>
      </c>
      <c r="I29" s="33" t="str">
        <f t="shared" si="1"/>
        <v>missing values NACCREFR(-4,9).</v>
      </c>
      <c r="J29" s="61" t="s">
        <v>2889</v>
      </c>
      <c r="O29"/>
      <c r="P29"/>
      <c r="Q29" s="41"/>
    </row>
    <row r="30" spans="1:28" ht="24.6" x14ac:dyDescent="0.3">
      <c r="A30" s="49" t="s">
        <v>2707</v>
      </c>
      <c r="B30" s="8" t="s">
        <v>56</v>
      </c>
      <c r="C30" s="63" t="s">
        <v>56</v>
      </c>
      <c r="D30" s="50" t="s">
        <v>57</v>
      </c>
      <c r="E30" s="49" t="s">
        <v>14</v>
      </c>
      <c r="F30" s="49" t="s">
        <v>9</v>
      </c>
      <c r="H30" s="42" t="str">
        <f t="shared" si="0"/>
        <v>NACC$BIRTHMO=labelled_spss(NACC$BIRTHMO,c(), label="Subject’s month of birth")</v>
      </c>
      <c r="I30" s="33" t="str">
        <f t="shared" si="1"/>
        <v/>
      </c>
      <c r="O30"/>
      <c r="P30"/>
      <c r="Q30" s="41"/>
    </row>
    <row r="31" spans="1:28" ht="24.6" x14ac:dyDescent="0.3">
      <c r="A31" s="49" t="s">
        <v>2707</v>
      </c>
      <c r="B31" s="8" t="s">
        <v>58</v>
      </c>
      <c r="C31" s="63" t="s">
        <v>58</v>
      </c>
      <c r="D31" s="50" t="s">
        <v>59</v>
      </c>
      <c r="E31" s="49" t="s">
        <v>14</v>
      </c>
      <c r="F31" s="49" t="s">
        <v>9</v>
      </c>
      <c r="H31" s="42" t="str">
        <f t="shared" si="0"/>
        <v>NACC$BIRTHYR=labelled_spss(NACC$BIRTHYR,c(), label="Subject’s year of birth")</v>
      </c>
      <c r="I31" s="33" t="str">
        <f t="shared" si="1"/>
        <v/>
      </c>
      <c r="O31"/>
      <c r="P31"/>
      <c r="Q31" s="41"/>
    </row>
    <row r="32" spans="1:28" ht="24.6" x14ac:dyDescent="0.3">
      <c r="A32" s="49" t="s">
        <v>2707</v>
      </c>
      <c r="B32" s="8" t="s">
        <v>60</v>
      </c>
      <c r="C32" s="63" t="s">
        <v>60</v>
      </c>
      <c r="D32" s="50" t="s">
        <v>61</v>
      </c>
      <c r="E32" s="49" t="s">
        <v>14</v>
      </c>
      <c r="F32" s="49" t="s">
        <v>9</v>
      </c>
      <c r="G32" s="50" t="s">
        <v>2913</v>
      </c>
      <c r="H32" s="42" t="str">
        <f t="shared" si="0"/>
        <v>NACC$SEX=labelled_spss(NACC$SEX,c(1=Male
2=Female), label="Subject’s sex")</v>
      </c>
      <c r="I32" s="33" t="str">
        <f t="shared" si="1"/>
        <v/>
      </c>
      <c r="O32"/>
      <c r="P32"/>
      <c r="Q32" s="41"/>
    </row>
    <row r="33" spans="1:17" ht="36.6" x14ac:dyDescent="0.3">
      <c r="A33" s="49" t="s">
        <v>2707</v>
      </c>
      <c r="B33" s="8" t="s">
        <v>62</v>
      </c>
      <c r="C33" s="63" t="s">
        <v>62</v>
      </c>
      <c r="D33" s="50" t="s">
        <v>63</v>
      </c>
      <c r="E33" s="49" t="s">
        <v>14</v>
      </c>
      <c r="F33" s="49" t="s">
        <v>9</v>
      </c>
      <c r="G33" s="50" t="s">
        <v>2914</v>
      </c>
      <c r="H33" s="42" t="str">
        <f t="shared" si="0"/>
        <v>NACC$HISPANIC=labelled_spss(NACC$HISPANIC,c(0=No
1=Yes
9=Unknown), label="Hispanic/Latino ethnicity")</v>
      </c>
      <c r="I33" s="33" t="str">
        <f t="shared" si="1"/>
        <v>missing values HISPANIC(9).</v>
      </c>
      <c r="J33" s="61" t="s">
        <v>2738</v>
      </c>
      <c r="O33"/>
      <c r="P33"/>
      <c r="Q33" s="41"/>
    </row>
    <row r="34" spans="1:17" ht="132.6" x14ac:dyDescent="0.3">
      <c r="A34" s="49" t="s">
        <v>2707</v>
      </c>
      <c r="B34" s="8" t="s">
        <v>133</v>
      </c>
      <c r="C34" s="63" t="s">
        <v>133</v>
      </c>
      <c r="D34" s="50" t="s">
        <v>132</v>
      </c>
      <c r="E34" s="49" t="s">
        <v>14</v>
      </c>
      <c r="F34" s="49" t="s">
        <v>9</v>
      </c>
      <c r="G34" s="50" t="s">
        <v>2915</v>
      </c>
      <c r="H34" s="42" t="str">
        <f t="shared" si="0"/>
        <v>NACC$HISPOR=labelled_spss(NACC$HISPOR,c(1=Mexican, Chicano, or Mexican-American
2=Puerto Rican
3=Cuban
4=Dominican
5=Central American
6=South American
50=Other (specify)
88=Not applicable; subject is not Hispanic
99=Unknown
-4=Not available), label="Hispanic origins")</v>
      </c>
      <c r="I34" s="33" t="str">
        <f t="shared" si="1"/>
        <v>missing values HISPOR(88,99,-4).</v>
      </c>
      <c r="J34" s="61" t="s">
        <v>3823</v>
      </c>
      <c r="O34"/>
      <c r="P34"/>
      <c r="Q34" s="41"/>
    </row>
    <row r="35" spans="1:17" ht="24.6" x14ac:dyDescent="0.3">
      <c r="A35" s="49" t="s">
        <v>2707</v>
      </c>
      <c r="B35" s="8" t="s">
        <v>131</v>
      </c>
      <c r="C35" s="63" t="s">
        <v>131</v>
      </c>
      <c r="D35" s="50" t="s">
        <v>130</v>
      </c>
      <c r="E35" s="49" t="s">
        <v>14</v>
      </c>
      <c r="F35" s="49" t="s">
        <v>9</v>
      </c>
      <c r="H35" s="42" t="str">
        <f t="shared" si="0"/>
        <v>NACC$HISPORX=labelled_spss(NACC$HISPORX,c(), label="Hispanic origins, other – specify")</v>
      </c>
      <c r="I35" s="33" t="str">
        <f t="shared" si="1"/>
        <v/>
      </c>
      <c r="O35"/>
      <c r="P35"/>
      <c r="Q35" s="41"/>
    </row>
    <row r="36" spans="1:17" ht="84.6" x14ac:dyDescent="0.3">
      <c r="A36" s="49" t="s">
        <v>2707</v>
      </c>
      <c r="B36" s="8" t="s">
        <v>129</v>
      </c>
      <c r="C36" s="63" t="s">
        <v>129</v>
      </c>
      <c r="D36" s="50" t="s">
        <v>128</v>
      </c>
      <c r="E36" s="49" t="s">
        <v>14</v>
      </c>
      <c r="F36" s="49" t="s">
        <v>9</v>
      </c>
      <c r="G36" s="50" t="s">
        <v>3147</v>
      </c>
      <c r="H36" s="42" t="str">
        <f t="shared" si="0"/>
        <v>NACC$RACE=labelled_spss(NACC$RACE,c(1=White
2=Black or African American
3=American Indian or Alaska Native
4=Native Hawaiian or Other Pacific Islander
5=Asian
50=Other (specify)
99=Unknown), label="Race")</v>
      </c>
      <c r="I36" s="33" t="str">
        <f t="shared" si="1"/>
        <v>missing values RACE(99).</v>
      </c>
      <c r="J36" s="61" t="s">
        <v>3808</v>
      </c>
      <c r="O36"/>
      <c r="P36"/>
      <c r="Q36" s="41"/>
    </row>
    <row r="37" spans="1:17" ht="24.6" x14ac:dyDescent="0.3">
      <c r="A37" s="49" t="s">
        <v>2707</v>
      </c>
      <c r="B37" s="8" t="s">
        <v>127</v>
      </c>
      <c r="C37" s="63" t="s">
        <v>127</v>
      </c>
      <c r="D37" s="50" t="s">
        <v>126</v>
      </c>
      <c r="E37" s="49" t="s">
        <v>14</v>
      </c>
      <c r="F37" s="49" t="s">
        <v>9</v>
      </c>
      <c r="H37" s="42" t="str">
        <f t="shared" si="0"/>
        <v>NACC$RACEX=labelled_spss(NACC$RACEX,c(), label="Race, other — specify")</v>
      </c>
      <c r="I37" s="33" t="str">
        <f t="shared" si="1"/>
        <v/>
      </c>
      <c r="O37"/>
      <c r="P37"/>
      <c r="Q37" s="41"/>
    </row>
    <row r="38" spans="1:17" ht="108" x14ac:dyDescent="0.25">
      <c r="A38" s="49" t="s">
        <v>2707</v>
      </c>
      <c r="B38" s="8" t="s">
        <v>125</v>
      </c>
      <c r="C38" s="63" t="s">
        <v>125</v>
      </c>
      <c r="D38" s="50" t="s">
        <v>124</v>
      </c>
      <c r="E38" s="49" t="s">
        <v>14</v>
      </c>
      <c r="F38" s="49" t="s">
        <v>9</v>
      </c>
      <c r="G38" s="50" t="s">
        <v>3148</v>
      </c>
      <c r="H38" s="42" t="str">
        <f t="shared" si="0"/>
        <v>NACC$RACESEC=labelled_spss(NACC$RACESEC,c(1=White
2=Black or African American
3=American Indian or Alaska Native
4=Native Hawaiian or Other Pacific Islander
5=Asian
50=Other (specify)
88=None reported
99=Unknown), label="Second race")</v>
      </c>
      <c r="I38" s="33" t="str">
        <f t="shared" si="1"/>
        <v>missing values RACESEC(88,99).</v>
      </c>
      <c r="J38" s="61" t="s">
        <v>3814</v>
      </c>
    </row>
    <row r="39" spans="1:17" ht="24" x14ac:dyDescent="0.25">
      <c r="A39" s="49" t="s">
        <v>2707</v>
      </c>
      <c r="B39" s="8" t="s">
        <v>123</v>
      </c>
      <c r="C39" s="63" t="s">
        <v>123</v>
      </c>
      <c r="D39" s="50" t="s">
        <v>122</v>
      </c>
      <c r="E39" s="49" t="s">
        <v>14</v>
      </c>
      <c r="F39" s="49" t="s">
        <v>9</v>
      </c>
      <c r="H39" s="42" t="str">
        <f t="shared" si="0"/>
        <v>NACC$RACESECX=labelled_spss(NACC$RACESECX,c(), label="Second race, other- specify")</v>
      </c>
      <c r="I39" s="33" t="str">
        <f t="shared" si="1"/>
        <v/>
      </c>
    </row>
    <row r="40" spans="1:17" ht="108" x14ac:dyDescent="0.25">
      <c r="A40" s="49" t="s">
        <v>2707</v>
      </c>
      <c r="B40" s="8" t="s">
        <v>121</v>
      </c>
      <c r="C40" s="63" t="s">
        <v>121</v>
      </c>
      <c r="D40" s="50" t="s">
        <v>120</v>
      </c>
      <c r="E40" s="49" t="s">
        <v>14</v>
      </c>
      <c r="F40" s="49" t="s">
        <v>9</v>
      </c>
      <c r="G40" s="50" t="s">
        <v>3148</v>
      </c>
      <c r="H40" s="42" t="str">
        <f t="shared" si="0"/>
        <v>NACC$RACETER=labelled_spss(NACC$RACETER,c(1=White
2=Black or African American
3=American Indian or Alaska Native
4=Native Hawaiian or Other Pacific Islander
5=Asian
50=Other (specify)
88=None reported
99=Unknown), label="Third race")</v>
      </c>
      <c r="I40" s="33" t="str">
        <f t="shared" si="1"/>
        <v>missing values RACETER(88,99).</v>
      </c>
      <c r="J40" s="61" t="s">
        <v>3814</v>
      </c>
    </row>
    <row r="41" spans="1:17" ht="24" x14ac:dyDescent="0.25">
      <c r="A41" s="49" t="s">
        <v>2707</v>
      </c>
      <c r="B41" s="8" t="s">
        <v>119</v>
      </c>
      <c r="C41" s="63" t="s">
        <v>119</v>
      </c>
      <c r="D41" s="50" t="s">
        <v>118</v>
      </c>
      <c r="E41" s="49" t="s">
        <v>14</v>
      </c>
      <c r="F41" s="49" t="s">
        <v>9</v>
      </c>
      <c r="H41" s="42" t="str">
        <f t="shared" si="0"/>
        <v>NACC$RACETERX=labelled_spss(NACC$RACETERX,c(), label="Third race, other- specify")</v>
      </c>
      <c r="I41" s="33" t="str">
        <f t="shared" si="1"/>
        <v/>
      </c>
    </row>
    <row r="42" spans="1:17" ht="108" x14ac:dyDescent="0.25">
      <c r="A42" s="49" t="s">
        <v>2707</v>
      </c>
      <c r="B42" s="8" t="s">
        <v>117</v>
      </c>
      <c r="C42" s="63" t="s">
        <v>117</v>
      </c>
      <c r="D42" s="50" t="s">
        <v>116</v>
      </c>
      <c r="E42" s="49" t="s">
        <v>14</v>
      </c>
      <c r="F42" s="49" t="s">
        <v>9</v>
      </c>
      <c r="G42" s="50" t="s">
        <v>2917</v>
      </c>
      <c r="H42" s="42" t="str">
        <f t="shared" si="0"/>
        <v>NACC$PRIMLANG=labelled_spss(NACC$PRIMLANG,c(1=English
2=Spanish
3=Mandarin
4=Cantonese
5=Russian
6=Japanese
8=Other primary language (specify)
9=Unknown), label="Primary language")</v>
      </c>
      <c r="I42" s="33" t="str">
        <f t="shared" si="1"/>
        <v>missing values PRIMLANG(9).</v>
      </c>
      <c r="J42" s="61" t="s">
        <v>2738</v>
      </c>
    </row>
    <row r="43" spans="1:17" ht="24" x14ac:dyDescent="0.25">
      <c r="A43" s="49" t="s">
        <v>2707</v>
      </c>
      <c r="B43" s="8" t="s">
        <v>115</v>
      </c>
      <c r="C43" s="63" t="s">
        <v>115</v>
      </c>
      <c r="D43" s="50" t="s">
        <v>114</v>
      </c>
      <c r="E43" s="49" t="s">
        <v>14</v>
      </c>
      <c r="F43" s="49" t="s">
        <v>9</v>
      </c>
      <c r="H43" s="42" t="str">
        <f t="shared" si="0"/>
        <v>NACC$PRIMLANX=labelled_spss(NACC$PRIMLANX,c(), label="Primary language, other- specify")</v>
      </c>
      <c r="I43" s="33" t="str">
        <f t="shared" si="1"/>
        <v/>
      </c>
    </row>
    <row r="44" spans="1:17" ht="24" x14ac:dyDescent="0.25">
      <c r="A44" s="49" t="s">
        <v>2707</v>
      </c>
      <c r="B44" s="8" t="s">
        <v>113</v>
      </c>
      <c r="C44" s="63" t="s">
        <v>113</v>
      </c>
      <c r="D44" s="50" t="s">
        <v>112</v>
      </c>
      <c r="E44" s="49" t="s">
        <v>14</v>
      </c>
      <c r="F44" s="49" t="s">
        <v>9</v>
      </c>
      <c r="G44" s="45" t="s">
        <v>2916</v>
      </c>
      <c r="H44" s="42" t="str">
        <f t="shared" si="0"/>
        <v>NACC$EDUC=labelled_spss(NACC$EDUC,c(99=Unknown), label="Years of education")</v>
      </c>
      <c r="I44" s="33" t="str">
        <f t="shared" si="1"/>
        <v>missing values EDUC(99).</v>
      </c>
      <c r="J44" s="61" t="s">
        <v>3808</v>
      </c>
    </row>
    <row r="45" spans="1:17" ht="96" x14ac:dyDescent="0.25">
      <c r="A45" s="49" t="s">
        <v>2707</v>
      </c>
      <c r="B45" s="8" t="s">
        <v>111</v>
      </c>
      <c r="C45" s="63" t="s">
        <v>111</v>
      </c>
      <c r="D45" s="50" t="s">
        <v>110</v>
      </c>
      <c r="E45" s="49" t="s">
        <v>14</v>
      </c>
      <c r="F45" s="49" t="s">
        <v>9</v>
      </c>
      <c r="G45" s="50" t="s">
        <v>2918</v>
      </c>
      <c r="H45" s="42" t="str">
        <f t="shared" si="0"/>
        <v>NACC$MARISTAT=labelled_spss(NACC$MARISTAT,c(1=Married
2=Widowed
3=Divorced
4=Separated
5=Never married (or marriage was annulled)
6=Living as married/domestic partner
9=Other or unknown), label="Marital status")</v>
      </c>
      <c r="I45" s="33" t="str">
        <f t="shared" si="1"/>
        <v>missing values MARISTAT(9).</v>
      </c>
      <c r="J45" s="61" t="s">
        <v>2738</v>
      </c>
    </row>
    <row r="46" spans="1:17" ht="84" x14ac:dyDescent="0.25">
      <c r="A46" s="49" t="s">
        <v>2707</v>
      </c>
      <c r="B46" s="8" t="s">
        <v>109</v>
      </c>
      <c r="C46" s="63" t="s">
        <v>109</v>
      </c>
      <c r="D46" s="50" t="s">
        <v>108</v>
      </c>
      <c r="E46" s="49" t="s">
        <v>8</v>
      </c>
      <c r="F46" s="49" t="s">
        <v>9</v>
      </c>
      <c r="G46" s="50" t="s">
        <v>2919</v>
      </c>
      <c r="H46" s="42" t="str">
        <f t="shared" si="0"/>
        <v>NACC$NACCLIVS=labelled_spss(NACC$NACCLIVS,c(1=Lives alone
2=Lives with spouse or partner
3=Lives with relative or friend
4=Lives with group
5=Other
9=Unknown), label="Living situation")</v>
      </c>
      <c r="I46" s="33" t="str">
        <f t="shared" si="1"/>
        <v>missing values NACCLIVS(9).</v>
      </c>
      <c r="J46" s="61" t="s">
        <v>2738</v>
      </c>
    </row>
    <row r="47" spans="1:17" ht="72" x14ac:dyDescent="0.25">
      <c r="A47" s="49" t="s">
        <v>2707</v>
      </c>
      <c r="B47" s="8" t="s">
        <v>107</v>
      </c>
      <c r="C47" s="63" t="s">
        <v>107</v>
      </c>
      <c r="D47" s="50" t="s">
        <v>106</v>
      </c>
      <c r="E47" s="49" t="s">
        <v>14</v>
      </c>
      <c r="F47" s="49" t="s">
        <v>9</v>
      </c>
      <c r="G47" s="50" t="s">
        <v>2920</v>
      </c>
      <c r="H47" s="42" t="str">
        <f t="shared" si="0"/>
        <v>NACC$INDEPEND=labelled_spss(NACC$INDEPEND,c(1=Able to live independently
2=Requires some assistance with complex activities
3=Requires some assistance with basic activities
4=Completely dependent
9=Unknown), label="Level of independence")</v>
      </c>
      <c r="I47" s="33" t="str">
        <f t="shared" si="1"/>
        <v>missing values INDEPEND(9).</v>
      </c>
      <c r="J47" s="61" t="s">
        <v>2738</v>
      </c>
    </row>
    <row r="48" spans="1:17" ht="84" x14ac:dyDescent="0.25">
      <c r="A48" s="49" t="s">
        <v>2707</v>
      </c>
      <c r="B48" s="8" t="s">
        <v>105</v>
      </c>
      <c r="C48" s="63" t="s">
        <v>105</v>
      </c>
      <c r="D48" s="50" t="s">
        <v>104</v>
      </c>
      <c r="E48" s="49" t="s">
        <v>14</v>
      </c>
      <c r="F48" s="49" t="s">
        <v>9</v>
      </c>
      <c r="G48" s="50" t="s">
        <v>2921</v>
      </c>
      <c r="H48" s="42" t="str">
        <f t="shared" si="0"/>
        <v>NACC$RESIDENC=labelled_spss(NACC$RESIDENC,c(1=Single- or multi-family private residence (apartment, condo, house)
2=Retirement community or independent group living
3=Assisted living, adult family home, or boarding home
4=Skilled nursing facility, nursing home, hospital, or hospice
9=Other or unknown), label="Type of residence")</v>
      </c>
      <c r="I48" s="33" t="str">
        <f t="shared" si="1"/>
        <v>missing values RESIDENC(9).</v>
      </c>
      <c r="J48" s="61" t="s">
        <v>2738</v>
      </c>
    </row>
    <row r="49" spans="1:13" ht="60" x14ac:dyDescent="0.25">
      <c r="A49" s="49" t="s">
        <v>2707</v>
      </c>
      <c r="B49" s="8" t="s">
        <v>103</v>
      </c>
      <c r="C49" s="63" t="s">
        <v>103</v>
      </c>
      <c r="D49" s="50" t="s">
        <v>102</v>
      </c>
      <c r="E49" s="49" t="s">
        <v>14</v>
      </c>
      <c r="F49" s="49" t="s">
        <v>9</v>
      </c>
      <c r="G49" s="50" t="s">
        <v>2922</v>
      </c>
      <c r="H49" s="42" t="str">
        <f t="shared" si="0"/>
        <v>NACC$HANDED=labelled_spss(NACC$HANDED,c(1=Left-handed
2=Right-handed
3=Ambidextrous
9=Unknown), label="Is the subject left- or right-handed?")</v>
      </c>
      <c r="I49" s="33" t="str">
        <f t="shared" si="1"/>
        <v>missing values HANDED(9).</v>
      </c>
      <c r="J49" s="61" t="s">
        <v>2738</v>
      </c>
      <c r="L49" s="30"/>
    </row>
    <row r="50" spans="1:13" ht="24" x14ac:dyDescent="0.25">
      <c r="A50" s="49" t="s">
        <v>2707</v>
      </c>
      <c r="B50" s="8" t="s">
        <v>101</v>
      </c>
      <c r="C50" s="63" t="s">
        <v>101</v>
      </c>
      <c r="D50" s="50" t="s">
        <v>100</v>
      </c>
      <c r="E50" s="49" t="s">
        <v>8</v>
      </c>
      <c r="F50" s="49" t="s">
        <v>9</v>
      </c>
      <c r="H50" s="42" t="str">
        <f t="shared" si="0"/>
        <v>NACC$NACCAGE=labelled_spss(NACC$NACCAGE,c(), label="Subject’s age at visit")</v>
      </c>
      <c r="I50" s="33" t="str">
        <f t="shared" si="1"/>
        <v/>
      </c>
      <c r="L50" s="30"/>
    </row>
    <row r="51" spans="1:13" ht="24" x14ac:dyDescent="0.25">
      <c r="A51" s="49" t="s">
        <v>2707</v>
      </c>
      <c r="B51" s="8" t="s">
        <v>99</v>
      </c>
      <c r="C51" s="63" t="s">
        <v>99</v>
      </c>
      <c r="D51" s="50" t="s">
        <v>98</v>
      </c>
      <c r="E51" s="49" t="s">
        <v>8</v>
      </c>
      <c r="F51" s="49" t="s">
        <v>9</v>
      </c>
      <c r="H51" s="42" t="str">
        <f t="shared" si="0"/>
        <v>NACC$NACCAGEB=labelled_spss(NACC$NACCAGEB,c(), label="Subject’s age at initial visit")</v>
      </c>
      <c r="I51" s="33" t="str">
        <f t="shared" si="1"/>
        <v/>
      </c>
    </row>
    <row r="52" spans="1:13" ht="108" x14ac:dyDescent="0.25">
      <c r="A52" s="49" t="s">
        <v>2707</v>
      </c>
      <c r="B52" s="30" t="s">
        <v>180</v>
      </c>
      <c r="C52" s="63" t="s">
        <v>97</v>
      </c>
      <c r="D52" s="50" t="s">
        <v>96</v>
      </c>
      <c r="E52" s="49" t="s">
        <v>8</v>
      </c>
      <c r="F52" s="49" t="s">
        <v>9</v>
      </c>
      <c r="G52" s="50" t="s">
        <v>4360</v>
      </c>
      <c r="H52" s="42" t="str">
        <f t="shared" si="0"/>
        <v>NACC$NACCNINR=labelled_spss(NACC$NACCNINR,c(1=White
2=Black or African American
3=American Indian or Alaska Native
4=Native Hawaiian or Pacific Islander
5=Asian
6=Multiracial
99=Unknown or ambiguous
-4=Not available), label="Derived NIH race deﬁnitions")</v>
      </c>
      <c r="I52" s="33" t="str">
        <f t="shared" si="1"/>
        <v>missing values NACCNINR(99,-4).</v>
      </c>
      <c r="J52" s="61" t="s">
        <v>3824</v>
      </c>
      <c r="M52" s="7">
        <v>1</v>
      </c>
    </row>
    <row r="53" spans="1:13" ht="99" customHeight="1" x14ac:dyDescent="0.25">
      <c r="A53" s="49" t="s">
        <v>2708</v>
      </c>
      <c r="B53" s="8" t="s">
        <v>95</v>
      </c>
      <c r="C53" s="63" t="s">
        <v>95</v>
      </c>
      <c r="D53" s="50" t="s">
        <v>94</v>
      </c>
      <c r="E53" s="49" t="s">
        <v>14</v>
      </c>
      <c r="F53" s="49" t="s">
        <v>9</v>
      </c>
      <c r="G53" s="50" t="s">
        <v>2923</v>
      </c>
      <c r="H53" s="42" t="str">
        <f t="shared" si="0"/>
        <v>NACC$INBIRMO=labelled_spss(NACC$INBIRMO,c(99=Unknown
-4=Not available), label="Co-participant’s month of birth")</v>
      </c>
      <c r="I53" s="33" t="str">
        <f t="shared" si="1"/>
        <v>missing values INBIRMO(99,-4).</v>
      </c>
      <c r="J53" s="61" t="s">
        <v>3824</v>
      </c>
    </row>
    <row r="54" spans="1:13" ht="36" x14ac:dyDescent="0.25">
      <c r="A54" s="49" t="s">
        <v>2708</v>
      </c>
      <c r="B54" s="8" t="s">
        <v>93</v>
      </c>
      <c r="C54" s="63" t="s">
        <v>93</v>
      </c>
      <c r="D54" s="50" t="s">
        <v>92</v>
      </c>
      <c r="E54" s="49" t="s">
        <v>14</v>
      </c>
      <c r="F54" s="49" t="s">
        <v>9</v>
      </c>
      <c r="G54" s="50" t="s">
        <v>2924</v>
      </c>
      <c r="H54" s="42" t="str">
        <f t="shared" si="0"/>
        <v>NACC$INBIRYR=labelled_spss(NACC$INBIRYR,c(9999=Unknown
-4=Not available), label="Co-participant’s year of birth")</v>
      </c>
      <c r="I54" s="33" t="str">
        <f t="shared" si="1"/>
        <v>missing values INBIRYR(9999,-4).</v>
      </c>
      <c r="J54" s="61" t="s">
        <v>3825</v>
      </c>
    </row>
    <row r="55" spans="1:13" ht="36" x14ac:dyDescent="0.25">
      <c r="A55" s="49" t="s">
        <v>2708</v>
      </c>
      <c r="B55" s="8" t="s">
        <v>91</v>
      </c>
      <c r="C55" s="63" t="s">
        <v>91</v>
      </c>
      <c r="D55" s="50" t="s">
        <v>90</v>
      </c>
      <c r="E55" s="49" t="s">
        <v>14</v>
      </c>
      <c r="F55" s="49" t="s">
        <v>9</v>
      </c>
      <c r="G55" s="50" t="s">
        <v>2925</v>
      </c>
      <c r="H55" s="42" t="str">
        <f t="shared" si="0"/>
        <v>NACC$INSEX=labelled_spss(NACC$INSEX,c(1=Male
2=Female
-4=Not available), label="Co-participant’s sex")</v>
      </c>
      <c r="I55" s="33" t="str">
        <f t="shared" si="1"/>
        <v>missing values INSEX(-4).</v>
      </c>
      <c r="J55" s="61" t="s">
        <v>2888</v>
      </c>
    </row>
    <row r="56" spans="1:13" ht="48" x14ac:dyDescent="0.25">
      <c r="A56" s="49" t="s">
        <v>2708</v>
      </c>
      <c r="B56" s="8" t="s">
        <v>89</v>
      </c>
      <c r="C56" s="63" t="s">
        <v>89</v>
      </c>
      <c r="D56" s="50" t="s">
        <v>144</v>
      </c>
      <c r="E56" s="49" t="s">
        <v>14</v>
      </c>
      <c r="F56" s="49" t="s">
        <v>9</v>
      </c>
      <c r="G56" s="50" t="s">
        <v>2926</v>
      </c>
      <c r="H56" s="42" t="str">
        <f t="shared" si="0"/>
        <v>NACC$NEWINF=labelled_spss(NACC$NEWINF,c(0=No
1=Yes
-4=Not available), label="Is this a new co-participant — i.e., one who was not a co-participant at any past UDS visit?")</v>
      </c>
      <c r="I56" s="33" t="str">
        <f t="shared" si="1"/>
        <v>missing values NEWINF(-4).</v>
      </c>
      <c r="J56" s="61" t="s">
        <v>2888</v>
      </c>
    </row>
    <row r="57" spans="1:13" ht="60" x14ac:dyDescent="0.25">
      <c r="A57" s="49" t="s">
        <v>2708</v>
      </c>
      <c r="B57" s="8" t="s">
        <v>88</v>
      </c>
      <c r="C57" s="63" t="s">
        <v>88</v>
      </c>
      <c r="D57" s="50" t="s">
        <v>87</v>
      </c>
      <c r="E57" s="49" t="s">
        <v>14</v>
      </c>
      <c r="F57" s="49" t="s">
        <v>9</v>
      </c>
      <c r="G57" s="50" t="s">
        <v>2927</v>
      </c>
      <c r="H57" s="42" t="str">
        <f t="shared" si="0"/>
        <v>NACC$INHISP=labelled_spss(NACC$INHISP,c(0=No
1=Yes
9=Unknown
-4=Not available), label="Co-participant Hispanic/Latino ethnicity")</v>
      </c>
      <c r="I57" s="33" t="str">
        <f t="shared" si="1"/>
        <v>missing values INHISP(9,-4).</v>
      </c>
      <c r="J57" s="61" t="s">
        <v>3826</v>
      </c>
    </row>
    <row r="58" spans="1:13" ht="132" x14ac:dyDescent="0.25">
      <c r="A58" s="49" t="s">
        <v>2708</v>
      </c>
      <c r="B58" s="8" t="s">
        <v>86</v>
      </c>
      <c r="C58" s="63" t="s">
        <v>86</v>
      </c>
      <c r="D58" s="50" t="s">
        <v>85</v>
      </c>
      <c r="E58" s="49" t="s">
        <v>14</v>
      </c>
      <c r="F58" s="49" t="s">
        <v>9</v>
      </c>
      <c r="G58" s="50" t="s">
        <v>2928</v>
      </c>
      <c r="H58" s="42" t="str">
        <f t="shared" si="0"/>
        <v>NACC$INHISPOR=labelled_spss(NACC$INHISPOR,c(1=Mexican, Chicano, or Mexican-American
2=Puerto Rican
3=Cuban
4=Dominican
5=Central American
6=South American
50=Other (specify)
88=Not applicable, co-participant is not Hispanic
99=Unknown
-4= Not available), label="Co-participant’s Hispanic origins")</v>
      </c>
      <c r="I58" s="33" t="str">
        <f t="shared" si="1"/>
        <v>missing values INHISPOR(88,99,-4).</v>
      </c>
      <c r="J58" s="61" t="s">
        <v>3823</v>
      </c>
    </row>
    <row r="59" spans="1:13" ht="24" x14ac:dyDescent="0.25">
      <c r="A59" s="49" t="s">
        <v>2708</v>
      </c>
      <c r="B59" s="8" t="s">
        <v>84</v>
      </c>
      <c r="C59" s="63" t="s">
        <v>84</v>
      </c>
      <c r="D59" s="50" t="s">
        <v>145</v>
      </c>
      <c r="E59" s="49" t="s">
        <v>14</v>
      </c>
      <c r="F59" s="49" t="s">
        <v>9</v>
      </c>
      <c r="H59" s="42" t="str">
        <f t="shared" si="0"/>
        <v>NACC$INHISPOX=labelled_spss(NACC$INHISPOX,c(), label="Co-participant of Hispanic origins, other (specify)")</v>
      </c>
      <c r="I59" s="33" t="str">
        <f t="shared" si="1"/>
        <v/>
      </c>
    </row>
    <row r="60" spans="1:13" ht="96" x14ac:dyDescent="0.25">
      <c r="A60" s="49" t="s">
        <v>2708</v>
      </c>
      <c r="B60" s="8" t="s">
        <v>83</v>
      </c>
      <c r="C60" s="63" t="s">
        <v>83</v>
      </c>
      <c r="D60" s="50" t="s">
        <v>82</v>
      </c>
      <c r="E60" s="49" t="s">
        <v>14</v>
      </c>
      <c r="F60" s="49" t="s">
        <v>9</v>
      </c>
      <c r="G60" s="50" t="s">
        <v>2929</v>
      </c>
      <c r="H60" s="42" t="str">
        <f t="shared" si="0"/>
        <v>NACC$INRACE=labelled_spss(NACC$INRACE,c(1= White
2= Black or African American
3= American Indian or Alaska Native
4= Native Hawaiian or Other Pacific Islander
5= Asian
50=Other (specify)
99=Unknown
-4= Not available), label="Co-participant race")</v>
      </c>
      <c r="I60" s="33" t="str">
        <f t="shared" si="1"/>
        <v>missing values INRACE(99,-4).</v>
      </c>
      <c r="J60" s="61" t="s">
        <v>3824</v>
      </c>
    </row>
    <row r="61" spans="1:13" ht="24" x14ac:dyDescent="0.25">
      <c r="A61" s="49" t="s">
        <v>2708</v>
      </c>
      <c r="B61" s="8" t="s">
        <v>81</v>
      </c>
      <c r="C61" s="63" t="s">
        <v>81</v>
      </c>
      <c r="D61" s="50" t="s">
        <v>80</v>
      </c>
      <c r="E61" s="49" t="s">
        <v>14</v>
      </c>
      <c r="F61" s="49" t="s">
        <v>9</v>
      </c>
      <c r="H61" s="42" t="str">
        <f t="shared" si="0"/>
        <v>NACC$INRACEX=labelled_spss(NACC$INRACEX,c(), label="Co-participant race, other (specify)")</v>
      </c>
      <c r="I61" s="33" t="str">
        <f t="shared" si="1"/>
        <v/>
      </c>
    </row>
    <row r="62" spans="1:13" ht="120" x14ac:dyDescent="0.25">
      <c r="A62" s="49" t="s">
        <v>2708</v>
      </c>
      <c r="B62" s="8" t="s">
        <v>79</v>
      </c>
      <c r="C62" s="63" t="s">
        <v>79</v>
      </c>
      <c r="D62" s="50" t="s">
        <v>78</v>
      </c>
      <c r="E62" s="49" t="s">
        <v>14</v>
      </c>
      <c r="F62" s="49" t="s">
        <v>9</v>
      </c>
      <c r="G62" s="50" t="s">
        <v>2930</v>
      </c>
      <c r="H62" s="42" t="str">
        <f t="shared" si="0"/>
        <v>NACC$INRASEC=labelled_spss(NACC$INRASEC,c(1= White
2= Black or African American
3= American Indian or Alaska Native
4= Native Hawaiian or Other Pacific Islander
5= Asian
50=Other
88=None reported
99=Unknown
-4= Not available), label="Co-participant second race")</v>
      </c>
      <c r="I62" s="33" t="str">
        <f t="shared" si="1"/>
        <v>missing values INRASEC(88,99,-4).</v>
      </c>
      <c r="J62" s="61" t="s">
        <v>3823</v>
      </c>
    </row>
    <row r="63" spans="1:13" ht="24" x14ac:dyDescent="0.25">
      <c r="A63" s="49" t="s">
        <v>2708</v>
      </c>
      <c r="B63" s="8" t="s">
        <v>77</v>
      </c>
      <c r="C63" s="63" t="s">
        <v>77</v>
      </c>
      <c r="D63" s="50" t="s">
        <v>146</v>
      </c>
      <c r="E63" s="49" t="s">
        <v>14</v>
      </c>
      <c r="F63" s="49" t="s">
        <v>9</v>
      </c>
      <c r="H63" s="42" t="str">
        <f t="shared" si="0"/>
        <v>NACC$INRASECX=labelled_spss(NACC$INRASECX,c(), label="Co-participant second race, other (specify)")</v>
      </c>
      <c r="I63" s="33" t="str">
        <f t="shared" si="1"/>
        <v/>
      </c>
    </row>
    <row r="64" spans="1:13" ht="120" x14ac:dyDescent="0.25">
      <c r="A64" s="49" t="s">
        <v>2708</v>
      </c>
      <c r="B64" s="8" t="s">
        <v>76</v>
      </c>
      <c r="C64" s="63" t="s">
        <v>76</v>
      </c>
      <c r="D64" s="50" t="s">
        <v>75</v>
      </c>
      <c r="E64" s="49" t="s">
        <v>14</v>
      </c>
      <c r="F64" s="49" t="s">
        <v>9</v>
      </c>
      <c r="G64" s="50" t="s">
        <v>2931</v>
      </c>
      <c r="H64" s="42" t="str">
        <f t="shared" si="0"/>
        <v>NACC$INRATER=labelled_spss(NACC$INRATER,c(1=White
2=Black or African American
3=American Indian or Alaska Native
4=Native Hawaiian or Other Pacific Islander
5=Asian
50=Other
88=None reported
99=Unknown
-4=Not available), label="Co-participant third race")</v>
      </c>
      <c r="I64" s="33" t="str">
        <f t="shared" si="1"/>
        <v>missing values INRATER(88,99,-4).</v>
      </c>
      <c r="J64" s="61" t="s">
        <v>3823</v>
      </c>
    </row>
    <row r="65" spans="1:13" ht="24" x14ac:dyDescent="0.25">
      <c r="A65" s="49" t="s">
        <v>2708</v>
      </c>
      <c r="B65" s="8" t="s">
        <v>74</v>
      </c>
      <c r="C65" s="63" t="s">
        <v>74</v>
      </c>
      <c r="D65" s="50" t="s">
        <v>73</v>
      </c>
      <c r="E65" s="49" t="s">
        <v>14</v>
      </c>
      <c r="F65" s="49" t="s">
        <v>9</v>
      </c>
      <c r="H65" s="42" t="str">
        <f t="shared" si="0"/>
        <v>NACC$INRATERX=labelled_spss(NACC$INRATERX,c(), label="Co-participant third race, other (specify)")</v>
      </c>
      <c r="I65" s="33" t="str">
        <f t="shared" si="1"/>
        <v/>
      </c>
    </row>
    <row r="66" spans="1:13" ht="36" x14ac:dyDescent="0.25">
      <c r="A66" s="49" t="s">
        <v>2708</v>
      </c>
      <c r="B66" s="8" t="s">
        <v>72</v>
      </c>
      <c r="C66" s="63" t="s">
        <v>72</v>
      </c>
      <c r="D66" s="50" t="s">
        <v>71</v>
      </c>
      <c r="E66" s="49" t="s">
        <v>14</v>
      </c>
      <c r="F66" s="49" t="s">
        <v>9</v>
      </c>
      <c r="G66" s="50" t="s">
        <v>2932</v>
      </c>
      <c r="H66" s="42" t="str">
        <f t="shared" ref="H66:H129" si="2">CONCATENATE("NACC$",B66,"=","labelled_spss(NACC$",B66,",c(",G66,"), label=",$H$1,D66,$H$1,")")</f>
        <v>NACC$INEDUC=labelled_spss(NACC$INEDUC,c(99=Unknown
-4= Not available), label="Co-participant’s years of education")</v>
      </c>
      <c r="I66" s="33" t="str">
        <f t="shared" ref="I66:I129" si="3">IF(J66="","",CONCATENATE("missing values ",B66,"(",J66,")."))</f>
        <v>missing values INEDUC(99,-4).</v>
      </c>
      <c r="J66" s="61" t="s">
        <v>3824</v>
      </c>
    </row>
    <row r="67" spans="1:13" ht="132" x14ac:dyDescent="0.25">
      <c r="A67" s="49" t="s">
        <v>2708</v>
      </c>
      <c r="B67" s="8" t="s">
        <v>70</v>
      </c>
      <c r="C67" s="63" t="s">
        <v>70</v>
      </c>
      <c r="D67" s="50" t="s">
        <v>69</v>
      </c>
      <c r="E67" s="49" t="s">
        <v>14</v>
      </c>
      <c r="F67" s="49" t="s">
        <v>9</v>
      </c>
      <c r="G67" s="50" t="s">
        <v>2933</v>
      </c>
      <c r="H67" s="42" t="str">
        <f t="shared" si="2"/>
        <v>NACC$INRELTO=labelled_spss(NACC$INRELTO,c(1= Spouse, partner, or companion
2= Child
3= Sibling
4= Other relative
5= Friend, neighbor, or someone known through family, friends, work, or community
6= Paid caregiver, health care provider, or clinician
7= Other
-4= Not available), label="Co-participant’s relationship to subject")</v>
      </c>
      <c r="I67" s="33" t="str">
        <f t="shared" si="3"/>
        <v>missing values INRELTO(-4).</v>
      </c>
      <c r="J67" s="61" t="s">
        <v>2888</v>
      </c>
    </row>
    <row r="68" spans="1:13" ht="24" x14ac:dyDescent="0.25">
      <c r="A68" s="49" t="s">
        <v>2708</v>
      </c>
      <c r="B68" s="8" t="s">
        <v>68</v>
      </c>
      <c r="C68" s="63" t="s">
        <v>68</v>
      </c>
      <c r="D68" s="50" t="s">
        <v>147</v>
      </c>
      <c r="E68" s="49" t="s">
        <v>14</v>
      </c>
      <c r="F68" s="49" t="s">
        <v>67</v>
      </c>
      <c r="H68" s="42" t="str">
        <f t="shared" si="2"/>
        <v>NACC$INRELTOX=labelled_spss(NACC$INRELTOX,c(), label="Co-participant relationship, other (specify)")</v>
      </c>
      <c r="I68" s="33" t="str">
        <f t="shared" si="3"/>
        <v/>
      </c>
    </row>
    <row r="69" spans="1:13" ht="48" x14ac:dyDescent="0.25">
      <c r="A69" s="49" t="s">
        <v>2708</v>
      </c>
      <c r="B69" s="8" t="s">
        <v>66</v>
      </c>
      <c r="C69" s="63" t="s">
        <v>66</v>
      </c>
      <c r="D69" s="50" t="s">
        <v>148</v>
      </c>
      <c r="E69" s="49" t="s">
        <v>14</v>
      </c>
      <c r="F69" s="49" t="s">
        <v>65</v>
      </c>
      <c r="G69" s="50" t="s">
        <v>2934</v>
      </c>
      <c r="H69" s="42" t="str">
        <f t="shared" si="2"/>
        <v>NACC$INKNOWN=labelled_spss(NACC$INKNOWN,c(999=Unknown
-4= Not available), label="How long has the co-participant known the subject?")</v>
      </c>
      <c r="I69" s="33" t="str">
        <f t="shared" si="3"/>
        <v>missing values INKNOWN(999,-4).</v>
      </c>
      <c r="J69" s="61" t="s">
        <v>3827</v>
      </c>
    </row>
    <row r="70" spans="1:13" ht="60" x14ac:dyDescent="0.25">
      <c r="A70" s="49" t="s">
        <v>2708</v>
      </c>
      <c r="B70" s="8" t="s">
        <v>64</v>
      </c>
      <c r="C70" s="63" t="s">
        <v>64</v>
      </c>
      <c r="D70" s="50" t="s">
        <v>149</v>
      </c>
      <c r="E70" s="49" t="s">
        <v>14</v>
      </c>
      <c r="F70" s="49" t="s">
        <v>9</v>
      </c>
      <c r="G70" s="50" t="s">
        <v>2935</v>
      </c>
      <c r="H70" s="42" t="str">
        <f t="shared" si="2"/>
        <v>NACC$INLIVWTH=labelled_spss(NACC$INLIVWTH,c(0= No
1= Yes
-4= Not available), label="Does the co-participant live with the subject?")</v>
      </c>
      <c r="I70" s="33" t="str">
        <f t="shared" si="3"/>
        <v>missing values INLIVWTH(-4).</v>
      </c>
      <c r="J70" s="61" t="s">
        <v>2888</v>
      </c>
    </row>
    <row r="71" spans="1:13" ht="120" x14ac:dyDescent="0.25">
      <c r="A71" s="49" t="s">
        <v>2708</v>
      </c>
      <c r="B71" s="8" t="s">
        <v>183</v>
      </c>
      <c r="C71" s="63" t="s">
        <v>183</v>
      </c>
      <c r="D71" s="50" t="s">
        <v>1095</v>
      </c>
      <c r="E71" s="49" t="s">
        <v>14</v>
      </c>
      <c r="F71" s="49" t="s">
        <v>9</v>
      </c>
      <c r="G71" s="50" t="s">
        <v>2936</v>
      </c>
      <c r="H71" s="42" t="str">
        <f t="shared" si="2"/>
        <v>NACC$INVISITS=labelled_spss(NACC$INVISITS,c(1= Daily
2= At least 3 times per week
3= Weekly
4= At least 3 times per month
5= Monthly
6= Less than once a month
8= Not applicable, co-participant lives with subject
-4= Not available), label="If no, approximate frequency of in-person visits?")</v>
      </c>
      <c r="I71" s="33" t="str">
        <f t="shared" si="3"/>
        <v>missing values INVISITS(8,-4).</v>
      </c>
      <c r="J71" s="61" t="s">
        <v>3828</v>
      </c>
    </row>
    <row r="72" spans="1:13" ht="120" x14ac:dyDescent="0.25">
      <c r="A72" s="49" t="s">
        <v>2708</v>
      </c>
      <c r="B72" s="8" t="s">
        <v>182</v>
      </c>
      <c r="C72" s="63" t="s">
        <v>182</v>
      </c>
      <c r="D72" s="50" t="s">
        <v>1096</v>
      </c>
      <c r="E72" s="49" t="s">
        <v>14</v>
      </c>
      <c r="F72" s="49" t="s">
        <v>9</v>
      </c>
      <c r="G72" s="50" t="s">
        <v>2936</v>
      </c>
      <c r="H72" s="42" t="str">
        <f t="shared" si="2"/>
        <v>NACC$INCALLS=labelled_spss(NACC$INCALLS,c(1= Daily
2= At least 3 times per week
3= Weekly
4= At least 3 times per month
5= Monthly
6= Less than once a month
8= Not applicable, co-participant lives with subject
-4= Not available), label="If no, approximate frequency of telephone contact?")</v>
      </c>
      <c r="I72" s="33" t="str">
        <f t="shared" si="3"/>
        <v>missing values INCALLS(8,-4).</v>
      </c>
      <c r="J72" s="61" t="s">
        <v>3828</v>
      </c>
    </row>
    <row r="73" spans="1:13" ht="48" x14ac:dyDescent="0.25">
      <c r="A73" s="49" t="s">
        <v>2708</v>
      </c>
      <c r="B73" s="30" t="s">
        <v>181</v>
      </c>
      <c r="C73" s="63" t="s">
        <v>181</v>
      </c>
      <c r="D73" s="50" t="s">
        <v>1097</v>
      </c>
      <c r="E73" s="49" t="s">
        <v>14</v>
      </c>
      <c r="F73" s="49" t="s">
        <v>9</v>
      </c>
      <c r="G73" s="50" t="s">
        <v>2935</v>
      </c>
      <c r="H73" s="42" t="str">
        <f t="shared" si="2"/>
        <v>NACC$INRELY=labelled_spss(NACC$INRELY,c(0= No
1= Yes
-4= Not available), label="Is there a question about the co-participant’s reliability?")</v>
      </c>
      <c r="I73" s="33" t="str">
        <f t="shared" si="3"/>
        <v>missing values INRELY(-4).</v>
      </c>
      <c r="J73" s="61" t="s">
        <v>2888</v>
      </c>
    </row>
    <row r="74" spans="1:13" ht="120" x14ac:dyDescent="0.25">
      <c r="A74" s="49" t="s">
        <v>2708</v>
      </c>
      <c r="B74" s="30" t="s">
        <v>97</v>
      </c>
      <c r="C74" s="63" t="s">
        <v>180</v>
      </c>
      <c r="D74" s="50" t="s">
        <v>1098</v>
      </c>
      <c r="E74" s="49" t="s">
        <v>8</v>
      </c>
      <c r="F74" s="49" t="s">
        <v>9</v>
      </c>
      <c r="G74" s="50" t="s">
        <v>2937</v>
      </c>
      <c r="H74" s="42" t="str">
        <f t="shared" si="2"/>
        <v>NACC$NACCNIHR=labelled_spss(NACC$NACCNIHR,c(1= White
2= Black or African American
3= American Indian or Alaska Native
4= Native Hawaiian or Pacific Islander
5= Asian
6= Multiracial
99=Unknown or ambiguous
-4= Not available), label="Derived NIH race deﬁnitions Indicator of ﬁrst-degree family member")</v>
      </c>
      <c r="I74" s="33" t="str">
        <f t="shared" si="3"/>
        <v>missing values NACCNIHR(99,-4).</v>
      </c>
      <c r="J74" s="61" t="s">
        <v>3824</v>
      </c>
      <c r="M74" s="7">
        <v>1</v>
      </c>
    </row>
    <row r="75" spans="1:13" ht="96" x14ac:dyDescent="0.25">
      <c r="A75" s="49" t="s">
        <v>2709</v>
      </c>
      <c r="B75" s="30" t="s">
        <v>179</v>
      </c>
      <c r="C75" s="63" t="s">
        <v>179</v>
      </c>
      <c r="D75" s="50" t="s">
        <v>1099</v>
      </c>
      <c r="E75" s="49" t="s">
        <v>8</v>
      </c>
      <c r="F75" s="49" t="s">
        <v>9</v>
      </c>
      <c r="G75" s="50" t="s">
        <v>2938</v>
      </c>
      <c r="H75" s="42" t="str">
        <f t="shared" si="2"/>
        <v>NACC$NACCFAM=labelled_spss(NACC$NACCFAM,c(0 = No report of a first-degree family member with cognitive impairment
1 = Report of at least one first-degree family member with cognitive impairment
9 = Unknown
-4 = Not available), label="Indicator of ﬁrst-degree family member with cognitive impairment")</v>
      </c>
      <c r="I75" s="33" t="str">
        <f t="shared" si="3"/>
        <v>missing values NACCFAM(9,-4).</v>
      </c>
      <c r="J75" s="61" t="s">
        <v>3826</v>
      </c>
    </row>
    <row r="76" spans="1:13" ht="72" x14ac:dyDescent="0.25">
      <c r="A76" s="49" t="s">
        <v>2709</v>
      </c>
      <c r="B76" s="30" t="s">
        <v>178</v>
      </c>
      <c r="C76" s="63" t="s">
        <v>178</v>
      </c>
      <c r="D76" s="50" t="s">
        <v>1100</v>
      </c>
      <c r="E76" s="49" t="s">
        <v>8</v>
      </c>
      <c r="F76" s="49" t="s">
        <v>9</v>
      </c>
      <c r="G76" s="50" t="s">
        <v>2939</v>
      </c>
      <c r="H76" s="42" t="str">
        <f t="shared" si="2"/>
        <v>NACC$NACCMOM=labelled_spss(NACC$NACCMOM,c(0 = No report of mother with cognitive  impairment
1 = Mother was reported to have cognitive impairment
9 = Unknown
-4 = Not available), label="Indicator of mother with cognitive impairment")</v>
      </c>
      <c r="I76" s="33" t="str">
        <f t="shared" si="3"/>
        <v>missing values NACCMOM(9,-4).</v>
      </c>
      <c r="J76" s="61" t="s">
        <v>3826</v>
      </c>
    </row>
    <row r="77" spans="1:13" ht="72" x14ac:dyDescent="0.25">
      <c r="A77" s="49" t="s">
        <v>2709</v>
      </c>
      <c r="B77" s="30" t="s">
        <v>177</v>
      </c>
      <c r="C77" s="63" t="s">
        <v>177</v>
      </c>
      <c r="D77" s="50" t="s">
        <v>1101</v>
      </c>
      <c r="E77" s="49" t="s">
        <v>8</v>
      </c>
      <c r="F77" s="49" t="s">
        <v>9</v>
      </c>
      <c r="G77" s="50" t="s">
        <v>2940</v>
      </c>
      <c r="H77" s="42" t="str">
        <f t="shared" si="2"/>
        <v>NACC$NACCDAD=labelled_spss(NACC$NACCDAD,c(0 = No report of father with cognitive impairment
1 = Father was reported to have cognitive impairment
9 = Unknown
-4 = Not available), label="Indicator of father with cognitive impairment")</v>
      </c>
      <c r="I77" s="33" t="str">
        <f t="shared" si="3"/>
        <v>missing values NACCDAD(9,-4).</v>
      </c>
      <c r="J77" s="61" t="s">
        <v>3826</v>
      </c>
    </row>
    <row r="78" spans="1:13" ht="48" x14ac:dyDescent="0.25">
      <c r="A78" s="49" t="s">
        <v>2709</v>
      </c>
      <c r="B78" s="30" t="s">
        <v>176</v>
      </c>
      <c r="C78" s="63" t="s">
        <v>176</v>
      </c>
      <c r="D78" s="50" t="s">
        <v>1102</v>
      </c>
      <c r="E78" s="49" t="s">
        <v>8</v>
      </c>
      <c r="F78" s="49" t="s">
        <v>65</v>
      </c>
      <c r="G78" s="50" t="s">
        <v>2941</v>
      </c>
      <c r="H78" s="42" t="str">
        <f t="shared" si="2"/>
        <v>NACC$NACCFADM=labelled_spss(NACC$NACCFADM,c(0 = No/unknown
1 = Yes), label="In this family, is there evidence of adominantly inherited AD mutation?")</v>
      </c>
      <c r="I78" s="33" t="str">
        <f t="shared" si="3"/>
        <v/>
      </c>
      <c r="M78" s="7">
        <v>1</v>
      </c>
    </row>
    <row r="79" spans="1:13" ht="96" x14ac:dyDescent="0.25">
      <c r="A79" s="49" t="s">
        <v>2709</v>
      </c>
      <c r="B79" s="30" t="s">
        <v>175</v>
      </c>
      <c r="C79" s="63" t="s">
        <v>175</v>
      </c>
      <c r="D79" s="50" t="s">
        <v>1103</v>
      </c>
      <c r="E79" s="49" t="s">
        <v>8</v>
      </c>
      <c r="F79" s="49" t="s">
        <v>65</v>
      </c>
      <c r="G79" s="50" t="s">
        <v>2942</v>
      </c>
      <c r="H79" s="42" t="str">
        <f t="shared" si="2"/>
        <v>NACC$NACCAM=labelled_spss(NACC$NACCAM,c(0 = No
1 = Yes, APP
2 = Yes, PS-1 (PSEN-1)
3 = Yes, PS-2 (PSEN-2)
8 = Yes, other (specify)
9 = Unknown whether mutation exists
-4 = Not available), label="In this family, is there evidence for an AD mutation (from list of speciﬁc mutations)?")</v>
      </c>
      <c r="I79" s="33" t="str">
        <f t="shared" si="3"/>
        <v>missing values NACCAM(9,-4).</v>
      </c>
      <c r="J79" s="61" t="s">
        <v>3826</v>
      </c>
    </row>
    <row r="80" spans="1:13" ht="24" x14ac:dyDescent="0.25">
      <c r="A80" s="49" t="s">
        <v>2709</v>
      </c>
      <c r="B80" s="30" t="s">
        <v>174</v>
      </c>
      <c r="C80" s="63" t="s">
        <v>174</v>
      </c>
      <c r="D80" s="50" t="s">
        <v>167</v>
      </c>
      <c r="E80" s="49" t="s">
        <v>8</v>
      </c>
      <c r="F80" s="49" t="s">
        <v>65</v>
      </c>
      <c r="H80" s="42" t="str">
        <f t="shared" si="2"/>
        <v>NACC$NACCAMX=labelled_spss(NACC$NACCAMX,c(), label="If yes, Other (specify)")</v>
      </c>
      <c r="I80" s="33" t="str">
        <f t="shared" si="3"/>
        <v/>
      </c>
    </row>
    <row r="81" spans="1:13" ht="96" x14ac:dyDescent="0.25">
      <c r="A81" s="49" t="s">
        <v>2709</v>
      </c>
      <c r="B81" s="30" t="s">
        <v>173</v>
      </c>
      <c r="C81" s="63" t="s">
        <v>173</v>
      </c>
      <c r="D81" s="50" t="s">
        <v>172</v>
      </c>
      <c r="E81" s="49" t="s">
        <v>8</v>
      </c>
      <c r="F81" s="49" t="s">
        <v>65</v>
      </c>
      <c r="G81" s="50" t="s">
        <v>2943</v>
      </c>
      <c r="H81" s="42" t="str">
        <f t="shared" si="2"/>
        <v>NACC$NACCAMS=labelled_spss(NACC$NACCAMS,c(1 = Family report (no test documentation  available)
2 = Commercial test documentation
3 = Research lab test documentation
8 = Other (specify)
9 = Unknown
-4 = Not available), label="Source of evidence for AD mutation")</v>
      </c>
      <c r="I81" s="33" t="str">
        <f t="shared" si="3"/>
        <v>missing values NACCAMS(9,-4).</v>
      </c>
      <c r="J81" s="61" t="s">
        <v>3826</v>
      </c>
    </row>
    <row r="82" spans="1:13" ht="24" x14ac:dyDescent="0.25">
      <c r="A82" s="49" t="s">
        <v>2709</v>
      </c>
      <c r="B82" s="30" t="s">
        <v>171</v>
      </c>
      <c r="C82" s="63" t="s">
        <v>171</v>
      </c>
      <c r="D82" s="50" t="s">
        <v>157</v>
      </c>
      <c r="E82" s="49" t="s">
        <v>8</v>
      </c>
      <c r="F82" s="49" t="s">
        <v>65</v>
      </c>
      <c r="H82" s="42" t="str">
        <f t="shared" si="2"/>
        <v>NACC$NACCAMSX=labelled_spss(NACC$NACCAMSX,c(), label="If other, specify")</v>
      </c>
      <c r="I82" s="33" t="str">
        <f t="shared" si="3"/>
        <v/>
      </c>
    </row>
    <row r="83" spans="1:13" ht="48" x14ac:dyDescent="0.25">
      <c r="A83" s="49" t="s">
        <v>2709</v>
      </c>
      <c r="B83" s="30" t="s">
        <v>170</v>
      </c>
      <c r="C83" s="63" t="s">
        <v>170</v>
      </c>
      <c r="D83" s="50" t="s">
        <v>1104</v>
      </c>
      <c r="E83" s="49" t="s">
        <v>8</v>
      </c>
      <c r="F83" s="49" t="s">
        <v>65</v>
      </c>
      <c r="G83" s="50" t="s">
        <v>2941</v>
      </c>
      <c r="H83" s="42" t="str">
        <f t="shared" si="2"/>
        <v>NACC$NACCFFTD=labelled_spss(NACC$NACCFFTD,c(0 = No/unknown
1 = Yes), label="In this family, is there evidence for an FTLD mutation?")</v>
      </c>
      <c r="I83" s="33" t="str">
        <f t="shared" si="3"/>
        <v/>
      </c>
      <c r="M83" s="7">
        <v>1</v>
      </c>
    </row>
    <row r="84" spans="1:13" ht="108" x14ac:dyDescent="0.25">
      <c r="A84" s="49" t="s">
        <v>2709</v>
      </c>
      <c r="B84" s="30" t="s">
        <v>169</v>
      </c>
      <c r="C84" s="63" t="s">
        <v>169</v>
      </c>
      <c r="D84" s="50" t="s">
        <v>1105</v>
      </c>
      <c r="E84" s="49" t="s">
        <v>8</v>
      </c>
      <c r="F84" s="49" t="s">
        <v>65</v>
      </c>
      <c r="G84" s="50" t="s">
        <v>2944</v>
      </c>
      <c r="H84" s="42" t="str">
        <f t="shared" si="2"/>
        <v>NACC$NACCFM=labelled_spss(NACC$NACCFM,c(0 = No
1 = Yes, MAPT
2 = Yes, PGRN
3 = Yes, C9orf72
4 = Yes, FUS
8 = Yes, Other (specify)
9 = Unknown whether mutation exists
-4 = Not available), label="In this family, is there evidence for an FTLD mutation (from list of speciﬁc mutations)?")</v>
      </c>
      <c r="I84" s="33" t="str">
        <f t="shared" si="3"/>
        <v>missing values NACCFM(9,-4).</v>
      </c>
      <c r="J84" s="61" t="s">
        <v>3826</v>
      </c>
    </row>
    <row r="85" spans="1:13" ht="24" x14ac:dyDescent="0.25">
      <c r="A85" s="49" t="s">
        <v>2709</v>
      </c>
      <c r="B85" s="8" t="s">
        <v>168</v>
      </c>
      <c r="C85" s="63" t="s">
        <v>168</v>
      </c>
      <c r="D85" s="50" t="s">
        <v>167</v>
      </c>
      <c r="E85" s="49" t="s">
        <v>8</v>
      </c>
      <c r="F85" s="49" t="s">
        <v>65</v>
      </c>
      <c r="H85" s="42" t="str">
        <f t="shared" si="2"/>
        <v>NACC$NACCFMX=labelled_spss(NACC$NACCFMX,c(), label="If yes, Other (specify)")</v>
      </c>
      <c r="I85" s="33" t="str">
        <f t="shared" si="3"/>
        <v/>
      </c>
    </row>
    <row r="86" spans="1:13" ht="96" x14ac:dyDescent="0.25">
      <c r="A86" s="49" t="s">
        <v>2709</v>
      </c>
      <c r="B86" s="8" t="s">
        <v>166</v>
      </c>
      <c r="C86" s="63" t="s">
        <v>166</v>
      </c>
      <c r="D86" s="50" t="s">
        <v>165</v>
      </c>
      <c r="E86" s="49" t="s">
        <v>8</v>
      </c>
      <c r="F86" s="49" t="s">
        <v>65</v>
      </c>
      <c r="G86" s="50" t="s">
        <v>2945</v>
      </c>
      <c r="H86" s="42" t="str">
        <f t="shared" si="2"/>
        <v>NACC$NACCFMS=labelled_spss(NACC$NACCFMS,c(1 = Family report (no test documentation available)
2 = Commercial test documentation
3 = Research lab test documentation
8 = Other (specify)
9 = Unknown
-4 = Not available), label="Source of evidence for FTLD mutation")</v>
      </c>
      <c r="I86" s="33" t="str">
        <f t="shared" si="3"/>
        <v>missing values NACCFMS(9,-4).</v>
      </c>
      <c r="J86" s="61" t="s">
        <v>3826</v>
      </c>
    </row>
    <row r="87" spans="1:13" ht="24" x14ac:dyDescent="0.25">
      <c r="A87" s="49" t="s">
        <v>2709</v>
      </c>
      <c r="B87" s="8" t="s">
        <v>164</v>
      </c>
      <c r="C87" s="63" t="s">
        <v>164</v>
      </c>
      <c r="D87" s="50" t="s">
        <v>157</v>
      </c>
      <c r="E87" s="49" t="s">
        <v>8</v>
      </c>
      <c r="F87" s="49" t="s">
        <v>65</v>
      </c>
      <c r="H87" s="42" t="str">
        <f t="shared" si="2"/>
        <v>NACC$NACCFMSX=labelled_spss(NACC$NACCFMSX,c(), label="If other, specify")</v>
      </c>
      <c r="I87" s="33" t="str">
        <f t="shared" si="3"/>
        <v/>
      </c>
    </row>
    <row r="88" spans="1:13" ht="60" x14ac:dyDescent="0.25">
      <c r="A88" s="49" t="s">
        <v>2709</v>
      </c>
      <c r="B88" s="8" t="s">
        <v>163</v>
      </c>
      <c r="C88" s="63" t="s">
        <v>163</v>
      </c>
      <c r="D88" s="50" t="s">
        <v>1106</v>
      </c>
      <c r="E88" s="49" t="s">
        <v>8</v>
      </c>
      <c r="F88" s="49" t="s">
        <v>65</v>
      </c>
      <c r="G88" s="50" t="s">
        <v>2946</v>
      </c>
      <c r="H88" s="42" t="str">
        <f t="shared" si="2"/>
        <v>NACC$NACCOM=labelled_spss(NACC$NACCOM,c(0 = No
1 = Yes (specify)
9 = Unknown whether mutation exists
-4 = Not available), label="In this family, is there evidence for a mutation other than an AD or FTLD mutation?")</v>
      </c>
      <c r="I88" s="33" t="str">
        <f t="shared" si="3"/>
        <v>missing values NACCOM(9,-4).</v>
      </c>
      <c r="J88" s="61" t="s">
        <v>3826</v>
      </c>
    </row>
    <row r="89" spans="1:13" ht="24" x14ac:dyDescent="0.25">
      <c r="A89" s="49" t="s">
        <v>2709</v>
      </c>
      <c r="B89" s="8" t="s">
        <v>162</v>
      </c>
      <c r="C89" s="63" t="s">
        <v>162</v>
      </c>
      <c r="D89" s="50" t="s">
        <v>161</v>
      </c>
      <c r="E89" s="49" t="s">
        <v>8</v>
      </c>
      <c r="F89" s="49" t="s">
        <v>65</v>
      </c>
      <c r="H89" s="42" t="str">
        <f t="shared" si="2"/>
        <v>NACC$NACCOMX=labelled_spss(NACC$NACCOMX,c(), label="Speciﬁed other mutation")</v>
      </c>
      <c r="I89" s="33" t="str">
        <f t="shared" si="3"/>
        <v/>
      </c>
    </row>
    <row r="90" spans="1:13" ht="96" x14ac:dyDescent="0.25">
      <c r="A90" s="49" t="s">
        <v>2709</v>
      </c>
      <c r="B90" s="8" t="s">
        <v>160</v>
      </c>
      <c r="C90" s="63" t="s">
        <v>160</v>
      </c>
      <c r="D90" s="50" t="s">
        <v>159</v>
      </c>
      <c r="E90" s="49" t="s">
        <v>8</v>
      </c>
      <c r="F90" s="49" t="s">
        <v>65</v>
      </c>
      <c r="G90" s="50" t="s">
        <v>2943</v>
      </c>
      <c r="H90" s="42" t="str">
        <f t="shared" si="2"/>
        <v>NACC$NACCOMS=labelled_spss(NACC$NACCOMS,c(1 = Family report (no test documentation  available)
2 = Commercial test documentation
3 = Research lab test documentation
8 = Other (specify)
9 = Unknown
-4 = Not available), label="Source of evidence for other mutation")</v>
      </c>
      <c r="I90" s="33" t="str">
        <f t="shared" si="3"/>
        <v>missing values NACCOMS(9,-4).</v>
      </c>
      <c r="J90" s="61" t="s">
        <v>3826</v>
      </c>
    </row>
    <row r="91" spans="1:13" ht="24" x14ac:dyDescent="0.25">
      <c r="A91" s="49" t="s">
        <v>2709</v>
      </c>
      <c r="B91" s="8" t="s">
        <v>158</v>
      </c>
      <c r="C91" s="63" t="s">
        <v>158</v>
      </c>
      <c r="D91" s="50" t="s">
        <v>157</v>
      </c>
      <c r="E91" s="49" t="s">
        <v>8</v>
      </c>
      <c r="F91" s="49" t="s">
        <v>65</v>
      </c>
      <c r="H91" s="42" t="str">
        <f t="shared" si="2"/>
        <v>NACC$NACCOMSX=labelled_spss(NACC$NACCOMSX,c(), label="If other, specify")</v>
      </c>
      <c r="I91" s="33" t="str">
        <f t="shared" si="3"/>
        <v/>
      </c>
    </row>
    <row r="92" spans="1:13" ht="60" x14ac:dyDescent="0.25">
      <c r="A92" s="49" t="s">
        <v>2710</v>
      </c>
      <c r="B92" s="8" t="s">
        <v>156</v>
      </c>
      <c r="C92" s="63" t="s">
        <v>156</v>
      </c>
      <c r="D92" s="50" t="s">
        <v>155</v>
      </c>
      <c r="E92" s="49" t="s">
        <v>14</v>
      </c>
      <c r="F92" s="49" t="s">
        <v>9</v>
      </c>
      <c r="G92" s="50" t="s">
        <v>2947</v>
      </c>
      <c r="H92" s="42" t="str">
        <f t="shared" si="2"/>
        <v>NACC$ANYMEDS=labelled_spss(NACC$ANYMEDS,c(0=No
1=Yes
-4=Did not complete medications form ), label="Subject taking any medications")</v>
      </c>
      <c r="I92" s="33" t="str">
        <f t="shared" si="3"/>
        <v>missing values ANYMEDS(-4).</v>
      </c>
      <c r="J92" s="61" t="s">
        <v>2888</v>
      </c>
    </row>
    <row r="93" spans="1:13" ht="36" x14ac:dyDescent="0.25">
      <c r="A93" s="49" t="s">
        <v>2710</v>
      </c>
      <c r="B93" s="8" t="s">
        <v>1550</v>
      </c>
      <c r="C93" s="63" t="s">
        <v>1550</v>
      </c>
      <c r="D93" s="50" t="s">
        <v>1107</v>
      </c>
      <c r="E93" s="49" t="s">
        <v>14</v>
      </c>
      <c r="F93" s="49" t="s">
        <v>9</v>
      </c>
      <c r="H93" s="42" t="str">
        <f t="shared" si="2"/>
        <v>NACC$DRUG1=labelled_spss(NACC$DRUG1,c(), label="Name of medications used within two weeks of UDS visit")</v>
      </c>
      <c r="I93" s="33" t="str">
        <f t="shared" si="3"/>
        <v/>
      </c>
    </row>
    <row r="94" spans="1:13" ht="36" x14ac:dyDescent="0.25">
      <c r="A94" s="49" t="s">
        <v>2710</v>
      </c>
      <c r="B94" s="8" t="s">
        <v>1551</v>
      </c>
      <c r="C94" s="63" t="s">
        <v>1551</v>
      </c>
      <c r="D94" s="50" t="s">
        <v>1107</v>
      </c>
      <c r="E94" s="49" t="s">
        <v>14</v>
      </c>
      <c r="F94" s="49" t="s">
        <v>9</v>
      </c>
      <c r="H94" s="42" t="str">
        <f t="shared" si="2"/>
        <v>NACC$DRUG2=labelled_spss(NACC$DRUG2,c(), label="Name of medications used within two weeks of UDS visit")</v>
      </c>
      <c r="I94" s="33" t="str">
        <f t="shared" si="3"/>
        <v/>
      </c>
    </row>
    <row r="95" spans="1:13" ht="36" x14ac:dyDescent="0.25">
      <c r="A95" s="49" t="s">
        <v>2710</v>
      </c>
      <c r="B95" s="8" t="s">
        <v>1552</v>
      </c>
      <c r="C95" s="63" t="s">
        <v>1552</v>
      </c>
      <c r="D95" s="50" t="s">
        <v>1107</v>
      </c>
      <c r="E95" s="49" t="s">
        <v>14</v>
      </c>
      <c r="F95" s="49" t="s">
        <v>9</v>
      </c>
      <c r="H95" s="42" t="str">
        <f t="shared" si="2"/>
        <v>NACC$DRUG3=labelled_spss(NACC$DRUG3,c(), label="Name of medications used within two weeks of UDS visit")</v>
      </c>
      <c r="I95" s="33" t="str">
        <f t="shared" si="3"/>
        <v/>
      </c>
    </row>
    <row r="96" spans="1:13" ht="36" x14ac:dyDescent="0.25">
      <c r="A96" s="49" t="s">
        <v>2710</v>
      </c>
      <c r="B96" s="8" t="s">
        <v>1553</v>
      </c>
      <c r="C96" s="63" t="s">
        <v>1553</v>
      </c>
      <c r="D96" s="50" t="s">
        <v>1107</v>
      </c>
      <c r="E96" s="49" t="s">
        <v>14</v>
      </c>
      <c r="F96" s="49" t="s">
        <v>9</v>
      </c>
      <c r="H96" s="42" t="str">
        <f t="shared" si="2"/>
        <v>NACC$DRUG4=labelled_spss(NACC$DRUG4,c(), label="Name of medications used within two weeks of UDS visit")</v>
      </c>
      <c r="I96" s="33" t="str">
        <f t="shared" si="3"/>
        <v/>
      </c>
    </row>
    <row r="97" spans="1:9" ht="36" x14ac:dyDescent="0.25">
      <c r="A97" s="49" t="s">
        <v>2710</v>
      </c>
      <c r="B97" s="8" t="s">
        <v>1554</v>
      </c>
      <c r="C97" s="63" t="s">
        <v>1554</v>
      </c>
      <c r="D97" s="50" t="s">
        <v>1107</v>
      </c>
      <c r="E97" s="49" t="s">
        <v>14</v>
      </c>
      <c r="F97" s="49" t="s">
        <v>9</v>
      </c>
      <c r="H97" s="42" t="str">
        <f t="shared" si="2"/>
        <v>NACC$DRUG5=labelled_spss(NACC$DRUG5,c(), label="Name of medications used within two weeks of UDS visit")</v>
      </c>
      <c r="I97" s="33" t="str">
        <f t="shared" si="3"/>
        <v/>
      </c>
    </row>
    <row r="98" spans="1:9" ht="36" x14ac:dyDescent="0.25">
      <c r="A98" s="49" t="s">
        <v>2710</v>
      </c>
      <c r="B98" s="8" t="s">
        <v>1555</v>
      </c>
      <c r="C98" s="63" t="s">
        <v>1555</v>
      </c>
      <c r="D98" s="50" t="s">
        <v>1107</v>
      </c>
      <c r="E98" s="49" t="s">
        <v>14</v>
      </c>
      <c r="F98" s="49" t="s">
        <v>9</v>
      </c>
      <c r="H98" s="42" t="str">
        <f t="shared" si="2"/>
        <v>NACC$DRUG6=labelled_spss(NACC$DRUG6,c(), label="Name of medications used within two weeks of UDS visit")</v>
      </c>
      <c r="I98" s="33" t="str">
        <f t="shared" si="3"/>
        <v/>
      </c>
    </row>
    <row r="99" spans="1:9" ht="36" x14ac:dyDescent="0.25">
      <c r="A99" s="49" t="s">
        <v>2710</v>
      </c>
      <c r="B99" s="8" t="s">
        <v>1556</v>
      </c>
      <c r="C99" s="63" t="s">
        <v>1556</v>
      </c>
      <c r="D99" s="50" t="s">
        <v>1107</v>
      </c>
      <c r="E99" s="49" t="s">
        <v>14</v>
      </c>
      <c r="F99" s="49" t="s">
        <v>9</v>
      </c>
      <c r="H99" s="42" t="str">
        <f t="shared" si="2"/>
        <v>NACC$DRUG7=labelled_spss(NACC$DRUG7,c(), label="Name of medications used within two weeks of UDS visit")</v>
      </c>
      <c r="I99" s="33" t="str">
        <f t="shared" si="3"/>
        <v/>
      </c>
    </row>
    <row r="100" spans="1:9" ht="36" x14ac:dyDescent="0.25">
      <c r="A100" s="49" t="s">
        <v>2710</v>
      </c>
      <c r="B100" s="8" t="s">
        <v>1557</v>
      </c>
      <c r="C100" s="63" t="s">
        <v>1557</v>
      </c>
      <c r="D100" s="50" t="s">
        <v>1107</v>
      </c>
      <c r="E100" s="49" t="s">
        <v>14</v>
      </c>
      <c r="F100" s="49" t="s">
        <v>9</v>
      </c>
      <c r="H100" s="42" t="str">
        <f t="shared" si="2"/>
        <v>NACC$DRUG8=labelled_spss(NACC$DRUG8,c(), label="Name of medications used within two weeks of UDS visit")</v>
      </c>
      <c r="I100" s="33" t="str">
        <f t="shared" si="3"/>
        <v/>
      </c>
    </row>
    <row r="101" spans="1:9" ht="36" x14ac:dyDescent="0.25">
      <c r="A101" s="49" t="s">
        <v>2710</v>
      </c>
      <c r="B101" s="8" t="s">
        <v>1558</v>
      </c>
      <c r="C101" s="63" t="s">
        <v>1558</v>
      </c>
      <c r="D101" s="50" t="s">
        <v>1107</v>
      </c>
      <c r="E101" s="49" t="s">
        <v>14</v>
      </c>
      <c r="F101" s="49" t="s">
        <v>9</v>
      </c>
      <c r="H101" s="42" t="str">
        <f t="shared" si="2"/>
        <v>NACC$DRUG9=labelled_spss(NACC$DRUG9,c(), label="Name of medications used within two weeks of UDS visit")</v>
      </c>
      <c r="I101" s="33" t="str">
        <f t="shared" si="3"/>
        <v/>
      </c>
    </row>
    <row r="102" spans="1:9" ht="36" x14ac:dyDescent="0.25">
      <c r="A102" s="49" t="s">
        <v>2710</v>
      </c>
      <c r="B102" s="8" t="s">
        <v>1559</v>
      </c>
      <c r="C102" s="63" t="s">
        <v>1559</v>
      </c>
      <c r="D102" s="50" t="s">
        <v>1107</v>
      </c>
      <c r="E102" s="49" t="s">
        <v>14</v>
      </c>
      <c r="F102" s="49" t="s">
        <v>9</v>
      </c>
      <c r="H102" s="42" t="str">
        <f t="shared" si="2"/>
        <v>NACC$DRUG10=labelled_spss(NACC$DRUG10,c(), label="Name of medications used within two weeks of UDS visit")</v>
      </c>
      <c r="I102" s="33" t="str">
        <f t="shared" si="3"/>
        <v/>
      </c>
    </row>
    <row r="103" spans="1:9" ht="36" x14ac:dyDescent="0.25">
      <c r="A103" s="49" t="s">
        <v>2710</v>
      </c>
      <c r="B103" s="8" t="s">
        <v>1560</v>
      </c>
      <c r="C103" s="63" t="s">
        <v>1560</v>
      </c>
      <c r="D103" s="50" t="s">
        <v>1107</v>
      </c>
      <c r="E103" s="49" t="s">
        <v>14</v>
      </c>
      <c r="F103" s="49" t="s">
        <v>9</v>
      </c>
      <c r="H103" s="42" t="str">
        <f t="shared" si="2"/>
        <v>NACC$DRUG11=labelled_spss(NACC$DRUG11,c(), label="Name of medications used within two weeks of UDS visit")</v>
      </c>
      <c r="I103" s="33" t="str">
        <f t="shared" si="3"/>
        <v/>
      </c>
    </row>
    <row r="104" spans="1:9" ht="36" x14ac:dyDescent="0.25">
      <c r="A104" s="49" t="s">
        <v>2710</v>
      </c>
      <c r="B104" s="8" t="s">
        <v>1561</v>
      </c>
      <c r="C104" s="63" t="s">
        <v>1561</v>
      </c>
      <c r="D104" s="50" t="s">
        <v>1107</v>
      </c>
      <c r="E104" s="49" t="s">
        <v>14</v>
      </c>
      <c r="F104" s="49" t="s">
        <v>9</v>
      </c>
      <c r="H104" s="42" t="str">
        <f t="shared" si="2"/>
        <v>NACC$DRUG12=labelled_spss(NACC$DRUG12,c(), label="Name of medications used within two weeks of UDS visit")</v>
      </c>
      <c r="I104" s="33" t="str">
        <f t="shared" si="3"/>
        <v/>
      </c>
    </row>
    <row r="105" spans="1:9" ht="36" x14ac:dyDescent="0.25">
      <c r="A105" s="49" t="s">
        <v>2710</v>
      </c>
      <c r="B105" s="8" t="s">
        <v>1562</v>
      </c>
      <c r="C105" s="63" t="s">
        <v>1562</v>
      </c>
      <c r="D105" s="50" t="s">
        <v>1107</v>
      </c>
      <c r="E105" s="49" t="s">
        <v>14</v>
      </c>
      <c r="F105" s="49" t="s">
        <v>9</v>
      </c>
      <c r="H105" s="42" t="str">
        <f t="shared" si="2"/>
        <v>NACC$DRUG13=labelled_spss(NACC$DRUG13,c(), label="Name of medications used within two weeks of UDS visit")</v>
      </c>
      <c r="I105" s="33" t="str">
        <f t="shared" si="3"/>
        <v/>
      </c>
    </row>
    <row r="106" spans="1:9" ht="36" x14ac:dyDescent="0.25">
      <c r="A106" s="49" t="s">
        <v>2710</v>
      </c>
      <c r="B106" s="8" t="s">
        <v>1563</v>
      </c>
      <c r="C106" s="63" t="s">
        <v>1563</v>
      </c>
      <c r="D106" s="50" t="s">
        <v>1107</v>
      </c>
      <c r="E106" s="49" t="s">
        <v>14</v>
      </c>
      <c r="F106" s="49" t="s">
        <v>9</v>
      </c>
      <c r="H106" s="42" t="str">
        <f t="shared" si="2"/>
        <v>NACC$DRUG14=labelled_spss(NACC$DRUG14,c(), label="Name of medications used within two weeks of UDS visit")</v>
      </c>
      <c r="I106" s="33" t="str">
        <f t="shared" si="3"/>
        <v/>
      </c>
    </row>
    <row r="107" spans="1:9" ht="36" x14ac:dyDescent="0.25">
      <c r="A107" s="49" t="s">
        <v>2710</v>
      </c>
      <c r="B107" s="8" t="s">
        <v>1564</v>
      </c>
      <c r="C107" s="63" t="s">
        <v>1564</v>
      </c>
      <c r="D107" s="50" t="s">
        <v>1107</v>
      </c>
      <c r="E107" s="49" t="s">
        <v>14</v>
      </c>
      <c r="F107" s="49" t="s">
        <v>9</v>
      </c>
      <c r="H107" s="42" t="str">
        <f t="shared" si="2"/>
        <v>NACC$DRUG15=labelled_spss(NACC$DRUG15,c(), label="Name of medications used within two weeks of UDS visit")</v>
      </c>
      <c r="I107" s="33" t="str">
        <f t="shared" si="3"/>
        <v/>
      </c>
    </row>
    <row r="108" spans="1:9" ht="36" x14ac:dyDescent="0.25">
      <c r="A108" s="49" t="s">
        <v>2710</v>
      </c>
      <c r="B108" s="8" t="s">
        <v>1565</v>
      </c>
      <c r="C108" s="63" t="s">
        <v>1565</v>
      </c>
      <c r="D108" s="50" t="s">
        <v>1107</v>
      </c>
      <c r="E108" s="49" t="s">
        <v>14</v>
      </c>
      <c r="F108" s="49" t="s">
        <v>9</v>
      </c>
      <c r="H108" s="42" t="str">
        <f t="shared" si="2"/>
        <v>NACC$DRUG16=labelled_spss(NACC$DRUG16,c(), label="Name of medications used within two weeks of UDS visit")</v>
      </c>
      <c r="I108" s="33" t="str">
        <f t="shared" si="3"/>
        <v/>
      </c>
    </row>
    <row r="109" spans="1:9" ht="36" x14ac:dyDescent="0.25">
      <c r="A109" s="49" t="s">
        <v>2710</v>
      </c>
      <c r="B109" s="8" t="s">
        <v>1566</v>
      </c>
      <c r="C109" s="63" t="s">
        <v>1566</v>
      </c>
      <c r="D109" s="50" t="s">
        <v>1107</v>
      </c>
      <c r="E109" s="49" t="s">
        <v>14</v>
      </c>
      <c r="F109" s="49" t="s">
        <v>9</v>
      </c>
      <c r="H109" s="42" t="str">
        <f t="shared" si="2"/>
        <v>NACC$DRUG17=labelled_spss(NACC$DRUG17,c(), label="Name of medications used within two weeks of UDS visit")</v>
      </c>
      <c r="I109" s="33" t="str">
        <f t="shared" si="3"/>
        <v/>
      </c>
    </row>
    <row r="110" spans="1:9" ht="36" x14ac:dyDescent="0.25">
      <c r="A110" s="49" t="s">
        <v>2710</v>
      </c>
      <c r="B110" s="8" t="s">
        <v>1567</v>
      </c>
      <c r="C110" s="63" t="s">
        <v>1567</v>
      </c>
      <c r="D110" s="50" t="s">
        <v>1107</v>
      </c>
      <c r="E110" s="49" t="s">
        <v>14</v>
      </c>
      <c r="F110" s="49" t="s">
        <v>9</v>
      </c>
      <c r="H110" s="42" t="str">
        <f t="shared" si="2"/>
        <v>NACC$DRUG18=labelled_spss(NACC$DRUG18,c(), label="Name of medications used within two weeks of UDS visit")</v>
      </c>
      <c r="I110" s="33" t="str">
        <f t="shared" si="3"/>
        <v/>
      </c>
    </row>
    <row r="111" spans="1:9" ht="36" x14ac:dyDescent="0.25">
      <c r="A111" s="49" t="s">
        <v>2710</v>
      </c>
      <c r="B111" s="8" t="s">
        <v>1568</v>
      </c>
      <c r="C111" s="63" t="s">
        <v>1568</v>
      </c>
      <c r="D111" s="50" t="s">
        <v>1107</v>
      </c>
      <c r="E111" s="49" t="s">
        <v>14</v>
      </c>
      <c r="F111" s="49" t="s">
        <v>9</v>
      </c>
      <c r="H111" s="42" t="str">
        <f t="shared" si="2"/>
        <v>NACC$DRUG19=labelled_spss(NACC$DRUG19,c(), label="Name of medications used within two weeks of UDS visit")</v>
      </c>
      <c r="I111" s="33" t="str">
        <f t="shared" si="3"/>
        <v/>
      </c>
    </row>
    <row r="112" spans="1:9" ht="36" x14ac:dyDescent="0.25">
      <c r="A112" s="49" t="s">
        <v>2710</v>
      </c>
      <c r="B112" s="8" t="s">
        <v>1569</v>
      </c>
      <c r="C112" s="63" t="s">
        <v>1569</v>
      </c>
      <c r="D112" s="50" t="s">
        <v>1107</v>
      </c>
      <c r="E112" s="49" t="s">
        <v>14</v>
      </c>
      <c r="F112" s="49" t="s">
        <v>9</v>
      </c>
      <c r="H112" s="42" t="str">
        <f t="shared" si="2"/>
        <v>NACC$DRUG20=labelled_spss(NACC$DRUG20,c(), label="Name of medications used within two weeks of UDS visit")</v>
      </c>
      <c r="I112" s="33" t="str">
        <f t="shared" si="3"/>
        <v/>
      </c>
    </row>
    <row r="113" spans="1:9" ht="36" x14ac:dyDescent="0.25">
      <c r="A113" s="49" t="s">
        <v>2710</v>
      </c>
      <c r="B113" s="8" t="s">
        <v>1570</v>
      </c>
      <c r="C113" s="63" t="s">
        <v>1570</v>
      </c>
      <c r="D113" s="50" t="s">
        <v>1107</v>
      </c>
      <c r="E113" s="49" t="s">
        <v>14</v>
      </c>
      <c r="F113" s="49" t="s">
        <v>9</v>
      </c>
      <c r="H113" s="42" t="str">
        <f t="shared" si="2"/>
        <v>NACC$DRUG21=labelled_spss(NACC$DRUG21,c(), label="Name of medications used within two weeks of UDS visit")</v>
      </c>
      <c r="I113" s="33" t="str">
        <f t="shared" si="3"/>
        <v/>
      </c>
    </row>
    <row r="114" spans="1:9" ht="36" x14ac:dyDescent="0.25">
      <c r="A114" s="49" t="s">
        <v>2710</v>
      </c>
      <c r="B114" s="8" t="s">
        <v>1571</v>
      </c>
      <c r="C114" s="63" t="s">
        <v>1571</v>
      </c>
      <c r="D114" s="50" t="s">
        <v>1107</v>
      </c>
      <c r="E114" s="49" t="s">
        <v>14</v>
      </c>
      <c r="F114" s="49" t="s">
        <v>9</v>
      </c>
      <c r="H114" s="42" t="str">
        <f t="shared" si="2"/>
        <v>NACC$DRUG22=labelled_spss(NACC$DRUG22,c(), label="Name of medications used within two weeks of UDS visit")</v>
      </c>
      <c r="I114" s="33" t="str">
        <f t="shared" si="3"/>
        <v/>
      </c>
    </row>
    <row r="115" spans="1:9" ht="36" x14ac:dyDescent="0.25">
      <c r="A115" s="49" t="s">
        <v>2710</v>
      </c>
      <c r="B115" s="8" t="s">
        <v>1572</v>
      </c>
      <c r="C115" s="63" t="s">
        <v>1572</v>
      </c>
      <c r="D115" s="50" t="s">
        <v>1107</v>
      </c>
      <c r="E115" s="49" t="s">
        <v>14</v>
      </c>
      <c r="F115" s="49" t="s">
        <v>9</v>
      </c>
      <c r="H115" s="42" t="str">
        <f t="shared" si="2"/>
        <v>NACC$DRUG23=labelled_spss(NACC$DRUG23,c(), label="Name of medications used within two weeks of UDS visit")</v>
      </c>
      <c r="I115" s="33" t="str">
        <f t="shared" si="3"/>
        <v/>
      </c>
    </row>
    <row r="116" spans="1:9" ht="36" x14ac:dyDescent="0.25">
      <c r="A116" s="49" t="s">
        <v>2710</v>
      </c>
      <c r="B116" s="8" t="s">
        <v>1573</v>
      </c>
      <c r="C116" s="63" t="s">
        <v>1573</v>
      </c>
      <c r="D116" s="50" t="s">
        <v>1107</v>
      </c>
      <c r="E116" s="49" t="s">
        <v>14</v>
      </c>
      <c r="F116" s="49" t="s">
        <v>9</v>
      </c>
      <c r="H116" s="42" t="str">
        <f t="shared" si="2"/>
        <v>NACC$DRUG24=labelled_spss(NACC$DRUG24,c(), label="Name of medications used within two weeks of UDS visit")</v>
      </c>
      <c r="I116" s="33" t="str">
        <f t="shared" si="3"/>
        <v/>
      </c>
    </row>
    <row r="117" spans="1:9" ht="36" x14ac:dyDescent="0.25">
      <c r="A117" s="49" t="s">
        <v>2710</v>
      </c>
      <c r="B117" s="8" t="s">
        <v>1574</v>
      </c>
      <c r="C117" s="63" t="s">
        <v>1574</v>
      </c>
      <c r="D117" s="50" t="s">
        <v>1107</v>
      </c>
      <c r="E117" s="49" t="s">
        <v>14</v>
      </c>
      <c r="F117" s="49" t="s">
        <v>9</v>
      </c>
      <c r="H117" s="42" t="str">
        <f t="shared" si="2"/>
        <v>NACC$DRUG25=labelled_spss(NACC$DRUG25,c(), label="Name of medications used within two weeks of UDS visit")</v>
      </c>
      <c r="I117" s="33" t="str">
        <f t="shared" si="3"/>
        <v/>
      </c>
    </row>
    <row r="118" spans="1:9" ht="36" x14ac:dyDescent="0.25">
      <c r="A118" s="49" t="s">
        <v>2710</v>
      </c>
      <c r="B118" s="8" t="s">
        <v>1575</v>
      </c>
      <c r="C118" s="63" t="s">
        <v>1575</v>
      </c>
      <c r="D118" s="50" t="s">
        <v>1107</v>
      </c>
      <c r="E118" s="49" t="s">
        <v>14</v>
      </c>
      <c r="F118" s="49" t="s">
        <v>9</v>
      </c>
      <c r="H118" s="42" t="str">
        <f t="shared" si="2"/>
        <v>NACC$DRUG26=labelled_spss(NACC$DRUG26,c(), label="Name of medications used within two weeks of UDS visit")</v>
      </c>
      <c r="I118" s="33" t="str">
        <f t="shared" si="3"/>
        <v/>
      </c>
    </row>
    <row r="119" spans="1:9" ht="36" x14ac:dyDescent="0.25">
      <c r="A119" s="49" t="s">
        <v>2710</v>
      </c>
      <c r="B119" s="8" t="s">
        <v>1576</v>
      </c>
      <c r="C119" s="63" t="s">
        <v>1576</v>
      </c>
      <c r="D119" s="50" t="s">
        <v>1107</v>
      </c>
      <c r="E119" s="49" t="s">
        <v>14</v>
      </c>
      <c r="F119" s="49" t="s">
        <v>9</v>
      </c>
      <c r="H119" s="42" t="str">
        <f t="shared" si="2"/>
        <v>NACC$DRUG27=labelled_spss(NACC$DRUG27,c(), label="Name of medications used within two weeks of UDS visit")</v>
      </c>
      <c r="I119" s="33" t="str">
        <f t="shared" si="3"/>
        <v/>
      </c>
    </row>
    <row r="120" spans="1:9" ht="36" x14ac:dyDescent="0.25">
      <c r="A120" s="49" t="s">
        <v>2710</v>
      </c>
      <c r="B120" s="8" t="s">
        <v>1577</v>
      </c>
      <c r="C120" s="63" t="s">
        <v>1577</v>
      </c>
      <c r="D120" s="50" t="s">
        <v>1107</v>
      </c>
      <c r="E120" s="49" t="s">
        <v>14</v>
      </c>
      <c r="F120" s="49" t="s">
        <v>9</v>
      </c>
      <c r="H120" s="42" t="str">
        <f t="shared" si="2"/>
        <v>NACC$DRUG28=labelled_spss(NACC$DRUG28,c(), label="Name of medications used within two weeks of UDS visit")</v>
      </c>
      <c r="I120" s="33" t="str">
        <f t="shared" si="3"/>
        <v/>
      </c>
    </row>
    <row r="121" spans="1:9" ht="36" x14ac:dyDescent="0.25">
      <c r="A121" s="49" t="s">
        <v>2710</v>
      </c>
      <c r="B121" s="8" t="s">
        <v>1578</v>
      </c>
      <c r="C121" s="63" t="s">
        <v>1578</v>
      </c>
      <c r="D121" s="50" t="s">
        <v>1107</v>
      </c>
      <c r="E121" s="49" t="s">
        <v>14</v>
      </c>
      <c r="F121" s="49" t="s">
        <v>9</v>
      </c>
      <c r="H121" s="42" t="str">
        <f t="shared" si="2"/>
        <v>NACC$DRUG29=labelled_spss(NACC$DRUG29,c(), label="Name of medications used within two weeks of UDS visit")</v>
      </c>
      <c r="I121" s="33" t="str">
        <f t="shared" si="3"/>
        <v/>
      </c>
    </row>
    <row r="122" spans="1:9" ht="36" x14ac:dyDescent="0.25">
      <c r="A122" s="49" t="s">
        <v>2710</v>
      </c>
      <c r="B122" s="8" t="s">
        <v>1579</v>
      </c>
      <c r="C122" s="63" t="s">
        <v>1579</v>
      </c>
      <c r="D122" s="50" t="s">
        <v>1107</v>
      </c>
      <c r="E122" s="49" t="s">
        <v>14</v>
      </c>
      <c r="F122" s="49" t="s">
        <v>9</v>
      </c>
      <c r="H122" s="42" t="str">
        <f t="shared" si="2"/>
        <v>NACC$DRUG30=labelled_spss(NACC$DRUG30,c(), label="Name of medications used within two weeks of UDS visit")</v>
      </c>
      <c r="I122" s="33" t="str">
        <f t="shared" si="3"/>
        <v/>
      </c>
    </row>
    <row r="123" spans="1:9" ht="36" x14ac:dyDescent="0.25">
      <c r="A123" s="49" t="s">
        <v>2710</v>
      </c>
      <c r="B123" s="8" t="s">
        <v>1580</v>
      </c>
      <c r="C123" s="63" t="s">
        <v>1580</v>
      </c>
      <c r="D123" s="50" t="s">
        <v>1107</v>
      </c>
      <c r="E123" s="49" t="s">
        <v>14</v>
      </c>
      <c r="F123" s="49" t="s">
        <v>9</v>
      </c>
      <c r="H123" s="42" t="str">
        <f t="shared" si="2"/>
        <v>NACC$DRUG31=labelled_spss(NACC$DRUG31,c(), label="Name of medications used within two weeks of UDS visit")</v>
      </c>
      <c r="I123" s="33" t="str">
        <f t="shared" si="3"/>
        <v/>
      </c>
    </row>
    <row r="124" spans="1:9" ht="36" x14ac:dyDescent="0.25">
      <c r="A124" s="49" t="s">
        <v>2710</v>
      </c>
      <c r="B124" s="8" t="s">
        <v>1581</v>
      </c>
      <c r="C124" s="63" t="s">
        <v>1581</v>
      </c>
      <c r="D124" s="50" t="s">
        <v>1107</v>
      </c>
      <c r="E124" s="49" t="s">
        <v>14</v>
      </c>
      <c r="F124" s="49" t="s">
        <v>9</v>
      </c>
      <c r="H124" s="42" t="str">
        <f t="shared" si="2"/>
        <v>NACC$DRUG32=labelled_spss(NACC$DRUG32,c(), label="Name of medications used within two weeks of UDS visit")</v>
      </c>
      <c r="I124" s="33" t="str">
        <f t="shared" si="3"/>
        <v/>
      </c>
    </row>
    <row r="125" spans="1:9" ht="36" x14ac:dyDescent="0.25">
      <c r="A125" s="49" t="s">
        <v>2710</v>
      </c>
      <c r="B125" s="8" t="s">
        <v>1582</v>
      </c>
      <c r="C125" s="63" t="s">
        <v>1582</v>
      </c>
      <c r="D125" s="50" t="s">
        <v>1107</v>
      </c>
      <c r="E125" s="49" t="s">
        <v>14</v>
      </c>
      <c r="F125" s="49" t="s">
        <v>9</v>
      </c>
      <c r="H125" s="42" t="str">
        <f t="shared" si="2"/>
        <v>NACC$DRUG33=labelled_spss(NACC$DRUG33,c(), label="Name of medications used within two weeks of UDS visit")</v>
      </c>
      <c r="I125" s="33" t="str">
        <f t="shared" si="3"/>
        <v/>
      </c>
    </row>
    <row r="126" spans="1:9" ht="36" x14ac:dyDescent="0.25">
      <c r="A126" s="49" t="s">
        <v>2710</v>
      </c>
      <c r="B126" s="8" t="s">
        <v>1583</v>
      </c>
      <c r="C126" s="63" t="s">
        <v>1583</v>
      </c>
      <c r="D126" s="50" t="s">
        <v>1107</v>
      </c>
      <c r="E126" s="49" t="s">
        <v>14</v>
      </c>
      <c r="F126" s="49" t="s">
        <v>9</v>
      </c>
      <c r="H126" s="42" t="str">
        <f t="shared" si="2"/>
        <v>NACC$DRUG34=labelled_spss(NACC$DRUG34,c(), label="Name of medications used within two weeks of UDS visit")</v>
      </c>
      <c r="I126" s="33" t="str">
        <f t="shared" si="3"/>
        <v/>
      </c>
    </row>
    <row r="127" spans="1:9" ht="36" x14ac:dyDescent="0.25">
      <c r="A127" s="49" t="s">
        <v>2710</v>
      </c>
      <c r="B127" s="8" t="s">
        <v>1584</v>
      </c>
      <c r="C127" s="63" t="s">
        <v>1584</v>
      </c>
      <c r="D127" s="50" t="s">
        <v>1107</v>
      </c>
      <c r="E127" s="49" t="s">
        <v>14</v>
      </c>
      <c r="F127" s="49" t="s">
        <v>9</v>
      </c>
      <c r="H127" s="42" t="str">
        <f t="shared" si="2"/>
        <v>NACC$DRUG35=labelled_spss(NACC$DRUG35,c(), label="Name of medications used within two weeks of UDS visit")</v>
      </c>
      <c r="I127" s="33" t="str">
        <f t="shared" si="3"/>
        <v/>
      </c>
    </row>
    <row r="128" spans="1:9" ht="36" x14ac:dyDescent="0.25">
      <c r="A128" s="49" t="s">
        <v>2710</v>
      </c>
      <c r="B128" s="8" t="s">
        <v>1585</v>
      </c>
      <c r="C128" s="63" t="s">
        <v>1585</v>
      </c>
      <c r="D128" s="50" t="s">
        <v>1107</v>
      </c>
      <c r="E128" s="49" t="s">
        <v>14</v>
      </c>
      <c r="F128" s="49" t="s">
        <v>9</v>
      </c>
      <c r="H128" s="42" t="str">
        <f t="shared" si="2"/>
        <v>NACC$DRUG36=labelled_spss(NACC$DRUG36,c(), label="Name of medications used within two weeks of UDS visit")</v>
      </c>
      <c r="I128" s="33" t="str">
        <f t="shared" si="3"/>
        <v/>
      </c>
    </row>
    <row r="129" spans="1:13" ht="36" x14ac:dyDescent="0.25">
      <c r="A129" s="49" t="s">
        <v>2710</v>
      </c>
      <c r="B129" s="8" t="s">
        <v>1586</v>
      </c>
      <c r="C129" s="63" t="s">
        <v>1586</v>
      </c>
      <c r="D129" s="50" t="s">
        <v>1107</v>
      </c>
      <c r="E129" s="49" t="s">
        <v>14</v>
      </c>
      <c r="F129" s="49" t="s">
        <v>9</v>
      </c>
      <c r="H129" s="42" t="str">
        <f t="shared" si="2"/>
        <v>NACC$DRUG37=labelled_spss(NACC$DRUG37,c(), label="Name of medications used within two weeks of UDS visit")</v>
      </c>
      <c r="I129" s="33" t="str">
        <f t="shared" si="3"/>
        <v/>
      </c>
    </row>
    <row r="130" spans="1:13" ht="36" x14ac:dyDescent="0.25">
      <c r="A130" s="49" t="s">
        <v>2710</v>
      </c>
      <c r="B130" s="8" t="s">
        <v>1587</v>
      </c>
      <c r="C130" s="63" t="s">
        <v>1587</v>
      </c>
      <c r="D130" s="50" t="s">
        <v>1107</v>
      </c>
      <c r="E130" s="49" t="s">
        <v>14</v>
      </c>
      <c r="F130" s="49" t="s">
        <v>9</v>
      </c>
      <c r="H130" s="42" t="str">
        <f t="shared" ref="H130:H193" si="4">CONCATENATE("NACC$",B130,"=","labelled_spss(NACC$",B130,",c(",G130,"), label=",$H$1,D130,$H$1,")")</f>
        <v>NACC$DRUG38=labelled_spss(NACC$DRUG38,c(), label="Name of medications used within two weeks of UDS visit")</v>
      </c>
      <c r="I130" s="33" t="str">
        <f t="shared" ref="I130:I193" si="5">IF(J130="","",CONCATENATE("missing values ",B130,"(",J130,")."))</f>
        <v/>
      </c>
    </row>
    <row r="131" spans="1:13" ht="36" x14ac:dyDescent="0.25">
      <c r="A131" s="49" t="s">
        <v>2710</v>
      </c>
      <c r="B131" s="8" t="s">
        <v>1588</v>
      </c>
      <c r="C131" s="63" t="s">
        <v>1588</v>
      </c>
      <c r="D131" s="50" t="s">
        <v>1107</v>
      </c>
      <c r="E131" s="49" t="s">
        <v>14</v>
      </c>
      <c r="F131" s="49" t="s">
        <v>9</v>
      </c>
      <c r="H131" s="42" t="str">
        <f t="shared" si="4"/>
        <v>NACC$DRUG39=labelled_spss(NACC$DRUG39,c(), label="Name of medications used within two weeks of UDS visit")</v>
      </c>
      <c r="I131" s="33" t="str">
        <f t="shared" si="5"/>
        <v/>
      </c>
    </row>
    <row r="132" spans="1:13" ht="36" x14ac:dyDescent="0.25">
      <c r="A132" s="49" t="s">
        <v>2710</v>
      </c>
      <c r="B132" s="8" t="s">
        <v>154</v>
      </c>
      <c r="C132" s="63" t="s">
        <v>154</v>
      </c>
      <c r="D132" s="50" t="s">
        <v>1107</v>
      </c>
      <c r="E132" s="49" t="s">
        <v>14</v>
      </c>
      <c r="F132" s="49" t="s">
        <v>9</v>
      </c>
      <c r="H132" s="42" t="str">
        <f t="shared" si="4"/>
        <v>NACC$DRUG40=labelled_spss(NACC$DRUG40,c(), label="Name of medications used within two weeks of UDS visit")</v>
      </c>
      <c r="I132" s="33" t="str">
        <f t="shared" si="5"/>
        <v/>
      </c>
    </row>
    <row r="133" spans="1:13" ht="36" x14ac:dyDescent="0.25">
      <c r="A133" s="49" t="s">
        <v>2710</v>
      </c>
      <c r="B133" s="30" t="s">
        <v>153</v>
      </c>
      <c r="C133" s="63" t="s">
        <v>153</v>
      </c>
      <c r="D133" s="50" t="s">
        <v>2459</v>
      </c>
      <c r="E133" s="49" t="s">
        <v>8</v>
      </c>
      <c r="F133" s="49" t="s">
        <v>9</v>
      </c>
      <c r="G133" s="52" t="s">
        <v>2948</v>
      </c>
      <c r="H133" s="42" t="str">
        <f t="shared" si="4"/>
        <v>NACC$NACCAMD=labelled_spss(NACC$NACCAMD,c(-4=Did not complete medications form), label="Total number of medications reported at each visit")</v>
      </c>
      <c r="I133" s="33" t="str">
        <f t="shared" si="5"/>
        <v>missing values NACCAMD(-4).</v>
      </c>
      <c r="J133" s="61" t="s">
        <v>2888</v>
      </c>
      <c r="M133" s="7">
        <v>1</v>
      </c>
    </row>
    <row r="134" spans="1:13" ht="72" x14ac:dyDescent="0.25">
      <c r="A134" s="49" t="s">
        <v>2710</v>
      </c>
      <c r="B134" s="30" t="s">
        <v>152</v>
      </c>
      <c r="C134" s="63" t="s">
        <v>152</v>
      </c>
      <c r="D134" s="50" t="s">
        <v>1108</v>
      </c>
      <c r="E134" s="49" t="s">
        <v>8</v>
      </c>
      <c r="F134" s="49" t="s">
        <v>9</v>
      </c>
      <c r="G134" s="50" t="s">
        <v>2949</v>
      </c>
      <c r="H134" s="42" t="str">
        <f t="shared" si="4"/>
        <v>NACC$NACCAHTN=labelled_spss(NACC$NACCAHTN,c(0=Did not report use at visit
1=Reported use at visit
-4=Did not complete medications form), label="Reported current use of any type of antihypertensive or blood pressure medication")</v>
      </c>
      <c r="I134" s="33" t="str">
        <f t="shared" si="5"/>
        <v>missing values NACCAHTN(-4).</v>
      </c>
      <c r="J134" s="61" t="s">
        <v>2888</v>
      </c>
      <c r="M134" s="7">
        <v>1</v>
      </c>
    </row>
    <row r="135" spans="1:13" ht="60" x14ac:dyDescent="0.25">
      <c r="A135" s="49" t="s">
        <v>2710</v>
      </c>
      <c r="B135" s="30" t="s">
        <v>151</v>
      </c>
      <c r="C135" s="63" t="s">
        <v>151</v>
      </c>
      <c r="D135" s="50" t="s">
        <v>1109</v>
      </c>
      <c r="E135" s="49" t="s">
        <v>8</v>
      </c>
      <c r="F135" s="49" t="s">
        <v>9</v>
      </c>
      <c r="G135" s="50" t="s">
        <v>2949</v>
      </c>
      <c r="H135" s="42" t="str">
        <f t="shared" si="4"/>
        <v>NACC$NACCHTNC=labelled_spss(NACC$NACCHTNC,c(0=Did not report use at visit
1=Reported use at visit
-4=Did not complete medications form), label="Reported current use of an antihypertensive combination therapy")</v>
      </c>
      <c r="I135" s="33" t="str">
        <f t="shared" si="5"/>
        <v>missing values NACCHTNC(-4).</v>
      </c>
      <c r="J135" s="61" t="s">
        <v>2888</v>
      </c>
      <c r="M135" s="7">
        <v>1</v>
      </c>
    </row>
    <row r="136" spans="1:13" ht="72" x14ac:dyDescent="0.25">
      <c r="A136" s="49" t="s">
        <v>2710</v>
      </c>
      <c r="B136" s="30" t="s">
        <v>150</v>
      </c>
      <c r="C136" s="63" t="s">
        <v>150</v>
      </c>
      <c r="D136" s="50" t="s">
        <v>1110</v>
      </c>
      <c r="E136" s="49" t="s">
        <v>8</v>
      </c>
      <c r="F136" s="49" t="s">
        <v>9</v>
      </c>
      <c r="G136" s="50" t="s">
        <v>2949</v>
      </c>
      <c r="H136" s="42" t="str">
        <f t="shared" si="4"/>
        <v>NACC$NACCACEI=labelled_spss(NACC$NACCACEI,c(0=Did not report use at visit
1=Reported use at visit
-4=Did not complete medications form), label="Reported current use of an angiotensin converting enzyme (ACE) inhibitor")</v>
      </c>
      <c r="I136" s="33" t="str">
        <f t="shared" si="5"/>
        <v>missing values NACCACEI(-4).</v>
      </c>
      <c r="J136" s="61" t="s">
        <v>2888</v>
      </c>
      <c r="M136" s="7">
        <v>1</v>
      </c>
    </row>
    <row r="137" spans="1:13" ht="60" x14ac:dyDescent="0.25">
      <c r="A137" s="49" t="s">
        <v>2710</v>
      </c>
      <c r="B137" s="30" t="s">
        <v>214</v>
      </c>
      <c r="C137" s="63" t="s">
        <v>214</v>
      </c>
      <c r="D137" s="50" t="s">
        <v>1111</v>
      </c>
      <c r="E137" s="49" t="s">
        <v>8</v>
      </c>
      <c r="F137" s="49" t="s">
        <v>9</v>
      </c>
      <c r="G137" s="50" t="s">
        <v>2949</v>
      </c>
      <c r="H137" s="42" t="str">
        <f t="shared" si="4"/>
        <v>NACC$NACCAAAS=labelled_spss(NACC$NACCAAAS,c(0=Did not report use at visit
1=Reported use at visit
-4=Did not complete medications form), label="Reported current use of an antiadrenergic agent")</v>
      </c>
      <c r="I137" s="33" t="str">
        <f t="shared" si="5"/>
        <v>missing values NACCAAAS(-4).</v>
      </c>
      <c r="J137" s="61" t="s">
        <v>2888</v>
      </c>
      <c r="M137" s="7">
        <v>1</v>
      </c>
    </row>
    <row r="138" spans="1:13" ht="72" x14ac:dyDescent="0.25">
      <c r="A138" s="49" t="s">
        <v>2710</v>
      </c>
      <c r="B138" s="30" t="s">
        <v>213</v>
      </c>
      <c r="C138" s="63" t="s">
        <v>213</v>
      </c>
      <c r="D138" s="50" t="s">
        <v>1112</v>
      </c>
      <c r="E138" s="49" t="s">
        <v>8</v>
      </c>
      <c r="F138" s="49" t="s">
        <v>9</v>
      </c>
      <c r="G138" s="50" t="s">
        <v>2949</v>
      </c>
      <c r="H138" s="42" t="str">
        <f t="shared" si="4"/>
        <v>NACC$NACCBETA=labelled_spss(NACC$NACCBETA,c(0=Did not report use at visit
1=Reported use at visit
-4=Did not complete medications form), label="Reported current use of a beta-adrenergic blocking agent (Beta-Blocker)")</v>
      </c>
      <c r="I138" s="33" t="str">
        <f t="shared" si="5"/>
        <v>missing values NACCBETA(-4).</v>
      </c>
      <c r="J138" s="61" t="s">
        <v>2888</v>
      </c>
      <c r="M138" s="7">
        <v>1</v>
      </c>
    </row>
    <row r="139" spans="1:13" ht="60" x14ac:dyDescent="0.25">
      <c r="A139" s="49" t="s">
        <v>2710</v>
      </c>
      <c r="B139" s="30" t="s">
        <v>212</v>
      </c>
      <c r="C139" s="63" t="s">
        <v>212</v>
      </c>
      <c r="D139" s="50" t="s">
        <v>1113</v>
      </c>
      <c r="E139" s="49" t="s">
        <v>8</v>
      </c>
      <c r="F139" s="49" t="s">
        <v>9</v>
      </c>
      <c r="G139" s="50" t="s">
        <v>2949</v>
      </c>
      <c r="H139" s="42" t="str">
        <f t="shared" si="4"/>
        <v>NACC$NACCCCBS=labelled_spss(NACC$NACCCCBS,c(0=Did not report use at visit
1=Reported use at visit
-4=Did not complete medications form), label="Reported current use of a calcium channel blocking agent")</v>
      </c>
      <c r="I139" s="33" t="str">
        <f t="shared" si="5"/>
        <v>missing values NACCCCBS(-4).</v>
      </c>
      <c r="J139" s="61" t="s">
        <v>2888</v>
      </c>
      <c r="M139" s="7">
        <v>1</v>
      </c>
    </row>
    <row r="140" spans="1:13" ht="60" x14ac:dyDescent="0.25">
      <c r="A140" s="49" t="s">
        <v>2710</v>
      </c>
      <c r="B140" s="30" t="s">
        <v>211</v>
      </c>
      <c r="C140" s="63" t="s">
        <v>211</v>
      </c>
      <c r="D140" s="50" t="s">
        <v>210</v>
      </c>
      <c r="E140" s="49" t="s">
        <v>8</v>
      </c>
      <c r="F140" s="49" t="s">
        <v>9</v>
      </c>
      <c r="G140" s="50" t="s">
        <v>2949</v>
      </c>
      <c r="H140" s="42" t="str">
        <f t="shared" si="4"/>
        <v>NACC$NACCDIUR=labelled_spss(NACC$NACCDIUR,c(0=Did not report use at visit
1=Reported use at visit
-4=Did not complete medications form), label="Reported current use of a diuretic")</v>
      </c>
      <c r="I140" s="33" t="str">
        <f t="shared" si="5"/>
        <v>missing values NACCDIUR(-4).</v>
      </c>
      <c r="J140" s="61" t="s">
        <v>2888</v>
      </c>
      <c r="M140" s="7">
        <v>1</v>
      </c>
    </row>
    <row r="141" spans="1:13" ht="60" x14ac:dyDescent="0.25">
      <c r="A141" s="49" t="s">
        <v>2710</v>
      </c>
      <c r="B141" s="30" t="s">
        <v>209</v>
      </c>
      <c r="C141" s="63" t="s">
        <v>209</v>
      </c>
      <c r="D141" s="50" t="s">
        <v>208</v>
      </c>
      <c r="E141" s="49" t="s">
        <v>8</v>
      </c>
      <c r="F141" s="49" t="s">
        <v>9</v>
      </c>
      <c r="G141" s="50" t="s">
        <v>2949</v>
      </c>
      <c r="H141" s="42" t="str">
        <f t="shared" si="4"/>
        <v>NACC$NACCVASD=labelled_spss(NACC$NACCVASD,c(0=Did not report use at visit
1=Reported use at visit
-4=Did not complete medications form), label="Reported current use of a vasodilator")</v>
      </c>
      <c r="I141" s="33" t="str">
        <f t="shared" si="5"/>
        <v>missing values NACCVASD(-4).</v>
      </c>
      <c r="J141" s="61" t="s">
        <v>2888</v>
      </c>
      <c r="M141" s="7">
        <v>1</v>
      </c>
    </row>
    <row r="142" spans="1:13" ht="60" x14ac:dyDescent="0.25">
      <c r="A142" s="49" t="s">
        <v>2710</v>
      </c>
      <c r="B142" s="30" t="s">
        <v>207</v>
      </c>
      <c r="C142" s="63" t="s">
        <v>207</v>
      </c>
      <c r="D142" s="50" t="s">
        <v>1114</v>
      </c>
      <c r="E142" s="49" t="s">
        <v>8</v>
      </c>
      <c r="F142" s="49" t="s">
        <v>9</v>
      </c>
      <c r="G142" s="50" t="s">
        <v>2949</v>
      </c>
      <c r="H142" s="42" t="str">
        <f t="shared" si="4"/>
        <v>NACC$NACCANGI=labelled_spss(NACC$NACCANGI,c(0=Did not report use at visit
1=Reported use at visit
-4=Did not complete medications form), label="Reported current use of an angiotensin II inhibitor")</v>
      </c>
      <c r="I142" s="33" t="str">
        <f t="shared" si="5"/>
        <v>missing values NACCANGI(-4).</v>
      </c>
      <c r="J142" s="61" t="s">
        <v>2888</v>
      </c>
      <c r="M142" s="7">
        <v>1</v>
      </c>
    </row>
    <row r="143" spans="1:13" ht="60" x14ac:dyDescent="0.25">
      <c r="A143" s="49" t="s">
        <v>2710</v>
      </c>
      <c r="B143" s="30" t="s">
        <v>206</v>
      </c>
      <c r="C143" s="63" t="s">
        <v>206</v>
      </c>
      <c r="D143" s="50" t="s">
        <v>1115</v>
      </c>
      <c r="E143" s="49" t="s">
        <v>8</v>
      </c>
      <c r="F143" s="49" t="s">
        <v>9</v>
      </c>
      <c r="G143" s="50" t="s">
        <v>2949</v>
      </c>
      <c r="H143" s="42" t="str">
        <f t="shared" si="4"/>
        <v>NACC$NACCLIPL=labelled_spss(NACC$NACCLIPL,c(0=Did not report use at visit
1=Reported use at visit
-4=Did not complete medications form), label="Reported current use of lipid lowering medication")</v>
      </c>
      <c r="I143" s="33" t="str">
        <f t="shared" si="5"/>
        <v>missing values NACCLIPL(-4).</v>
      </c>
      <c r="J143" s="61" t="s">
        <v>2888</v>
      </c>
      <c r="M143" s="7">
        <v>1</v>
      </c>
    </row>
    <row r="144" spans="1:13" ht="60" x14ac:dyDescent="0.25">
      <c r="A144" s="49" t="s">
        <v>2710</v>
      </c>
      <c r="B144" s="30" t="s">
        <v>205</v>
      </c>
      <c r="C144" s="63" t="s">
        <v>205</v>
      </c>
      <c r="D144" s="50" t="s">
        <v>1116</v>
      </c>
      <c r="E144" s="49" t="s">
        <v>8</v>
      </c>
      <c r="F144" s="49" t="s">
        <v>9</v>
      </c>
      <c r="G144" s="50" t="s">
        <v>2949</v>
      </c>
      <c r="H144" s="42" t="str">
        <f t="shared" si="4"/>
        <v>NACC$NACCNSD=labelled_spss(NACC$NACCNSD,c(0=Did not report use at visit
1=Reported use at visit
-4=Did not complete medications form), label="Reported current use of nonsteroidal anti-inﬂammatory medication")</v>
      </c>
      <c r="I144" s="33" t="str">
        <f t="shared" si="5"/>
        <v>missing values NACCNSD(-4).</v>
      </c>
      <c r="J144" s="61" t="s">
        <v>2888</v>
      </c>
      <c r="M144" s="7">
        <v>1</v>
      </c>
    </row>
    <row r="145" spans="1:13" ht="60" x14ac:dyDescent="0.25">
      <c r="A145" s="49" t="s">
        <v>2710</v>
      </c>
      <c r="B145" s="30" t="s">
        <v>204</v>
      </c>
      <c r="C145" s="63" t="s">
        <v>204</v>
      </c>
      <c r="D145" s="50" t="s">
        <v>1117</v>
      </c>
      <c r="E145" s="49" t="s">
        <v>8</v>
      </c>
      <c r="F145" s="49" t="s">
        <v>9</v>
      </c>
      <c r="G145" s="50" t="s">
        <v>2949</v>
      </c>
      <c r="H145" s="42" t="str">
        <f t="shared" si="4"/>
        <v>NACC$NACCAC=labelled_spss(NACC$NACCAC,c(0=Did not report use at visit
1=Reported use at visit
-4=Did not complete medications form), label="Reported current use of an anticoagulant or antiplatelet agent")</v>
      </c>
      <c r="I145" s="33" t="str">
        <f t="shared" si="5"/>
        <v>missing values NACCAC(-4).</v>
      </c>
      <c r="J145" s="61" t="s">
        <v>2888</v>
      </c>
      <c r="M145" s="7">
        <v>1</v>
      </c>
    </row>
    <row r="146" spans="1:13" ht="60" x14ac:dyDescent="0.25">
      <c r="A146" s="49" t="s">
        <v>2710</v>
      </c>
      <c r="B146" s="30" t="s">
        <v>203</v>
      </c>
      <c r="C146" s="63" t="s">
        <v>203</v>
      </c>
      <c r="D146" s="50" t="s">
        <v>1118</v>
      </c>
      <c r="E146" s="49" t="s">
        <v>8</v>
      </c>
      <c r="F146" s="49" t="s">
        <v>9</v>
      </c>
      <c r="G146" s="50" t="s">
        <v>2949</v>
      </c>
      <c r="H146" s="42" t="str">
        <f t="shared" si="4"/>
        <v>NACC$NACCADEP=labelled_spss(NACC$NACCADEP,c(0=Did not report use at visit
1=Reported use at visit
-4=Did not complete medications form), label="Reported current use of an antidepressant")</v>
      </c>
      <c r="I146" s="33" t="str">
        <f t="shared" si="5"/>
        <v>missing values NACCADEP(-4).</v>
      </c>
      <c r="J146" s="61" t="s">
        <v>2888</v>
      </c>
      <c r="M146" s="7">
        <v>1</v>
      </c>
    </row>
    <row r="147" spans="1:13" ht="60" x14ac:dyDescent="0.25">
      <c r="A147" s="49" t="s">
        <v>2710</v>
      </c>
      <c r="B147" s="30" t="s">
        <v>202</v>
      </c>
      <c r="C147" s="63" t="s">
        <v>202</v>
      </c>
      <c r="D147" s="50" t="s">
        <v>1119</v>
      </c>
      <c r="E147" s="49" t="s">
        <v>8</v>
      </c>
      <c r="F147" s="49" t="s">
        <v>9</v>
      </c>
      <c r="G147" s="50" t="s">
        <v>2949</v>
      </c>
      <c r="H147" s="42" t="str">
        <f t="shared" si="4"/>
        <v>NACC$NACCAPSY=labelled_spss(NACC$NACCAPSY,c(0=Did not report use at visit
1=Reported use at visit
-4=Did not complete medications form), label="Reported current use of an antipsychotic agent")</v>
      </c>
      <c r="I147" s="33" t="str">
        <f t="shared" si="5"/>
        <v>missing values NACCAPSY(-4).</v>
      </c>
      <c r="J147" s="61" t="s">
        <v>2888</v>
      </c>
      <c r="M147" s="7">
        <v>1</v>
      </c>
    </row>
    <row r="148" spans="1:13" ht="60" x14ac:dyDescent="0.25">
      <c r="A148" s="49" t="s">
        <v>2710</v>
      </c>
      <c r="B148" s="30" t="s">
        <v>201</v>
      </c>
      <c r="C148" s="63" t="s">
        <v>201</v>
      </c>
      <c r="D148" s="50" t="s">
        <v>1120</v>
      </c>
      <c r="E148" s="49" t="s">
        <v>8</v>
      </c>
      <c r="F148" s="49" t="s">
        <v>9</v>
      </c>
      <c r="G148" s="50" t="s">
        <v>2949</v>
      </c>
      <c r="H148" s="42" t="str">
        <f t="shared" si="4"/>
        <v>NACC$NACCAANX=labelled_spss(NACC$NACCAANX,c(0=Did not report use at visit
1=Reported use at visit
-4=Did not complete medications form), label="Reported current use of an anxiolytic, sedative, or hypnotic agent")</v>
      </c>
      <c r="I148" s="33" t="str">
        <f t="shared" si="5"/>
        <v>missing values NACCAANX(-4).</v>
      </c>
      <c r="J148" s="61" t="s">
        <v>2888</v>
      </c>
      <c r="M148" s="7">
        <v>1</v>
      </c>
    </row>
    <row r="149" spans="1:13" ht="72" x14ac:dyDescent="0.25">
      <c r="A149" s="49" t="s">
        <v>2710</v>
      </c>
      <c r="B149" s="30" t="s">
        <v>200</v>
      </c>
      <c r="C149" s="63" t="s">
        <v>200</v>
      </c>
      <c r="D149" s="50" t="s">
        <v>1121</v>
      </c>
      <c r="E149" s="49" t="s">
        <v>8</v>
      </c>
      <c r="F149" s="49" t="s">
        <v>9</v>
      </c>
      <c r="G149" s="50" t="s">
        <v>2949</v>
      </c>
      <c r="H149" s="42" t="str">
        <f t="shared" si="4"/>
        <v>NACC$NACCADMD=labelled_spss(NACC$NACCADMD,c(0=Did not report use at visit
1=Reported use at visit
-4=Did not complete medications form), label="Reported current use of a FDA-approved medication for Alzheimer’s disease symptoms")</v>
      </c>
      <c r="I149" s="33" t="str">
        <f t="shared" si="5"/>
        <v>missing values NACCADMD(-4).</v>
      </c>
      <c r="J149" s="61" t="s">
        <v>2888</v>
      </c>
      <c r="M149" s="7">
        <v>1</v>
      </c>
    </row>
    <row r="150" spans="1:13" ht="60" x14ac:dyDescent="0.25">
      <c r="A150" s="49" t="s">
        <v>2710</v>
      </c>
      <c r="B150" s="30" t="s">
        <v>199</v>
      </c>
      <c r="C150" s="63" t="s">
        <v>199</v>
      </c>
      <c r="D150" s="50" t="s">
        <v>1122</v>
      </c>
      <c r="E150" s="49" t="s">
        <v>8</v>
      </c>
      <c r="F150" s="49" t="s">
        <v>9</v>
      </c>
      <c r="G150" s="50" t="s">
        <v>2949</v>
      </c>
      <c r="H150" s="42" t="str">
        <f t="shared" si="4"/>
        <v>NACC$NACCPDMD=labelled_spss(NACC$NACCPDMD,c(0=Did not report use at visit
1=Reported use at visit
-4=Did not complete medications form), label="Reported current use of an antiparkinson agent")</v>
      </c>
      <c r="I150" s="33" t="str">
        <f t="shared" si="5"/>
        <v>missing values NACCPDMD(-4).</v>
      </c>
      <c r="J150" s="61" t="s">
        <v>2888</v>
      </c>
      <c r="M150" s="7">
        <v>1</v>
      </c>
    </row>
    <row r="151" spans="1:13" ht="60" x14ac:dyDescent="0.25">
      <c r="A151" s="49" t="s">
        <v>2710</v>
      </c>
      <c r="B151" s="30" t="s">
        <v>198</v>
      </c>
      <c r="C151" s="63" t="s">
        <v>198</v>
      </c>
      <c r="D151" s="50" t="s">
        <v>1123</v>
      </c>
      <c r="E151" s="49" t="s">
        <v>8</v>
      </c>
      <c r="F151" s="49" t="s">
        <v>9</v>
      </c>
      <c r="G151" s="50" t="s">
        <v>2949</v>
      </c>
      <c r="H151" s="42" t="str">
        <f t="shared" si="4"/>
        <v>NACC$NACCEMD=labelled_spss(NACC$NACCEMD,c(0=Did not report use at visit
1=Reported use at visit
-4=Did not complete medications form), label="Reported current use of estrogen hormone therapy")</v>
      </c>
      <c r="I151" s="33" t="str">
        <f t="shared" si="5"/>
        <v>missing values NACCEMD(-4).</v>
      </c>
      <c r="J151" s="61" t="s">
        <v>2888</v>
      </c>
      <c r="M151" s="7">
        <v>1</v>
      </c>
    </row>
    <row r="152" spans="1:13" ht="60" x14ac:dyDescent="0.25">
      <c r="A152" s="49" t="s">
        <v>2710</v>
      </c>
      <c r="B152" s="30" t="s">
        <v>197</v>
      </c>
      <c r="C152" s="63" t="s">
        <v>197</v>
      </c>
      <c r="D152" s="50" t="s">
        <v>1124</v>
      </c>
      <c r="E152" s="49" t="s">
        <v>8</v>
      </c>
      <c r="F152" s="49" t="s">
        <v>9</v>
      </c>
      <c r="G152" s="50" t="s">
        <v>2949</v>
      </c>
      <c r="H152" s="42" t="str">
        <f t="shared" si="4"/>
        <v>NACC$NACCEPMD=labelled_spss(NACC$NACCEPMD,c(0=Did not report use at visit
1=Reported use at visit
-4=Did not complete medications form), label="Reported current use of estrogen + progestin hormone therapy")</v>
      </c>
      <c r="I152" s="33" t="str">
        <f t="shared" si="5"/>
        <v>missing values NACCEPMD(-4).</v>
      </c>
      <c r="J152" s="61" t="s">
        <v>2888</v>
      </c>
      <c r="M152" s="7">
        <v>1</v>
      </c>
    </row>
    <row r="153" spans="1:13" ht="60" x14ac:dyDescent="0.25">
      <c r="A153" s="49" t="s">
        <v>2710</v>
      </c>
      <c r="B153" s="8" t="s">
        <v>196</v>
      </c>
      <c r="C153" s="63" t="s">
        <v>196</v>
      </c>
      <c r="D153" s="50" t="s">
        <v>1125</v>
      </c>
      <c r="E153" s="49" t="s">
        <v>8</v>
      </c>
      <c r="F153" s="49" t="s">
        <v>9</v>
      </c>
      <c r="G153" s="50" t="s">
        <v>2949</v>
      </c>
      <c r="H153" s="42" t="str">
        <f t="shared" si="4"/>
        <v>NACC$NACCDBMD=labelled_spss(NACC$NACCDBMD,c(0=Did not report use at visit
1=Reported use at visit
-4=Did not complete medications form), label="Reported current use of a diabetes medication")</v>
      </c>
      <c r="I153" s="33" t="str">
        <f t="shared" si="5"/>
        <v>missing values NACCDBMD(-4).</v>
      </c>
      <c r="J153" s="61" t="s">
        <v>2888</v>
      </c>
    </row>
    <row r="154" spans="1:13" ht="48" x14ac:dyDescent="0.25">
      <c r="A154" s="49" t="s">
        <v>2711</v>
      </c>
      <c r="B154" s="8" t="s">
        <v>195</v>
      </c>
      <c r="C154" s="63" t="s">
        <v>195</v>
      </c>
      <c r="D154" s="50" t="s">
        <v>194</v>
      </c>
      <c r="E154" s="49" t="s">
        <v>14</v>
      </c>
      <c r="F154" s="49" t="s">
        <v>9</v>
      </c>
      <c r="G154" s="50" t="s">
        <v>2950</v>
      </c>
      <c r="H154" s="42" t="str">
        <f t="shared" si="4"/>
        <v>NACC$TOBAC30=labelled_spss(NACC$TOBAC30,c(0=No
1=Yes
9=Unknown
-4= Not available), label="Smoked cigarettes in last 30 days")</v>
      </c>
      <c r="I154" s="33" t="str">
        <f t="shared" si="5"/>
        <v>missing values TOBAC30(9,-4).</v>
      </c>
      <c r="J154" s="61" t="s">
        <v>3826</v>
      </c>
    </row>
    <row r="155" spans="1:13" ht="72" x14ac:dyDescent="0.25">
      <c r="A155" s="49" t="s">
        <v>2711</v>
      </c>
      <c r="B155" s="8" t="s">
        <v>193</v>
      </c>
      <c r="C155" s="63" t="s">
        <v>193</v>
      </c>
      <c r="D155" s="50" t="s">
        <v>192</v>
      </c>
      <c r="E155" s="49" t="s">
        <v>14</v>
      </c>
      <c r="F155" s="49" t="s">
        <v>9</v>
      </c>
      <c r="G155" s="50" t="s">
        <v>2950</v>
      </c>
      <c r="H155" s="42" t="str">
        <f t="shared" si="4"/>
        <v>NACC$TOBAC100=labelled_spss(NACC$TOBAC100,c(0=No
1=Yes
9=Unknown
-4= Not available), label="Smoked more than 100 cigarettes in life")</v>
      </c>
      <c r="I155" s="33" t="str">
        <f t="shared" si="5"/>
        <v>missing values TOBAC100(9,-4).</v>
      </c>
      <c r="J155" s="61" t="s">
        <v>3826</v>
      </c>
    </row>
    <row r="156" spans="1:13" ht="48" x14ac:dyDescent="0.25">
      <c r="A156" s="49" t="s">
        <v>2711</v>
      </c>
      <c r="B156" s="8" t="s">
        <v>191</v>
      </c>
      <c r="C156" s="63" t="s">
        <v>191</v>
      </c>
      <c r="D156" s="50" t="s">
        <v>190</v>
      </c>
      <c r="E156" s="49" t="s">
        <v>14</v>
      </c>
      <c r="F156" s="49" t="s">
        <v>9</v>
      </c>
      <c r="G156" s="50" t="s">
        <v>2951</v>
      </c>
      <c r="H156" s="42" t="str">
        <f t="shared" si="4"/>
        <v>NACC$SMOKYRS=labelled_spss(NACC$SMOKYRS,c(88=Not applicable
 99=Unknown
-4= Not available), label="Total years smoked cigarettes")</v>
      </c>
      <c r="I156" s="33" t="str">
        <f t="shared" si="5"/>
        <v>missing values SMOKYRS(88,99,-4).</v>
      </c>
      <c r="J156" s="61" t="s">
        <v>3823</v>
      </c>
    </row>
    <row r="157" spans="1:13" ht="132" x14ac:dyDescent="0.25">
      <c r="A157" s="49" t="s">
        <v>2711</v>
      </c>
      <c r="B157" s="8" t="s">
        <v>189</v>
      </c>
      <c r="C157" s="63" t="s">
        <v>189</v>
      </c>
      <c r="D157" s="50" t="s">
        <v>1126</v>
      </c>
      <c r="E157" s="49" t="s">
        <v>14</v>
      </c>
      <c r="F157" s="49" t="s">
        <v>9</v>
      </c>
      <c r="G157" s="50" t="s">
        <v>2952</v>
      </c>
      <c r="H157" s="42" t="str">
        <f t="shared" si="4"/>
        <v>NACC$PACKSPER=labelled_spss(NACC$PACKSPER,c(0=No reported cigarette use
1=1 cigarette to less than 1/2 pack
2=½ pack to less than 1 pack
3=1 pack to 1½ packs
4=1½ packs to 2 packs
5=More than two packs
8=Not applicable
9=Unknown
-4= Not available), label="Average number of packs smoked per day")</v>
      </c>
      <c r="I157" s="33" t="str">
        <f t="shared" si="5"/>
        <v>missing values PACKSPER(8,9,-4).</v>
      </c>
      <c r="J157" s="61" t="s">
        <v>3829</v>
      </c>
    </row>
    <row r="158" spans="1:13" ht="60" x14ac:dyDescent="0.25">
      <c r="A158" s="49" t="s">
        <v>2711</v>
      </c>
      <c r="B158" s="8" t="s">
        <v>188</v>
      </c>
      <c r="C158" s="63" t="s">
        <v>188</v>
      </c>
      <c r="D158" s="50" t="s">
        <v>1127</v>
      </c>
      <c r="E158" s="49" t="s">
        <v>14</v>
      </c>
      <c r="F158" s="49" t="s">
        <v>9</v>
      </c>
      <c r="G158" s="50" t="s">
        <v>2953</v>
      </c>
      <c r="H158" s="42" t="str">
        <f t="shared" si="4"/>
        <v>NACC$QUITSMOK=labelled_spss(NACC$QUITSMOK,c(888=Not applicable, no significant smoking history
999=Unknown
-4= Not available), label="If the subject quit smoking, age at which he/she last smoked (i.e., quit)")</v>
      </c>
      <c r="I158" s="33" t="str">
        <f t="shared" si="5"/>
        <v>missing values QUITSMOK(888,999,-4).</v>
      </c>
      <c r="J158" s="61" t="s">
        <v>3830</v>
      </c>
    </row>
    <row r="159" spans="1:13" ht="72" x14ac:dyDescent="0.25">
      <c r="A159" s="49" t="s">
        <v>2711</v>
      </c>
      <c r="B159" s="8" t="s">
        <v>187</v>
      </c>
      <c r="C159" s="63" t="s">
        <v>187</v>
      </c>
      <c r="D159" s="50" t="s">
        <v>1128</v>
      </c>
      <c r="E159" s="49" t="s">
        <v>14</v>
      </c>
      <c r="F159" s="49" t="s">
        <v>65</v>
      </c>
      <c r="G159" s="50" t="s">
        <v>2950</v>
      </c>
      <c r="H159" s="42" t="str">
        <f t="shared" si="4"/>
        <v>NACC$ALCOCCAS=labelled_spss(NACC$ALCOCCAS,c(0=No
1=Yes
9=Unknown
-4= Not available), label="In the past three months, has the subject consumed any alcohol?")</v>
      </c>
      <c r="I159" s="33" t="str">
        <f t="shared" si="5"/>
        <v>missing values ALCOCCAS(9,-4).</v>
      </c>
      <c r="J159" s="61" t="s">
        <v>3826</v>
      </c>
    </row>
    <row r="160" spans="1:13" ht="132" x14ac:dyDescent="0.25">
      <c r="A160" s="49" t="s">
        <v>2711</v>
      </c>
      <c r="B160" s="8" t="s">
        <v>186</v>
      </c>
      <c r="C160" s="63" t="s">
        <v>186</v>
      </c>
      <c r="D160" s="50" t="s">
        <v>1129</v>
      </c>
      <c r="E160" s="49" t="s">
        <v>14</v>
      </c>
      <c r="F160" s="49" t="s">
        <v>65</v>
      </c>
      <c r="G160" s="50" t="s">
        <v>2954</v>
      </c>
      <c r="H160" s="42" t="str">
        <f t="shared" si="4"/>
        <v>NACC$ALCFREQ=labelled_spss(NACC$ALCFREQ,c(0=Less than once a month
1=About once a month
2=About once a week
3=A few times a week
4=Daily or almost daily
8=Not applicable, no alcohol consumption in last three months
9=Unknown
-4= Not available), label="During the past three months, how often did the subject have at least one drink of any alcoholic beverage such as wine, beer, malt liquor, or spirits?")</v>
      </c>
      <c r="I160" s="33" t="str">
        <f t="shared" si="5"/>
        <v>missing values ALCFREQ(8,9,-4).</v>
      </c>
      <c r="J160" s="61" t="s">
        <v>3829</v>
      </c>
    </row>
    <row r="161" spans="1:10" ht="72" x14ac:dyDescent="0.25">
      <c r="A161" s="49" t="s">
        <v>2711</v>
      </c>
      <c r="B161" s="8" t="s">
        <v>185</v>
      </c>
      <c r="C161" s="63" t="s">
        <v>185</v>
      </c>
      <c r="D161" s="50" t="s">
        <v>184</v>
      </c>
      <c r="E161" s="49" t="s">
        <v>14</v>
      </c>
      <c r="F161" s="49" t="s">
        <v>9</v>
      </c>
      <c r="G161" s="50" t="s">
        <v>2955</v>
      </c>
      <c r="H161" s="42" t="str">
        <f t="shared" si="4"/>
        <v>NACC$CVHATT=labelled_spss(NACC$CVHATT,c(0=Absent
1=Recent/Active
2=Remote/Inactive
9=Unknown
-4= Not available), label="Heart attack/cardiac arrest")</v>
      </c>
      <c r="I161" s="33" t="str">
        <f t="shared" si="5"/>
        <v>missing values CVHATT(9,-4).</v>
      </c>
      <c r="J161" s="61" t="s">
        <v>3826</v>
      </c>
    </row>
    <row r="162" spans="1:10" ht="84" x14ac:dyDescent="0.25">
      <c r="A162" s="49" t="s">
        <v>2711</v>
      </c>
      <c r="B162" s="8" t="s">
        <v>271</v>
      </c>
      <c r="C162" s="63" t="s">
        <v>271</v>
      </c>
      <c r="D162" s="50" t="s">
        <v>1130</v>
      </c>
      <c r="E162" s="49" t="s">
        <v>14</v>
      </c>
      <c r="F162" s="49" t="s">
        <v>65</v>
      </c>
      <c r="G162" s="50" t="s">
        <v>2956</v>
      </c>
      <c r="H162" s="42" t="str">
        <f t="shared" si="4"/>
        <v>NACC$HATTMULT=labelled_spss(NACC$HATTMULT,c(0=No
1=Yes
8=Not applicable, no reported history of heart attack
9=Unknown
-4= Not available), label="More than one heart attack/cardiac arrest?")</v>
      </c>
      <c r="I162" s="33" t="str">
        <f t="shared" si="5"/>
        <v>missing values HATTMULT(8,9,-4).</v>
      </c>
      <c r="J162" s="61" t="s">
        <v>3829</v>
      </c>
    </row>
    <row r="163" spans="1:10" ht="48" x14ac:dyDescent="0.25">
      <c r="A163" s="49" t="s">
        <v>2711</v>
      </c>
      <c r="B163" s="8" t="s">
        <v>270</v>
      </c>
      <c r="C163" s="63" t="s">
        <v>270</v>
      </c>
      <c r="D163" s="50" t="s">
        <v>269</v>
      </c>
      <c r="E163" s="49" t="s">
        <v>14</v>
      </c>
      <c r="F163" s="49" t="s">
        <v>65</v>
      </c>
      <c r="G163" s="50" t="s">
        <v>2957</v>
      </c>
      <c r="H163" s="42" t="str">
        <f t="shared" si="4"/>
        <v>NACC$HATTYEAR=labelled_spss(NACC$HATTYEAR,c(8888=Not applicable, no reported history  of heart attack
9999=Unknown
-4= Not available), label="Year of most recent heart attack")</v>
      </c>
      <c r="I163" s="33" t="str">
        <f t="shared" si="5"/>
        <v>missing values HATTYEAR(8888,9999,-4).</v>
      </c>
      <c r="J163" s="61" t="s">
        <v>3831</v>
      </c>
    </row>
    <row r="164" spans="1:10" ht="60" x14ac:dyDescent="0.25">
      <c r="A164" s="49" t="s">
        <v>2711</v>
      </c>
      <c r="B164" s="8" t="s">
        <v>268</v>
      </c>
      <c r="C164" s="63" t="s">
        <v>268</v>
      </c>
      <c r="D164" s="50" t="s">
        <v>267</v>
      </c>
      <c r="E164" s="49" t="s">
        <v>14</v>
      </c>
      <c r="F164" s="49" t="s">
        <v>9</v>
      </c>
      <c r="G164" s="50" t="s">
        <v>2955</v>
      </c>
      <c r="H164" s="42" t="str">
        <f t="shared" si="4"/>
        <v>NACC$CVAFIB=labelled_spss(NACC$CVAFIB,c(0=Absent
1=Recent/Active
2=Remote/Inactive
9=Unknown
-4= Not available), label="Atrial ﬁbrillation")</v>
      </c>
      <c r="I164" s="33" t="str">
        <f t="shared" si="5"/>
        <v>missing values CVAFIB(9,-4).</v>
      </c>
      <c r="J164" s="61" t="s">
        <v>3826</v>
      </c>
    </row>
    <row r="165" spans="1:10" ht="72" x14ac:dyDescent="0.25">
      <c r="A165" s="49" t="s">
        <v>2711</v>
      </c>
      <c r="B165" s="8" t="s">
        <v>266</v>
      </c>
      <c r="C165" s="63" t="s">
        <v>266</v>
      </c>
      <c r="D165" s="50" t="s">
        <v>265</v>
      </c>
      <c r="E165" s="49" t="s">
        <v>14</v>
      </c>
      <c r="F165" s="49" t="s">
        <v>9</v>
      </c>
      <c r="G165" s="50" t="s">
        <v>2958</v>
      </c>
      <c r="H165" s="42" t="str">
        <f t="shared" si="4"/>
        <v>NACC$CVANGIO=labelled_spss(NACC$CVANGIO,c(0=Absent
1=Recent/Active
2 =Remote/Inactive
9=Unknown
-4= Not available), label="Angioplasty/endarterectomy/stent")</v>
      </c>
      <c r="I165" s="33" t="str">
        <f t="shared" si="5"/>
        <v>missing values CVANGIO(9,-4).</v>
      </c>
      <c r="J165" s="61" t="s">
        <v>3826</v>
      </c>
    </row>
    <row r="166" spans="1:10" ht="72" x14ac:dyDescent="0.25">
      <c r="A166" s="49" t="s">
        <v>2711</v>
      </c>
      <c r="B166" s="8" t="s">
        <v>264</v>
      </c>
      <c r="C166" s="63" t="s">
        <v>264</v>
      </c>
      <c r="D166" s="50" t="s">
        <v>263</v>
      </c>
      <c r="E166" s="49" t="s">
        <v>14</v>
      </c>
      <c r="F166" s="49" t="s">
        <v>9</v>
      </c>
      <c r="G166" s="50" t="s">
        <v>2955</v>
      </c>
      <c r="H166" s="42" t="str">
        <f t="shared" si="4"/>
        <v>NACC$CVBYPASS=labelled_spss(NACC$CVBYPASS,c(0=Absent
1=Recent/Active
2=Remote/Inactive
9=Unknown
-4= Not available), label="Cardiac bypass procedure")</v>
      </c>
      <c r="I166" s="33" t="str">
        <f t="shared" si="5"/>
        <v>missing values CVBYPASS(9,-4).</v>
      </c>
      <c r="J166" s="61" t="s">
        <v>3826</v>
      </c>
    </row>
    <row r="167" spans="1:10" ht="72" x14ac:dyDescent="0.25">
      <c r="A167" s="49" t="s">
        <v>2711</v>
      </c>
      <c r="B167" s="8" t="s">
        <v>262</v>
      </c>
      <c r="C167" s="63" t="s">
        <v>262</v>
      </c>
      <c r="D167" s="50" t="s">
        <v>261</v>
      </c>
      <c r="E167" s="49" t="s">
        <v>14</v>
      </c>
      <c r="F167" s="49" t="s">
        <v>65</v>
      </c>
      <c r="G167" s="50" t="s">
        <v>2955</v>
      </c>
      <c r="H167" s="42" t="str">
        <f t="shared" si="4"/>
        <v>NACC$CVPACDEF=labelled_spss(NACC$CVPACDEF,c(0=Absent
1=Recent/Active
2=Remote/Inactive
9=Unknown
-4= Not available), label="Pacemaker and/or deﬁbrillator")</v>
      </c>
      <c r="I167" s="33" t="str">
        <f t="shared" si="5"/>
        <v>missing values CVPACDEF(9,-4).</v>
      </c>
      <c r="J167" s="61" t="s">
        <v>3826</v>
      </c>
    </row>
    <row r="168" spans="1:10" ht="72" x14ac:dyDescent="0.25">
      <c r="A168" s="49" t="s">
        <v>2711</v>
      </c>
      <c r="B168" s="8" t="s">
        <v>260</v>
      </c>
      <c r="C168" s="63" t="s">
        <v>260</v>
      </c>
      <c r="D168" s="50" t="s">
        <v>259</v>
      </c>
      <c r="E168" s="49" t="s">
        <v>14</v>
      </c>
      <c r="F168" s="49" t="s">
        <v>67</v>
      </c>
      <c r="G168" s="50" t="s">
        <v>2955</v>
      </c>
      <c r="H168" s="42" t="str">
        <f t="shared" si="4"/>
        <v>NACC$CVPACE=labelled_spss(NACC$CVPACE,c(0=Absent
1=Recent/Active
2=Remote/Inactive
9=Unknown
-4= Not available), label="Pacemaker")</v>
      </c>
      <c r="I168" s="33" t="str">
        <f t="shared" si="5"/>
        <v>missing values CVPACE(9,-4).</v>
      </c>
      <c r="J168" s="61" t="s">
        <v>3826</v>
      </c>
    </row>
    <row r="169" spans="1:10" ht="60" x14ac:dyDescent="0.25">
      <c r="A169" s="49" t="s">
        <v>2711</v>
      </c>
      <c r="B169" s="8" t="s">
        <v>258</v>
      </c>
      <c r="C169" s="63" t="s">
        <v>258</v>
      </c>
      <c r="D169" s="50" t="s">
        <v>257</v>
      </c>
      <c r="E169" s="49" t="s">
        <v>14</v>
      </c>
      <c r="F169" s="49" t="s">
        <v>9</v>
      </c>
      <c r="G169" s="50" t="s">
        <v>2955</v>
      </c>
      <c r="H169" s="42" t="str">
        <f t="shared" si="4"/>
        <v>NACC$CVCHF=labelled_spss(NACC$CVCHF,c(0=Absent
1=Recent/Active
2=Remote/Inactive
9=Unknown
-4= Not available), label="Congestive heart failure")</v>
      </c>
      <c r="I169" s="33" t="str">
        <f t="shared" si="5"/>
        <v>missing values CVCHF(9,-4).</v>
      </c>
      <c r="J169" s="61" t="s">
        <v>3826</v>
      </c>
    </row>
    <row r="170" spans="1:10" ht="72" x14ac:dyDescent="0.25">
      <c r="A170" s="49" t="s">
        <v>2711</v>
      </c>
      <c r="B170" s="8" t="s">
        <v>256</v>
      </c>
      <c r="C170" s="63" t="s">
        <v>256</v>
      </c>
      <c r="D170" s="50" t="s">
        <v>255</v>
      </c>
      <c r="E170" s="49" t="s">
        <v>14</v>
      </c>
      <c r="F170" s="49" t="s">
        <v>65</v>
      </c>
      <c r="G170" s="50" t="s">
        <v>2955</v>
      </c>
      <c r="H170" s="42" t="str">
        <f t="shared" si="4"/>
        <v>NACC$CVANGINA=labelled_spss(NACC$CVANGINA,c(0=Absent
1=Recent/Active
2=Remote/Inactive
9=Unknown
-4= Not available), label="Angina")</v>
      </c>
      <c r="I170" s="33" t="str">
        <f t="shared" si="5"/>
        <v>missing values CVANGINA(9,-4).</v>
      </c>
      <c r="J170" s="61" t="s">
        <v>3826</v>
      </c>
    </row>
    <row r="171" spans="1:10" ht="72" x14ac:dyDescent="0.25">
      <c r="A171" s="49" t="s">
        <v>2711</v>
      </c>
      <c r="B171" s="8" t="s">
        <v>254</v>
      </c>
      <c r="C171" s="63" t="s">
        <v>254</v>
      </c>
      <c r="D171" s="50" t="s">
        <v>253</v>
      </c>
      <c r="E171" s="49" t="s">
        <v>14</v>
      </c>
      <c r="F171" s="49" t="s">
        <v>65</v>
      </c>
      <c r="G171" s="50" t="s">
        <v>2955</v>
      </c>
      <c r="H171" s="42" t="str">
        <f t="shared" si="4"/>
        <v>NACC$CVHVALVE=labelled_spss(NACC$CVHVALVE,c(0=Absent
1=Recent/Active
2=Remote/Inactive
9=Unknown
-4= Not available), label="Heart valve replacement or repair")</v>
      </c>
      <c r="I171" s="33" t="str">
        <f t="shared" si="5"/>
        <v>missing values CVHVALVE(9,-4).</v>
      </c>
      <c r="J171" s="61" t="s">
        <v>3826</v>
      </c>
    </row>
    <row r="172" spans="1:10" ht="72" x14ac:dyDescent="0.25">
      <c r="A172" s="49" t="s">
        <v>2711</v>
      </c>
      <c r="B172" s="8" t="s">
        <v>252</v>
      </c>
      <c r="C172" s="63" t="s">
        <v>252</v>
      </c>
      <c r="D172" s="50" t="s">
        <v>251</v>
      </c>
      <c r="E172" s="49" t="s">
        <v>14</v>
      </c>
      <c r="F172" s="49" t="s">
        <v>9</v>
      </c>
      <c r="G172" s="50" t="s">
        <v>2955</v>
      </c>
      <c r="H172" s="42" t="str">
        <f t="shared" si="4"/>
        <v>NACC$CVOTHR=labelled_spss(NACC$CVOTHR,c(0=Absent
1=Recent/Active
2=Remote/Inactive
9=Unknown
-4= Not available), label="Other cardiovascular disease")</v>
      </c>
      <c r="I172" s="33" t="str">
        <f t="shared" si="5"/>
        <v>missing values CVOTHR(9,-4).</v>
      </c>
      <c r="J172" s="61" t="s">
        <v>3826</v>
      </c>
    </row>
    <row r="173" spans="1:10" ht="24" x14ac:dyDescent="0.25">
      <c r="A173" s="49" t="s">
        <v>2711</v>
      </c>
      <c r="B173" s="8" t="s">
        <v>250</v>
      </c>
      <c r="C173" s="63" t="s">
        <v>250</v>
      </c>
      <c r="D173" s="50" t="s">
        <v>1131</v>
      </c>
      <c r="E173" s="49" t="s">
        <v>14</v>
      </c>
      <c r="F173" s="49" t="s">
        <v>65</v>
      </c>
      <c r="H173" s="42" t="str">
        <f t="shared" si="4"/>
        <v>NACC$CVOTHRX=labelled_spss(NACC$CVOTHRX,c(), label="Speciﬁcation for other cardiovascular disease")</v>
      </c>
      <c r="I173" s="33" t="str">
        <f t="shared" si="5"/>
        <v/>
      </c>
    </row>
    <row r="174" spans="1:10" ht="72" x14ac:dyDescent="0.25">
      <c r="A174" s="49" t="s">
        <v>2711</v>
      </c>
      <c r="B174" s="8" t="s">
        <v>249</v>
      </c>
      <c r="C174" s="63" t="s">
        <v>249</v>
      </c>
      <c r="D174" s="50" t="s">
        <v>248</v>
      </c>
      <c r="E174" s="49" t="s">
        <v>14</v>
      </c>
      <c r="F174" s="49" t="s">
        <v>9</v>
      </c>
      <c r="G174" s="50" t="s">
        <v>2955</v>
      </c>
      <c r="H174" s="42" t="str">
        <f t="shared" si="4"/>
        <v>NACC$CBSTROKE=labelled_spss(NACC$CBSTROKE,c(0=Absent
1=Recent/Active
2=Remote/Inactive
9=Unknown
-4= Not available), label="Stroke")</v>
      </c>
      <c r="I174" s="33" t="str">
        <f t="shared" si="5"/>
        <v>missing values CBSTROKE(9,-4).</v>
      </c>
      <c r="J174" s="61" t="s">
        <v>3826</v>
      </c>
    </row>
    <row r="175" spans="1:10" ht="96" x14ac:dyDescent="0.25">
      <c r="A175" s="49" t="s">
        <v>2711</v>
      </c>
      <c r="B175" s="8" t="s">
        <v>247</v>
      </c>
      <c r="C175" s="63" t="s">
        <v>247</v>
      </c>
      <c r="D175" s="50" t="s">
        <v>1132</v>
      </c>
      <c r="E175" s="49" t="s">
        <v>14</v>
      </c>
      <c r="F175" s="49" t="s">
        <v>65</v>
      </c>
      <c r="G175" s="50" t="s">
        <v>2959</v>
      </c>
      <c r="H175" s="42" t="str">
        <f t="shared" si="4"/>
        <v>NACC$STROKMUL=labelled_spss(NACC$STROKMUL,c(0=No
1=Yes
8=Not applicable, no reported history of stroke as of the Initial Visit
9=Unknown
-4= Not available), label="More than one stroke reported as of the Initial Visit")</v>
      </c>
      <c r="I175" s="33" t="str">
        <f t="shared" si="5"/>
        <v>missing values STROKMUL(8,9,-4).</v>
      </c>
      <c r="J175" s="61" t="s">
        <v>3829</v>
      </c>
    </row>
    <row r="176" spans="1:10" ht="72" x14ac:dyDescent="0.25">
      <c r="A176" s="49" t="s">
        <v>2711</v>
      </c>
      <c r="B176" s="8" t="s">
        <v>246</v>
      </c>
      <c r="C176" s="63" t="s">
        <v>246</v>
      </c>
      <c r="D176" s="50" t="s">
        <v>1133</v>
      </c>
      <c r="E176" s="49" t="s">
        <v>8</v>
      </c>
      <c r="F176" s="49" t="s">
        <v>9</v>
      </c>
      <c r="G176" s="50" t="s">
        <v>2960</v>
      </c>
      <c r="H176" s="42" t="str">
        <f t="shared" si="4"/>
        <v>NACC$NACCSTYR=labelled_spss(NACC$NACCSTYR,c(8888=Not applicable, no reported history  of stroke at the Initial Visit
9999=Unknown
-4= Not available), label="Most recently reported year of stroke as of the Initial Visit")</v>
      </c>
      <c r="I176" s="33" t="str">
        <f t="shared" si="5"/>
        <v>missing values NACCSTYR(8888,9999,-4).</v>
      </c>
      <c r="J176" s="61" t="s">
        <v>3831</v>
      </c>
    </row>
    <row r="177" spans="1:10" ht="60" x14ac:dyDescent="0.25">
      <c r="A177" s="49" t="s">
        <v>2711</v>
      </c>
      <c r="B177" s="8" t="s">
        <v>245</v>
      </c>
      <c r="C177" s="63" t="s">
        <v>245</v>
      </c>
      <c r="D177" s="50" t="s">
        <v>244</v>
      </c>
      <c r="E177" s="49" t="s">
        <v>14</v>
      </c>
      <c r="F177" s="49" t="s">
        <v>9</v>
      </c>
      <c r="G177" s="50" t="s">
        <v>2955</v>
      </c>
      <c r="H177" s="42" t="str">
        <f t="shared" si="4"/>
        <v>NACC$CBTIA=labelled_spss(NACC$CBTIA,c(0=Absent
1=Recent/Active
2=Remote/Inactive
9=Unknown
-4= Not available), label="Transient ischemic attack (TIA)")</v>
      </c>
      <c r="I177" s="33" t="str">
        <f t="shared" si="5"/>
        <v>missing values CBTIA(9,-4).</v>
      </c>
      <c r="J177" s="61" t="s">
        <v>3826</v>
      </c>
    </row>
    <row r="178" spans="1:10" ht="84" x14ac:dyDescent="0.25">
      <c r="A178" s="49" t="s">
        <v>2711</v>
      </c>
      <c r="B178" s="8" t="s">
        <v>243</v>
      </c>
      <c r="C178" s="63" t="s">
        <v>243</v>
      </c>
      <c r="D178" s="50" t="s">
        <v>1134</v>
      </c>
      <c r="E178" s="49" t="s">
        <v>14</v>
      </c>
      <c r="F178" s="49" t="s">
        <v>65</v>
      </c>
      <c r="G178" s="50" t="s">
        <v>2961</v>
      </c>
      <c r="H178" s="42" t="str">
        <f t="shared" si="4"/>
        <v>NACC$TIAMULT=labelled_spss(NACC$TIAMULT,c(0=No
1=Yes
8=Not applicable, no reported history of TIA as of the Initial Visit
9=Unknown
-4= Not available), label="More than one TIA reported as of the Initial Visit")</v>
      </c>
      <c r="I178" s="33" t="str">
        <f t="shared" si="5"/>
        <v>missing values TIAMULT(8,9,-4).</v>
      </c>
      <c r="J178" s="61" t="s">
        <v>3829</v>
      </c>
    </row>
    <row r="179" spans="1:10" ht="60" x14ac:dyDescent="0.25">
      <c r="A179" s="49" t="s">
        <v>2711</v>
      </c>
      <c r="B179" s="8" t="s">
        <v>242</v>
      </c>
      <c r="C179" s="63" t="s">
        <v>242</v>
      </c>
      <c r="D179" s="50" t="s">
        <v>1135</v>
      </c>
      <c r="E179" s="49" t="s">
        <v>8</v>
      </c>
      <c r="F179" s="49" t="s">
        <v>9</v>
      </c>
      <c r="G179" s="50" t="s">
        <v>2962</v>
      </c>
      <c r="H179" s="42" t="str">
        <f t="shared" si="4"/>
        <v>NACC$NACCTIYR=labelled_spss(NACC$NACCTIYR,c(8888=Not applicable, no reported history  of TIA
9999=Unknown
-4= Not available), label="Most recently reported year of TIA as of the Initial Visit")</v>
      </c>
      <c r="I179" s="33" t="str">
        <f t="shared" si="5"/>
        <v>missing values NACCTIYR(8888,9999,-4).</v>
      </c>
      <c r="J179" s="61" t="s">
        <v>3831</v>
      </c>
    </row>
    <row r="180" spans="1:10" ht="48" x14ac:dyDescent="0.25">
      <c r="A180" s="49" t="s">
        <v>2711</v>
      </c>
      <c r="B180" s="8" t="s">
        <v>241</v>
      </c>
      <c r="C180" s="63" t="s">
        <v>241</v>
      </c>
      <c r="D180" s="50" t="s">
        <v>240</v>
      </c>
      <c r="E180" s="49" t="s">
        <v>14</v>
      </c>
      <c r="F180" s="49" t="s">
        <v>9</v>
      </c>
      <c r="G180" s="50" t="s">
        <v>2963</v>
      </c>
      <c r="H180" s="42" t="str">
        <f t="shared" si="4"/>
        <v>NACC$PD=labelled_spss(NACC$PD,c(0=Absent
1=Recent/Active
9=Unknown
-4= Not available), label="Parkinson’s disease (PD)")</v>
      </c>
      <c r="I180" s="33" t="str">
        <f t="shared" si="5"/>
        <v>missing values PD(9,-4).</v>
      </c>
      <c r="J180" s="61" t="s">
        <v>3826</v>
      </c>
    </row>
    <row r="181" spans="1:10" ht="48" x14ac:dyDescent="0.25">
      <c r="A181" s="49" t="s">
        <v>2711</v>
      </c>
      <c r="B181" s="8" t="s">
        <v>239</v>
      </c>
      <c r="C181" s="63" t="s">
        <v>239</v>
      </c>
      <c r="D181" s="50" t="s">
        <v>238</v>
      </c>
      <c r="E181" s="49" t="s">
        <v>14</v>
      </c>
      <c r="F181" s="49" t="s">
        <v>9</v>
      </c>
      <c r="G181" s="50" t="s">
        <v>2964</v>
      </c>
      <c r="H181" s="42" t="str">
        <f t="shared" si="4"/>
        <v>NACC$PDYR=labelled_spss(NACC$PDYR,c(8888=Not applicable, no reported PD
9999=Unknown
-4= Not available), label="Year of PD diagnosis")</v>
      </c>
      <c r="I181" s="33" t="str">
        <f t="shared" si="5"/>
        <v>missing values PDYR(8888,9999,-4).</v>
      </c>
      <c r="J181" s="61" t="s">
        <v>3831</v>
      </c>
    </row>
    <row r="182" spans="1:10" ht="60" x14ac:dyDescent="0.25">
      <c r="A182" s="49" t="s">
        <v>2711</v>
      </c>
      <c r="B182" s="8" t="s">
        <v>237</v>
      </c>
      <c r="C182" s="63" t="s">
        <v>237</v>
      </c>
      <c r="D182" s="50" t="s">
        <v>236</v>
      </c>
      <c r="E182" s="49" t="s">
        <v>14</v>
      </c>
      <c r="F182" s="49" t="s">
        <v>9</v>
      </c>
      <c r="G182" s="50" t="s">
        <v>2963</v>
      </c>
      <c r="H182" s="42" t="str">
        <f t="shared" si="4"/>
        <v>NACC$PDOTHR=labelled_spss(NACC$PDOTHR,c(0=Absent
1=Recent/Active
9=Unknown
-4= Not available), label="Other parkinsonian disorder")</v>
      </c>
      <c r="I182" s="33" t="str">
        <f t="shared" si="5"/>
        <v>missing values PDOTHR(9,-4).</v>
      </c>
      <c r="J182" s="61" t="s">
        <v>3826</v>
      </c>
    </row>
    <row r="183" spans="1:10" ht="60" x14ac:dyDescent="0.25">
      <c r="A183" s="49" t="s">
        <v>2711</v>
      </c>
      <c r="B183" s="8" t="s">
        <v>235</v>
      </c>
      <c r="C183" s="63" t="s">
        <v>235</v>
      </c>
      <c r="D183" s="50" t="s">
        <v>234</v>
      </c>
      <c r="E183" s="49" t="s">
        <v>14</v>
      </c>
      <c r="F183" s="49" t="s">
        <v>9</v>
      </c>
      <c r="G183" s="50" t="s">
        <v>2965</v>
      </c>
      <c r="H183" s="42" t="str">
        <f t="shared" si="4"/>
        <v>NACC$PDOTHRYR=labelled_spss(NACC$PDOTHRYR,c(8888=Not applicable, other parkinsonian  disorder not reported
9999=Unknown
-4= Not available), label="Year of parkinsonian disorder diagnosis")</v>
      </c>
      <c r="I183" s="33" t="str">
        <f t="shared" si="5"/>
        <v>missing values PDOTHRYR(8888,9999,-4).</v>
      </c>
      <c r="J183" s="61" t="s">
        <v>3831</v>
      </c>
    </row>
    <row r="184" spans="1:10" ht="72" x14ac:dyDescent="0.25">
      <c r="A184" s="49" t="s">
        <v>2711</v>
      </c>
      <c r="B184" s="8" t="s">
        <v>233</v>
      </c>
      <c r="C184" s="63" t="s">
        <v>233</v>
      </c>
      <c r="D184" s="50" t="s">
        <v>232</v>
      </c>
      <c r="E184" s="49" t="s">
        <v>14</v>
      </c>
      <c r="F184" s="49" t="s">
        <v>9</v>
      </c>
      <c r="G184" s="50" t="s">
        <v>2955</v>
      </c>
      <c r="H184" s="42" t="str">
        <f t="shared" si="4"/>
        <v>NACC$SEIZURES=labelled_spss(NACC$SEIZURES,c(0=Absent
1=Recent/Active
2=Remote/Inactive
9=Unknown
-4= Not available), label="Seizures")</v>
      </c>
      <c r="I184" s="33" t="str">
        <f t="shared" si="5"/>
        <v>missing values SEIZURES(9,-4).</v>
      </c>
      <c r="J184" s="61" t="s">
        <v>3826</v>
      </c>
    </row>
    <row r="185" spans="1:10" ht="60" x14ac:dyDescent="0.25">
      <c r="A185" s="49" t="s">
        <v>2711</v>
      </c>
      <c r="B185" s="8" t="s">
        <v>231</v>
      </c>
      <c r="C185" s="63" t="s">
        <v>231</v>
      </c>
      <c r="D185" s="50" t="s">
        <v>230</v>
      </c>
      <c r="E185" s="49" t="s">
        <v>14</v>
      </c>
      <c r="F185" s="49" t="s">
        <v>65</v>
      </c>
      <c r="G185" s="50" t="s">
        <v>2955</v>
      </c>
      <c r="H185" s="42" t="str">
        <f t="shared" si="4"/>
        <v>NACC$TBI=labelled_spss(NACC$TBI,c(0=Absent
1=Recent/Active
2=Remote/Inactive
9=Unknown
-4= Not available), label="Traumatic brain injury (TBI)")</v>
      </c>
      <c r="I185" s="33" t="str">
        <f t="shared" si="5"/>
        <v>missing values TBI(9,-4).</v>
      </c>
      <c r="J185" s="61" t="s">
        <v>3826</v>
      </c>
    </row>
    <row r="186" spans="1:10" ht="72" x14ac:dyDescent="0.25">
      <c r="A186" s="49" t="s">
        <v>2711</v>
      </c>
      <c r="B186" s="8" t="s">
        <v>229</v>
      </c>
      <c r="C186" s="63" t="s">
        <v>229</v>
      </c>
      <c r="D186" s="50" t="s">
        <v>1136</v>
      </c>
      <c r="E186" s="49" t="s">
        <v>14</v>
      </c>
      <c r="F186" s="49" t="s">
        <v>65</v>
      </c>
      <c r="G186" s="50" t="s">
        <v>2966</v>
      </c>
      <c r="H186" s="42" t="str">
        <f t="shared" si="4"/>
        <v>NACC$TBIBRIEF=labelled_spss(NACC$TBIBRIEF,c(0=No
1=Single
2=Repeated/multiple
9=Unknown
-4= Not available), label="Traumatic brain injury (TBI) with brief loss of consciousness")</v>
      </c>
      <c r="I186" s="33" t="str">
        <f t="shared" si="5"/>
        <v>missing values TBIBRIEF(9,-4).</v>
      </c>
      <c r="J186" s="61" t="s">
        <v>3826</v>
      </c>
    </row>
    <row r="187" spans="1:10" ht="84" x14ac:dyDescent="0.25">
      <c r="A187" s="49" t="s">
        <v>2711</v>
      </c>
      <c r="B187" s="8" t="s">
        <v>228</v>
      </c>
      <c r="C187" s="63" t="s">
        <v>228</v>
      </c>
      <c r="D187" s="50" t="s">
        <v>1137</v>
      </c>
      <c r="E187" s="49" t="s">
        <v>14</v>
      </c>
      <c r="F187" s="49" t="s">
        <v>67</v>
      </c>
      <c r="G187" s="50" t="s">
        <v>2955</v>
      </c>
      <c r="H187" s="42" t="str">
        <f t="shared" si="4"/>
        <v>NACC$TRAUMBRF=labelled_spss(NACC$TRAUMBRF,c(0=Absent
1=Recent/Active
2=Remote/Inactive
9=Unknown
-4= Not available), label="Brain trauma — brief unconsciousness TBI with extended loss of consciousness")</v>
      </c>
      <c r="I187" s="33" t="str">
        <f t="shared" si="5"/>
        <v>missing values TRAUMBRF(9,-4).</v>
      </c>
      <c r="J187" s="61" t="s">
        <v>3826</v>
      </c>
    </row>
    <row r="188" spans="1:10" ht="84" x14ac:dyDescent="0.25">
      <c r="A188" s="49" t="s">
        <v>2711</v>
      </c>
      <c r="B188" s="8" t="s">
        <v>227</v>
      </c>
      <c r="C188" s="63" t="s">
        <v>227</v>
      </c>
      <c r="D188" s="50" t="s">
        <v>1138</v>
      </c>
      <c r="E188" s="49" t="s">
        <v>14</v>
      </c>
      <c r="F188" s="49" t="s">
        <v>65</v>
      </c>
      <c r="G188" s="50" t="s">
        <v>2966</v>
      </c>
      <c r="H188" s="42" t="str">
        <f t="shared" si="4"/>
        <v>NACC$TBIEXTEN=labelled_spss(NACC$TBIEXTEN,c(0=No
1=Single
2=Repeated/multiple
9=Unknown
-4= Not available), label="TBI with extended loss of consciousness — 5 minutes of longer")</v>
      </c>
      <c r="I188" s="33" t="str">
        <f t="shared" si="5"/>
        <v>missing values TBIEXTEN(9,-4).</v>
      </c>
      <c r="J188" s="61" t="s">
        <v>3826</v>
      </c>
    </row>
    <row r="189" spans="1:10" ht="84" x14ac:dyDescent="0.25">
      <c r="A189" s="49" t="s">
        <v>2711</v>
      </c>
      <c r="B189" s="8" t="s">
        <v>226</v>
      </c>
      <c r="C189" s="63" t="s">
        <v>226</v>
      </c>
      <c r="D189" s="50" t="s">
        <v>1139</v>
      </c>
      <c r="E189" s="49" t="s">
        <v>14</v>
      </c>
      <c r="F189" s="49" t="s">
        <v>67</v>
      </c>
      <c r="G189" s="50" t="s">
        <v>2955</v>
      </c>
      <c r="H189" s="42" t="str">
        <f t="shared" si="4"/>
        <v>NACC$TRAUMEXT=labelled_spss(NACC$TRAUMEXT,c(0=Absent
1=Recent/Active
2=Remote/Inactive
9=Unknown
-4= Not available), label="Brain trauma — extended unconsciousness")</v>
      </c>
      <c r="I189" s="33" t="str">
        <f t="shared" si="5"/>
        <v>missing values TRAUMEXT(9,-4).</v>
      </c>
      <c r="J189" s="61" t="s">
        <v>3826</v>
      </c>
    </row>
    <row r="190" spans="1:10" ht="84" x14ac:dyDescent="0.25">
      <c r="A190" s="49" t="s">
        <v>2711</v>
      </c>
      <c r="B190" s="8" t="s">
        <v>225</v>
      </c>
      <c r="C190" s="63" t="s">
        <v>225</v>
      </c>
      <c r="D190" s="50" t="s">
        <v>1140</v>
      </c>
      <c r="E190" s="49" t="s">
        <v>14</v>
      </c>
      <c r="F190" s="49" t="s">
        <v>65</v>
      </c>
      <c r="G190" s="50" t="s">
        <v>2966</v>
      </c>
      <c r="H190" s="42" t="str">
        <f t="shared" si="4"/>
        <v>NACC$TBIWOLOS=labelled_spss(NACC$TBIWOLOS,c(0=No
1=Single
2=Repeated/multiple
9=Unknown
-4= Not available), label="TBI without loss of consciousness — as might result from military detonations or sports injury")</v>
      </c>
      <c r="I190" s="33" t="str">
        <f t="shared" si="5"/>
        <v>missing values TBIWOLOS(9,-4).</v>
      </c>
      <c r="J190" s="61" t="s">
        <v>3826</v>
      </c>
    </row>
    <row r="191" spans="1:10" ht="72" x14ac:dyDescent="0.25">
      <c r="A191" s="49" t="s">
        <v>2711</v>
      </c>
      <c r="B191" s="8" t="s">
        <v>224</v>
      </c>
      <c r="C191" s="63" t="s">
        <v>224</v>
      </c>
      <c r="D191" s="50" t="s">
        <v>223</v>
      </c>
      <c r="E191" s="49" t="s">
        <v>14</v>
      </c>
      <c r="F191" s="49" t="s">
        <v>67</v>
      </c>
      <c r="G191" s="50" t="s">
        <v>2955</v>
      </c>
      <c r="H191" s="42" t="str">
        <f t="shared" si="4"/>
        <v>NACC$TRAUMCHR=labelled_spss(NACC$TRAUMCHR,c(0=Absent
1=Recent/Active
2=Remote/Inactive
9=Unknown
-4= Not available), label="Brain trauma — chronic deﬁcit")</v>
      </c>
      <c r="I191" s="33" t="str">
        <f t="shared" si="5"/>
        <v>missing values TRAUMCHR(9,-4).</v>
      </c>
      <c r="J191" s="61" t="s">
        <v>3826</v>
      </c>
    </row>
    <row r="192" spans="1:10" ht="48" x14ac:dyDescent="0.25">
      <c r="A192" s="49" t="s">
        <v>2711</v>
      </c>
      <c r="B192" s="8" t="s">
        <v>222</v>
      </c>
      <c r="C192" s="63" t="s">
        <v>222</v>
      </c>
      <c r="D192" s="50" t="s">
        <v>221</v>
      </c>
      <c r="E192" s="49" t="s">
        <v>14</v>
      </c>
      <c r="F192" s="49" t="s">
        <v>65</v>
      </c>
      <c r="G192" s="50" t="s">
        <v>2967</v>
      </c>
      <c r="H192" s="42" t="str">
        <f t="shared" si="4"/>
        <v>NACC$TBIYEAR=labelled_spss(NACC$TBIYEAR,c(8888=Not applicable, no reported TBI
9999=Unknown
-4= Not available), label="Year of most recent TBI")</v>
      </c>
      <c r="I192" s="33" t="str">
        <f t="shared" si="5"/>
        <v>missing values TBIYEAR(8888,9999,-4).</v>
      </c>
      <c r="J192" s="61" t="s">
        <v>3831</v>
      </c>
    </row>
    <row r="193" spans="1:10" ht="72" x14ac:dyDescent="0.25">
      <c r="A193" s="49" t="s">
        <v>2711</v>
      </c>
      <c r="B193" s="8" t="s">
        <v>220</v>
      </c>
      <c r="C193" s="63" t="s">
        <v>220</v>
      </c>
      <c r="D193" s="50" t="s">
        <v>219</v>
      </c>
      <c r="E193" s="49" t="s">
        <v>14</v>
      </c>
      <c r="F193" s="49" t="s">
        <v>67</v>
      </c>
      <c r="G193" s="50" t="s">
        <v>2955</v>
      </c>
      <c r="H193" s="42" t="str">
        <f t="shared" si="4"/>
        <v>NACC$NCOTHR=labelled_spss(NACC$NCOTHR,c(0=Absent
1=Recent/Active
2=Remote/Inactive
9=Unknown
-4= Not available), label="Other neurological condition")</v>
      </c>
      <c r="I193" s="33" t="str">
        <f t="shared" si="5"/>
        <v>missing values NCOTHR(9,-4).</v>
      </c>
      <c r="J193" s="61" t="s">
        <v>3826</v>
      </c>
    </row>
    <row r="194" spans="1:10" ht="24" x14ac:dyDescent="0.25">
      <c r="A194" s="49" t="s">
        <v>2711</v>
      </c>
      <c r="B194" s="8" t="s">
        <v>218</v>
      </c>
      <c r="C194" s="63" t="s">
        <v>218</v>
      </c>
      <c r="D194" s="50" t="s">
        <v>217</v>
      </c>
      <c r="E194" s="49" t="s">
        <v>14</v>
      </c>
      <c r="F194" s="49" t="s">
        <v>67</v>
      </c>
      <c r="H194" s="42" t="str">
        <f t="shared" ref="H194:H256" si="6">CONCATENATE("NACC$",B194,"=","labelled_spss(NACC$",B194,",c(",G194,"), label=",$H$1,D194,$H$1,")")</f>
        <v>NACC$NCOTHRX=labelled_spss(NACC$NCOTHRX,c(), label="Other neurological condition (specify)")</v>
      </c>
      <c r="I194" s="33" t="str">
        <f t="shared" ref="I194:I257" si="7">IF(J194="","",CONCATENATE("missing values ",B194,"(",J194,")."))</f>
        <v/>
      </c>
    </row>
    <row r="195" spans="1:10" ht="72" x14ac:dyDescent="0.25">
      <c r="A195" s="49" t="s">
        <v>2711</v>
      </c>
      <c r="B195" s="8" t="s">
        <v>216</v>
      </c>
      <c r="C195" s="63" t="s">
        <v>216</v>
      </c>
      <c r="D195" s="50" t="s">
        <v>215</v>
      </c>
      <c r="E195" s="49" t="s">
        <v>14</v>
      </c>
      <c r="F195" s="49" t="s">
        <v>9</v>
      </c>
      <c r="G195" s="50" t="s">
        <v>2955</v>
      </c>
      <c r="H195" s="42" t="str">
        <f t="shared" si="6"/>
        <v>NACC$DIABETES=labelled_spss(NACC$DIABETES,c(0=Absent
1=Recent/Active
2=Remote/Inactive
9=Unknown
-4= Not available), label="Diabetes")</v>
      </c>
      <c r="I195" s="33" t="str">
        <f t="shared" si="7"/>
        <v>missing values DIABETES(9,-4).</v>
      </c>
      <c r="J195" s="61" t="s">
        <v>3826</v>
      </c>
    </row>
    <row r="196" spans="1:10" ht="108" x14ac:dyDescent="0.25">
      <c r="A196" s="49" t="s">
        <v>2711</v>
      </c>
      <c r="B196" s="8" t="s">
        <v>318</v>
      </c>
      <c r="C196" s="63" t="s">
        <v>318</v>
      </c>
      <c r="D196" s="50" t="s">
        <v>1141</v>
      </c>
      <c r="E196" s="49" t="s">
        <v>14</v>
      </c>
      <c r="F196" s="49" t="s">
        <v>65</v>
      </c>
      <c r="G196" s="50" t="s">
        <v>2968</v>
      </c>
      <c r="H196" s="42" t="str">
        <f t="shared" si="6"/>
        <v>NACC$DIABTYPE=labelled_spss(NACC$DIABTYPE,c(1=Type 1
2=Type 2
3=Other type (diabetes insipidus, latent autoimmune diabetes/type 1.5, gestational diabetes)
8=Not applicable, no diabetes reported
9=Unknown
-4= Not available), label="If Recent/active or Remote/inactive diabetes, which type?")</v>
      </c>
      <c r="I196" s="33" t="str">
        <f t="shared" si="7"/>
        <v>missing values DIABTYPE(8,9,-4).</v>
      </c>
      <c r="J196" s="61" t="s">
        <v>3829</v>
      </c>
    </row>
    <row r="197" spans="1:10" ht="72" x14ac:dyDescent="0.25">
      <c r="A197" s="49" t="s">
        <v>2711</v>
      </c>
      <c r="B197" s="8" t="s">
        <v>317</v>
      </c>
      <c r="C197" s="63" t="s">
        <v>317</v>
      </c>
      <c r="D197" s="50" t="s">
        <v>316</v>
      </c>
      <c r="E197" s="49" t="s">
        <v>14</v>
      </c>
      <c r="F197" s="49" t="s">
        <v>9</v>
      </c>
      <c r="G197" s="50" t="s">
        <v>2955</v>
      </c>
      <c r="H197" s="42" t="str">
        <f t="shared" si="6"/>
        <v>NACC$HYPERTEN=labelled_spss(NACC$HYPERTEN,c(0=Absent
1=Recent/Active
2=Remote/Inactive
9=Unknown
-4= Not available), label="Hypertension")</v>
      </c>
      <c r="I197" s="33" t="str">
        <f t="shared" si="7"/>
        <v>missing values HYPERTEN(9,-4).</v>
      </c>
      <c r="J197" s="61" t="s">
        <v>3826</v>
      </c>
    </row>
    <row r="198" spans="1:10" ht="72" x14ac:dyDescent="0.25">
      <c r="A198" s="49" t="s">
        <v>2711</v>
      </c>
      <c r="B198" s="8" t="s">
        <v>315</v>
      </c>
      <c r="C198" s="63" t="s">
        <v>315</v>
      </c>
      <c r="D198" s="50" t="s">
        <v>314</v>
      </c>
      <c r="E198" s="49" t="s">
        <v>14</v>
      </c>
      <c r="F198" s="49" t="s">
        <v>9</v>
      </c>
      <c r="G198" s="50" t="s">
        <v>2955</v>
      </c>
      <c r="H198" s="42" t="str">
        <f t="shared" si="6"/>
        <v>NACC$HYPERCHO=labelled_spss(NACC$HYPERCHO,c(0=Absent
1=Recent/Active
2=Remote/Inactive
9=Unknown
-4= Not available), label="Hypercholesterolemia")</v>
      </c>
      <c r="I198" s="33" t="str">
        <f t="shared" si="7"/>
        <v>missing values HYPERCHO(9,-4).</v>
      </c>
      <c r="J198" s="61" t="s">
        <v>3826</v>
      </c>
    </row>
    <row r="199" spans="1:10" ht="60" x14ac:dyDescent="0.25">
      <c r="A199" s="49" t="s">
        <v>2711</v>
      </c>
      <c r="B199" s="8" t="s">
        <v>313</v>
      </c>
      <c r="C199" s="63" t="s">
        <v>313</v>
      </c>
      <c r="D199" s="50" t="s">
        <v>312</v>
      </c>
      <c r="E199" s="49" t="s">
        <v>14</v>
      </c>
      <c r="F199" s="49" t="s">
        <v>9</v>
      </c>
      <c r="G199" s="50" t="s">
        <v>2955</v>
      </c>
      <c r="H199" s="42" t="str">
        <f t="shared" si="6"/>
        <v>NACC$B12DEF=labelled_spss(NACC$B12DEF,c(0=Absent
1=Recent/Active
2=Remote/Inactive
9=Unknown
-4= Not available), label="Vitamin B12 deﬁciency")</v>
      </c>
      <c r="I199" s="33" t="str">
        <f t="shared" si="7"/>
        <v>missing values B12DEF(9,-4).</v>
      </c>
      <c r="J199" s="61" t="s">
        <v>3826</v>
      </c>
    </row>
    <row r="200" spans="1:10" ht="72" x14ac:dyDescent="0.25">
      <c r="A200" s="49" t="s">
        <v>2711</v>
      </c>
      <c r="B200" s="8" t="s">
        <v>311</v>
      </c>
      <c r="C200" s="63" t="s">
        <v>311</v>
      </c>
      <c r="D200" s="50" t="s">
        <v>310</v>
      </c>
      <c r="E200" s="49" t="s">
        <v>14</v>
      </c>
      <c r="F200" s="49" t="s">
        <v>9</v>
      </c>
      <c r="G200" s="50" t="s">
        <v>2955</v>
      </c>
      <c r="H200" s="42" t="str">
        <f t="shared" si="6"/>
        <v>NACC$THYROID=labelled_spss(NACC$THYROID,c(0=Absent
1=Recent/Active
2=Remote/Inactive
9=Unknown
-4= Not available), label="Thyroid disease")</v>
      </c>
      <c r="I200" s="33" t="str">
        <f t="shared" si="7"/>
        <v>missing values THYROID(9,-4).</v>
      </c>
      <c r="J200" s="61" t="s">
        <v>3826</v>
      </c>
    </row>
    <row r="201" spans="1:10" ht="72" x14ac:dyDescent="0.25">
      <c r="A201" s="49" t="s">
        <v>2711</v>
      </c>
      <c r="B201" s="8" t="s">
        <v>309</v>
      </c>
      <c r="C201" s="63" t="s">
        <v>309</v>
      </c>
      <c r="D201" s="50" t="s">
        <v>308</v>
      </c>
      <c r="E201" s="49" t="s">
        <v>14</v>
      </c>
      <c r="F201" s="49" t="s">
        <v>65</v>
      </c>
      <c r="G201" s="50" t="s">
        <v>2955</v>
      </c>
      <c r="H201" s="42" t="str">
        <f t="shared" si="6"/>
        <v>NACC$ARTHRIT=labelled_spss(NACC$ARTHRIT,c(0=Absent
1=Recent/Active
2=Remote/Inactive
9=Unknown
-4= Not available), label="Arthritis")</v>
      </c>
      <c r="I201" s="33" t="str">
        <f t="shared" si="7"/>
        <v>missing values ARTHRIT(9,-4).</v>
      </c>
      <c r="J201" s="61" t="s">
        <v>3826</v>
      </c>
    </row>
    <row r="202" spans="1:10" ht="84" x14ac:dyDescent="0.25">
      <c r="A202" s="49" t="s">
        <v>2711</v>
      </c>
      <c r="B202" s="8" t="s">
        <v>307</v>
      </c>
      <c r="C202" s="63" t="s">
        <v>307</v>
      </c>
      <c r="D202" s="50" t="s">
        <v>306</v>
      </c>
      <c r="E202" s="49" t="s">
        <v>14</v>
      </c>
      <c r="F202" s="49" t="s">
        <v>65</v>
      </c>
      <c r="G202" s="50" t="s">
        <v>2969</v>
      </c>
      <c r="H202" s="42" t="str">
        <f t="shared" si="6"/>
        <v>NACC$ARTHTYPE=labelled_spss(NACC$ARTHTYPE,c(1=Rheumatoid
2=Osteoarthritis
3=Other
8=Not applicable, no reported arthritis
9=Unknown
-4= Not available), label="Type of arthritis")</v>
      </c>
      <c r="I202" s="33" t="str">
        <f t="shared" si="7"/>
        <v>missing values ARTHTYPE(8,9,-4).</v>
      </c>
      <c r="J202" s="61" t="s">
        <v>3829</v>
      </c>
    </row>
    <row r="203" spans="1:10" ht="24" x14ac:dyDescent="0.25">
      <c r="A203" s="49" t="s">
        <v>2711</v>
      </c>
      <c r="B203" s="8" t="s">
        <v>305</v>
      </c>
      <c r="C203" s="63" t="s">
        <v>305</v>
      </c>
      <c r="D203" s="50" t="s">
        <v>304</v>
      </c>
      <c r="E203" s="49" t="s">
        <v>14</v>
      </c>
      <c r="F203" s="49" t="s">
        <v>65</v>
      </c>
      <c r="H203" s="42" t="str">
        <f t="shared" si="6"/>
        <v>NACC$ARTHTYPX=labelled_spss(NACC$ARTHTYPX,c(), label="Other arthritis (specify)")</v>
      </c>
      <c r="I203" s="33" t="str">
        <f t="shared" si="7"/>
        <v/>
      </c>
    </row>
    <row r="204" spans="1:10" ht="72" x14ac:dyDescent="0.25">
      <c r="A204" s="49" t="s">
        <v>2711</v>
      </c>
      <c r="B204" s="8" t="s">
        <v>303</v>
      </c>
      <c r="C204" s="63" t="s">
        <v>303</v>
      </c>
      <c r="D204" s="50" t="s">
        <v>1142</v>
      </c>
      <c r="E204" s="49" t="s">
        <v>14</v>
      </c>
      <c r="F204" s="49" t="s">
        <v>65</v>
      </c>
      <c r="G204" s="50" t="s">
        <v>2970</v>
      </c>
      <c r="H204" s="42" t="str">
        <f t="shared" si="6"/>
        <v>NACC$ARTHUPEX=labelled_spss(NACC$ARTHUPEX,c(0=No
1=Yes
8=Not applicable, no arthritis reported
-4= Not available), label="Arthritis, region affected — upper extremity")</v>
      </c>
      <c r="I204" s="33" t="str">
        <f t="shared" si="7"/>
        <v>missing values ARTHUPEX(8,-4).</v>
      </c>
      <c r="J204" s="61" t="s">
        <v>3828</v>
      </c>
    </row>
    <row r="205" spans="1:10" ht="72" x14ac:dyDescent="0.25">
      <c r="A205" s="49" t="s">
        <v>2711</v>
      </c>
      <c r="B205" s="8" t="s">
        <v>302</v>
      </c>
      <c r="C205" s="63" t="s">
        <v>302</v>
      </c>
      <c r="D205" s="50" t="s">
        <v>1143</v>
      </c>
      <c r="E205" s="49" t="s">
        <v>14</v>
      </c>
      <c r="F205" s="49" t="s">
        <v>65</v>
      </c>
      <c r="G205" s="50" t="s">
        <v>2970</v>
      </c>
      <c r="H205" s="42" t="str">
        <f t="shared" si="6"/>
        <v>NACC$ARTHLOEX=labelled_spss(NACC$ARTHLOEX,c(0=No
1=Yes
8=Not applicable, no arthritis reported
-4= Not available), label="Arthritis, region affected — lower extremity")</v>
      </c>
      <c r="I205" s="33" t="str">
        <f t="shared" si="7"/>
        <v>missing values ARTHLOEX(8,-4).</v>
      </c>
      <c r="J205" s="61" t="s">
        <v>3828</v>
      </c>
    </row>
    <row r="206" spans="1:10" ht="60" x14ac:dyDescent="0.25">
      <c r="A206" s="49" t="s">
        <v>2711</v>
      </c>
      <c r="B206" s="8" t="s">
        <v>301</v>
      </c>
      <c r="C206" s="63" t="s">
        <v>301</v>
      </c>
      <c r="D206" s="50" t="s">
        <v>300</v>
      </c>
      <c r="E206" s="49" t="s">
        <v>14</v>
      </c>
      <c r="F206" s="49" t="s">
        <v>65</v>
      </c>
      <c r="G206" s="50" t="s">
        <v>2970</v>
      </c>
      <c r="H206" s="42" t="str">
        <f t="shared" si="6"/>
        <v>NACC$ARTHSPIN=labelled_spss(NACC$ARTHSPIN,c(0=No
1=Yes
8=Not applicable, no arthritis reported
-4= Not available), label="Arthritis, region affected — spine")</v>
      </c>
      <c r="I206" s="33" t="str">
        <f t="shared" si="7"/>
        <v>missing values ARTHSPIN(8,-4).</v>
      </c>
      <c r="J206" s="61" t="s">
        <v>3828</v>
      </c>
    </row>
    <row r="207" spans="1:10" ht="60" x14ac:dyDescent="0.25">
      <c r="A207" s="49" t="s">
        <v>2711</v>
      </c>
      <c r="B207" s="8" t="s">
        <v>299</v>
      </c>
      <c r="C207" s="63" t="s">
        <v>299</v>
      </c>
      <c r="D207" s="50" t="s">
        <v>298</v>
      </c>
      <c r="E207" s="49" t="s">
        <v>14</v>
      </c>
      <c r="F207" s="49" t="s">
        <v>65</v>
      </c>
      <c r="G207" s="50" t="s">
        <v>2970</v>
      </c>
      <c r="H207" s="42" t="str">
        <f t="shared" si="6"/>
        <v>NACC$ARTHUNK=labelled_spss(NACC$ARTHUNK,c(0=No
1=Yes
8=Not applicable, no arthritis reported
-4= Not available), label="Region affected — unknown")</v>
      </c>
      <c r="I207" s="33" t="str">
        <f t="shared" si="7"/>
        <v>missing values ARTHUNK(8,-4).</v>
      </c>
      <c r="J207" s="61" t="s">
        <v>3828</v>
      </c>
    </row>
    <row r="208" spans="1:10" ht="72" x14ac:dyDescent="0.25">
      <c r="A208" s="49" t="s">
        <v>2711</v>
      </c>
      <c r="B208" s="8" t="s">
        <v>297</v>
      </c>
      <c r="C208" s="63" t="s">
        <v>297</v>
      </c>
      <c r="D208" s="50" t="s">
        <v>296</v>
      </c>
      <c r="E208" s="49" t="s">
        <v>14</v>
      </c>
      <c r="F208" s="49" t="s">
        <v>9</v>
      </c>
      <c r="G208" s="50" t="s">
        <v>2955</v>
      </c>
      <c r="H208" s="42" t="str">
        <f t="shared" si="6"/>
        <v>NACC$INCONTU=labelled_spss(NACC$INCONTU,c(0=Absent
1=Recent/Active
2=Remote/Inactive
9=Unknown
-4= Not available), label="Incontinence — urinary")</v>
      </c>
      <c r="I208" s="33" t="str">
        <f t="shared" si="7"/>
        <v>missing values INCONTU(9,-4).</v>
      </c>
      <c r="J208" s="61" t="s">
        <v>3826</v>
      </c>
    </row>
    <row r="209" spans="1:10" ht="72" x14ac:dyDescent="0.25">
      <c r="A209" s="49" t="s">
        <v>2711</v>
      </c>
      <c r="B209" s="8" t="s">
        <v>295</v>
      </c>
      <c r="C209" s="63" t="s">
        <v>295</v>
      </c>
      <c r="D209" s="50" t="s">
        <v>294</v>
      </c>
      <c r="E209" s="49" t="s">
        <v>14</v>
      </c>
      <c r="F209" s="49" t="s">
        <v>9</v>
      </c>
      <c r="G209" s="50" t="s">
        <v>2955</v>
      </c>
      <c r="H209" s="42" t="str">
        <f t="shared" si="6"/>
        <v>NACC$INCONTF=labelled_spss(NACC$INCONTF,c(0=Absent
1=Recent/Active
2=Remote/Inactive
9=Unknown
-4= Not available), label="Incontinence — bowel")</v>
      </c>
      <c r="I209" s="33" t="str">
        <f t="shared" si="7"/>
        <v>missing values INCONTF(9,-4).</v>
      </c>
      <c r="J209" s="61" t="s">
        <v>3826</v>
      </c>
    </row>
    <row r="210" spans="1:10" ht="72" x14ac:dyDescent="0.25">
      <c r="A210" s="49" t="s">
        <v>2711</v>
      </c>
      <c r="B210" s="8" t="s">
        <v>293</v>
      </c>
      <c r="C210" s="63" t="s">
        <v>293</v>
      </c>
      <c r="D210" s="50" t="s">
        <v>1144</v>
      </c>
      <c r="E210" s="49" t="s">
        <v>14</v>
      </c>
      <c r="F210" s="49" t="s">
        <v>65</v>
      </c>
      <c r="G210" s="50" t="s">
        <v>2955</v>
      </c>
      <c r="H210" s="42" t="str">
        <f t="shared" si="6"/>
        <v>NACC$APNEA=labelled_spss(NACC$APNEA,c(0=Absent
1=Recent/Active
2=Remote/Inactive
9=Unknown
-4= Not available), label="Sleep apnea history reported at Initial Visit")</v>
      </c>
      <c r="I210" s="33" t="str">
        <f t="shared" si="7"/>
        <v>missing values APNEA(9,-4).</v>
      </c>
      <c r="J210" s="61" t="s">
        <v>3826</v>
      </c>
    </row>
    <row r="211" spans="1:10" ht="72" x14ac:dyDescent="0.25">
      <c r="A211" s="49" t="s">
        <v>2711</v>
      </c>
      <c r="B211" s="8" t="s">
        <v>292</v>
      </c>
      <c r="C211" s="63" t="s">
        <v>292</v>
      </c>
      <c r="D211" s="50" t="s">
        <v>1145</v>
      </c>
      <c r="E211" s="49" t="s">
        <v>14</v>
      </c>
      <c r="F211" s="49" t="s">
        <v>65</v>
      </c>
      <c r="G211" s="50" t="s">
        <v>2955</v>
      </c>
      <c r="H211" s="42" t="str">
        <f t="shared" si="6"/>
        <v>NACC$RBD=labelled_spss(NACC$RBD,c(0=Absent
1=Recent/Active
2=Remote/Inactive
9=Unknown
-4= Not available), label="REM sleep behavior disorder (RBD) history reported at Initial Visit")</v>
      </c>
      <c r="I211" s="33" t="str">
        <f t="shared" si="7"/>
        <v>missing values RBD(9,-4).</v>
      </c>
      <c r="J211" s="61" t="s">
        <v>3826</v>
      </c>
    </row>
    <row r="212" spans="1:10" ht="84" x14ac:dyDescent="0.25">
      <c r="A212" s="49" t="s">
        <v>2711</v>
      </c>
      <c r="B212" s="8" t="s">
        <v>291</v>
      </c>
      <c r="C212" s="63" t="s">
        <v>291</v>
      </c>
      <c r="D212" s="50" t="s">
        <v>1146</v>
      </c>
      <c r="E212" s="49" t="s">
        <v>14</v>
      </c>
      <c r="F212" s="49" t="s">
        <v>65</v>
      </c>
      <c r="G212" s="50" t="s">
        <v>2955</v>
      </c>
      <c r="H212" s="42" t="str">
        <f t="shared" si="6"/>
        <v>NACC$INSOMN=labelled_spss(NACC$INSOMN,c(0=Absent
1=Recent/Active
2=Remote/Inactive
9=Unknown
-4= Not available), label="Hyposomnia/insomnia history reported at Initial Visit")</v>
      </c>
      <c r="I212" s="33" t="str">
        <f t="shared" si="7"/>
        <v>missing values INSOMN(9,-4).</v>
      </c>
      <c r="J212" s="61" t="s">
        <v>3826</v>
      </c>
    </row>
    <row r="213" spans="1:10" ht="84" x14ac:dyDescent="0.25">
      <c r="A213" s="49" t="s">
        <v>2711</v>
      </c>
      <c r="B213" s="8" t="s">
        <v>290</v>
      </c>
      <c r="C213" s="63" t="s">
        <v>290</v>
      </c>
      <c r="D213" s="50" t="s">
        <v>1147</v>
      </c>
      <c r="E213" s="49" t="s">
        <v>14</v>
      </c>
      <c r="F213" s="49" t="s">
        <v>65</v>
      </c>
      <c r="G213" s="50" t="s">
        <v>2955</v>
      </c>
      <c r="H213" s="42" t="str">
        <f t="shared" si="6"/>
        <v>NACC$OTHSLEEP=labelled_spss(NACC$OTHSLEEP,c(0=Absent
1=Recent/Active
2=Remote/Inactive
9=Unknown
-4= Not available), label="Other sleep disorder history reported at Initial Visit")</v>
      </c>
      <c r="I213" s="33" t="str">
        <f t="shared" si="7"/>
        <v>missing values OTHSLEEP(9,-4).</v>
      </c>
      <c r="J213" s="61" t="s">
        <v>3826</v>
      </c>
    </row>
    <row r="214" spans="1:10" ht="24" x14ac:dyDescent="0.25">
      <c r="A214" s="49" t="s">
        <v>2711</v>
      </c>
      <c r="B214" s="8" t="s">
        <v>289</v>
      </c>
      <c r="C214" s="63" t="s">
        <v>289</v>
      </c>
      <c r="D214" s="50" t="s">
        <v>288</v>
      </c>
      <c r="E214" s="49" t="s">
        <v>14</v>
      </c>
      <c r="F214" s="49" t="s">
        <v>65</v>
      </c>
      <c r="H214" s="42" t="str">
        <f t="shared" si="6"/>
        <v>NACC$OTHSLEEX=labelled_spss(NACC$OTHSLEEX,c(), label="Other sleep disorder (specify)")</v>
      </c>
      <c r="I214" s="33" t="str">
        <f t="shared" si="7"/>
        <v/>
      </c>
    </row>
    <row r="215" spans="1:10" ht="96" x14ac:dyDescent="0.25">
      <c r="A215" s="49" t="s">
        <v>2711</v>
      </c>
      <c r="B215" s="8" t="s">
        <v>287</v>
      </c>
      <c r="C215" s="63" t="s">
        <v>287</v>
      </c>
      <c r="D215" s="50" t="s">
        <v>1148</v>
      </c>
      <c r="E215" s="49" t="s">
        <v>14</v>
      </c>
      <c r="F215" s="49" t="s">
        <v>9</v>
      </c>
      <c r="G215" s="50" t="s">
        <v>2955</v>
      </c>
      <c r="H215" s="42" t="str">
        <f t="shared" si="6"/>
        <v>NACC$ALCOHOL=labelled_spss(NACC$ALCOHOL,c(0=Absent
1=Recent/Active
2=Remote/Inactive
9=Unknown
-4= Not available), label="Alcohol abuse — clinically signiﬁcant occurring over a 12-month period manifested in one of the following areas: work, driving, legal, or social")</v>
      </c>
      <c r="I215" s="33" t="str">
        <f t="shared" si="7"/>
        <v>missing values ALCOHOL(9,-4).</v>
      </c>
      <c r="J215" s="61" t="s">
        <v>3826</v>
      </c>
    </row>
    <row r="216" spans="1:10" ht="108" x14ac:dyDescent="0.25">
      <c r="A216" s="49" t="s">
        <v>2711</v>
      </c>
      <c r="B216" s="8" t="s">
        <v>286</v>
      </c>
      <c r="C216" s="63" t="s">
        <v>286</v>
      </c>
      <c r="D216" s="50" t="s">
        <v>1149</v>
      </c>
      <c r="E216" s="49" t="s">
        <v>14</v>
      </c>
      <c r="F216" s="49" t="s">
        <v>9</v>
      </c>
      <c r="G216" s="50" t="s">
        <v>2955</v>
      </c>
      <c r="H216" s="42" t="str">
        <f t="shared" si="6"/>
        <v>NACC$ABUSOTHR=labelled_spss(NACC$ABUSOTHR,c(0=Absent
1=Recent/Active
2=Remote/Inactive
9=Unknown
-4= Not available), label="Other abused substances — clinically signiﬁcant impairment occurring over a 12-month period manifested in one of the following areas: work, driving, legal, or social")</v>
      </c>
      <c r="I216" s="33" t="str">
        <f t="shared" si="7"/>
        <v>missing values ABUSOTHR(9,-4).</v>
      </c>
      <c r="J216" s="61" t="s">
        <v>3826</v>
      </c>
    </row>
    <row r="217" spans="1:10" ht="36" x14ac:dyDescent="0.25">
      <c r="A217" s="49" t="s">
        <v>2711</v>
      </c>
      <c r="B217" s="8" t="s">
        <v>285</v>
      </c>
      <c r="C217" s="63" t="s">
        <v>285</v>
      </c>
      <c r="D217" s="50" t="s">
        <v>1150</v>
      </c>
      <c r="E217" s="49" t="s">
        <v>14</v>
      </c>
      <c r="F217" s="49" t="s">
        <v>9</v>
      </c>
      <c r="H217" s="42" t="str">
        <f t="shared" si="6"/>
        <v>NACC$ABUSX=labelled_spss(NACC$ABUSX,c(), label="If reported other abused substances, specify abused substance(s)")</v>
      </c>
      <c r="I217" s="33" t="str">
        <f t="shared" si="7"/>
        <v/>
      </c>
    </row>
    <row r="218" spans="1:10" ht="72" x14ac:dyDescent="0.25">
      <c r="A218" s="49" t="s">
        <v>2711</v>
      </c>
      <c r="B218" s="8" t="s">
        <v>284</v>
      </c>
      <c r="C218" s="63" t="s">
        <v>284</v>
      </c>
      <c r="D218" s="50" t="s">
        <v>283</v>
      </c>
      <c r="E218" s="49" t="s">
        <v>14</v>
      </c>
      <c r="F218" s="49" t="s">
        <v>65</v>
      </c>
      <c r="G218" s="50" t="s">
        <v>2955</v>
      </c>
      <c r="H218" s="42" t="str">
        <f t="shared" si="6"/>
        <v>NACC$PTSD=labelled_spss(NACC$PTSD,c(0=Absent
1=Recent/Active
2=Remote/Inactive
9=Unknown
-4= Not available), label="Post-traumatic stress disorder (PTSD)")</v>
      </c>
      <c r="I218" s="33" t="str">
        <f t="shared" si="7"/>
        <v>missing values PTSD(9,-4).</v>
      </c>
      <c r="J218" s="61" t="s">
        <v>3826</v>
      </c>
    </row>
    <row r="219" spans="1:10" ht="72" x14ac:dyDescent="0.25">
      <c r="A219" s="49" t="s">
        <v>2711</v>
      </c>
      <c r="B219" s="8" t="s">
        <v>282</v>
      </c>
      <c r="C219" s="63" t="s">
        <v>282</v>
      </c>
      <c r="D219" s="50" t="s">
        <v>281</v>
      </c>
      <c r="E219" s="49" t="s">
        <v>14</v>
      </c>
      <c r="F219" s="49" t="s">
        <v>65</v>
      </c>
      <c r="G219" s="50" t="s">
        <v>2955</v>
      </c>
      <c r="H219" s="42" t="str">
        <f t="shared" si="6"/>
        <v>NACC$BIPOLAR=labelled_spss(NACC$BIPOLAR,c(0=Absent
1=Recent/Active
2=Remote/Inactive
9=Unknown
-4= Not available), label="Bipolar disorder")</v>
      </c>
      <c r="I219" s="33" t="str">
        <f t="shared" si="7"/>
        <v>missing values BIPOLAR(9,-4).</v>
      </c>
      <c r="J219" s="61" t="s">
        <v>3826</v>
      </c>
    </row>
    <row r="220" spans="1:10" ht="60" x14ac:dyDescent="0.25">
      <c r="A220" s="49" t="s">
        <v>2711</v>
      </c>
      <c r="B220" s="8" t="s">
        <v>280</v>
      </c>
      <c r="C220" s="63" t="s">
        <v>280</v>
      </c>
      <c r="D220" s="50" t="s">
        <v>279</v>
      </c>
      <c r="E220" s="49" t="s">
        <v>14</v>
      </c>
      <c r="F220" s="49" t="s">
        <v>65</v>
      </c>
      <c r="G220" s="50" t="s">
        <v>2955</v>
      </c>
      <c r="H220" s="42" t="str">
        <f t="shared" si="6"/>
        <v>NACC$SCHIZ=labelled_spss(NACC$SCHIZ,c(0=Absent
1=Recent/Active
2=Remote/Inactive
9=Unknown
-4= Not available), label="Schizophrenia")</v>
      </c>
      <c r="I220" s="33" t="str">
        <f t="shared" si="7"/>
        <v>missing values SCHIZ(9,-4).</v>
      </c>
      <c r="J220" s="61" t="s">
        <v>3826</v>
      </c>
    </row>
    <row r="221" spans="1:10" ht="60" x14ac:dyDescent="0.25">
      <c r="A221" s="49" t="s">
        <v>2711</v>
      </c>
      <c r="B221" s="8" t="s">
        <v>278</v>
      </c>
      <c r="C221" s="63" t="s">
        <v>278</v>
      </c>
      <c r="D221" s="50" t="s">
        <v>277</v>
      </c>
      <c r="E221" s="49" t="s">
        <v>14</v>
      </c>
      <c r="F221" s="49" t="s">
        <v>9</v>
      </c>
      <c r="G221" s="50" t="s">
        <v>2950</v>
      </c>
      <c r="H221" s="42" t="str">
        <f t="shared" si="6"/>
        <v>NACC$DEP2YRS=labelled_spss(NACC$DEP2YRS,c(0=No
1=Yes
9=Unknown
-4= Not available), label="Active depression in the last two years")</v>
      </c>
      <c r="I221" s="33" t="str">
        <f t="shared" si="7"/>
        <v>missing values DEP2YRS(9,-4).</v>
      </c>
      <c r="J221" s="61" t="s">
        <v>3826</v>
      </c>
    </row>
    <row r="222" spans="1:10" ht="60" x14ac:dyDescent="0.25">
      <c r="A222" s="49" t="s">
        <v>2711</v>
      </c>
      <c r="B222" s="8" t="s">
        <v>276</v>
      </c>
      <c r="C222" s="63" t="s">
        <v>276</v>
      </c>
      <c r="D222" s="50" t="s">
        <v>1151</v>
      </c>
      <c r="E222" s="49" t="s">
        <v>14</v>
      </c>
      <c r="F222" s="49" t="s">
        <v>9</v>
      </c>
      <c r="G222" s="50" t="s">
        <v>2950</v>
      </c>
      <c r="H222" s="42" t="str">
        <f t="shared" si="6"/>
        <v>NACC$DEPOTHR=labelled_spss(NACC$DEPOTHR,c(0=No
1=Yes
9=Unknown
-4= Not available), label="Depression episodes more than two years ago")</v>
      </c>
      <c r="I222" s="33" t="str">
        <f t="shared" si="7"/>
        <v>missing values DEPOTHR(9,-4).</v>
      </c>
      <c r="J222" s="61" t="s">
        <v>3826</v>
      </c>
    </row>
    <row r="223" spans="1:10" ht="72" x14ac:dyDescent="0.25">
      <c r="A223" s="49" t="s">
        <v>2711</v>
      </c>
      <c r="B223" s="8" t="s">
        <v>275</v>
      </c>
      <c r="C223" s="63" t="s">
        <v>275</v>
      </c>
      <c r="D223" s="50" t="s">
        <v>274</v>
      </c>
      <c r="E223" s="49" t="s">
        <v>14</v>
      </c>
      <c r="F223" s="49" t="s">
        <v>65</v>
      </c>
      <c r="G223" s="50" t="s">
        <v>2955</v>
      </c>
      <c r="H223" s="42" t="str">
        <f t="shared" si="6"/>
        <v>NACC$ANXIETY=labelled_spss(NACC$ANXIETY,c(0=Absent
1=Recent/Active
2=Remote/Inactive
9=Unknown
-4= Not available), label="Anxiety")</v>
      </c>
      <c r="I223" s="33" t="str">
        <f t="shared" si="7"/>
        <v>missing values ANXIETY(9,-4).</v>
      </c>
      <c r="J223" s="61" t="s">
        <v>3826</v>
      </c>
    </row>
    <row r="224" spans="1:10" ht="72" x14ac:dyDescent="0.25">
      <c r="A224" s="49" t="s">
        <v>2711</v>
      </c>
      <c r="B224" s="8" t="s">
        <v>273</v>
      </c>
      <c r="C224" s="63" t="s">
        <v>273</v>
      </c>
      <c r="D224" s="50" t="s">
        <v>272</v>
      </c>
      <c r="E224" s="49" t="s">
        <v>14</v>
      </c>
      <c r="F224" s="49" t="s">
        <v>65</v>
      </c>
      <c r="G224" s="50" t="s">
        <v>2955</v>
      </c>
      <c r="H224" s="42" t="str">
        <f t="shared" si="6"/>
        <v>NACC$OCD=labelled_spss(NACC$OCD,c(0=Absent
1=Recent/Active
2=Remote/Inactive
9=Unknown
-4= Not available), label="Obsessive-compulsive disorder (OCD)")</v>
      </c>
      <c r="I224" s="33" t="str">
        <f t="shared" si="7"/>
        <v>missing values OCD(9,-4).</v>
      </c>
      <c r="J224" s="61" t="s">
        <v>3826</v>
      </c>
    </row>
    <row r="225" spans="1:13" ht="96" x14ac:dyDescent="0.25">
      <c r="A225" s="49" t="s">
        <v>2711</v>
      </c>
      <c r="B225" s="8" t="s">
        <v>368</v>
      </c>
      <c r="C225" s="63" t="s">
        <v>368</v>
      </c>
      <c r="D225" s="50" t="s">
        <v>1152</v>
      </c>
      <c r="E225" s="49" t="s">
        <v>14</v>
      </c>
      <c r="F225" s="49" t="s">
        <v>65</v>
      </c>
      <c r="G225" s="50" t="s">
        <v>2955</v>
      </c>
      <c r="H225" s="42" t="str">
        <f t="shared" si="6"/>
        <v>NACC$NPSYDEV=labelled_spss(NACC$NPSYDEV,c(0=Absent
1=Recent/Active
2=Remote/Inactive
9=Unknown
-4= Not available), label="Developmental neuropsychiatric disorders (e.g., autism spectrum disorder [ASD], attention-deﬁcit hyperactivity disorder [ADHD], dyslexia)")</v>
      </c>
      <c r="I225" s="33" t="str">
        <f t="shared" si="7"/>
        <v>missing values NPSYDEV(9,-4).</v>
      </c>
      <c r="J225" s="61" t="s">
        <v>3826</v>
      </c>
    </row>
    <row r="226" spans="1:13" ht="72" x14ac:dyDescent="0.25">
      <c r="A226" s="49" t="s">
        <v>2711</v>
      </c>
      <c r="B226" s="8" t="s">
        <v>367</v>
      </c>
      <c r="C226" s="63" t="s">
        <v>367</v>
      </c>
      <c r="D226" s="50" t="s">
        <v>366</v>
      </c>
      <c r="E226" s="49" t="s">
        <v>14</v>
      </c>
      <c r="F226" s="49" t="s">
        <v>9</v>
      </c>
      <c r="G226" s="50" t="s">
        <v>2955</v>
      </c>
      <c r="H226" s="42" t="str">
        <f t="shared" si="6"/>
        <v>NACC$PSYCDIS=labelled_spss(NACC$PSYCDIS,c(0=Absent
1=Recent/Active
2=Remote/Inactive
9=Unknown
-4= Not available), label="Other psychiatric disorder")</v>
      </c>
      <c r="I226" s="33" t="str">
        <f t="shared" si="7"/>
        <v>missing values PSYCDIS(9,-4).</v>
      </c>
      <c r="J226" s="61" t="s">
        <v>3826</v>
      </c>
    </row>
    <row r="227" spans="1:13" ht="36" x14ac:dyDescent="0.25">
      <c r="A227" s="49" t="s">
        <v>2711</v>
      </c>
      <c r="B227" s="8" t="s">
        <v>365</v>
      </c>
      <c r="C227" s="63" t="s">
        <v>365</v>
      </c>
      <c r="D227" s="50" t="s">
        <v>1153</v>
      </c>
      <c r="E227" s="49" t="s">
        <v>14</v>
      </c>
      <c r="F227" s="49" t="s">
        <v>9</v>
      </c>
      <c r="H227" s="42" t="str">
        <f t="shared" si="6"/>
        <v>NACC$PSYCDISX=labelled_spss(NACC$PSYCDISX,c(), label="If recent/active or remote/inactive psychiatric disorder, specify disorder")</v>
      </c>
      <c r="I227" s="33" t="str">
        <f t="shared" si="7"/>
        <v/>
      </c>
    </row>
    <row r="228" spans="1:13" ht="60" x14ac:dyDescent="0.25">
      <c r="A228" s="49" t="s">
        <v>2711</v>
      </c>
      <c r="B228" s="30" t="s">
        <v>364</v>
      </c>
      <c r="C228" s="63" t="s">
        <v>364</v>
      </c>
      <c r="D228" s="50" t="s">
        <v>363</v>
      </c>
      <c r="E228" s="49" t="s">
        <v>8</v>
      </c>
      <c r="F228" s="49" t="s">
        <v>9</v>
      </c>
      <c r="G228" s="50" t="s">
        <v>2927</v>
      </c>
      <c r="H228" s="42" t="str">
        <f t="shared" si="6"/>
        <v>NACC$NACCTBI=labelled_spss(NACC$NACCTBI,c(0=No
1=Yes
9=Unknown
-4=Not available), label="History of traumatic brain injury (TBI)")</v>
      </c>
      <c r="I228" s="33" t="str">
        <f t="shared" si="7"/>
        <v>missing values NACCTBI(9,-4).</v>
      </c>
      <c r="J228" s="61" t="s">
        <v>3826</v>
      </c>
      <c r="M228" s="7">
        <v>1</v>
      </c>
    </row>
    <row r="229" spans="1:13" ht="36" x14ac:dyDescent="0.25">
      <c r="A229" s="49" t="s">
        <v>2712</v>
      </c>
      <c r="B229" s="30" t="s">
        <v>362</v>
      </c>
      <c r="C229" s="63" t="s">
        <v>362</v>
      </c>
      <c r="D229" s="50" t="s">
        <v>361</v>
      </c>
      <c r="E229" s="49" t="s">
        <v>14</v>
      </c>
      <c r="F229" s="49" t="s">
        <v>9</v>
      </c>
      <c r="G229" s="50" t="s">
        <v>2971</v>
      </c>
      <c r="H229" s="42" t="str">
        <f t="shared" si="6"/>
        <v>NACC$HEIGHT=labelled_spss(NACC$HEIGHT,c(88.8 = Unknown or not assessed
-4 = Not available), label="Subject’s height (inches)")</v>
      </c>
      <c r="I229" s="33" t="str">
        <f t="shared" si="7"/>
        <v>missing values HEIGHT(88.8,-4).</v>
      </c>
      <c r="J229" s="61" t="s">
        <v>3832</v>
      </c>
    </row>
    <row r="230" spans="1:13" ht="36" x14ac:dyDescent="0.25">
      <c r="A230" s="49" t="s">
        <v>2712</v>
      </c>
      <c r="B230" s="30" t="s">
        <v>360</v>
      </c>
      <c r="C230" s="63" t="s">
        <v>360</v>
      </c>
      <c r="D230" s="50" t="s">
        <v>359</v>
      </c>
      <c r="E230" s="49" t="s">
        <v>14</v>
      </c>
      <c r="F230" s="49" t="s">
        <v>9</v>
      </c>
      <c r="G230" s="50" t="s">
        <v>2972</v>
      </c>
      <c r="H230" s="42" t="str">
        <f t="shared" si="6"/>
        <v>NACC$WEIGHT=labelled_spss(NACC$WEIGHT,c(888 = Unknown or not assessed
-4 = Not available), label="Subject’s weight (lbs)")</v>
      </c>
      <c r="I230" s="33" t="str">
        <f t="shared" si="7"/>
        <v>missing values WEIGHT(888,-4).</v>
      </c>
      <c r="J230" s="61" t="s">
        <v>3833</v>
      </c>
    </row>
    <row r="231" spans="1:13" ht="36" x14ac:dyDescent="0.25">
      <c r="A231" s="49" t="s">
        <v>2712</v>
      </c>
      <c r="B231" s="30" t="s">
        <v>358</v>
      </c>
      <c r="C231" s="63" t="s">
        <v>358</v>
      </c>
      <c r="D231" s="50" t="s">
        <v>357</v>
      </c>
      <c r="E231" s="49" t="s">
        <v>8</v>
      </c>
      <c r="F231" s="49" t="s">
        <v>9</v>
      </c>
      <c r="G231" s="50" t="s">
        <v>2973</v>
      </c>
      <c r="H231" s="42" t="str">
        <f t="shared" si="6"/>
        <v>NACC$NACCBMI=labelled_spss(NACC$NACCBMI,c(888.8 = Unknown or not assessed
-4 = Not available), label="Body mass index (BMI)")</v>
      </c>
      <c r="I231" s="33" t="str">
        <f t="shared" si="7"/>
        <v>missing values NACCBMI(888.8,-4).</v>
      </c>
      <c r="J231" s="61" t="s">
        <v>3834</v>
      </c>
      <c r="M231" s="7">
        <v>1</v>
      </c>
    </row>
    <row r="232" spans="1:13" ht="48" x14ac:dyDescent="0.25">
      <c r="A232" s="49" t="s">
        <v>2712</v>
      </c>
      <c r="B232" s="8" t="s">
        <v>356</v>
      </c>
      <c r="C232" s="63" t="s">
        <v>356</v>
      </c>
      <c r="D232" s="50" t="s">
        <v>355</v>
      </c>
      <c r="E232" s="49" t="s">
        <v>14</v>
      </c>
      <c r="F232" s="49" t="s">
        <v>9</v>
      </c>
      <c r="G232" s="50" t="s">
        <v>2972</v>
      </c>
      <c r="H232" s="42" t="str">
        <f t="shared" si="6"/>
        <v>NACC$BPSYS=labelled_spss(NACC$BPSYS,c(888 = Unknown or not assessed
-4 = Not available), label="Subject blood pressure (sitting), systolic")</v>
      </c>
      <c r="I232" s="33" t="str">
        <f t="shared" si="7"/>
        <v>missing values BPSYS(888,-4).</v>
      </c>
      <c r="J232" s="61" t="s">
        <v>3833</v>
      </c>
    </row>
    <row r="233" spans="1:13" ht="48" x14ac:dyDescent="0.25">
      <c r="A233" s="49" t="s">
        <v>2712</v>
      </c>
      <c r="B233" s="8" t="s">
        <v>354</v>
      </c>
      <c r="C233" s="63" t="s">
        <v>354</v>
      </c>
      <c r="D233" s="50" t="s">
        <v>353</v>
      </c>
      <c r="E233" s="49" t="s">
        <v>14</v>
      </c>
      <c r="F233" s="49" t="s">
        <v>9</v>
      </c>
      <c r="G233" s="50" t="s">
        <v>2972</v>
      </c>
      <c r="H233" s="42" t="str">
        <f t="shared" si="6"/>
        <v>NACC$BPDIAS=labelled_spss(NACC$BPDIAS,c(888 = Unknown or not assessed
-4 = Not available), label="Subject blood pressure (sitting), diastolic")</v>
      </c>
      <c r="I233" s="33" t="str">
        <f t="shared" si="7"/>
        <v>missing values BPDIAS(888,-4).</v>
      </c>
      <c r="J233" s="61" t="s">
        <v>3833</v>
      </c>
    </row>
    <row r="234" spans="1:13" ht="36" x14ac:dyDescent="0.25">
      <c r="A234" s="49" t="s">
        <v>2712</v>
      </c>
      <c r="B234" s="8" t="s">
        <v>352</v>
      </c>
      <c r="C234" s="63" t="s">
        <v>352</v>
      </c>
      <c r="D234" s="50" t="s">
        <v>351</v>
      </c>
      <c r="E234" s="49" t="s">
        <v>14</v>
      </c>
      <c r="F234" s="49" t="s">
        <v>9</v>
      </c>
      <c r="G234" s="50" t="s">
        <v>2972</v>
      </c>
      <c r="H234" s="42" t="str">
        <f t="shared" si="6"/>
        <v>NACC$HRATE=labelled_spss(NACC$HRATE,c(888 = Unknown or not assessed
-4 = Not available), label="Subject resting heart rate (pulse)")</v>
      </c>
      <c r="I234" s="33" t="str">
        <f t="shared" si="7"/>
        <v>missing values HRATE(888,-4).</v>
      </c>
      <c r="J234" s="61" t="s">
        <v>3833</v>
      </c>
    </row>
    <row r="235" spans="1:13" ht="60" x14ac:dyDescent="0.25">
      <c r="A235" s="49" t="s">
        <v>2712</v>
      </c>
      <c r="B235" s="8" t="s">
        <v>350</v>
      </c>
      <c r="C235" s="63" t="s">
        <v>350</v>
      </c>
      <c r="D235" s="50" t="s">
        <v>1154</v>
      </c>
      <c r="E235" s="49" t="s">
        <v>14</v>
      </c>
      <c r="F235" s="49" t="s">
        <v>9</v>
      </c>
      <c r="G235" s="50" t="s">
        <v>2974</v>
      </c>
      <c r="H235" s="42" t="str">
        <f t="shared" si="6"/>
        <v>NACC$VISION=labelled_spss(NACC$VISION,c(0 = No
1 = Yes
9 = Unknown
-4 = Not available), label="Without corrective lenses, is the subject’s vision functionally normal?")</v>
      </c>
      <c r="I235" s="33" t="str">
        <f t="shared" si="7"/>
        <v>missing values VISION(9,-4).</v>
      </c>
      <c r="J235" s="61" t="s">
        <v>3826</v>
      </c>
    </row>
    <row r="236" spans="1:13" ht="60" x14ac:dyDescent="0.25">
      <c r="A236" s="49" t="s">
        <v>2712</v>
      </c>
      <c r="B236" s="8" t="s">
        <v>349</v>
      </c>
      <c r="C236" s="63" t="s">
        <v>349</v>
      </c>
      <c r="D236" s="50" t="s">
        <v>1155</v>
      </c>
      <c r="E236" s="49" t="s">
        <v>14</v>
      </c>
      <c r="F236" s="49" t="s">
        <v>9</v>
      </c>
      <c r="G236" s="50" t="s">
        <v>2974</v>
      </c>
      <c r="H236" s="42" t="str">
        <f t="shared" si="6"/>
        <v>NACC$VISCORR=labelled_spss(NACC$VISCORR,c(0 = No
1 = Yes
9 = Unknown
-4 = Not available), label="Does the subject usually wear corrective lenses?")</v>
      </c>
      <c r="I236" s="33" t="str">
        <f t="shared" si="7"/>
        <v>missing values VISCORR(9,-4).</v>
      </c>
      <c r="J236" s="61" t="s">
        <v>3826</v>
      </c>
    </row>
    <row r="237" spans="1:13" ht="96" x14ac:dyDescent="0.25">
      <c r="A237" s="49" t="s">
        <v>2712</v>
      </c>
      <c r="B237" s="8" t="s">
        <v>348</v>
      </c>
      <c r="C237" s="63" t="s">
        <v>348</v>
      </c>
      <c r="D237" s="50" t="s">
        <v>1156</v>
      </c>
      <c r="E237" s="49" t="s">
        <v>14</v>
      </c>
      <c r="F237" s="49" t="s">
        <v>9</v>
      </c>
      <c r="G237" s="50" t="s">
        <v>2975</v>
      </c>
      <c r="H237" s="42" t="str">
        <f t="shared" si="6"/>
        <v>NACC$VISWCORR=labelled_spss(NACC$VISWCORR,c(0 = No
1 = Yes
8 = Not applicable, does not wear corrective lenses
9 = Unknown
-4 = Not available), label="If the subject usually wears corrective lenses, is the subject’s vision functionally normal with corrective lenses?")</v>
      </c>
      <c r="I237" s="33" t="str">
        <f t="shared" si="7"/>
        <v>missing values VISWCORR(8,9,-4).</v>
      </c>
      <c r="J237" s="61" t="s">
        <v>3829</v>
      </c>
    </row>
    <row r="238" spans="1:13" ht="72" x14ac:dyDescent="0.25">
      <c r="A238" s="49" t="s">
        <v>2712</v>
      </c>
      <c r="B238" s="8" t="s">
        <v>347</v>
      </c>
      <c r="C238" s="63" t="s">
        <v>347</v>
      </c>
      <c r="D238" s="50" t="s">
        <v>1157</v>
      </c>
      <c r="E238" s="49" t="s">
        <v>14</v>
      </c>
      <c r="F238" s="49" t="s">
        <v>9</v>
      </c>
      <c r="G238" s="50" t="s">
        <v>2974</v>
      </c>
      <c r="H238" s="42" t="str">
        <f t="shared" si="6"/>
        <v>NACC$HEARING=labelled_spss(NACC$HEARING,c(0 = No
1 = Yes
9 = Unknown
-4 = Not available), label="Without a hearing aid(s), is the subject’s hearing functionally normal?")</v>
      </c>
      <c r="I238" s="33" t="str">
        <f t="shared" si="7"/>
        <v>missing values HEARING(9,-4).</v>
      </c>
      <c r="J238" s="61" t="s">
        <v>3826</v>
      </c>
    </row>
    <row r="239" spans="1:13" ht="72" x14ac:dyDescent="0.25">
      <c r="A239" s="49" t="s">
        <v>2712</v>
      </c>
      <c r="B239" s="8" t="s">
        <v>346</v>
      </c>
      <c r="C239" s="63" t="s">
        <v>346</v>
      </c>
      <c r="D239" s="50" t="s">
        <v>1158</v>
      </c>
      <c r="E239" s="49" t="s">
        <v>14</v>
      </c>
      <c r="F239" s="49" t="s">
        <v>9</v>
      </c>
      <c r="G239" s="50" t="s">
        <v>2974</v>
      </c>
      <c r="H239" s="42" t="str">
        <f t="shared" si="6"/>
        <v>NACC$HEARAID=labelled_spss(NACC$HEARAID,c(0 = No
1 = Yes
9 = Unknown
-4 = Not available), label="Does the subject usually wear a hearing aid(s)?")</v>
      </c>
      <c r="I239" s="33" t="str">
        <f t="shared" si="7"/>
        <v>missing values HEARAID(9,-4).</v>
      </c>
      <c r="J239" s="61" t="s">
        <v>3826</v>
      </c>
    </row>
    <row r="240" spans="1:13" ht="96" x14ac:dyDescent="0.25">
      <c r="A240" s="49" t="s">
        <v>2712</v>
      </c>
      <c r="B240" s="8" t="s">
        <v>345</v>
      </c>
      <c r="C240" s="63" t="s">
        <v>345</v>
      </c>
      <c r="D240" s="50" t="s">
        <v>1159</v>
      </c>
      <c r="E240" s="49" t="s">
        <v>14</v>
      </c>
      <c r="F240" s="49" t="s">
        <v>9</v>
      </c>
      <c r="G240" s="50" t="s">
        <v>2976</v>
      </c>
      <c r="H240" s="42" t="str">
        <f t="shared" si="6"/>
        <v>NACC$HEARWAID=labelled_spss(NACC$HEARWAID,c(0 = No
1 = Yes
8 = Not applicable, does not wear hearing aid(s)
9 = Unknown
-4 = Not available), label="If the subject usually wears a hearing aid(s), is the subject’s hearing functionally normal with a hearing aid(s)?")</v>
      </c>
      <c r="I240" s="33" t="str">
        <f t="shared" si="7"/>
        <v>missing values HEARWAID(8,9,-4).</v>
      </c>
      <c r="J240" s="61" t="s">
        <v>3829</v>
      </c>
    </row>
    <row r="241" spans="1:10" ht="48" x14ac:dyDescent="0.25">
      <c r="A241" s="49" t="s">
        <v>2713</v>
      </c>
      <c r="B241" s="8" t="s">
        <v>344</v>
      </c>
      <c r="C241" s="63" t="s">
        <v>344</v>
      </c>
      <c r="D241" s="50" t="s">
        <v>343</v>
      </c>
      <c r="E241" s="49" t="s">
        <v>14</v>
      </c>
      <c r="F241" s="49" t="s">
        <v>67</v>
      </c>
      <c r="G241" s="50" t="s">
        <v>2977</v>
      </c>
      <c r="H241" s="42" t="str">
        <f t="shared" si="6"/>
        <v>NACC$ABRUPT=labelled_spss(NACC$ABRUPT,c(0 = Absent
2 = Present
-4 = Not available), label="Abrupt onset (re: cognitive status)")</v>
      </c>
      <c r="I241" s="33" t="str">
        <f t="shared" si="7"/>
        <v>missing values ABRUPT(-4).</v>
      </c>
      <c r="J241" s="61" t="s">
        <v>2888</v>
      </c>
    </row>
    <row r="242" spans="1:10" ht="60" x14ac:dyDescent="0.25">
      <c r="A242" s="49" t="s">
        <v>2713</v>
      </c>
      <c r="B242" s="8" t="s">
        <v>342</v>
      </c>
      <c r="C242" s="63" t="s">
        <v>342</v>
      </c>
      <c r="D242" s="50" t="s">
        <v>1160</v>
      </c>
      <c r="E242" s="49" t="s">
        <v>14</v>
      </c>
      <c r="F242" s="49" t="s">
        <v>67</v>
      </c>
      <c r="G242" s="50" t="s">
        <v>2978</v>
      </c>
      <c r="H242" s="42" t="str">
        <f t="shared" si="6"/>
        <v>NACC$STEPWISE=labelled_spss(NACC$STEPWISE,c(0 = Absent
1 = Present
-4 = Not available), label="Stepwise deterioration (re: cognitive status)")</v>
      </c>
      <c r="I242" s="33" t="str">
        <f t="shared" si="7"/>
        <v>missing values STEPWISE(-4).</v>
      </c>
      <c r="J242" s="61" t="s">
        <v>2888</v>
      </c>
    </row>
    <row r="243" spans="1:10" ht="48" x14ac:dyDescent="0.25">
      <c r="A243" s="49" t="s">
        <v>2713</v>
      </c>
      <c r="B243" s="8" t="s">
        <v>341</v>
      </c>
      <c r="C243" s="63" t="s">
        <v>341</v>
      </c>
      <c r="D243" s="50" t="s">
        <v>340</v>
      </c>
      <c r="E243" s="49" t="s">
        <v>14</v>
      </c>
      <c r="F243" s="49" t="s">
        <v>67</v>
      </c>
      <c r="G243" s="50" t="s">
        <v>2978</v>
      </c>
      <c r="H243" s="42" t="str">
        <f t="shared" si="6"/>
        <v>NACC$SOMATIC=labelled_spss(NACC$SOMATIC,c(0 = Absent
1 = Present
-4 = Not available), label="Somatic complaints")</v>
      </c>
      <c r="I243" s="33" t="str">
        <f t="shared" si="7"/>
        <v>missing values SOMATIC(-4).</v>
      </c>
      <c r="J243" s="61" t="s">
        <v>2888</v>
      </c>
    </row>
    <row r="244" spans="1:10" ht="36" x14ac:dyDescent="0.25">
      <c r="A244" s="49" t="s">
        <v>2713</v>
      </c>
      <c r="B244" s="8" t="s">
        <v>339</v>
      </c>
      <c r="C244" s="63" t="s">
        <v>339</v>
      </c>
      <c r="D244" s="50" t="s">
        <v>338</v>
      </c>
      <c r="E244" s="49" t="s">
        <v>14</v>
      </c>
      <c r="F244" s="49" t="s">
        <v>67</v>
      </c>
      <c r="G244" s="50" t="s">
        <v>2978</v>
      </c>
      <c r="H244" s="42" t="str">
        <f t="shared" si="6"/>
        <v>NACC$EMOT=labelled_spss(NACC$EMOT,c(0 = Absent
1 = Present
-4 = Not available), label="Emotional incontinence")</v>
      </c>
      <c r="I244" s="33" t="str">
        <f t="shared" si="7"/>
        <v>missing values EMOT(-4).</v>
      </c>
      <c r="J244" s="61" t="s">
        <v>2888</v>
      </c>
    </row>
    <row r="245" spans="1:10" ht="60" x14ac:dyDescent="0.25">
      <c r="A245" s="49" t="s">
        <v>2713</v>
      </c>
      <c r="B245" s="8" t="s">
        <v>337</v>
      </c>
      <c r="C245" s="63" t="s">
        <v>337</v>
      </c>
      <c r="D245" s="50" t="s">
        <v>336</v>
      </c>
      <c r="E245" s="49" t="s">
        <v>14</v>
      </c>
      <c r="F245" s="49" t="s">
        <v>67</v>
      </c>
      <c r="G245" s="50" t="s">
        <v>2978</v>
      </c>
      <c r="H245" s="42" t="str">
        <f t="shared" si="6"/>
        <v>NACC$HXHYPER=labelled_spss(NACC$HXHYPER,c(0 = Absent
1 = Present
-4 = Not available), label="History or presence of hypertension")</v>
      </c>
      <c r="I245" s="33" t="str">
        <f t="shared" si="7"/>
        <v>missing values HXHYPER(-4).</v>
      </c>
      <c r="J245" s="61" t="s">
        <v>2888</v>
      </c>
    </row>
    <row r="246" spans="1:10" ht="48" x14ac:dyDescent="0.25">
      <c r="A246" s="49" t="s">
        <v>2713</v>
      </c>
      <c r="B246" s="8" t="s">
        <v>335</v>
      </c>
      <c r="C246" s="63" t="s">
        <v>335</v>
      </c>
      <c r="D246" s="50" t="s">
        <v>334</v>
      </c>
      <c r="E246" s="49" t="s">
        <v>14</v>
      </c>
      <c r="F246" s="49" t="s">
        <v>67</v>
      </c>
      <c r="G246" s="50" t="s">
        <v>2977</v>
      </c>
      <c r="H246" s="42" t="str">
        <f t="shared" si="6"/>
        <v>NACC$HXSTROKE=labelled_spss(NACC$HXSTROKE,c(0 = Absent
2 = Present
-4 = Not available), label="History of stroke")</v>
      </c>
      <c r="I246" s="33" t="str">
        <f t="shared" si="7"/>
        <v>missing values HXSTROKE(-4).</v>
      </c>
      <c r="J246" s="61" t="s">
        <v>2888</v>
      </c>
    </row>
    <row r="247" spans="1:10" ht="48" x14ac:dyDescent="0.25">
      <c r="A247" s="49" t="s">
        <v>2713</v>
      </c>
      <c r="B247" s="8" t="s">
        <v>333</v>
      </c>
      <c r="C247" s="63" t="s">
        <v>333</v>
      </c>
      <c r="D247" s="50" t="s">
        <v>332</v>
      </c>
      <c r="E247" s="49" t="s">
        <v>14</v>
      </c>
      <c r="F247" s="49" t="s">
        <v>67</v>
      </c>
      <c r="G247" s="50" t="s">
        <v>2977</v>
      </c>
      <c r="H247" s="42" t="str">
        <f t="shared" si="6"/>
        <v>NACC$FOCLSYM=labelled_spss(NACC$FOCLSYM,c(0 = Absent
2 = Present
-4 = Not available), label="Focal neurological symptoms")</v>
      </c>
      <c r="I247" s="33" t="str">
        <f t="shared" si="7"/>
        <v>missing values FOCLSYM(-4).</v>
      </c>
      <c r="J247" s="61" t="s">
        <v>2888</v>
      </c>
    </row>
    <row r="248" spans="1:10" ht="48" x14ac:dyDescent="0.25">
      <c r="A248" s="49" t="s">
        <v>2713</v>
      </c>
      <c r="B248" s="8" t="s">
        <v>331</v>
      </c>
      <c r="C248" s="63" t="s">
        <v>331</v>
      </c>
      <c r="D248" s="50" t="s">
        <v>330</v>
      </c>
      <c r="E248" s="49" t="s">
        <v>14</v>
      </c>
      <c r="F248" s="49" t="s">
        <v>67</v>
      </c>
      <c r="G248" s="50" t="s">
        <v>2977</v>
      </c>
      <c r="H248" s="42" t="str">
        <f t="shared" si="6"/>
        <v>NACC$FOCLSIGN=labelled_spss(NACC$FOCLSIGN,c(0 = Absent
2 = Present
-4 = Not available), label="Focal neurological signs")</v>
      </c>
      <c r="I248" s="33" t="str">
        <f t="shared" si="7"/>
        <v>missing values FOCLSIGN(-4).</v>
      </c>
      <c r="J248" s="61" t="s">
        <v>2888</v>
      </c>
    </row>
    <row r="249" spans="1:10" ht="24" x14ac:dyDescent="0.25">
      <c r="A249" s="49" t="s">
        <v>2713</v>
      </c>
      <c r="B249" s="8" t="s">
        <v>329</v>
      </c>
      <c r="C249" s="63" t="s">
        <v>329</v>
      </c>
      <c r="D249" s="50" t="s">
        <v>328</v>
      </c>
      <c r="E249" s="49" t="s">
        <v>14</v>
      </c>
      <c r="F249" s="49" t="s">
        <v>67</v>
      </c>
      <c r="G249" s="53" t="s">
        <v>2859</v>
      </c>
      <c r="H249" s="42" t="str">
        <f t="shared" si="6"/>
        <v>NACC$HACHIN=labelled_spss(NACC$HACHIN,c(-4 = Not available), label="Hachinski ischemic score")</v>
      </c>
      <c r="I249" s="33" t="str">
        <f t="shared" si="7"/>
        <v>missing values HACHIN(-4).</v>
      </c>
      <c r="J249" s="61" t="s">
        <v>2888</v>
      </c>
    </row>
    <row r="250" spans="1:10" ht="60" x14ac:dyDescent="0.25">
      <c r="A250" s="49" t="s">
        <v>2713</v>
      </c>
      <c r="B250" s="8" t="s">
        <v>327</v>
      </c>
      <c r="C250" s="63" t="s">
        <v>327</v>
      </c>
      <c r="D250" s="50" t="s">
        <v>1161</v>
      </c>
      <c r="E250" s="49" t="s">
        <v>14</v>
      </c>
      <c r="F250" s="49" t="s">
        <v>319</v>
      </c>
      <c r="G250" s="50" t="s">
        <v>2979</v>
      </c>
      <c r="H250" s="42" t="str">
        <f t="shared" si="6"/>
        <v>NACC$CVDCOG=labelled_spss(NACC$CVDCOG,c(0 = No
1 = Yes
8 = Not applicable
-4 = Not available), label="Cerebrovascular disease contributing to cognitive impairment")</v>
      </c>
      <c r="I250" s="33" t="str">
        <f t="shared" si="7"/>
        <v>missing values CVDCOG(8,-4).</v>
      </c>
      <c r="J250" s="61" t="s">
        <v>3828</v>
      </c>
    </row>
    <row r="251" spans="1:10" ht="72" x14ac:dyDescent="0.25">
      <c r="A251" s="49" t="s">
        <v>2713</v>
      </c>
      <c r="B251" s="8" t="s">
        <v>326</v>
      </c>
      <c r="C251" s="63" t="s">
        <v>326</v>
      </c>
      <c r="D251" s="50" t="s">
        <v>1162</v>
      </c>
      <c r="E251" s="49" t="s">
        <v>14</v>
      </c>
      <c r="F251" s="49" t="s">
        <v>319</v>
      </c>
      <c r="G251" s="50" t="s">
        <v>2979</v>
      </c>
      <c r="H251" s="42" t="str">
        <f t="shared" si="6"/>
        <v>NACC$STROKCOG=labelled_spss(NACC$STROKCOG,c(0 = No
1 = Yes
8 = Not applicable
-4 = Not available), label="Relationship between stroke and cognitive impairment")</v>
      </c>
      <c r="I251" s="33" t="str">
        <f t="shared" si="7"/>
        <v>missing values STROKCOG(8,-4).</v>
      </c>
      <c r="J251" s="61" t="s">
        <v>3828</v>
      </c>
    </row>
    <row r="252" spans="1:10" ht="60" x14ac:dyDescent="0.25">
      <c r="A252" s="49" t="s">
        <v>2713</v>
      </c>
      <c r="B252" s="8" t="s">
        <v>325</v>
      </c>
      <c r="C252" s="63" t="s">
        <v>325</v>
      </c>
      <c r="D252" s="50" t="s">
        <v>324</v>
      </c>
      <c r="E252" s="49" t="s">
        <v>14</v>
      </c>
      <c r="F252" s="49" t="s">
        <v>319</v>
      </c>
      <c r="G252" s="50" t="s">
        <v>2979</v>
      </c>
      <c r="H252" s="42" t="str">
        <f t="shared" si="6"/>
        <v>NACC$CVDIMAG=labelled_spss(NACC$CVDIMAG,c(0 = No
1 = Yes
8 = Not applicable
-4 = Not available), label="Imaging evidence")</v>
      </c>
      <c r="I252" s="33" t="str">
        <f t="shared" si="7"/>
        <v>missing values CVDIMAG(8,-4).</v>
      </c>
      <c r="J252" s="61" t="s">
        <v>3828</v>
      </c>
    </row>
    <row r="253" spans="1:10" ht="60" x14ac:dyDescent="0.25">
      <c r="A253" s="49" t="s">
        <v>2713</v>
      </c>
      <c r="B253" s="8" t="s">
        <v>323</v>
      </c>
      <c r="C253" s="63" t="s">
        <v>323</v>
      </c>
      <c r="D253" s="50" t="s">
        <v>322</v>
      </c>
      <c r="E253" s="49" t="s">
        <v>14</v>
      </c>
      <c r="F253" s="49" t="s">
        <v>319</v>
      </c>
      <c r="G253" s="50" t="s">
        <v>2979</v>
      </c>
      <c r="H253" s="42" t="str">
        <f t="shared" si="6"/>
        <v>NACC$CVDIMAG1=labelled_spss(NACC$CVDIMAG1,c(0 = No
1 = Yes
8 = Not applicable
-4 = Not available), label="Single strategic infarct")</v>
      </c>
      <c r="I253" s="33" t="str">
        <f t="shared" si="7"/>
        <v>missing values CVDIMAG1(8,-4).</v>
      </c>
      <c r="J253" s="61" t="s">
        <v>3828</v>
      </c>
    </row>
    <row r="254" spans="1:10" ht="60" x14ac:dyDescent="0.25">
      <c r="A254" s="49" t="s">
        <v>2713</v>
      </c>
      <c r="B254" s="8" t="s">
        <v>321</v>
      </c>
      <c r="C254" s="63" t="s">
        <v>321</v>
      </c>
      <c r="D254" s="50" t="s">
        <v>320</v>
      </c>
      <c r="E254" s="49" t="s">
        <v>14</v>
      </c>
      <c r="F254" s="49" t="s">
        <v>319</v>
      </c>
      <c r="G254" s="50" t="s">
        <v>2979</v>
      </c>
      <c r="H254" s="42" t="str">
        <f t="shared" si="6"/>
        <v>NACC$CVDIMAG2=labelled_spss(NACC$CVDIMAG2,c(0 = No
1 = Yes
8 = Not applicable
-4 = Not available), label="Multiple infarcts")</v>
      </c>
      <c r="I254" s="33" t="str">
        <f t="shared" si="7"/>
        <v>missing values CVDIMAG2(8,-4).</v>
      </c>
      <c r="J254" s="61" t="s">
        <v>3828</v>
      </c>
    </row>
    <row r="255" spans="1:10" ht="72" x14ac:dyDescent="0.25">
      <c r="A255" s="49" t="s">
        <v>2713</v>
      </c>
      <c r="B255" s="8" t="s">
        <v>397</v>
      </c>
      <c r="C255" s="63" t="s">
        <v>397</v>
      </c>
      <c r="D255" s="50" t="s">
        <v>396</v>
      </c>
      <c r="E255" s="49" t="s">
        <v>14</v>
      </c>
      <c r="F255" s="49" t="s">
        <v>319</v>
      </c>
      <c r="G255" s="50" t="s">
        <v>2979</v>
      </c>
      <c r="H255" s="42" t="str">
        <f t="shared" si="6"/>
        <v>NACC$CVDIMAG3=labelled_spss(NACC$CVDIMAG3,c(0 = No
1 = Yes
8 = Not applicable
-4 = Not available), label="Extensive white matter hyperintensity")</v>
      </c>
      <c r="I255" s="33" t="str">
        <f t="shared" si="7"/>
        <v>missing values CVDIMAG3(8,-4).</v>
      </c>
      <c r="J255" s="61" t="s">
        <v>3828</v>
      </c>
    </row>
    <row r="256" spans="1:10" ht="60" x14ac:dyDescent="0.25">
      <c r="A256" s="49" t="s">
        <v>2713</v>
      </c>
      <c r="B256" s="8" t="s">
        <v>395</v>
      </c>
      <c r="C256" s="63" t="s">
        <v>395</v>
      </c>
      <c r="D256" s="50" t="s">
        <v>394</v>
      </c>
      <c r="E256" s="49" t="s">
        <v>14</v>
      </c>
      <c r="F256" s="49" t="s">
        <v>319</v>
      </c>
      <c r="G256" s="50" t="s">
        <v>2979</v>
      </c>
      <c r="H256" s="42" t="str">
        <f t="shared" si="6"/>
        <v>NACC$CVDIMAG4=labelled_spss(NACC$CVDIMAG4,c(0 = No
1 = Yes
8 = Not applicable
-4 = Not available), label="Other imaging evidence")</v>
      </c>
      <c r="I256" s="33" t="str">
        <f t="shared" si="7"/>
        <v>missing values CVDIMAG4(8,-4).</v>
      </c>
      <c r="J256" s="61" t="s">
        <v>3828</v>
      </c>
    </row>
    <row r="257" spans="1:12" ht="60" x14ac:dyDescent="0.25">
      <c r="A257" s="49" t="s">
        <v>2713</v>
      </c>
      <c r="B257" s="8" t="s">
        <v>393</v>
      </c>
      <c r="C257" s="63" t="s">
        <v>393</v>
      </c>
      <c r="D257" s="50" t="s">
        <v>392</v>
      </c>
      <c r="E257" s="49" t="s">
        <v>14</v>
      </c>
      <c r="F257" s="49" t="s">
        <v>319</v>
      </c>
      <c r="H257" s="42" t="str">
        <f>CONCATENATE("NACC$",B257,"=","labelled_spss(NACC$",B257,",c(",G258,"), label=",$H$1,D257,$H$1,")")</f>
        <v>NACC$CVDIMAGX=labelled_spss(NACC$CVDIMAGX,c(0 = No, not normal
1 = Yes, normal
8 = Unknown
-4 = Not available), label="Other imaging evidence — specify")</v>
      </c>
      <c r="I257" s="33" t="str">
        <f t="shared" si="7"/>
        <v/>
      </c>
    </row>
    <row r="258" spans="1:12" ht="48" x14ac:dyDescent="0.25">
      <c r="A258" s="49" t="s">
        <v>2714</v>
      </c>
      <c r="B258" s="8" t="s">
        <v>391</v>
      </c>
      <c r="C258" s="63" t="s">
        <v>391</v>
      </c>
      <c r="D258" s="54" t="s">
        <v>1163</v>
      </c>
      <c r="E258" s="49" t="s">
        <v>14</v>
      </c>
      <c r="F258" s="49" t="s">
        <v>67</v>
      </c>
      <c r="G258" s="50" t="s">
        <v>2980</v>
      </c>
      <c r="H258" s="42" t="e">
        <f>CONCATENATE("NACC$",B258,"=","labelled_spss(NACC$",B258,",c(",#REF!,"), label=",$H$1,D258,$H$1,")")</f>
        <v>#REF!</v>
      </c>
      <c r="I258" s="33" t="str">
        <f t="shared" ref="I258:I321" si="8">IF(J258="","",CONCATENATE("missing values ",B258,"(",J258,")."))</f>
        <v>missing values PDNORMAL(8,-4).</v>
      </c>
      <c r="J258" s="61" t="s">
        <v>3828</v>
      </c>
    </row>
    <row r="259" spans="1:12" ht="24" x14ac:dyDescent="0.25">
      <c r="A259" s="49"/>
      <c r="B259" s="10" t="s">
        <v>1589</v>
      </c>
      <c r="C259" s="63"/>
      <c r="D259" s="54" t="s">
        <v>1163</v>
      </c>
      <c r="E259" s="49"/>
      <c r="F259" s="49"/>
      <c r="H259" s="42" t="str">
        <f t="shared" ref="H259:H322" si="9">CONCATENATE("NACC$",B259,"=","labelled_spss(NACC$",B259,",c(",G259,"), label=",$H$1,D259,$H$1,")")</f>
        <v>NACC$NORMAL=labelled_spss(NACC$NORMAL,c(), label="UPDRS normal ")</v>
      </c>
      <c r="I259" s="33" t="str">
        <f t="shared" si="8"/>
        <v/>
      </c>
      <c r="K259" s="10">
        <v>1</v>
      </c>
      <c r="L259" s="30"/>
    </row>
    <row r="260" spans="1:12" ht="96" x14ac:dyDescent="0.25">
      <c r="A260" s="49" t="s">
        <v>2714</v>
      </c>
      <c r="B260" s="8" t="s">
        <v>390</v>
      </c>
      <c r="C260" s="63" t="s">
        <v>390</v>
      </c>
      <c r="D260" s="50" t="s">
        <v>1164</v>
      </c>
      <c r="E260" s="49" t="s">
        <v>14</v>
      </c>
      <c r="F260" s="49" t="s">
        <v>67</v>
      </c>
      <c r="G260" s="50" t="s">
        <v>2981</v>
      </c>
      <c r="H260" s="42" t="str">
        <f t="shared" si="9"/>
        <v>NACC$SPEECH=labelled_spss(NACC$SPEECH,c(0 = Normal
1 = Slight loss of expression, diction, and/or volume
2 = Monotone, slurred but understandable; moderately impaired
3 = Marked impairment, difficult to understand
4 = Unintelligible
8 = Untestable
-4 = Not available), label="Speech ")</v>
      </c>
      <c r="I260" s="33" t="str">
        <f t="shared" si="8"/>
        <v>missing values SPEECH(8,-4).</v>
      </c>
      <c r="J260" s="61" t="s">
        <v>3828</v>
      </c>
    </row>
    <row r="261" spans="1:12" ht="24" x14ac:dyDescent="0.25">
      <c r="A261" s="49" t="s">
        <v>2714</v>
      </c>
      <c r="B261" s="8" t="s">
        <v>389</v>
      </c>
      <c r="C261" s="63" t="s">
        <v>389</v>
      </c>
      <c r="D261" s="50" t="s">
        <v>1165</v>
      </c>
      <c r="E261" s="49" t="s">
        <v>14</v>
      </c>
      <c r="F261" s="49" t="s">
        <v>319</v>
      </c>
      <c r="H261" s="42" t="str">
        <f t="shared" si="9"/>
        <v>NACC$SPEECHX=labelled_spss(NACC$SPEECHX,c(), label="Speech; untestable — specify reason ")</v>
      </c>
      <c r="I261" s="33" t="str">
        <f t="shared" si="8"/>
        <v/>
      </c>
    </row>
    <row r="262" spans="1:12" ht="108" x14ac:dyDescent="0.25">
      <c r="A262" s="49" t="s">
        <v>2714</v>
      </c>
      <c r="B262" s="8" t="s">
        <v>388</v>
      </c>
      <c r="C262" s="63" t="s">
        <v>388</v>
      </c>
      <c r="D262" s="50" t="s">
        <v>1166</v>
      </c>
      <c r="E262" s="49" t="s">
        <v>14</v>
      </c>
      <c r="F262" s="49" t="s">
        <v>67</v>
      </c>
      <c r="G262" s="50" t="s">
        <v>2982</v>
      </c>
      <c r="H262" s="42" t="str">
        <f t="shared" si="9"/>
        <v>NACC$FACEXP=labelled_spss(NACC$FACEXP,c(0 = Normal
1 = Minimal hypomimia, could be normal “poker face”
2 = Slight but definitely abnormal diminution of facial expression
3 = Moderate hypomimia; lips parted some of the time
4 = Masked or fixed facies with severe or complete loss of facial expression; lips parted one-quarter inch or more
8 = Untestable
-4 = Not available), label="Facial expression ")</v>
      </c>
      <c r="I262" s="33" t="str">
        <f t="shared" si="8"/>
        <v>missing values FACEXP(8,-4).</v>
      </c>
      <c r="J262" s="61" t="s">
        <v>3828</v>
      </c>
    </row>
    <row r="263" spans="1:12" ht="24" x14ac:dyDescent="0.25">
      <c r="A263" s="49" t="s">
        <v>2714</v>
      </c>
      <c r="B263" s="8" t="s">
        <v>387</v>
      </c>
      <c r="C263" s="63" t="s">
        <v>387</v>
      </c>
      <c r="D263" s="50" t="s">
        <v>1167</v>
      </c>
      <c r="E263" s="49" t="s">
        <v>14</v>
      </c>
      <c r="F263" s="49" t="s">
        <v>319</v>
      </c>
      <c r="H263" s="42" t="str">
        <f t="shared" si="9"/>
        <v>NACC$FACEXPX=labelled_spss(NACC$FACEXPX,c(), label="Facial expression; untestable — specify reason")</v>
      </c>
      <c r="I263" s="33" t="str">
        <f t="shared" si="8"/>
        <v/>
      </c>
    </row>
    <row r="264" spans="1:12" ht="108" x14ac:dyDescent="0.25">
      <c r="A264" s="49" t="s">
        <v>2714</v>
      </c>
      <c r="B264" s="8" t="s">
        <v>386</v>
      </c>
      <c r="C264" s="63" t="s">
        <v>386</v>
      </c>
      <c r="D264" s="50" t="s">
        <v>1168</v>
      </c>
      <c r="E264" s="49" t="s">
        <v>14</v>
      </c>
      <c r="F264" s="49" t="s">
        <v>67</v>
      </c>
      <c r="G264" s="50" t="s">
        <v>2983</v>
      </c>
      <c r="H264" s="42" t="str">
        <f t="shared" si="9"/>
        <v>NACC$TRESTFAC=labelled_spss(NACC$TRESTFAC,c(0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label="Tremor at rest — face, lips, chin ")</v>
      </c>
      <c r="I264" s="33" t="str">
        <f t="shared" si="8"/>
        <v>missing values TRESTFAC(8,-4).</v>
      </c>
      <c r="J264" s="61" t="s">
        <v>3828</v>
      </c>
    </row>
    <row r="265" spans="1:12" ht="36" x14ac:dyDescent="0.25">
      <c r="A265" s="49" t="s">
        <v>2714</v>
      </c>
      <c r="B265" s="8" t="s">
        <v>385</v>
      </c>
      <c r="C265" s="63" t="s">
        <v>385</v>
      </c>
      <c r="D265" s="50" t="s">
        <v>1169</v>
      </c>
      <c r="E265" s="49" t="s">
        <v>14</v>
      </c>
      <c r="F265" s="49" t="s">
        <v>319</v>
      </c>
      <c r="H265" s="42" t="str">
        <f t="shared" si="9"/>
        <v>NACC$TRESTFAX=labelled_spss(NACC$TRESTFAX,c(), label="Tremor at rest — face, lips, chin; untestable — specify reason")</v>
      </c>
      <c r="I265" s="33" t="str">
        <f t="shared" si="8"/>
        <v/>
      </c>
    </row>
    <row r="266" spans="1:12" ht="108" x14ac:dyDescent="0.25">
      <c r="A266" s="49" t="s">
        <v>2714</v>
      </c>
      <c r="B266" s="8" t="s">
        <v>384</v>
      </c>
      <c r="C266" s="63" t="s">
        <v>384</v>
      </c>
      <c r="D266" s="50" t="s">
        <v>1170</v>
      </c>
      <c r="E266" s="49" t="s">
        <v>14</v>
      </c>
      <c r="F266" s="49" t="s">
        <v>67</v>
      </c>
      <c r="G266" s="50" t="s">
        <v>2983</v>
      </c>
      <c r="H266" s="42" t="str">
        <f t="shared" si="9"/>
        <v>NACC$TRESTRHD=labelled_spss(NACC$TRESTRHD,c(0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label="Tremor at rest — right hand ")</v>
      </c>
      <c r="I266" s="33" t="str">
        <f t="shared" si="8"/>
        <v>missing values TRESTRHD(8,-4).</v>
      </c>
      <c r="J266" s="61" t="s">
        <v>3828</v>
      </c>
    </row>
    <row r="267" spans="1:12" ht="36" x14ac:dyDescent="0.25">
      <c r="A267" s="49" t="s">
        <v>2714</v>
      </c>
      <c r="B267" s="8" t="s">
        <v>383</v>
      </c>
      <c r="C267" s="63" t="s">
        <v>383</v>
      </c>
      <c r="D267" s="50" t="s">
        <v>1171</v>
      </c>
      <c r="E267" s="49" t="s">
        <v>14</v>
      </c>
      <c r="F267" s="49" t="s">
        <v>319</v>
      </c>
      <c r="H267" s="42" t="str">
        <f t="shared" si="9"/>
        <v>NACC$TRESTRHX=labelled_spss(NACC$TRESTRHX,c(), label="Tremor at rest — right hand; untestable — specify reason")</v>
      </c>
      <c r="I267" s="33" t="str">
        <f t="shared" si="8"/>
        <v/>
      </c>
    </row>
    <row r="268" spans="1:12" ht="108" x14ac:dyDescent="0.25">
      <c r="A268" s="49" t="s">
        <v>2714</v>
      </c>
      <c r="B268" s="8" t="s">
        <v>382</v>
      </c>
      <c r="C268" s="63" t="s">
        <v>382</v>
      </c>
      <c r="D268" s="50" t="s">
        <v>1172</v>
      </c>
      <c r="E268" s="49" t="s">
        <v>14</v>
      </c>
      <c r="F268" s="49" t="s">
        <v>67</v>
      </c>
      <c r="G268" s="50" t="s">
        <v>2983</v>
      </c>
      <c r="H268" s="42" t="str">
        <f t="shared" si="9"/>
        <v>NACC$TRESTLHD=labelled_spss(NACC$TRESTLHD,c(0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label="Tremor at rest — left hand ")</v>
      </c>
      <c r="I268" s="33" t="str">
        <f t="shared" si="8"/>
        <v>missing values TRESTLHD(8,-4).</v>
      </c>
      <c r="J268" s="61" t="s">
        <v>3828</v>
      </c>
    </row>
    <row r="269" spans="1:12" ht="36" x14ac:dyDescent="0.25">
      <c r="A269" s="49" t="s">
        <v>2714</v>
      </c>
      <c r="B269" s="8" t="s">
        <v>381</v>
      </c>
      <c r="C269" s="63" t="s">
        <v>381</v>
      </c>
      <c r="D269" s="50" t="s">
        <v>1173</v>
      </c>
      <c r="E269" s="49" t="s">
        <v>14</v>
      </c>
      <c r="F269" s="49" t="s">
        <v>319</v>
      </c>
      <c r="H269" s="42" t="str">
        <f t="shared" si="9"/>
        <v>NACC$TRESTLHX=labelled_spss(NACC$TRESTLHX,c(), label="Tremor at rest — left hand; untestable — specify reason")</v>
      </c>
      <c r="I269" s="33" t="str">
        <f t="shared" si="8"/>
        <v/>
      </c>
    </row>
    <row r="270" spans="1:12" ht="108" x14ac:dyDescent="0.25">
      <c r="A270" s="49" t="s">
        <v>2714</v>
      </c>
      <c r="B270" s="8" t="s">
        <v>380</v>
      </c>
      <c r="C270" s="63" t="s">
        <v>380</v>
      </c>
      <c r="D270" s="50" t="s">
        <v>1174</v>
      </c>
      <c r="E270" s="49" t="s">
        <v>14</v>
      </c>
      <c r="F270" s="49" t="s">
        <v>67</v>
      </c>
      <c r="G270" s="50" t="s">
        <v>2983</v>
      </c>
      <c r="H270" s="42" t="str">
        <f t="shared" si="9"/>
        <v>NACC$TRESTRFT=labelled_spss(NACC$TRESTRFT,c(0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label="Tremor at rest — right foot ")</v>
      </c>
      <c r="I270" s="33" t="str">
        <f t="shared" si="8"/>
        <v>missing values TRESTRFT(8,-4).</v>
      </c>
      <c r="J270" s="61" t="s">
        <v>3828</v>
      </c>
    </row>
    <row r="271" spans="1:12" ht="36" x14ac:dyDescent="0.25">
      <c r="A271" s="49" t="s">
        <v>2714</v>
      </c>
      <c r="B271" s="8" t="s">
        <v>379</v>
      </c>
      <c r="C271" s="63" t="s">
        <v>379</v>
      </c>
      <c r="D271" s="50" t="s">
        <v>1175</v>
      </c>
      <c r="E271" s="49" t="s">
        <v>14</v>
      </c>
      <c r="F271" s="49" t="s">
        <v>319</v>
      </c>
      <c r="H271" s="42" t="str">
        <f t="shared" si="9"/>
        <v>NACC$TRESTRFX=labelled_spss(NACC$TRESTRFX,c(), label="Tremor at rest — right foot; untestable — specify reason")</v>
      </c>
      <c r="I271" s="33" t="str">
        <f t="shared" si="8"/>
        <v/>
      </c>
    </row>
    <row r="272" spans="1:12" ht="108" x14ac:dyDescent="0.25">
      <c r="A272" s="49" t="s">
        <v>2714</v>
      </c>
      <c r="B272" s="8" t="s">
        <v>378</v>
      </c>
      <c r="C272" s="63" t="s">
        <v>378</v>
      </c>
      <c r="D272" s="50" t="s">
        <v>1176</v>
      </c>
      <c r="E272" s="49" t="s">
        <v>14</v>
      </c>
      <c r="F272" s="49" t="s">
        <v>67</v>
      </c>
      <c r="G272" s="50" t="s">
        <v>2983</v>
      </c>
      <c r="H272" s="42" t="str">
        <f t="shared" si="9"/>
        <v>NACC$TRESTLFT=labelled_spss(NACC$TRESTLFT,c(0 = Absent
1 = Slight and infrequently present
2 = Mild in amplitude and persistent; or moderate in amplitude, but only intermittently present
3 = Moderate in amplitude and present most of the time
4 = Marked in amplitude and present most of the time
8 = Untestable
-4 = Not available), label="Tremor at rest — left foot ")</v>
      </c>
      <c r="I272" s="33" t="str">
        <f t="shared" si="8"/>
        <v>missing values TRESTLFT(8,-4).</v>
      </c>
      <c r="J272" s="61" t="s">
        <v>3828</v>
      </c>
    </row>
    <row r="273" spans="1:10" ht="36" x14ac:dyDescent="0.25">
      <c r="A273" s="49" t="s">
        <v>2714</v>
      </c>
      <c r="B273" s="8" t="s">
        <v>377</v>
      </c>
      <c r="C273" s="63" t="s">
        <v>377</v>
      </c>
      <c r="D273" s="50" t="s">
        <v>1177</v>
      </c>
      <c r="E273" s="49" t="s">
        <v>14</v>
      </c>
      <c r="F273" s="49" t="s">
        <v>319</v>
      </c>
      <c r="H273" s="42" t="str">
        <f t="shared" si="9"/>
        <v>NACC$TRESTLFX=labelled_spss(NACC$TRESTLFX,c(), label="Tremor at rest — left foot; untestable — specify reason")</v>
      </c>
      <c r="I273" s="33" t="str">
        <f t="shared" si="8"/>
        <v/>
      </c>
    </row>
    <row r="274" spans="1:10" ht="108" x14ac:dyDescent="0.25">
      <c r="A274" s="49" t="s">
        <v>2714</v>
      </c>
      <c r="B274" s="8" t="s">
        <v>376</v>
      </c>
      <c r="C274" s="63" t="s">
        <v>376</v>
      </c>
      <c r="D274" s="50" t="s">
        <v>1178</v>
      </c>
      <c r="E274" s="49" t="s">
        <v>14</v>
      </c>
      <c r="F274" s="49" t="s">
        <v>67</v>
      </c>
      <c r="G274" s="50" t="s">
        <v>2984</v>
      </c>
      <c r="H274" s="42" t="str">
        <f t="shared" si="9"/>
        <v>NACC$TRACTRHD=labelled_spss(NACC$TRACTRHD,c(0 = Absent
1 = Slight; present with action
2 = Moderate in amplitude, present with action
3 = Moderate in amplitude with posture holding as well as action
4 = Marked in amplitude; interferes with feeding
8 = Untestable
-4 = Not available), label="Action or postural tremor — right hand ")</v>
      </c>
      <c r="I274" s="33" t="str">
        <f t="shared" si="8"/>
        <v>missing values TRACTRHD(8,-4).</v>
      </c>
      <c r="J274" s="61" t="s">
        <v>3828</v>
      </c>
    </row>
    <row r="275" spans="1:10" ht="36" x14ac:dyDescent="0.25">
      <c r="A275" s="49" t="s">
        <v>2714</v>
      </c>
      <c r="B275" s="8" t="s">
        <v>375</v>
      </c>
      <c r="C275" s="63" t="s">
        <v>375</v>
      </c>
      <c r="D275" s="50" t="s">
        <v>1179</v>
      </c>
      <c r="E275" s="49" t="s">
        <v>14</v>
      </c>
      <c r="F275" s="49" t="s">
        <v>319</v>
      </c>
      <c r="H275" s="42" t="str">
        <f t="shared" si="9"/>
        <v>NACC$TRACTRHX=labelled_spss(NACC$TRACTRHX,c(), label="Action or postural tremor — right hand; untestable — specify reason")</v>
      </c>
      <c r="I275" s="33" t="str">
        <f t="shared" si="8"/>
        <v/>
      </c>
    </row>
    <row r="276" spans="1:10" ht="108" x14ac:dyDescent="0.25">
      <c r="A276" s="49" t="s">
        <v>2714</v>
      </c>
      <c r="B276" s="8" t="s">
        <v>374</v>
      </c>
      <c r="C276" s="63" t="s">
        <v>374</v>
      </c>
      <c r="D276" s="50" t="s">
        <v>1180</v>
      </c>
      <c r="E276" s="49" t="s">
        <v>14</v>
      </c>
      <c r="F276" s="49" t="s">
        <v>67</v>
      </c>
      <c r="G276" s="50" t="s">
        <v>2984</v>
      </c>
      <c r="H276" s="42" t="str">
        <f t="shared" si="9"/>
        <v>NACC$TRACTLHD=labelled_spss(NACC$TRACTLHD,c(0 = Absent
1 = Slight; present with action
2 = Moderate in amplitude, present with action
3 = Moderate in amplitude with posture holding as well as action
4 = Marked in amplitude; interferes with feeding
8 = Untestable
-4 = Not available), label="Action or postural tremor — left hand ")</v>
      </c>
      <c r="I276" s="33" t="str">
        <f t="shared" si="8"/>
        <v>missing values TRACTLHD(8,-4).</v>
      </c>
      <c r="J276" s="61" t="s">
        <v>3828</v>
      </c>
    </row>
    <row r="277" spans="1:10" ht="36" x14ac:dyDescent="0.25">
      <c r="A277" s="49" t="s">
        <v>2714</v>
      </c>
      <c r="B277" s="8" t="s">
        <v>373</v>
      </c>
      <c r="C277" s="63" t="s">
        <v>373</v>
      </c>
      <c r="D277" s="50" t="s">
        <v>1181</v>
      </c>
      <c r="E277" s="49" t="s">
        <v>14</v>
      </c>
      <c r="F277" s="49" t="s">
        <v>319</v>
      </c>
      <c r="H277" s="42" t="str">
        <f t="shared" si="9"/>
        <v>NACC$TRACTLHX=labelled_spss(NACC$TRACTLHX,c(), label="Action or postural tremor — left hand; untestable — specify reason")</v>
      </c>
      <c r="I277" s="33" t="str">
        <f t="shared" si="8"/>
        <v/>
      </c>
    </row>
    <row r="278" spans="1:10" ht="108" x14ac:dyDescent="0.25">
      <c r="A278" s="49" t="s">
        <v>2714</v>
      </c>
      <c r="B278" s="8" t="s">
        <v>372</v>
      </c>
      <c r="C278" s="63" t="s">
        <v>372</v>
      </c>
      <c r="D278" s="50" t="s">
        <v>1182</v>
      </c>
      <c r="E278" s="49" t="s">
        <v>14</v>
      </c>
      <c r="F278" s="49" t="s">
        <v>67</v>
      </c>
      <c r="G278" s="50" t="s">
        <v>2985</v>
      </c>
      <c r="H278" s="42" t="str">
        <f t="shared" si="9"/>
        <v>NACC$RIGDNECK=labelled_spss(NACC$RIGDNECK,c(0 = Absent
1 = Slight or detectable only when activated by mirror or other movements
2 = Mild to moderate
3 = Marked, but full range of motion easily achieved
4 = Severe; range of motion achieved with difficulty
8 = Untestable
-4 = Not available), label="Rigidity — neck ")</v>
      </c>
      <c r="I278" s="33" t="str">
        <f t="shared" si="8"/>
        <v>missing values RIGDNECK(8,-4).</v>
      </c>
      <c r="J278" s="61" t="s">
        <v>3828</v>
      </c>
    </row>
    <row r="279" spans="1:10" ht="24" x14ac:dyDescent="0.25">
      <c r="A279" s="49" t="s">
        <v>2714</v>
      </c>
      <c r="B279" s="8" t="s">
        <v>371</v>
      </c>
      <c r="C279" s="63" t="s">
        <v>371</v>
      </c>
      <c r="D279" s="50" t="s">
        <v>1183</v>
      </c>
      <c r="E279" s="49" t="s">
        <v>14</v>
      </c>
      <c r="F279" s="49" t="s">
        <v>319</v>
      </c>
      <c r="H279" s="42" t="str">
        <f t="shared" si="9"/>
        <v>NACC$RIGDNEX=labelled_spss(NACC$RIGDNEX,c(), label="Rigidity — neck; untestable — specify reason")</v>
      </c>
      <c r="I279" s="33" t="str">
        <f t="shared" si="8"/>
        <v/>
      </c>
    </row>
    <row r="280" spans="1:10" ht="108" x14ac:dyDescent="0.25">
      <c r="A280" s="49" t="s">
        <v>2714</v>
      </c>
      <c r="B280" s="8" t="s">
        <v>370</v>
      </c>
      <c r="C280" s="63" t="s">
        <v>370</v>
      </c>
      <c r="D280" s="50" t="s">
        <v>1184</v>
      </c>
      <c r="E280" s="49" t="s">
        <v>14</v>
      </c>
      <c r="F280" s="49" t="s">
        <v>67</v>
      </c>
      <c r="G280" s="50" t="s">
        <v>2985</v>
      </c>
      <c r="H280" s="42" t="str">
        <f t="shared" si="9"/>
        <v>NACC$RIGDUPRT=labelled_spss(NACC$RIGDUPRT,c(0 = Absent
1 = Slight or detectable only when activated by mirror or other movements
2 = Mild to moderate
3 = Marked, but full range of motion easily achieved
4 = Severe; range of motion achieved with difficulty
8 = Untestable
-4 = Not available), label="Rigidity — right upper extremity ")</v>
      </c>
      <c r="I280" s="33" t="str">
        <f t="shared" si="8"/>
        <v>missing values RIGDUPRT(8,-4).</v>
      </c>
      <c r="J280" s="61" t="s">
        <v>3828</v>
      </c>
    </row>
    <row r="281" spans="1:10" ht="36" x14ac:dyDescent="0.25">
      <c r="A281" s="49" t="s">
        <v>2714</v>
      </c>
      <c r="B281" s="8" t="s">
        <v>369</v>
      </c>
      <c r="C281" s="63" t="s">
        <v>369</v>
      </c>
      <c r="D281" s="50" t="s">
        <v>1185</v>
      </c>
      <c r="E281" s="49" t="s">
        <v>14</v>
      </c>
      <c r="F281" s="49" t="s">
        <v>319</v>
      </c>
      <c r="H281" s="42" t="str">
        <f t="shared" si="9"/>
        <v>NACC$RIGDUPRX=labelled_spss(NACC$RIGDUPRX,c(), label="Rigidity — right upper extremity; untestable — specify reason")</v>
      </c>
      <c r="I281" s="33" t="str">
        <f t="shared" si="8"/>
        <v/>
      </c>
    </row>
    <row r="282" spans="1:10" ht="108" x14ac:dyDescent="0.25">
      <c r="A282" s="49" t="s">
        <v>2714</v>
      </c>
      <c r="B282" s="8" t="s">
        <v>421</v>
      </c>
      <c r="C282" s="63" t="s">
        <v>421</v>
      </c>
      <c r="D282" s="50" t="s">
        <v>1186</v>
      </c>
      <c r="E282" s="49" t="s">
        <v>14</v>
      </c>
      <c r="F282" s="49" t="s">
        <v>67</v>
      </c>
      <c r="G282" s="50" t="s">
        <v>2985</v>
      </c>
      <c r="H282" s="42" t="str">
        <f t="shared" si="9"/>
        <v>NACC$RIGDUPLF=labelled_spss(NACC$RIGDUPLF,c(0 = Absent
1 = Slight or detectable only when activated by mirror or other movements
2 = Mild to moderate
3 = Marked, but full range of motion easily achieved
4 = Severe; range of motion achieved with difficulty
8 = Untestable
-4 = Not available), label="Rigidity — left upper extremity ")</v>
      </c>
      <c r="I282" s="33" t="str">
        <f t="shared" si="8"/>
        <v>missing values RIGDUPLF(8,-4).</v>
      </c>
      <c r="J282" s="61" t="s">
        <v>3828</v>
      </c>
    </row>
    <row r="283" spans="1:10" ht="36" x14ac:dyDescent="0.25">
      <c r="A283" s="49" t="s">
        <v>2714</v>
      </c>
      <c r="B283" s="8" t="s">
        <v>420</v>
      </c>
      <c r="C283" s="63" t="s">
        <v>420</v>
      </c>
      <c r="D283" s="50" t="s">
        <v>1187</v>
      </c>
      <c r="E283" s="49" t="s">
        <v>14</v>
      </c>
      <c r="F283" s="49" t="s">
        <v>319</v>
      </c>
      <c r="H283" s="42" t="str">
        <f t="shared" si="9"/>
        <v>NACC$RIGDUPLX=labelled_spss(NACC$RIGDUPLX,c(), label="Rigidity — left upper extremity; untestable — specify reason")</v>
      </c>
      <c r="I283" s="33" t="str">
        <f t="shared" si="8"/>
        <v/>
      </c>
    </row>
    <row r="284" spans="1:10" ht="108" x14ac:dyDescent="0.25">
      <c r="A284" s="49" t="s">
        <v>2714</v>
      </c>
      <c r="B284" s="8" t="s">
        <v>419</v>
      </c>
      <c r="C284" s="63" t="s">
        <v>419</v>
      </c>
      <c r="D284" s="50" t="s">
        <v>1188</v>
      </c>
      <c r="E284" s="49" t="s">
        <v>14</v>
      </c>
      <c r="F284" s="49" t="s">
        <v>67</v>
      </c>
      <c r="G284" s="50" t="s">
        <v>2985</v>
      </c>
      <c r="H284" s="42" t="str">
        <f t="shared" si="9"/>
        <v>NACC$RIGDLORT=labelled_spss(NACC$RIGDLORT,c(0 = Absent
1 = Slight or detectable only when activated by mirror or other movements
2 = Mild to moderate
3 = Marked, but full range of motion easily achieved
4 = Severe; range of motion achieved with difficulty
8 = Untestable
-4 = Not available), label="Rigidity — right lower extremity ")</v>
      </c>
      <c r="I284" s="33" t="str">
        <f t="shared" si="8"/>
        <v>missing values RIGDLORT(8,-4).</v>
      </c>
      <c r="J284" s="61" t="s">
        <v>3828</v>
      </c>
    </row>
    <row r="285" spans="1:10" ht="36" x14ac:dyDescent="0.25">
      <c r="A285" s="49" t="s">
        <v>2714</v>
      </c>
      <c r="B285" s="8" t="s">
        <v>418</v>
      </c>
      <c r="C285" s="63" t="s">
        <v>418</v>
      </c>
      <c r="D285" s="50" t="s">
        <v>1189</v>
      </c>
      <c r="E285" s="49" t="s">
        <v>14</v>
      </c>
      <c r="F285" s="49" t="s">
        <v>319</v>
      </c>
      <c r="H285" s="42" t="str">
        <f t="shared" si="9"/>
        <v>NACC$RIGDLORX=labelled_spss(NACC$RIGDLORX,c(), label="Rigidity — right lower extremity; untestable — specify reason")</v>
      </c>
      <c r="I285" s="33" t="str">
        <f t="shared" si="8"/>
        <v/>
      </c>
    </row>
    <row r="286" spans="1:10" ht="108" x14ac:dyDescent="0.25">
      <c r="A286" s="49" t="s">
        <v>2714</v>
      </c>
      <c r="B286" s="8" t="s">
        <v>417</v>
      </c>
      <c r="C286" s="63" t="s">
        <v>417</v>
      </c>
      <c r="D286" s="50" t="s">
        <v>1190</v>
      </c>
      <c r="E286" s="49" t="s">
        <v>14</v>
      </c>
      <c r="F286" s="49" t="s">
        <v>67</v>
      </c>
      <c r="G286" s="50" t="s">
        <v>2985</v>
      </c>
      <c r="H286" s="42" t="str">
        <f t="shared" si="9"/>
        <v>NACC$RIGDLOLF=labelled_spss(NACC$RIGDLOLF,c(0 = Absent
1 = Slight or detectable only when activated by mirror or other movements
2 = Mild to moderate
3 = Marked, but full range of motion easily achieved
4 = Severe; range of motion achieved with difficulty
8 = Untestable
-4 = Not available), label="Rigidity — left lower extremity ")</v>
      </c>
      <c r="I286" s="33" t="str">
        <f t="shared" si="8"/>
        <v>missing values RIGDLOLF(8,-4).</v>
      </c>
      <c r="J286" s="61" t="s">
        <v>3828</v>
      </c>
    </row>
    <row r="287" spans="1:10" ht="36" x14ac:dyDescent="0.25">
      <c r="A287" s="49" t="s">
        <v>2714</v>
      </c>
      <c r="B287" s="8" t="s">
        <v>416</v>
      </c>
      <c r="C287" s="63" t="s">
        <v>416</v>
      </c>
      <c r="D287" s="50" t="s">
        <v>1191</v>
      </c>
      <c r="E287" s="49" t="s">
        <v>14</v>
      </c>
      <c r="F287" s="49" t="s">
        <v>319</v>
      </c>
      <c r="H287" s="42" t="str">
        <f t="shared" si="9"/>
        <v>NACC$RIGDLOLX=labelled_spss(NACC$RIGDLOLX,c(), label="Rigidity — left lower extremity; untestable — specify reason")</v>
      </c>
      <c r="I287" s="33" t="str">
        <f t="shared" si="8"/>
        <v/>
      </c>
    </row>
    <row r="288" spans="1:10" ht="120" x14ac:dyDescent="0.25">
      <c r="A288" s="49" t="s">
        <v>2714</v>
      </c>
      <c r="B288" s="8" t="s">
        <v>415</v>
      </c>
      <c r="C288" s="63" t="s">
        <v>415</v>
      </c>
      <c r="D288" s="50" t="s">
        <v>1192</v>
      </c>
      <c r="E288" s="49" t="s">
        <v>14</v>
      </c>
      <c r="F288" s="49" t="s">
        <v>67</v>
      </c>
      <c r="G288" s="50" t="s">
        <v>2986</v>
      </c>
      <c r="H288" s="42" t="str">
        <f t="shared" si="9"/>
        <v>NACC$TAPSRT=labelled_spss(NACC$TAPSRT,c(0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label="Finger taps — right hand ")</v>
      </c>
      <c r="I288" s="33" t="str">
        <f t="shared" si="8"/>
        <v>missing values TAPSRT(8,-4).</v>
      </c>
      <c r="J288" s="61" t="s">
        <v>3828</v>
      </c>
    </row>
    <row r="289" spans="1:10" ht="24" x14ac:dyDescent="0.25">
      <c r="A289" s="49" t="s">
        <v>2714</v>
      </c>
      <c r="B289" s="8" t="s">
        <v>414</v>
      </c>
      <c r="C289" s="63" t="s">
        <v>414</v>
      </c>
      <c r="D289" s="50" t="s">
        <v>1193</v>
      </c>
      <c r="E289" s="49" t="s">
        <v>14</v>
      </c>
      <c r="F289" s="49" t="s">
        <v>67</v>
      </c>
      <c r="H289" s="42" t="str">
        <f t="shared" si="9"/>
        <v>NACC$TAPSRTX=labelled_spss(NACC$TAPSRTX,c(), label="Finger taps — right hand; untestable — specify reason")</v>
      </c>
      <c r="I289" s="33" t="str">
        <f t="shared" si="8"/>
        <v/>
      </c>
    </row>
    <row r="290" spans="1:10" ht="120" x14ac:dyDescent="0.25">
      <c r="A290" s="49" t="s">
        <v>2714</v>
      </c>
      <c r="B290" s="8" t="s">
        <v>413</v>
      </c>
      <c r="C290" s="63" t="s">
        <v>413</v>
      </c>
      <c r="D290" s="50" t="s">
        <v>1194</v>
      </c>
      <c r="E290" s="49" t="s">
        <v>14</v>
      </c>
      <c r="F290" s="49" t="s">
        <v>67</v>
      </c>
      <c r="G290" s="50" t="s">
        <v>2986</v>
      </c>
      <c r="H290" s="42" t="str">
        <f t="shared" si="9"/>
        <v>NACC$TAPSLF=labelled_spss(NACC$TAPSLF,c(0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label="Finger taps — left hand ")</v>
      </c>
      <c r="I290" s="33" t="str">
        <f t="shared" si="8"/>
        <v>missing values TAPSLF(8,-4).</v>
      </c>
      <c r="J290" s="61" t="s">
        <v>3828</v>
      </c>
    </row>
    <row r="291" spans="1:10" ht="24" x14ac:dyDescent="0.25">
      <c r="A291" s="49" t="s">
        <v>2714</v>
      </c>
      <c r="B291" s="8" t="s">
        <v>412</v>
      </c>
      <c r="C291" s="63" t="s">
        <v>412</v>
      </c>
      <c r="D291" s="50" t="s">
        <v>1195</v>
      </c>
      <c r="E291" s="49" t="s">
        <v>14</v>
      </c>
      <c r="F291" s="49" t="s">
        <v>67</v>
      </c>
      <c r="H291" s="42" t="str">
        <f t="shared" si="9"/>
        <v>NACC$TAPSLFX=labelled_spss(NACC$TAPSLFX,c(), label="Finger taps — left hand; untestable — specify reason")</v>
      </c>
      <c r="I291" s="33" t="str">
        <f t="shared" si="8"/>
        <v/>
      </c>
    </row>
    <row r="292" spans="1:10" ht="120" x14ac:dyDescent="0.25">
      <c r="A292" s="49" t="s">
        <v>2714</v>
      </c>
      <c r="B292" s="8" t="s">
        <v>411</v>
      </c>
      <c r="C292" s="63" t="s">
        <v>411</v>
      </c>
      <c r="D292" s="50" t="s">
        <v>1196</v>
      </c>
      <c r="E292" s="49" t="s">
        <v>14</v>
      </c>
      <c r="F292" s="49" t="s">
        <v>67</v>
      </c>
      <c r="G292" s="50" t="s">
        <v>2986</v>
      </c>
      <c r="H292" s="42" t="str">
        <f t="shared" si="9"/>
        <v>NACC$HANDMOVR=labelled_spss(NACC$HANDMOVR,c(0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label="Hand movements — right hand ")</v>
      </c>
      <c r="I292" s="33" t="str">
        <f t="shared" si="8"/>
        <v>missing values HANDMOVR(8,-4).</v>
      </c>
      <c r="J292" s="61" t="s">
        <v>3828</v>
      </c>
    </row>
    <row r="293" spans="1:10" ht="36" x14ac:dyDescent="0.25">
      <c r="A293" s="49" t="s">
        <v>2714</v>
      </c>
      <c r="B293" s="8" t="s">
        <v>410</v>
      </c>
      <c r="C293" s="63" t="s">
        <v>410</v>
      </c>
      <c r="D293" s="50" t="s">
        <v>1197</v>
      </c>
      <c r="E293" s="49" t="s">
        <v>14</v>
      </c>
      <c r="F293" s="49" t="s">
        <v>67</v>
      </c>
      <c r="H293" s="42" t="str">
        <f t="shared" si="9"/>
        <v>NACC$HANDMVRX=labelled_spss(NACC$HANDMVRX,c(), label="Hand movements — right hand; untestable — specify reason")</v>
      </c>
      <c r="I293" s="33" t="str">
        <f t="shared" si="8"/>
        <v/>
      </c>
    </row>
    <row r="294" spans="1:10" ht="120" x14ac:dyDescent="0.25">
      <c r="A294" s="49" t="s">
        <v>2714</v>
      </c>
      <c r="B294" s="8" t="s">
        <v>409</v>
      </c>
      <c r="C294" s="63" t="s">
        <v>409</v>
      </c>
      <c r="D294" s="50" t="s">
        <v>1198</v>
      </c>
      <c r="E294" s="49" t="s">
        <v>14</v>
      </c>
      <c r="F294" s="49" t="s">
        <v>67</v>
      </c>
      <c r="G294" s="50" t="s">
        <v>2986</v>
      </c>
      <c r="H294" s="42" t="str">
        <f t="shared" si="9"/>
        <v>NACC$HANDMOVL=labelled_spss(NACC$HANDMOVL,c(0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label="Hand movements — left hand ")</v>
      </c>
      <c r="I294" s="33" t="str">
        <f t="shared" si="8"/>
        <v>missing values HANDMOVL(8,-4).</v>
      </c>
      <c r="J294" s="61" t="s">
        <v>3828</v>
      </c>
    </row>
    <row r="295" spans="1:10" ht="36" x14ac:dyDescent="0.25">
      <c r="A295" s="49" t="s">
        <v>2714</v>
      </c>
      <c r="B295" s="8" t="s">
        <v>408</v>
      </c>
      <c r="C295" s="63" t="s">
        <v>408</v>
      </c>
      <c r="D295" s="50" t="s">
        <v>1199</v>
      </c>
      <c r="E295" s="49" t="s">
        <v>14</v>
      </c>
      <c r="F295" s="49" t="s">
        <v>67</v>
      </c>
      <c r="H295" s="42" t="str">
        <f t="shared" si="9"/>
        <v>NACC$HANDMVLX=labelled_spss(NACC$HANDMVLX,c(), label="Hand movements — left hand; untestable — specify reason")</v>
      </c>
      <c r="I295" s="33" t="str">
        <f t="shared" si="8"/>
        <v/>
      </c>
    </row>
    <row r="296" spans="1:10" ht="132" x14ac:dyDescent="0.25">
      <c r="A296" s="49" t="s">
        <v>2714</v>
      </c>
      <c r="B296" s="8" t="s">
        <v>407</v>
      </c>
      <c r="C296" s="63" t="s">
        <v>407</v>
      </c>
      <c r="D296" s="50" t="s">
        <v>1200</v>
      </c>
      <c r="E296" s="49" t="s">
        <v>14</v>
      </c>
      <c r="F296" s="49" t="s">
        <v>67</v>
      </c>
      <c r="G296" s="50" t="s">
        <v>2986</v>
      </c>
      <c r="H296" s="42" t="str">
        <f t="shared" si="9"/>
        <v>NACC$HANDALTR=labelled_spss(NACC$HANDALTR,c(0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label="Alternating movement — right hand ")</v>
      </c>
      <c r="I296" s="33" t="str">
        <f t="shared" si="8"/>
        <v>missing values HANDALTR(8,-4).</v>
      </c>
      <c r="J296" s="61" t="s">
        <v>3828</v>
      </c>
    </row>
    <row r="297" spans="1:10" ht="36" x14ac:dyDescent="0.25">
      <c r="A297" s="49" t="s">
        <v>2714</v>
      </c>
      <c r="B297" s="8" t="s">
        <v>406</v>
      </c>
      <c r="C297" s="63" t="s">
        <v>406</v>
      </c>
      <c r="D297" s="50" t="s">
        <v>1201</v>
      </c>
      <c r="E297" s="49" t="s">
        <v>14</v>
      </c>
      <c r="F297" s="49" t="s">
        <v>67</v>
      </c>
      <c r="H297" s="42" t="str">
        <f t="shared" si="9"/>
        <v>NACC$HANDATRX=labelled_spss(NACC$HANDATRX,c(), label="Alternating movement — right hand; untestable — specify reason")</v>
      </c>
      <c r="I297" s="33" t="str">
        <f t="shared" si="8"/>
        <v/>
      </c>
    </row>
    <row r="298" spans="1:10" ht="120" x14ac:dyDescent="0.25">
      <c r="A298" s="49" t="s">
        <v>2714</v>
      </c>
      <c r="B298" s="8" t="s">
        <v>405</v>
      </c>
      <c r="C298" s="63" t="s">
        <v>405</v>
      </c>
      <c r="D298" s="50" t="s">
        <v>1202</v>
      </c>
      <c r="E298" s="49" t="s">
        <v>14</v>
      </c>
      <c r="F298" s="49" t="s">
        <v>67</v>
      </c>
      <c r="G298" s="50" t="s">
        <v>2986</v>
      </c>
      <c r="H298" s="42" t="str">
        <f t="shared" si="9"/>
        <v>NACC$HANDALTL=labelled_spss(NACC$HANDALTL,c(0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label="Alternating movement — left hand ")</v>
      </c>
      <c r="I298" s="33" t="str">
        <f t="shared" si="8"/>
        <v>missing values HANDALTL(8,-4).</v>
      </c>
      <c r="J298" s="61" t="s">
        <v>3828</v>
      </c>
    </row>
    <row r="299" spans="1:10" ht="36" x14ac:dyDescent="0.25">
      <c r="A299" s="49" t="s">
        <v>2714</v>
      </c>
      <c r="B299" s="8" t="s">
        <v>404</v>
      </c>
      <c r="C299" s="63" t="s">
        <v>404</v>
      </c>
      <c r="D299" s="50" t="s">
        <v>1203</v>
      </c>
      <c r="E299" s="49" t="s">
        <v>14</v>
      </c>
      <c r="F299" s="49" t="s">
        <v>67</v>
      </c>
      <c r="H299" s="42" t="str">
        <f t="shared" si="9"/>
        <v>NACC$HANDATLX=labelled_spss(NACC$HANDATLX,c(), label="Alternating movement — left hand; untestable — specify reason")</v>
      </c>
      <c r="I299" s="33" t="str">
        <f t="shared" si="8"/>
        <v/>
      </c>
    </row>
    <row r="300" spans="1:10" ht="108" x14ac:dyDescent="0.25">
      <c r="A300" s="49" t="s">
        <v>2714</v>
      </c>
      <c r="B300" s="8" t="s">
        <v>403</v>
      </c>
      <c r="C300" s="63" t="s">
        <v>403</v>
      </c>
      <c r="D300" s="50" t="s">
        <v>1204</v>
      </c>
      <c r="E300" s="49" t="s">
        <v>14</v>
      </c>
      <c r="F300" s="49" t="s">
        <v>67</v>
      </c>
      <c r="G300" s="50" t="s">
        <v>2986</v>
      </c>
      <c r="H300" s="42" t="str">
        <f t="shared" si="9"/>
        <v>NACC$LEGRT=labelled_spss(NACC$LEGRT,c(0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label="Leg agility — right leg ")</v>
      </c>
      <c r="I300" s="33" t="str">
        <f t="shared" si="8"/>
        <v>missing values LEGRT(8,-4).</v>
      </c>
      <c r="J300" s="61" t="s">
        <v>3828</v>
      </c>
    </row>
    <row r="301" spans="1:10" ht="24" x14ac:dyDescent="0.25">
      <c r="A301" s="49" t="s">
        <v>2714</v>
      </c>
      <c r="B301" s="8" t="s">
        <v>402</v>
      </c>
      <c r="C301" s="63" t="s">
        <v>402</v>
      </c>
      <c r="D301" s="50" t="s">
        <v>1205</v>
      </c>
      <c r="E301" s="49" t="s">
        <v>14</v>
      </c>
      <c r="F301" s="49" t="s">
        <v>67</v>
      </c>
      <c r="H301" s="42" t="str">
        <f t="shared" si="9"/>
        <v>NACC$LEGRTX=labelled_spss(NACC$LEGRTX,c(), label="Leg agility — right leg; untestable — specify reason")</v>
      </c>
      <c r="I301" s="33" t="str">
        <f t="shared" si="8"/>
        <v/>
      </c>
    </row>
    <row r="302" spans="1:10" ht="108" x14ac:dyDescent="0.25">
      <c r="A302" s="49" t="s">
        <v>2714</v>
      </c>
      <c r="B302" s="8" t="s">
        <v>401</v>
      </c>
      <c r="C302" s="63" t="s">
        <v>401</v>
      </c>
      <c r="D302" s="50" t="s">
        <v>1206</v>
      </c>
      <c r="E302" s="49" t="s">
        <v>14</v>
      </c>
      <c r="F302" s="49" t="s">
        <v>67</v>
      </c>
      <c r="G302" s="50" t="s">
        <v>2986</v>
      </c>
      <c r="H302" s="42" t="str">
        <f t="shared" si="9"/>
        <v>NACC$LEGLF=labelled_spss(NACC$LEGLF,c(0 = Normal
1 = Mild slowing and/or reduction in amplitude
2 = Moderately impaired; definite and early fatiguing; may have occasional arrests in movement
3 = Severely impaired; frequent hesitation in initiating movements or arrests in ongoing movement
4 = Can barely perform the task
8 = Untestable
-4 = Not available), label="Leg agility — left leg ")</v>
      </c>
      <c r="I302" s="33" t="str">
        <f t="shared" si="8"/>
        <v>missing values LEGLF(8,-4).</v>
      </c>
      <c r="J302" s="61" t="s">
        <v>3828</v>
      </c>
    </row>
    <row r="303" spans="1:10" ht="24" x14ac:dyDescent="0.25">
      <c r="A303" s="49" t="s">
        <v>2714</v>
      </c>
      <c r="B303" s="8" t="s">
        <v>400</v>
      </c>
      <c r="C303" s="63" t="s">
        <v>400</v>
      </c>
      <c r="D303" s="50" t="s">
        <v>1207</v>
      </c>
      <c r="E303" s="49" t="s">
        <v>14</v>
      </c>
      <c r="F303" s="49" t="s">
        <v>67</v>
      </c>
      <c r="H303" s="42" t="str">
        <f t="shared" si="9"/>
        <v>NACC$LEGLFX=labelled_spss(NACC$LEGLFX,c(), label="Leg agility — left leg; untestable — specify reason")</v>
      </c>
      <c r="I303" s="33" t="str">
        <f t="shared" si="8"/>
        <v/>
      </c>
    </row>
    <row r="304" spans="1:10" ht="108" x14ac:dyDescent="0.25">
      <c r="A304" s="49" t="s">
        <v>2714</v>
      </c>
      <c r="B304" s="8" t="s">
        <v>399</v>
      </c>
      <c r="C304" s="63" t="s">
        <v>399</v>
      </c>
      <c r="D304" s="50" t="s">
        <v>1208</v>
      </c>
      <c r="E304" s="49" t="s">
        <v>14</v>
      </c>
      <c r="F304" s="49" t="s">
        <v>67</v>
      </c>
      <c r="G304" s="50" t="s">
        <v>2987</v>
      </c>
      <c r="H304" s="42" t="str">
        <f t="shared" si="9"/>
        <v>NACC$ARISING=labelled_spss(NACC$ARISING,c(0 = Normal
1 = Slow; or may need more than one attempt
2 = Pushes self up from arms of seat
3 = Tends to fall back and may have to try more than one time, but can get up without help
4 = Unable to arise without help
8 = Untestable
-4 = Not available), label="Arising from chair ")</v>
      </c>
      <c r="I304" s="33" t="str">
        <f t="shared" si="8"/>
        <v>missing values ARISING(8,-4).</v>
      </c>
      <c r="J304" s="61" t="s">
        <v>3828</v>
      </c>
    </row>
    <row r="305" spans="1:10" ht="24" x14ac:dyDescent="0.25">
      <c r="A305" s="49" t="s">
        <v>2714</v>
      </c>
      <c r="B305" s="8" t="s">
        <v>398</v>
      </c>
      <c r="C305" s="63" t="s">
        <v>398</v>
      </c>
      <c r="D305" s="50" t="s">
        <v>1209</v>
      </c>
      <c r="E305" s="49" t="s">
        <v>14</v>
      </c>
      <c r="F305" s="49" t="s">
        <v>67</v>
      </c>
      <c r="H305" s="42" t="str">
        <f t="shared" si="9"/>
        <v>NACC$ARISINGX=labelled_spss(NACC$ARISINGX,c(), label="Arising from chair; untestable — specify reason")</v>
      </c>
      <c r="I305" s="33" t="str">
        <f t="shared" si="8"/>
        <v/>
      </c>
    </row>
    <row r="306" spans="1:10" ht="132" x14ac:dyDescent="0.25">
      <c r="A306" s="49" t="s">
        <v>2714</v>
      </c>
      <c r="B306" s="8" t="s">
        <v>471</v>
      </c>
      <c r="C306" s="63" t="s">
        <v>471</v>
      </c>
      <c r="D306" s="50" t="s">
        <v>1210</v>
      </c>
      <c r="E306" s="49" t="s">
        <v>14</v>
      </c>
      <c r="F306" s="49" t="s">
        <v>67</v>
      </c>
      <c r="G306" s="50" t="s">
        <v>2988</v>
      </c>
      <c r="H306" s="42" t="str">
        <f t="shared" si="9"/>
        <v>NACC$POSTURE=labelled_spss(NACC$POSTURE,c(0 = Normal
1 = Not quite erect, slightly stooped posture; could be normal for older person
2 = Moderately stooped posture, definitely abnormal; can be slightly leaning to one side
3 = Severely stooped posture with kyphosis; can be moderately leaning to one side
4 = Marked flexion with extreme abnormality of posture
8 = Untestable
-4 = Not available), label="Posture ")</v>
      </c>
      <c r="I306" s="33" t="str">
        <f t="shared" si="8"/>
        <v>missing values POSTURE(8,-4).</v>
      </c>
      <c r="J306" s="61" t="s">
        <v>3828</v>
      </c>
    </row>
    <row r="307" spans="1:10" ht="24" x14ac:dyDescent="0.25">
      <c r="A307" s="49" t="s">
        <v>2714</v>
      </c>
      <c r="B307" s="8" t="s">
        <v>470</v>
      </c>
      <c r="C307" s="63" t="s">
        <v>470</v>
      </c>
      <c r="D307" s="50" t="s">
        <v>1211</v>
      </c>
      <c r="E307" s="49" t="s">
        <v>14</v>
      </c>
      <c r="F307" s="49" t="s">
        <v>67</v>
      </c>
      <c r="H307" s="42" t="str">
        <f t="shared" si="9"/>
        <v>NACC$POSTUREX=labelled_spss(NACC$POSTUREX,c(), label="Posture; untestable — specify reason ")</v>
      </c>
      <c r="I307" s="33" t="str">
        <f t="shared" si="8"/>
        <v/>
      </c>
    </row>
    <row r="308" spans="1:10" ht="108" x14ac:dyDescent="0.25">
      <c r="A308" s="49" t="s">
        <v>2714</v>
      </c>
      <c r="B308" s="8" t="s">
        <v>469</v>
      </c>
      <c r="C308" s="63" t="s">
        <v>469</v>
      </c>
      <c r="D308" s="50" t="s">
        <v>1212</v>
      </c>
      <c r="E308" s="49" t="s">
        <v>14</v>
      </c>
      <c r="F308" s="49" t="s">
        <v>67</v>
      </c>
      <c r="G308" s="50" t="s">
        <v>2989</v>
      </c>
      <c r="H308" s="42" t="str">
        <f t="shared" si="9"/>
        <v>NACC$GAIT=labelled_spss(NACC$GAIT,c(0 = Normal
1 = Walks slowly; may shuffle with short steps, but no festination (hastening steps) or propulsion
2 = Walks with difficulty, but requires little or no assistance; may have some festination, short steps, or propulsion
3 = Severe disturbance of gait requiring assistance
4 = Cannot walk at all, even with assistance
8 = Untestable
-4 = Not available), label="Gait ")</v>
      </c>
      <c r="I308" s="33" t="str">
        <f t="shared" si="8"/>
        <v>missing values GAIT(8,-4).</v>
      </c>
      <c r="J308" s="61" t="s">
        <v>3828</v>
      </c>
    </row>
    <row r="309" spans="1:10" ht="24" x14ac:dyDescent="0.25">
      <c r="A309" s="49" t="s">
        <v>2714</v>
      </c>
      <c r="B309" s="8" t="s">
        <v>468</v>
      </c>
      <c r="C309" s="63" t="s">
        <v>468</v>
      </c>
      <c r="D309" s="50" t="s">
        <v>1213</v>
      </c>
      <c r="E309" s="49" t="s">
        <v>14</v>
      </c>
      <c r="F309" s="49" t="s">
        <v>67</v>
      </c>
      <c r="H309" s="42" t="str">
        <f t="shared" si="9"/>
        <v>NACC$GAITX=labelled_spss(NACC$GAITX,c(), label="Gait; untestable — specify reason ")</v>
      </c>
      <c r="I309" s="33" t="str">
        <f t="shared" si="8"/>
        <v/>
      </c>
    </row>
    <row r="310" spans="1:10" ht="108" x14ac:dyDescent="0.25">
      <c r="A310" s="49" t="s">
        <v>2714</v>
      </c>
      <c r="B310" s="8" t="s">
        <v>467</v>
      </c>
      <c r="C310" s="63" t="s">
        <v>467</v>
      </c>
      <c r="D310" s="50" t="s">
        <v>1214</v>
      </c>
      <c r="E310" s="49" t="s">
        <v>14</v>
      </c>
      <c r="F310" s="49" t="s">
        <v>67</v>
      </c>
      <c r="G310" s="50" t="s">
        <v>2990</v>
      </c>
      <c r="H310" s="42" t="str">
        <f t="shared" si="9"/>
        <v>NACC$POSSTAB=labelled_spss(NACC$POSSTAB,c(0 = Normal erect
1 = Retropulsion, but recovers unaided
2 = Absence of postural response; would fall if not caught by examiner
3 = Very unstable, tends to lose balance spontaneously
4 = Unable to stand without assistance
8 = Untestable
-4 = Not available), label="Posture stability ")</v>
      </c>
      <c r="I310" s="33" t="str">
        <f t="shared" si="8"/>
        <v>missing values POSSTAB(8,-4).</v>
      </c>
      <c r="J310" s="61" t="s">
        <v>3828</v>
      </c>
    </row>
    <row r="311" spans="1:10" ht="24" x14ac:dyDescent="0.25">
      <c r="A311" s="49" t="s">
        <v>2714</v>
      </c>
      <c r="B311" s="8" t="s">
        <v>466</v>
      </c>
      <c r="C311" s="63" t="s">
        <v>466</v>
      </c>
      <c r="D311" s="50" t="s">
        <v>1215</v>
      </c>
      <c r="E311" s="49" t="s">
        <v>14</v>
      </c>
      <c r="F311" s="49" t="s">
        <v>67</v>
      </c>
      <c r="H311" s="42" t="str">
        <f t="shared" si="9"/>
        <v>NACC$POSSTABX=labelled_spss(NACC$POSSTABX,c(), label="Posture stability; untestable — specify reason")</v>
      </c>
      <c r="I311" s="33" t="str">
        <f t="shared" si="8"/>
        <v/>
      </c>
    </row>
    <row r="312" spans="1:10" ht="132" x14ac:dyDescent="0.25">
      <c r="A312" s="49" t="s">
        <v>2714</v>
      </c>
      <c r="B312" s="8" t="s">
        <v>465</v>
      </c>
      <c r="C312" s="63" t="s">
        <v>465</v>
      </c>
      <c r="D312" s="50" t="s">
        <v>1216</v>
      </c>
      <c r="E312" s="49" t="s">
        <v>14</v>
      </c>
      <c r="F312" s="49" t="s">
        <v>67</v>
      </c>
      <c r="G312" s="50" t="s">
        <v>2991</v>
      </c>
      <c r="H312" s="42" t="str">
        <f t="shared" si="9"/>
        <v>NACC$BRADYKIN=labelled_spss(NACC$BRADYKIN,c(0 = None
1 = Minimal slowness, giving movement a deliberate character; could be normal for some persons; possibly reduced amplitude
2 = Mild degree of slowness and poverty of movement which is definitely abnormal. Alternatively, some reduced amplitude
3 = Moderate slowness, poverty or small amplitude of movement
4 = Marked slowness, poverty or small amplitude of movement
8 = Untestable
-4 = Not available), label="Body bradykinesia and hypokinesia ")</v>
      </c>
      <c r="I312" s="33" t="str">
        <f t="shared" si="8"/>
        <v>missing values BRADYKIN(8,-4).</v>
      </c>
      <c r="J312" s="61" t="s">
        <v>3828</v>
      </c>
    </row>
    <row r="313" spans="1:10" ht="36" x14ac:dyDescent="0.25">
      <c r="A313" s="49" t="s">
        <v>2714</v>
      </c>
      <c r="B313" s="8" t="s">
        <v>464</v>
      </c>
      <c r="C313" s="63" t="s">
        <v>464</v>
      </c>
      <c r="D313" s="50" t="s">
        <v>1217</v>
      </c>
      <c r="E313" s="49" t="s">
        <v>14</v>
      </c>
      <c r="F313" s="49" t="s">
        <v>319</v>
      </c>
      <c r="H313" s="42" t="str">
        <f t="shared" si="9"/>
        <v>NACC$BRADYKIX=labelled_spss(NACC$BRADYKIX,c(), label="Body bradykinesia and hypokinesia; untestable — specify reason")</v>
      </c>
      <c r="I313" s="33" t="str">
        <f t="shared" si="8"/>
        <v/>
      </c>
    </row>
    <row r="314" spans="1:10" ht="72" x14ac:dyDescent="0.25">
      <c r="A314" s="49" t="s">
        <v>2715</v>
      </c>
      <c r="B314" s="8" t="s">
        <v>463</v>
      </c>
      <c r="C314" s="63" t="s">
        <v>463</v>
      </c>
      <c r="D314" s="50" t="s">
        <v>462</v>
      </c>
      <c r="E314" s="49" t="s">
        <v>14</v>
      </c>
      <c r="F314" s="49" t="s">
        <v>9</v>
      </c>
      <c r="G314" s="50" t="s">
        <v>2992</v>
      </c>
      <c r="H314" s="42" t="str">
        <f t="shared" si="9"/>
        <v>NACC$MEMORY=labelled_spss(NACC$MEMORY,c(0.0 = No impairment
0.5 = Questionable impairment
1.0 = Mild impairment
2.0 = Moderate impairment
3.0 = Severe impairment), label="Memory")</v>
      </c>
      <c r="I314" s="33" t="str">
        <f t="shared" si="8"/>
        <v/>
      </c>
    </row>
    <row r="315" spans="1:10" ht="72" x14ac:dyDescent="0.25">
      <c r="A315" s="49" t="s">
        <v>2715</v>
      </c>
      <c r="B315" s="8" t="s">
        <v>461</v>
      </c>
      <c r="C315" s="63" t="s">
        <v>461</v>
      </c>
      <c r="D315" s="50" t="s">
        <v>460</v>
      </c>
      <c r="E315" s="49" t="s">
        <v>14</v>
      </c>
      <c r="F315" s="49" t="s">
        <v>9</v>
      </c>
      <c r="G315" s="50" t="s">
        <v>2992</v>
      </c>
      <c r="H315" s="42" t="str">
        <f t="shared" si="9"/>
        <v>NACC$ORIENT=labelled_spss(NACC$ORIENT,c(0.0 = No impairment
0.5 = Questionable impairment
1.0 = Mild impairment
2.0 = Moderate impairment
3.0 = Severe impairment), label="Orientation")</v>
      </c>
      <c r="I315" s="33" t="str">
        <f t="shared" si="8"/>
        <v/>
      </c>
    </row>
    <row r="316" spans="1:10" ht="84" x14ac:dyDescent="0.25">
      <c r="A316" s="49" t="s">
        <v>2715</v>
      </c>
      <c r="B316" s="8" t="s">
        <v>459</v>
      </c>
      <c r="C316" s="63" t="s">
        <v>459</v>
      </c>
      <c r="D316" s="50" t="s">
        <v>458</v>
      </c>
      <c r="E316" s="49" t="s">
        <v>14</v>
      </c>
      <c r="F316" s="49" t="s">
        <v>9</v>
      </c>
      <c r="G316" s="50" t="s">
        <v>2992</v>
      </c>
      <c r="H316" s="42" t="str">
        <f t="shared" si="9"/>
        <v>NACC$JUDGMENT=labelled_spss(NACC$JUDGMENT,c(0.0 = No impairment
0.5 = Questionable impairment
1.0 = Mild impairment
2.0 = Moderate impairment
3.0 = Severe impairment), label="Judgment and problem-solving")</v>
      </c>
      <c r="I316" s="33" t="str">
        <f t="shared" si="8"/>
        <v/>
      </c>
    </row>
    <row r="317" spans="1:10" ht="72" x14ac:dyDescent="0.25">
      <c r="A317" s="49" t="s">
        <v>2715</v>
      </c>
      <c r="B317" s="8" t="s">
        <v>457</v>
      </c>
      <c r="C317" s="63" t="s">
        <v>457</v>
      </c>
      <c r="D317" s="50" t="s">
        <v>456</v>
      </c>
      <c r="E317" s="49" t="s">
        <v>14</v>
      </c>
      <c r="F317" s="49" t="s">
        <v>9</v>
      </c>
      <c r="G317" s="50" t="s">
        <v>2992</v>
      </c>
      <c r="H317" s="42" t="str">
        <f t="shared" si="9"/>
        <v>NACC$COMMUN=labelled_spss(NACC$COMMUN,c(0.0 = No impairment
0.5 = Questionable impairment
1.0 = Mild impairment
2.0 = Moderate impairment
3.0 = Severe impairment), label="Community affairs")</v>
      </c>
      <c r="I317" s="33" t="str">
        <f t="shared" si="8"/>
        <v/>
      </c>
    </row>
    <row r="318" spans="1:10" ht="72" x14ac:dyDescent="0.25">
      <c r="A318" s="49" t="s">
        <v>2715</v>
      </c>
      <c r="B318" s="8" t="s">
        <v>455</v>
      </c>
      <c r="C318" s="63" t="s">
        <v>455</v>
      </c>
      <c r="D318" s="50" t="s">
        <v>454</v>
      </c>
      <c r="E318" s="49" t="s">
        <v>14</v>
      </c>
      <c r="F318" s="49" t="s">
        <v>9</v>
      </c>
      <c r="G318" s="50" t="s">
        <v>2992</v>
      </c>
      <c r="H318" s="42" t="str">
        <f t="shared" si="9"/>
        <v>NACC$HOMEHOBB=labelled_spss(NACC$HOMEHOBB,c(0.0 = No impairment
0.5 = Questionable impairment
1.0 = Mild impairment
2.0 = Moderate impairment
3.0 = Severe impairment), label="Home and hobbies")</v>
      </c>
      <c r="I318" s="33" t="str">
        <f t="shared" si="8"/>
        <v/>
      </c>
    </row>
    <row r="319" spans="1:10" ht="72" x14ac:dyDescent="0.25">
      <c r="A319" s="49" t="s">
        <v>2715</v>
      </c>
      <c r="B319" s="8" t="s">
        <v>453</v>
      </c>
      <c r="C319" s="63" t="s">
        <v>453</v>
      </c>
      <c r="D319" s="50" t="s">
        <v>452</v>
      </c>
      <c r="E319" s="49" t="s">
        <v>14</v>
      </c>
      <c r="F319" s="49" t="s">
        <v>9</v>
      </c>
      <c r="G319" s="50" t="s">
        <v>2992</v>
      </c>
      <c r="H319" s="42" t="str">
        <f t="shared" si="9"/>
        <v>NACC$PERSCARE=labelled_spss(NACC$PERSCARE,c(0.0 = No impairment
0.5 = Questionable impairment
1.0 = Mild impairment
2.0 = Moderate impairment
3.0 = Severe impairment), label="Personal care")</v>
      </c>
      <c r="I319" s="33" t="str">
        <f t="shared" si="8"/>
        <v/>
      </c>
    </row>
    <row r="320" spans="1:10" ht="24" x14ac:dyDescent="0.25">
      <c r="A320" s="49" t="s">
        <v>2715</v>
      </c>
      <c r="B320" s="8" t="s">
        <v>451</v>
      </c>
      <c r="C320" s="63" t="s">
        <v>451</v>
      </c>
      <c r="D320" s="50" t="s">
        <v>450</v>
      </c>
      <c r="E320" s="49" t="s">
        <v>14</v>
      </c>
      <c r="F320" s="49" t="s">
        <v>9</v>
      </c>
      <c r="G320" s="50"/>
      <c r="H320" s="42" t="str">
        <f t="shared" si="9"/>
        <v>NACC$CDRSUM=labelled_spss(NACC$CDRSUM,c(), label="CDR® sum of boxes")</v>
      </c>
      <c r="I320" s="33" t="str">
        <f t="shared" si="8"/>
        <v/>
      </c>
    </row>
    <row r="321" spans="1:10" ht="72" x14ac:dyDescent="0.25">
      <c r="A321" s="49" t="s">
        <v>2715</v>
      </c>
      <c r="B321" s="8" t="s">
        <v>449</v>
      </c>
      <c r="C321" s="63" t="s">
        <v>449</v>
      </c>
      <c r="D321" s="50" t="s">
        <v>448</v>
      </c>
      <c r="E321" s="49" t="s">
        <v>14</v>
      </c>
      <c r="F321" s="49" t="s">
        <v>9</v>
      </c>
      <c r="G321" s="50" t="s">
        <v>2992</v>
      </c>
      <c r="H321" s="42" t="str">
        <f t="shared" si="9"/>
        <v>NACC$CDRGLOB=labelled_spss(NACC$CDRGLOB,c(0.0 = No impairment
0.5 = Questionable impairment
1.0 = Mild impairment
2.0 = Moderate impairment
3.0 = Severe impairment), label="Global CDR®")</v>
      </c>
      <c r="I321" s="33" t="str">
        <f t="shared" si="8"/>
        <v/>
      </c>
    </row>
    <row r="322" spans="1:10" ht="96" x14ac:dyDescent="0.25">
      <c r="A322" s="49" t="s">
        <v>2715</v>
      </c>
      <c r="B322" s="8" t="s">
        <v>447</v>
      </c>
      <c r="C322" s="63" t="s">
        <v>447</v>
      </c>
      <c r="D322" s="50" t="s">
        <v>446</v>
      </c>
      <c r="E322" s="49" t="s">
        <v>14</v>
      </c>
      <c r="F322" s="49" t="s">
        <v>443</v>
      </c>
      <c r="G322" s="50" t="s">
        <v>2993</v>
      </c>
      <c r="H322" s="42" t="str">
        <f t="shared" si="9"/>
        <v>NACC$COMPORT=labelled_spss(NACC$COMPORT,c(0.0 = No impairment
0.5 = Questionable impairment
1.0 = Mild impairment
2.0 = Moderate impairment
3.0 = Severe impairment
-4 = Not available), label="Behavior, comportment, and personality")</v>
      </c>
      <c r="I322" s="33" t="str">
        <f t="shared" ref="I322:I385" si="10">IF(J322="","",CONCATENATE("missing values ",B322,"(",J322,")."))</f>
        <v>missing values COMPORT(-4).</v>
      </c>
      <c r="J322" s="61" t="s">
        <v>2888</v>
      </c>
    </row>
    <row r="323" spans="1:10" ht="84" x14ac:dyDescent="0.25">
      <c r="A323" s="49" t="s">
        <v>2715</v>
      </c>
      <c r="B323" s="8" t="s">
        <v>445</v>
      </c>
      <c r="C323" s="63" t="s">
        <v>445</v>
      </c>
      <c r="D323" s="50" t="s">
        <v>444</v>
      </c>
      <c r="E323" s="49" t="s">
        <v>14</v>
      </c>
      <c r="F323" s="49" t="s">
        <v>443</v>
      </c>
      <c r="G323" s="50" t="s">
        <v>2993</v>
      </c>
      <c r="H323" s="42" t="str">
        <f t="shared" ref="H323:H386" si="11">CONCATENATE("NACC$",B323,"=","labelled_spss(NACC$",B323,",c(",G323,"), label=",$H$1,D323,$H$1,")")</f>
        <v>NACC$CDRLANG=labelled_spss(NACC$CDRLANG,c(0.0 = No impairment
0.5 = Questionable impairment
1.0 = Mild impairment
2.0 = Moderate impairment
3.0 = Severe impairment
-4 = Not available), label="Language")</v>
      </c>
      <c r="I323" s="33" t="str">
        <f t="shared" si="10"/>
        <v>missing values CDRLANG(-4).</v>
      </c>
      <c r="J323" s="61" t="s">
        <v>2888</v>
      </c>
    </row>
    <row r="324" spans="1:10" ht="60" x14ac:dyDescent="0.25">
      <c r="A324" s="49" t="s">
        <v>2716</v>
      </c>
      <c r="B324" s="8" t="s">
        <v>442</v>
      </c>
      <c r="C324" s="63" t="s">
        <v>442</v>
      </c>
      <c r="D324" s="50" t="s">
        <v>441</v>
      </c>
      <c r="E324" s="49" t="s">
        <v>14</v>
      </c>
      <c r="F324" s="49" t="s">
        <v>9</v>
      </c>
      <c r="G324" s="50" t="s">
        <v>2994</v>
      </c>
      <c r="H324" s="42" t="str">
        <f t="shared" si="11"/>
        <v>NACC$NPIQINF=labelled_spss(NACC$NPIQINF,c(1 = Spouse
2 = Child
3 = Other
-4 = Not available), label="NPI-Q co-participant")</v>
      </c>
      <c r="I324" s="33" t="str">
        <f t="shared" si="10"/>
        <v>missing values NPIQINF(-4).</v>
      </c>
      <c r="J324" s="61" t="s">
        <v>2888</v>
      </c>
    </row>
    <row r="325" spans="1:10" ht="24" x14ac:dyDescent="0.25">
      <c r="A325" s="49" t="s">
        <v>2716</v>
      </c>
      <c r="B325" s="8" t="s">
        <v>440</v>
      </c>
      <c r="C325" s="63" t="s">
        <v>440</v>
      </c>
      <c r="D325" s="50" t="s">
        <v>439</v>
      </c>
      <c r="E325" s="49" t="s">
        <v>14</v>
      </c>
      <c r="F325" s="49" t="s">
        <v>9</v>
      </c>
      <c r="H325" s="42" t="str">
        <f t="shared" si="11"/>
        <v>NACC$NPIQINFX=labelled_spss(NACC$NPIQINFX,c(), label="NPI-Q co-participant, other — specify")</v>
      </c>
      <c r="I325" s="33" t="str">
        <f t="shared" si="10"/>
        <v/>
      </c>
    </row>
    <row r="326" spans="1:10" ht="48" x14ac:dyDescent="0.25">
      <c r="A326" s="49" t="s">
        <v>2716</v>
      </c>
      <c r="B326" s="8" t="s">
        <v>438</v>
      </c>
      <c r="C326" s="63" t="s">
        <v>438</v>
      </c>
      <c r="D326" s="50" t="s">
        <v>437</v>
      </c>
      <c r="E326" s="49" t="s">
        <v>14</v>
      </c>
      <c r="F326" s="49" t="s">
        <v>9</v>
      </c>
      <c r="G326" s="50" t="s">
        <v>2974</v>
      </c>
      <c r="H326" s="42" t="str">
        <f t="shared" si="11"/>
        <v>NACC$DEL=labelled_spss(NACC$DEL,c(0 = No
1 = Yes
9 = Unknown
-4 = Not available), label="Delusions in the last month")</v>
      </c>
      <c r="I326" s="33" t="str">
        <f t="shared" si="10"/>
        <v>missing values DEL(9,-4).</v>
      </c>
      <c r="J326" s="61" t="s">
        <v>3826</v>
      </c>
    </row>
    <row r="327" spans="1:10" ht="84" x14ac:dyDescent="0.25">
      <c r="A327" s="49" t="s">
        <v>2716</v>
      </c>
      <c r="B327" s="8" t="s">
        <v>436</v>
      </c>
      <c r="C327" s="63" t="s">
        <v>436</v>
      </c>
      <c r="D327" s="50" t="s">
        <v>435</v>
      </c>
      <c r="E327" s="49" t="s">
        <v>14</v>
      </c>
      <c r="F327" s="49" t="s">
        <v>9</v>
      </c>
      <c r="G327" s="50" t="s">
        <v>2995</v>
      </c>
      <c r="H327" s="42" t="str">
        <f t="shared" si="11"/>
        <v>NACC$DELSEV=labelled_spss(NACC$DELSEV,c(1 = Mild (noticeable, but not a significant change)
2 = Moderate (significant, but not a dramatic change)
3 = Severe (very marked or prominent; a dramatic change)
8 = Not applicable, no delusions reported
9 = Unknown
-4 = Not available), label="Delusions severity")</v>
      </c>
      <c r="I327" s="33" t="str">
        <f t="shared" si="10"/>
        <v>missing values DELSEV(8,9,-4).</v>
      </c>
      <c r="J327" s="61" t="s">
        <v>3829</v>
      </c>
    </row>
    <row r="328" spans="1:10" ht="48" x14ac:dyDescent="0.25">
      <c r="A328" s="49" t="s">
        <v>2716</v>
      </c>
      <c r="B328" s="8" t="s">
        <v>434</v>
      </c>
      <c r="C328" s="63" t="s">
        <v>434</v>
      </c>
      <c r="D328" s="50" t="s">
        <v>433</v>
      </c>
      <c r="E328" s="49" t="s">
        <v>14</v>
      </c>
      <c r="F328" s="49" t="s">
        <v>9</v>
      </c>
      <c r="G328" s="50" t="s">
        <v>2974</v>
      </c>
      <c r="H328" s="42" t="str">
        <f t="shared" si="11"/>
        <v>NACC$HALL=labelled_spss(NACC$HALL,c(0 = No
1 = Yes
9 = Unknown
-4 = Not available), label="Hallucinations in the last month")</v>
      </c>
      <c r="I328" s="33" t="str">
        <f t="shared" si="10"/>
        <v>missing values HALL(9,-4).</v>
      </c>
      <c r="J328" s="61" t="s">
        <v>3826</v>
      </c>
    </row>
    <row r="329" spans="1:10" ht="84" x14ac:dyDescent="0.25">
      <c r="A329" s="49" t="s">
        <v>2716</v>
      </c>
      <c r="B329" s="8" t="s">
        <v>432</v>
      </c>
      <c r="C329" s="63" t="s">
        <v>432</v>
      </c>
      <c r="D329" s="50" t="s">
        <v>431</v>
      </c>
      <c r="E329" s="49" t="s">
        <v>14</v>
      </c>
      <c r="F329" s="49" t="s">
        <v>9</v>
      </c>
      <c r="G329" s="50" t="s">
        <v>2996</v>
      </c>
      <c r="H329" s="42" t="str">
        <f t="shared" si="11"/>
        <v>NACC$HALLSEV=labelled_spss(NACC$HALLSEV,c(1 = Mild (noticeable, but not a significant change)
2 = Moderate (significant, but not a dramatic change)
3 = Severe (very marked or prominent; a dramatic change)
8 = Not applicable, no hallucinations reported
9 = Unknown
-4 = Not available), label="Hallucinations severity")</v>
      </c>
      <c r="I329" s="33" t="str">
        <f t="shared" si="10"/>
        <v>missing values HALLSEV(8,9,-4).</v>
      </c>
      <c r="J329" s="61" t="s">
        <v>3829</v>
      </c>
    </row>
    <row r="330" spans="1:10" ht="60" x14ac:dyDescent="0.25">
      <c r="A330" s="49" t="s">
        <v>2716</v>
      </c>
      <c r="B330" s="8" t="s">
        <v>430</v>
      </c>
      <c r="C330" s="63" t="s">
        <v>430</v>
      </c>
      <c r="D330" s="50" t="s">
        <v>429</v>
      </c>
      <c r="E330" s="49" t="s">
        <v>14</v>
      </c>
      <c r="F330" s="49" t="s">
        <v>9</v>
      </c>
      <c r="G330" s="50" t="s">
        <v>2974</v>
      </c>
      <c r="H330" s="42" t="str">
        <f t="shared" si="11"/>
        <v>NACC$AGIT=labelled_spss(NACC$AGIT,c(0 = No
1 = Yes
9 = Unknown
-4 = Not available), label="Agitation or aggression in the last month")</v>
      </c>
      <c r="I330" s="33" t="str">
        <f t="shared" si="10"/>
        <v>missing values AGIT(9,-4).</v>
      </c>
      <c r="J330" s="61" t="s">
        <v>3826</v>
      </c>
    </row>
    <row r="331" spans="1:10" ht="84" x14ac:dyDescent="0.25">
      <c r="A331" s="49" t="s">
        <v>2716</v>
      </c>
      <c r="B331" s="8" t="s">
        <v>428</v>
      </c>
      <c r="C331" s="63" t="s">
        <v>428</v>
      </c>
      <c r="D331" s="50" t="s">
        <v>427</v>
      </c>
      <c r="E331" s="49" t="s">
        <v>14</v>
      </c>
      <c r="F331" s="49" t="s">
        <v>9</v>
      </c>
      <c r="G331" s="50" t="s">
        <v>2997</v>
      </c>
      <c r="H331" s="42" t="str">
        <f t="shared" si="11"/>
        <v>NACC$AGITSEV=labelled_spss(NACC$AGITSEV,c(1 = Mild (noticeable, but not a significant change)
2 = Moderate (significant, but not a dramatic change)
3 = Severe (very marked or prominent; a dramatic change)
8 = Not applicable, no agitation or aggression reported
9 = Unknown
-4 = Not available), label="Agitation or aggression severity")</v>
      </c>
      <c r="I331" s="33" t="str">
        <f t="shared" si="10"/>
        <v>missing values AGITSEV(8,9,-4).</v>
      </c>
      <c r="J331" s="61" t="s">
        <v>3829</v>
      </c>
    </row>
    <row r="332" spans="1:10" ht="60" x14ac:dyDescent="0.25">
      <c r="A332" s="49" t="s">
        <v>2716</v>
      </c>
      <c r="B332" s="8" t="s">
        <v>426</v>
      </c>
      <c r="C332" s="63" t="s">
        <v>426</v>
      </c>
      <c r="D332" s="50" t="s">
        <v>1218</v>
      </c>
      <c r="E332" s="49" t="s">
        <v>14</v>
      </c>
      <c r="F332" s="49" t="s">
        <v>9</v>
      </c>
      <c r="G332" s="50" t="s">
        <v>2974</v>
      </c>
      <c r="H332" s="42" t="str">
        <f t="shared" si="11"/>
        <v>NACC$DEPD=labelled_spss(NACC$DEPD,c(0 = No
1 = Yes
9 = Unknown
-4 = Not available), label="Depression or dysphoria in the last month")</v>
      </c>
      <c r="I332" s="33" t="str">
        <f t="shared" si="10"/>
        <v>missing values DEPD(9,-4).</v>
      </c>
      <c r="J332" s="61" t="s">
        <v>3826</v>
      </c>
    </row>
    <row r="333" spans="1:10" ht="84" x14ac:dyDescent="0.25">
      <c r="A333" s="49" t="s">
        <v>2716</v>
      </c>
      <c r="B333" s="8" t="s">
        <v>425</v>
      </c>
      <c r="C333" s="63" t="s">
        <v>425</v>
      </c>
      <c r="D333" s="50" t="s">
        <v>424</v>
      </c>
      <c r="E333" s="49" t="s">
        <v>14</v>
      </c>
      <c r="F333" s="49" t="s">
        <v>9</v>
      </c>
      <c r="G333" s="50" t="s">
        <v>2998</v>
      </c>
      <c r="H333" s="42" t="str">
        <f t="shared" si="11"/>
        <v>NACC$DEPDSEV=labelled_spss(NACC$DEPDSEV,c(1 = Mild (noticeable, but not a significant change)
2 = Moderate (significant, but not a dramatic change)
3 = Severe (very marked or prominent; a dramatic change)
8 = Not applicable, no depression or dysphoria reported
9 = Unknown
-4 = Not available), label="Depression or dysphoria severity")</v>
      </c>
      <c r="I333" s="33" t="str">
        <f t="shared" si="10"/>
        <v>missing values DEPDSEV(8,9,-4).</v>
      </c>
      <c r="J333" s="61" t="s">
        <v>3829</v>
      </c>
    </row>
    <row r="334" spans="1:10" ht="48" x14ac:dyDescent="0.25">
      <c r="A334" s="49" t="s">
        <v>2716</v>
      </c>
      <c r="B334" s="8" t="s">
        <v>423</v>
      </c>
      <c r="C334" s="63" t="s">
        <v>423</v>
      </c>
      <c r="D334" s="50" t="s">
        <v>422</v>
      </c>
      <c r="E334" s="49" t="s">
        <v>14</v>
      </c>
      <c r="F334" s="49" t="s">
        <v>9</v>
      </c>
      <c r="G334" s="50" t="s">
        <v>2974</v>
      </c>
      <c r="H334" s="42" t="str">
        <f t="shared" si="11"/>
        <v>NACC$ANX=labelled_spss(NACC$ANX,c(0 = No
1 = Yes
9 = Unknown
-4 = Not available), label="Anxiety in the last month")</v>
      </c>
      <c r="I334" s="33" t="str">
        <f t="shared" si="10"/>
        <v>missing values ANX(9,-4).</v>
      </c>
      <c r="J334" s="61" t="s">
        <v>3826</v>
      </c>
    </row>
    <row r="335" spans="1:10" ht="84" x14ac:dyDescent="0.25">
      <c r="A335" s="49" t="s">
        <v>2716</v>
      </c>
      <c r="B335" s="8" t="s">
        <v>518</v>
      </c>
      <c r="C335" s="63" t="s">
        <v>518</v>
      </c>
      <c r="D335" s="50" t="s">
        <v>517</v>
      </c>
      <c r="E335" s="49" t="s">
        <v>14</v>
      </c>
      <c r="F335" s="49" t="s">
        <v>9</v>
      </c>
      <c r="G335" s="50" t="s">
        <v>2999</v>
      </c>
      <c r="H335" s="42" t="str">
        <f t="shared" si="11"/>
        <v>NACC$ANXSEV=labelled_spss(NACC$ANXSEV,c(1 = Mild (noticeable, but not a significant change)
2 = Moderate (significant, but not a dramatic change)
3 = Severe (very marked or prominent; a dramatic change)
8 = Not applicable, no anxiety reported
9 = Unknown
-4 = Not available), label="Anxiety severity")</v>
      </c>
      <c r="I335" s="33" t="str">
        <f t="shared" si="10"/>
        <v>missing values ANXSEV(8,9,-4).</v>
      </c>
      <c r="J335" s="61" t="s">
        <v>3829</v>
      </c>
    </row>
    <row r="336" spans="1:10" ht="60" x14ac:dyDescent="0.25">
      <c r="A336" s="49" t="s">
        <v>2716</v>
      </c>
      <c r="B336" s="8" t="s">
        <v>516</v>
      </c>
      <c r="C336" s="63" t="s">
        <v>516</v>
      </c>
      <c r="D336" s="50" t="s">
        <v>515</v>
      </c>
      <c r="E336" s="49" t="s">
        <v>14</v>
      </c>
      <c r="F336" s="49" t="s">
        <v>9</v>
      </c>
      <c r="G336" s="50" t="s">
        <v>2974</v>
      </c>
      <c r="H336" s="42" t="str">
        <f t="shared" si="11"/>
        <v>NACC$ELAT=labelled_spss(NACC$ELAT,c(0 = No
1 = Yes
9 = Unknown
-4 = Not available), label="Elation or euphoria in the last month")</v>
      </c>
      <c r="I336" s="33" t="str">
        <f t="shared" si="10"/>
        <v>missing values ELAT(9,-4).</v>
      </c>
      <c r="J336" s="61" t="s">
        <v>3826</v>
      </c>
    </row>
    <row r="337" spans="1:10" ht="84" x14ac:dyDescent="0.25">
      <c r="A337" s="49" t="s">
        <v>2716</v>
      </c>
      <c r="B337" s="8" t="s">
        <v>514</v>
      </c>
      <c r="C337" s="63" t="s">
        <v>514</v>
      </c>
      <c r="D337" s="50" t="s">
        <v>513</v>
      </c>
      <c r="E337" s="49" t="s">
        <v>14</v>
      </c>
      <c r="F337" s="49" t="s">
        <v>9</v>
      </c>
      <c r="G337" s="50" t="s">
        <v>3000</v>
      </c>
      <c r="H337" s="42" t="str">
        <f t="shared" si="11"/>
        <v>NACC$ELATSEV=labelled_spss(NACC$ELATSEV,c(1 = Mild (noticeable, but not a significant change)
2 = Moderate (significant, but not a dramatic change)
3 = Severe (very marked or prominent; a dramatic change)
8 = Not applicable, no elation or euphoria reported
9 = Unknown
-4 = Not available), label="Elation or euphoria severity")</v>
      </c>
      <c r="I337" s="33" t="str">
        <f t="shared" si="10"/>
        <v>missing values ELATSEV(8,9,-4).</v>
      </c>
      <c r="J337" s="61" t="s">
        <v>3829</v>
      </c>
    </row>
    <row r="338" spans="1:10" ht="60" x14ac:dyDescent="0.25">
      <c r="A338" s="49" t="s">
        <v>2716</v>
      </c>
      <c r="B338" s="8" t="s">
        <v>512</v>
      </c>
      <c r="C338" s="63" t="s">
        <v>512</v>
      </c>
      <c r="D338" s="50" t="s">
        <v>511</v>
      </c>
      <c r="E338" s="49" t="s">
        <v>14</v>
      </c>
      <c r="F338" s="49" t="s">
        <v>9</v>
      </c>
      <c r="G338" s="50" t="s">
        <v>2974</v>
      </c>
      <c r="H338" s="42" t="str">
        <f t="shared" si="11"/>
        <v>NACC$APA=labelled_spss(NACC$APA,c(0 = No
1 = Yes
9 = Unknown
-4 = Not available), label="Apathy or indifference in the last month")</v>
      </c>
      <c r="I338" s="33" t="str">
        <f t="shared" si="10"/>
        <v>missing values APA(9,-4).</v>
      </c>
      <c r="J338" s="61" t="s">
        <v>3826</v>
      </c>
    </row>
    <row r="339" spans="1:10" ht="84" x14ac:dyDescent="0.25">
      <c r="A339" s="49" t="s">
        <v>2716</v>
      </c>
      <c r="B339" s="8" t="s">
        <v>510</v>
      </c>
      <c r="C339" s="63" t="s">
        <v>510</v>
      </c>
      <c r="D339" s="50" t="s">
        <v>509</v>
      </c>
      <c r="E339" s="49" t="s">
        <v>14</v>
      </c>
      <c r="F339" s="49" t="s">
        <v>9</v>
      </c>
      <c r="G339" s="50" t="s">
        <v>3001</v>
      </c>
      <c r="H339" s="42" t="str">
        <f t="shared" si="11"/>
        <v>NACC$APASEV=labelled_spss(NACC$APASEV,c(1 = Mild (noticeable, but not a significant change)
2 = Moderate (significant, but not a dramatic change)
3 = Severe (very marked or prominent; a dramatic change)
8 = Not applicable, no apathy or indifference reported
9 = Unknown
-4 = Not available), label="Apathy or indifference severity")</v>
      </c>
      <c r="I339" s="33" t="str">
        <f t="shared" si="10"/>
        <v>missing values APASEV(8,9,-4).</v>
      </c>
      <c r="J339" s="61" t="s">
        <v>3829</v>
      </c>
    </row>
    <row r="340" spans="1:10" ht="48" x14ac:dyDescent="0.25">
      <c r="A340" s="49" t="s">
        <v>2716</v>
      </c>
      <c r="B340" s="8" t="s">
        <v>508</v>
      </c>
      <c r="C340" s="63" t="s">
        <v>508</v>
      </c>
      <c r="D340" s="50" t="s">
        <v>507</v>
      </c>
      <c r="E340" s="49" t="s">
        <v>14</v>
      </c>
      <c r="F340" s="49" t="s">
        <v>9</v>
      </c>
      <c r="G340" s="50" t="s">
        <v>2974</v>
      </c>
      <c r="H340" s="42" t="str">
        <f t="shared" si="11"/>
        <v>NACC$DISN=labelled_spss(NACC$DISN,c(0 = No
1 = Yes
9 = Unknown
-4 = Not available), label="Disinhibition in the last month")</v>
      </c>
      <c r="I340" s="33" t="str">
        <f t="shared" si="10"/>
        <v>missing values DISN(9,-4).</v>
      </c>
      <c r="J340" s="61" t="s">
        <v>3826</v>
      </c>
    </row>
    <row r="341" spans="1:10" ht="84" x14ac:dyDescent="0.25">
      <c r="A341" s="49" t="s">
        <v>2716</v>
      </c>
      <c r="B341" s="8" t="s">
        <v>506</v>
      </c>
      <c r="C341" s="63" t="s">
        <v>506</v>
      </c>
      <c r="D341" s="50" t="s">
        <v>505</v>
      </c>
      <c r="E341" s="49" t="s">
        <v>14</v>
      </c>
      <c r="F341" s="49" t="s">
        <v>9</v>
      </c>
      <c r="G341" s="50" t="s">
        <v>3002</v>
      </c>
      <c r="H341" s="42" t="str">
        <f t="shared" si="11"/>
        <v>NACC$DISNSEV=labelled_spss(NACC$DISNSEV,c(1 = Mild (noticeable, but not a significant change)
2 = Moderate (significant, but not a dramatic change)
3 = Severe (very marked or prominent; a dramatic change)
8 = Not applicable, no disinhibition reported
9 = Unknown
-4 = Not available), label="Disinhibition severity")</v>
      </c>
      <c r="I341" s="33" t="str">
        <f t="shared" si="10"/>
        <v>missing values DISNSEV(8,9,-4).</v>
      </c>
      <c r="J341" s="61" t="s">
        <v>3829</v>
      </c>
    </row>
    <row r="342" spans="1:10" ht="60" x14ac:dyDescent="0.25">
      <c r="A342" s="49" t="s">
        <v>2716</v>
      </c>
      <c r="B342" s="8" t="s">
        <v>504</v>
      </c>
      <c r="C342" s="63" t="s">
        <v>504</v>
      </c>
      <c r="D342" s="50" t="s">
        <v>503</v>
      </c>
      <c r="E342" s="49" t="s">
        <v>14</v>
      </c>
      <c r="F342" s="49" t="s">
        <v>9</v>
      </c>
      <c r="G342" s="50" t="s">
        <v>2974</v>
      </c>
      <c r="H342" s="42" t="str">
        <f t="shared" si="11"/>
        <v>NACC$IRR=labelled_spss(NACC$IRR,c(0 = No
1 = Yes
9 = Unknown
-4 = Not available), label="Irritability or lability in the last month")</v>
      </c>
      <c r="I342" s="33" t="str">
        <f t="shared" si="10"/>
        <v>missing values IRR(9,-4).</v>
      </c>
      <c r="J342" s="61" t="s">
        <v>3826</v>
      </c>
    </row>
    <row r="343" spans="1:10" ht="84" x14ac:dyDescent="0.25">
      <c r="A343" s="49" t="s">
        <v>2716</v>
      </c>
      <c r="B343" s="8" t="s">
        <v>502</v>
      </c>
      <c r="C343" s="63" t="s">
        <v>502</v>
      </c>
      <c r="D343" s="50" t="s">
        <v>501</v>
      </c>
      <c r="E343" s="49" t="s">
        <v>14</v>
      </c>
      <c r="F343" s="49" t="s">
        <v>9</v>
      </c>
      <c r="G343" s="50" t="s">
        <v>3003</v>
      </c>
      <c r="H343" s="42" t="str">
        <f t="shared" si="11"/>
        <v>NACC$IRRSEV=labelled_spss(NACC$IRRSEV,c(1 = Mild (noticeable, but not a significant change)
2 = Moderate (significant, but not a dramatic change)
3 = Severe (very marked or prominent; a dramatic change)
8 = Not applicable, no irritability or lability reported
9 = Unknown
-4 = Not available), label="Irritability or lability severity")</v>
      </c>
      <c r="I343" s="33" t="str">
        <f t="shared" si="10"/>
        <v>missing values IRRSEV(8,9,-4).</v>
      </c>
      <c r="J343" s="61" t="s">
        <v>3829</v>
      </c>
    </row>
    <row r="344" spans="1:10" ht="48" x14ac:dyDescent="0.25">
      <c r="A344" s="49" t="s">
        <v>2716</v>
      </c>
      <c r="B344" s="8" t="s">
        <v>500</v>
      </c>
      <c r="C344" s="63" t="s">
        <v>500</v>
      </c>
      <c r="D344" s="50" t="s">
        <v>499</v>
      </c>
      <c r="E344" s="49" t="s">
        <v>14</v>
      </c>
      <c r="F344" s="49" t="s">
        <v>9</v>
      </c>
      <c r="G344" s="50" t="s">
        <v>2974</v>
      </c>
      <c r="H344" s="42" t="str">
        <f t="shared" si="11"/>
        <v>NACC$MOT=labelled_spss(NACC$MOT,c(0 = No
1 = Yes
9 = Unknown
-4 = Not available), label="Motor disturbance in the last month")</v>
      </c>
      <c r="I344" s="33" t="str">
        <f t="shared" si="10"/>
        <v>missing values MOT(9,-4).</v>
      </c>
      <c r="J344" s="61" t="s">
        <v>3826</v>
      </c>
    </row>
    <row r="345" spans="1:10" ht="84" x14ac:dyDescent="0.25">
      <c r="A345" s="49" t="s">
        <v>2716</v>
      </c>
      <c r="B345" s="8" t="s">
        <v>498</v>
      </c>
      <c r="C345" s="63" t="s">
        <v>498</v>
      </c>
      <c r="D345" s="50" t="s">
        <v>497</v>
      </c>
      <c r="E345" s="49" t="s">
        <v>14</v>
      </c>
      <c r="F345" s="49" t="s">
        <v>9</v>
      </c>
      <c r="G345" s="50" t="s">
        <v>3004</v>
      </c>
      <c r="H345" s="42" t="str">
        <f t="shared" si="11"/>
        <v>NACC$MOTSEV=labelled_spss(NACC$MOTSEV,c(1 = Mild (noticeable, but not a significant change)
2 = Moderate (significant, but not a dramatic change)
3 = Severe (very marked or prominent; a dramatic change)
8 = Not applicable, no motor disturbance reported
9 = Unknown
-4 = Not available), label="Motor disturbance severity")</v>
      </c>
      <c r="I345" s="33" t="str">
        <f t="shared" si="10"/>
        <v>missing values MOTSEV(8,9,-4).</v>
      </c>
      <c r="J345" s="61" t="s">
        <v>3829</v>
      </c>
    </row>
    <row r="346" spans="1:10" ht="60" x14ac:dyDescent="0.25">
      <c r="A346" s="49" t="s">
        <v>2716</v>
      </c>
      <c r="B346" s="8" t="s">
        <v>496</v>
      </c>
      <c r="C346" s="63" t="s">
        <v>496</v>
      </c>
      <c r="D346" s="50" t="s">
        <v>495</v>
      </c>
      <c r="E346" s="49" t="s">
        <v>14</v>
      </c>
      <c r="F346" s="49" t="s">
        <v>9</v>
      </c>
      <c r="G346" s="50" t="s">
        <v>2974</v>
      </c>
      <c r="H346" s="42" t="str">
        <f t="shared" si="11"/>
        <v>NACC$NITE=labelled_spss(NACC$NITE,c(0 = No
1 = Yes
9 = Unknown
-4 = Not available), label="Nighttime behaviors in the last month")</v>
      </c>
      <c r="I346" s="33" t="str">
        <f t="shared" si="10"/>
        <v>missing values NITE(9,-4).</v>
      </c>
      <c r="J346" s="61" t="s">
        <v>3826</v>
      </c>
    </row>
    <row r="347" spans="1:10" ht="84" x14ac:dyDescent="0.25">
      <c r="A347" s="49" t="s">
        <v>2716</v>
      </c>
      <c r="B347" s="8" t="s">
        <v>494</v>
      </c>
      <c r="C347" s="63" t="s">
        <v>494</v>
      </c>
      <c r="D347" s="50" t="s">
        <v>493</v>
      </c>
      <c r="E347" s="49" t="s">
        <v>14</v>
      </c>
      <c r="F347" s="49" t="s">
        <v>9</v>
      </c>
      <c r="G347" s="50" t="s">
        <v>3005</v>
      </c>
      <c r="H347" s="42" t="str">
        <f t="shared" si="11"/>
        <v>NACC$NITESEV=labelled_spss(NACC$NITESEV,c(1 = Mild (noticeable, but not a significant change)
2 = Moderate (significant, but not a dramatic change)
3 = Severe (very marked or prominent; a dramatic change)
8 = Not applicable, no nighttime behaviors reported
9 = Unknown
-4 = Not available), label="Nighttime behaviors severity")</v>
      </c>
      <c r="I347" s="33" t="str">
        <f t="shared" si="10"/>
        <v>missing values NITESEV(8,9,-4).</v>
      </c>
      <c r="J347" s="61" t="s">
        <v>3829</v>
      </c>
    </row>
    <row r="348" spans="1:10" ht="60" x14ac:dyDescent="0.25">
      <c r="A348" s="49" t="s">
        <v>2716</v>
      </c>
      <c r="B348" s="8" t="s">
        <v>492</v>
      </c>
      <c r="C348" s="63" t="s">
        <v>492</v>
      </c>
      <c r="D348" s="50" t="s">
        <v>1219</v>
      </c>
      <c r="E348" s="49" t="s">
        <v>14</v>
      </c>
      <c r="F348" s="49" t="s">
        <v>9</v>
      </c>
      <c r="G348" s="50" t="s">
        <v>2974</v>
      </c>
      <c r="H348" s="42" t="str">
        <f t="shared" si="11"/>
        <v>NACC$APP=labelled_spss(NACC$APP,c(0 = No
1 = Yes
9 = Unknown
-4 = Not available), label="Appetite and eating problems in the last month")</v>
      </c>
      <c r="I348" s="33" t="str">
        <f t="shared" si="10"/>
        <v>missing values APP(9,-4).</v>
      </c>
      <c r="J348" s="61" t="s">
        <v>3826</v>
      </c>
    </row>
    <row r="349" spans="1:10" ht="84" x14ac:dyDescent="0.25">
      <c r="A349" s="49" t="s">
        <v>2716</v>
      </c>
      <c r="B349" s="8" t="s">
        <v>491</v>
      </c>
      <c r="C349" s="63" t="s">
        <v>491</v>
      </c>
      <c r="D349" s="50" t="s">
        <v>490</v>
      </c>
      <c r="E349" s="49" t="s">
        <v>14</v>
      </c>
      <c r="F349" s="49" t="s">
        <v>9</v>
      </c>
      <c r="G349" s="50" t="s">
        <v>3006</v>
      </c>
      <c r="H349" s="42" t="str">
        <f t="shared" si="11"/>
        <v>NACC$APPSEV=labelled_spss(NACC$APPSEV,c(1 = Mild (noticeable, but not a significant change)
2 = Moderate (significant, but not a dramatic change)
3 = Severe (very marked or prominent; a dramatic change)
8 = Not applicable, no appetite or eating problems reported
9 = Unknown
-4 = Not available), label="Appetite and eating severity")</v>
      </c>
      <c r="I349" s="33" t="str">
        <f t="shared" si="10"/>
        <v>missing values APPSEV(8,9,-4).</v>
      </c>
      <c r="J349" s="61" t="s">
        <v>3829</v>
      </c>
    </row>
    <row r="350" spans="1:10" ht="60" x14ac:dyDescent="0.25">
      <c r="A350" s="49" t="s">
        <v>2717</v>
      </c>
      <c r="B350" s="8" t="s">
        <v>489</v>
      </c>
      <c r="C350" s="63" t="s">
        <v>489</v>
      </c>
      <c r="D350" s="50" t="s">
        <v>1220</v>
      </c>
      <c r="E350" s="49" t="s">
        <v>14</v>
      </c>
      <c r="F350" s="49" t="s">
        <v>9</v>
      </c>
      <c r="G350" s="50" t="s">
        <v>3007</v>
      </c>
      <c r="H350" s="42" t="str">
        <f t="shared" si="11"/>
        <v>NACC$NOGDS=labelled_spss(NACC$NOGDS,c(0 = Able to complete the GDS
1 = Not able to complete the GDS
-4 = Not available), label="Is the subject able to complete the GDS, based on the clinician’s best judgment?")</v>
      </c>
      <c r="I350" s="33" t="str">
        <f t="shared" si="10"/>
        <v>missing values NOGDS(9,-4).</v>
      </c>
      <c r="J350" s="61" t="s">
        <v>3826</v>
      </c>
    </row>
    <row r="351" spans="1:10" ht="60" x14ac:dyDescent="0.25">
      <c r="A351" s="49" t="s">
        <v>2717</v>
      </c>
      <c r="B351" s="8" t="s">
        <v>488</v>
      </c>
      <c r="C351" s="63" t="s">
        <v>488</v>
      </c>
      <c r="D351" s="50" t="s">
        <v>487</v>
      </c>
      <c r="E351" s="49" t="s">
        <v>14</v>
      </c>
      <c r="F351" s="49" t="s">
        <v>9</v>
      </c>
      <c r="G351" s="50" t="s">
        <v>3008</v>
      </c>
      <c r="H351" s="42" t="str">
        <f t="shared" si="11"/>
        <v>NACC$SATIS=labelled_spss(NACC$SATIS,c(0 = Yes
1 = No
9 = Did not answer
-4 = Not available), label="Are you basically satisﬁed with your life?")</v>
      </c>
      <c r="I351" s="33" t="str">
        <f t="shared" si="10"/>
        <v>missing values SATIS(9,-4).</v>
      </c>
      <c r="J351" s="61" t="s">
        <v>3826</v>
      </c>
    </row>
    <row r="352" spans="1:10" ht="72" x14ac:dyDescent="0.25">
      <c r="A352" s="49" t="s">
        <v>2717</v>
      </c>
      <c r="B352" s="8" t="s">
        <v>486</v>
      </c>
      <c r="C352" s="63" t="s">
        <v>486</v>
      </c>
      <c r="D352" s="50" t="s">
        <v>1221</v>
      </c>
      <c r="E352" s="49" t="s">
        <v>14</v>
      </c>
      <c r="F352" s="49" t="s">
        <v>9</v>
      </c>
      <c r="G352" s="50" t="s">
        <v>3009</v>
      </c>
      <c r="H352" s="42" t="str">
        <f t="shared" si="11"/>
        <v>NACC$DROPACT=labelled_spss(NACC$DROPACT,c(0 = No
1 = Yes
9 = Did not answer
-4 = Not available), label="Have you dropped many of your activities and interests?")</v>
      </c>
      <c r="I352" s="33" t="str">
        <f t="shared" si="10"/>
        <v>missing values DROPACT(9,-4).</v>
      </c>
      <c r="J352" s="61" t="s">
        <v>3826</v>
      </c>
    </row>
    <row r="353" spans="1:10" ht="48" x14ac:dyDescent="0.25">
      <c r="A353" s="49" t="s">
        <v>2717</v>
      </c>
      <c r="B353" s="8" t="s">
        <v>485</v>
      </c>
      <c r="C353" s="63" t="s">
        <v>485</v>
      </c>
      <c r="D353" s="50" t="s">
        <v>484</v>
      </c>
      <c r="E353" s="49" t="s">
        <v>14</v>
      </c>
      <c r="F353" s="49" t="s">
        <v>9</v>
      </c>
      <c r="G353" s="50" t="s">
        <v>3009</v>
      </c>
      <c r="H353" s="42" t="str">
        <f t="shared" si="11"/>
        <v>NACC$EMPTY=labelled_spss(NACC$EMPTY,c(0 = No
1 = Yes
9 = Did not answer
-4 = Not available), label="Do you feel that your life is empty?")</v>
      </c>
      <c r="I353" s="33" t="str">
        <f t="shared" si="10"/>
        <v>missing values EMPTY(9,-4).</v>
      </c>
      <c r="J353" s="61" t="s">
        <v>3826</v>
      </c>
    </row>
    <row r="354" spans="1:10" ht="48" x14ac:dyDescent="0.25">
      <c r="A354" s="49" t="s">
        <v>2717</v>
      </c>
      <c r="B354" s="8" t="s">
        <v>483</v>
      </c>
      <c r="C354" s="63" t="s">
        <v>483</v>
      </c>
      <c r="D354" s="50" t="s">
        <v>482</v>
      </c>
      <c r="E354" s="49" t="s">
        <v>14</v>
      </c>
      <c r="F354" s="49" t="s">
        <v>9</v>
      </c>
      <c r="G354" s="50" t="s">
        <v>3009</v>
      </c>
      <c r="H354" s="42" t="str">
        <f t="shared" si="11"/>
        <v>NACC$BORED=labelled_spss(NACC$BORED,c(0 = No
1 = Yes
9 = Did not answer
-4 = Not available), label="Do you often get bored?")</v>
      </c>
      <c r="I354" s="33" t="str">
        <f t="shared" si="10"/>
        <v>missing values BORED(9,-4).</v>
      </c>
      <c r="J354" s="61" t="s">
        <v>3826</v>
      </c>
    </row>
    <row r="355" spans="1:10" ht="60" x14ac:dyDescent="0.25">
      <c r="A355" s="49" t="s">
        <v>2717</v>
      </c>
      <c r="B355" s="8" t="s">
        <v>481</v>
      </c>
      <c r="C355" s="63" t="s">
        <v>481</v>
      </c>
      <c r="D355" s="50" t="s">
        <v>480</v>
      </c>
      <c r="E355" s="49" t="s">
        <v>14</v>
      </c>
      <c r="F355" s="49" t="s">
        <v>9</v>
      </c>
      <c r="G355" s="50" t="s">
        <v>3008</v>
      </c>
      <c r="H355" s="42" t="str">
        <f t="shared" si="11"/>
        <v>NACC$SPIRITS=labelled_spss(NACC$SPIRITS,c(0 = Yes
1 = No
9 = Did not answer
-4 = Not available), label="Are you in good spirits most of the time?")</v>
      </c>
      <c r="I355" s="33" t="str">
        <f t="shared" si="10"/>
        <v>missing values SPIRITS(9,-4).</v>
      </c>
      <c r="J355" s="61" t="s">
        <v>3826</v>
      </c>
    </row>
    <row r="356" spans="1:10" ht="60" x14ac:dyDescent="0.25">
      <c r="A356" s="49" t="s">
        <v>2717</v>
      </c>
      <c r="B356" s="8" t="s">
        <v>479</v>
      </c>
      <c r="C356" s="63" t="s">
        <v>479</v>
      </c>
      <c r="D356" s="50" t="s">
        <v>1222</v>
      </c>
      <c r="E356" s="49" t="s">
        <v>14</v>
      </c>
      <c r="F356" s="49" t="s">
        <v>9</v>
      </c>
      <c r="G356" s="50" t="s">
        <v>3009</v>
      </c>
      <c r="H356" s="42" t="str">
        <f t="shared" si="11"/>
        <v>NACC$AFRAID=labelled_spss(NACC$AFRAID,c(0 = No
1 = Yes
9 = Did not answer
-4 = Not available), label="Are you afraid that something bad is going to happen to you?")</v>
      </c>
      <c r="I356" s="33" t="str">
        <f t="shared" si="10"/>
        <v>missing values AFRAID(9,-4).</v>
      </c>
      <c r="J356" s="61" t="s">
        <v>3826</v>
      </c>
    </row>
    <row r="357" spans="1:10" ht="60" x14ac:dyDescent="0.25">
      <c r="A357" s="49" t="s">
        <v>2717</v>
      </c>
      <c r="B357" s="8" t="s">
        <v>478</v>
      </c>
      <c r="C357" s="63" t="s">
        <v>478</v>
      </c>
      <c r="D357" s="50" t="s">
        <v>477</v>
      </c>
      <c r="E357" s="49" t="s">
        <v>14</v>
      </c>
      <c r="F357" s="49" t="s">
        <v>9</v>
      </c>
      <c r="G357" s="50" t="s">
        <v>3008</v>
      </c>
      <c r="H357" s="42" t="str">
        <f t="shared" si="11"/>
        <v>NACC$HAPPY=labelled_spss(NACC$HAPPY,c(0 = Yes
1 = No
9 = Did not answer
-4 = Not available), label="Do you feel happy most of the time?")</v>
      </c>
      <c r="I357" s="33" t="str">
        <f t="shared" si="10"/>
        <v>missing values HAPPY(9,-4).</v>
      </c>
      <c r="J357" s="61" t="s">
        <v>3826</v>
      </c>
    </row>
    <row r="358" spans="1:10" ht="60" x14ac:dyDescent="0.25">
      <c r="A358" s="49" t="s">
        <v>2717</v>
      </c>
      <c r="B358" s="8" t="s">
        <v>476</v>
      </c>
      <c r="C358" s="63" t="s">
        <v>476</v>
      </c>
      <c r="D358" s="50" t="s">
        <v>475</v>
      </c>
      <c r="E358" s="49" t="s">
        <v>14</v>
      </c>
      <c r="F358" s="49" t="s">
        <v>9</v>
      </c>
      <c r="G358" s="50" t="s">
        <v>3009</v>
      </c>
      <c r="H358" s="42" t="str">
        <f t="shared" si="11"/>
        <v>NACC$HELPLESS=labelled_spss(NACC$HELPLESS,c(0 = No
1 = Yes
9 = Did not answer
-4 = Not available), label="Do you often feel helpless?")</v>
      </c>
      <c r="I358" s="33" t="str">
        <f t="shared" si="10"/>
        <v>missing values HELPLESS(9,-4).</v>
      </c>
      <c r="J358" s="61" t="s">
        <v>3826</v>
      </c>
    </row>
    <row r="359" spans="1:10" ht="72" x14ac:dyDescent="0.25">
      <c r="A359" s="49" t="s">
        <v>2717</v>
      </c>
      <c r="B359" s="8" t="s">
        <v>474</v>
      </c>
      <c r="C359" s="63" t="s">
        <v>474</v>
      </c>
      <c r="D359" s="50" t="s">
        <v>1223</v>
      </c>
      <c r="E359" s="49" t="s">
        <v>14</v>
      </c>
      <c r="F359" s="49" t="s">
        <v>9</v>
      </c>
      <c r="G359" s="50" t="s">
        <v>3009</v>
      </c>
      <c r="H359" s="42" t="str">
        <f t="shared" si="11"/>
        <v>NACC$STAYHOME=labelled_spss(NACC$STAYHOME,c(0 = No
1 = Yes
9 = Did not answer
-4 = Not available), label="Do you prefer to stay at home, rather than going out and doing new things?")</v>
      </c>
      <c r="I359" s="33" t="str">
        <f t="shared" si="10"/>
        <v>missing values STAYHOME(9,-4).</v>
      </c>
      <c r="J359" s="61" t="s">
        <v>3826</v>
      </c>
    </row>
    <row r="360" spans="1:10" ht="72" x14ac:dyDescent="0.25">
      <c r="A360" s="49" t="s">
        <v>2717</v>
      </c>
      <c r="B360" s="8" t="s">
        <v>473</v>
      </c>
      <c r="C360" s="63" t="s">
        <v>473</v>
      </c>
      <c r="D360" s="50" t="s">
        <v>1224</v>
      </c>
      <c r="E360" s="49" t="s">
        <v>14</v>
      </c>
      <c r="F360" s="49" t="s">
        <v>9</v>
      </c>
      <c r="G360" s="50" t="s">
        <v>3009</v>
      </c>
      <c r="H360" s="42" t="str">
        <f t="shared" si="11"/>
        <v>NACC$MEMPROB=labelled_spss(NACC$MEMPROB,c(0 = No
1 = Yes
9 = Did not answer
-4 = Not available), label="Do you feel you have more problems with memory than most?")</v>
      </c>
      <c r="I360" s="33" t="str">
        <f t="shared" si="10"/>
        <v>missing values MEMPROB(9,-4).</v>
      </c>
      <c r="J360" s="61" t="s">
        <v>3826</v>
      </c>
    </row>
    <row r="361" spans="1:10" ht="72" x14ac:dyDescent="0.25">
      <c r="A361" s="49" t="s">
        <v>2717</v>
      </c>
      <c r="B361" s="8" t="s">
        <v>472</v>
      </c>
      <c r="C361" s="63" t="s">
        <v>472</v>
      </c>
      <c r="D361" s="50" t="s">
        <v>1225</v>
      </c>
      <c r="E361" s="49" t="s">
        <v>14</v>
      </c>
      <c r="F361" s="49" t="s">
        <v>9</v>
      </c>
      <c r="G361" s="50" t="s">
        <v>3008</v>
      </c>
      <c r="H361" s="42" t="str">
        <f t="shared" si="11"/>
        <v>NACC$WONDRFUL=labelled_spss(NACC$WONDRFUL,c(0 = Yes
1 = No
9 = Did not answer
-4 = Not available), label="Do you think it is wonderful to be alive now?")</v>
      </c>
      <c r="I361" s="33" t="str">
        <f t="shared" si="10"/>
        <v>missing values WONDRFUL(9,-4).</v>
      </c>
      <c r="J361" s="61" t="s">
        <v>3826</v>
      </c>
    </row>
    <row r="362" spans="1:10" ht="72" x14ac:dyDescent="0.25">
      <c r="A362" s="49" t="s">
        <v>2717</v>
      </c>
      <c r="B362" s="8" t="s">
        <v>538</v>
      </c>
      <c r="C362" s="63" t="s">
        <v>538</v>
      </c>
      <c r="D362" s="50" t="s">
        <v>1226</v>
      </c>
      <c r="E362" s="49" t="s">
        <v>14</v>
      </c>
      <c r="F362" s="49" t="s">
        <v>9</v>
      </c>
      <c r="G362" s="50" t="s">
        <v>3009</v>
      </c>
      <c r="H362" s="42" t="str">
        <f t="shared" si="11"/>
        <v>NACC$WRTHLESS=labelled_spss(NACC$WRTHLESS,c(0 = No
1 = Yes
9 = Did not answer
-4 = Not available), label="Do you feel pretty worthless the way you are now?")</v>
      </c>
      <c r="I362" s="33" t="str">
        <f t="shared" si="10"/>
        <v>missing values WRTHLESS(9,-4).</v>
      </c>
      <c r="J362" s="61" t="s">
        <v>3826</v>
      </c>
    </row>
    <row r="363" spans="1:10" ht="48" x14ac:dyDescent="0.25">
      <c r="A363" s="49" t="s">
        <v>2717</v>
      </c>
      <c r="B363" s="8" t="s">
        <v>537</v>
      </c>
      <c r="C363" s="63" t="s">
        <v>537</v>
      </c>
      <c r="D363" s="50" t="s">
        <v>536</v>
      </c>
      <c r="E363" s="49" t="s">
        <v>14</v>
      </c>
      <c r="F363" s="49" t="s">
        <v>9</v>
      </c>
      <c r="G363" s="50" t="s">
        <v>3008</v>
      </c>
      <c r="H363" s="42" t="str">
        <f t="shared" si="11"/>
        <v>NACC$ENERGY=labelled_spss(NACC$ENERGY,c(0 = Yes
1 = No
9 = Did not answer
-4 = Not available), label="Do you feel full of energy?")</v>
      </c>
      <c r="I363" s="33" t="str">
        <f t="shared" si="10"/>
        <v>missing values ENERGY(9,-4).</v>
      </c>
      <c r="J363" s="61" t="s">
        <v>3826</v>
      </c>
    </row>
    <row r="364" spans="1:10" ht="72" x14ac:dyDescent="0.25">
      <c r="A364" s="49" t="s">
        <v>2717</v>
      </c>
      <c r="B364" s="8" t="s">
        <v>535</v>
      </c>
      <c r="C364" s="63" t="s">
        <v>535</v>
      </c>
      <c r="D364" s="50" t="s">
        <v>1227</v>
      </c>
      <c r="E364" s="49" t="s">
        <v>14</v>
      </c>
      <c r="F364" s="49" t="s">
        <v>9</v>
      </c>
      <c r="G364" s="50" t="s">
        <v>3009</v>
      </c>
      <c r="H364" s="42" t="str">
        <f t="shared" si="11"/>
        <v>NACC$HOPELESS=labelled_spss(NACC$HOPELESS,c(0 = No
1 = Yes
9 = Did not answer
-4 = Not available), label="Do you feel that your situation is hopeless?")</v>
      </c>
      <c r="I364" s="33" t="str">
        <f t="shared" si="10"/>
        <v>missing values HOPELESS(9,-4).</v>
      </c>
      <c r="J364" s="61" t="s">
        <v>3826</v>
      </c>
    </row>
    <row r="365" spans="1:10" ht="60" x14ac:dyDescent="0.25">
      <c r="A365" s="49" t="s">
        <v>2717</v>
      </c>
      <c r="B365" s="8" t="s">
        <v>534</v>
      </c>
      <c r="C365" s="63" t="s">
        <v>534</v>
      </c>
      <c r="D365" s="50" t="s">
        <v>1228</v>
      </c>
      <c r="E365" s="49" t="s">
        <v>14</v>
      </c>
      <c r="F365" s="49" t="s">
        <v>9</v>
      </c>
      <c r="G365" s="50" t="s">
        <v>3009</v>
      </c>
      <c r="H365" s="42" t="str">
        <f t="shared" si="11"/>
        <v>NACC$BETTER=labelled_spss(NACC$BETTER,c(0 = No
1 = Yes
9 = Did not answer
-4 = Not available), label="Do you think that most people are better off than you are?")</v>
      </c>
      <c r="I365" s="33" t="str">
        <f t="shared" si="10"/>
        <v>missing values BETTER(9,-4).</v>
      </c>
      <c r="J365" s="61" t="s">
        <v>3826</v>
      </c>
    </row>
    <row r="366" spans="1:10" ht="36" x14ac:dyDescent="0.25">
      <c r="A366" s="49" t="s">
        <v>2717</v>
      </c>
      <c r="B366" s="8" t="s">
        <v>533</v>
      </c>
      <c r="C366" s="63" t="s">
        <v>533</v>
      </c>
      <c r="D366" s="50" t="s">
        <v>532</v>
      </c>
      <c r="E366" s="49" t="s">
        <v>8</v>
      </c>
      <c r="F366" s="49" t="s">
        <v>9</v>
      </c>
      <c r="G366" s="50" t="s">
        <v>3010</v>
      </c>
      <c r="H366" s="42" t="str">
        <f t="shared" si="11"/>
        <v>NACC$NACCGDS=labelled_spss(NACC$NACCGDS,c(88 = Could not be calculated
-4 = Not available), label="Total GDS Score")</v>
      </c>
      <c r="I366" s="33" t="str">
        <f t="shared" si="10"/>
        <v>missing values NACCGDS(88,-4).</v>
      </c>
      <c r="J366" s="61" t="s">
        <v>3835</v>
      </c>
    </row>
    <row r="367" spans="1:10" ht="108" x14ac:dyDescent="0.25">
      <c r="A367" s="49" t="s">
        <v>2718</v>
      </c>
      <c r="B367" s="8" t="s">
        <v>531</v>
      </c>
      <c r="C367" s="63" t="s">
        <v>531</v>
      </c>
      <c r="D367" s="50" t="s">
        <v>1229</v>
      </c>
      <c r="E367" s="49" t="s">
        <v>14</v>
      </c>
      <c r="F367" s="49" t="s">
        <v>9</v>
      </c>
      <c r="G367" s="50" t="s">
        <v>3011</v>
      </c>
      <c r="H367" s="42" t="str">
        <f t="shared" si="11"/>
        <v>NACC$BILLS=labelled_spss(NACC$BILLS,c(0 = Normal
1 = Has difficulty, but does by self
2 = Requires assistance
3 = Dependent
8 = Not applicable (e.g., never did)
9 = Unknown
-4 = Not available), label="In the past four weeks, did the subject have any difﬁculty or need help with: Writing checks, paying bills, or balancing a checkbook")</v>
      </c>
      <c r="I367" s="33" t="str">
        <f t="shared" si="10"/>
        <v>missing values BILLS(8,9,-4).</v>
      </c>
      <c r="J367" s="61" t="s">
        <v>3829</v>
      </c>
    </row>
    <row r="368" spans="1:10" ht="108" x14ac:dyDescent="0.25">
      <c r="A368" s="49" t="s">
        <v>2718</v>
      </c>
      <c r="B368" s="8" t="s">
        <v>530</v>
      </c>
      <c r="C368" s="63" t="s">
        <v>530</v>
      </c>
      <c r="D368" s="50" t="s">
        <v>1230</v>
      </c>
      <c r="E368" s="49" t="s">
        <v>14</v>
      </c>
      <c r="F368" s="49" t="s">
        <v>9</v>
      </c>
      <c r="G368" s="50" t="s">
        <v>3011</v>
      </c>
      <c r="H368" s="42" t="str">
        <f t="shared" si="11"/>
        <v>NACC$TAXES=labelled_spss(NACC$TAXES,c(0 = Normal
1 = Has difficulty, but does by self
2 = Requires assistance
3 = Dependent
8 = Not applicable (e.g., never did)
9 = Unknown
-4 = Not available), label="In the past four weeks, did the subject have any difﬁculty or need help with: Assembling tax records, business affairs, or other paper")</v>
      </c>
      <c r="I368" s="33" t="str">
        <f t="shared" si="10"/>
        <v>missing values TAXES(8,9,-4).</v>
      </c>
      <c r="J368" s="61" t="s">
        <v>3829</v>
      </c>
    </row>
    <row r="369" spans="1:10" ht="120" x14ac:dyDescent="0.25">
      <c r="A369" s="49" t="s">
        <v>2718</v>
      </c>
      <c r="B369" s="8" t="s">
        <v>529</v>
      </c>
      <c r="C369" s="63" t="s">
        <v>529</v>
      </c>
      <c r="D369" s="50" t="s">
        <v>1231</v>
      </c>
      <c r="E369" s="49" t="s">
        <v>14</v>
      </c>
      <c r="F369" s="49" t="s">
        <v>9</v>
      </c>
      <c r="G369" s="50" t="s">
        <v>3011</v>
      </c>
      <c r="H369" s="42" t="str">
        <f t="shared" si="11"/>
        <v>NACC$SHOPPING=labelled_spss(NACC$SHOPPING,c(0 = Normal
1 = Has difficulty, but does by self
2 = Requires assistance
3 = Dependent
8 = Not applicable (e.g., never did)
9 = Unknown
-4 = Not available), label="In the past four weeks, did the subject have any difﬁculty or need help with: Shopping alone for clothes, household necessities, or groceries")</v>
      </c>
      <c r="I369" s="33" t="str">
        <f t="shared" si="10"/>
        <v>missing values SHOPPING(8,9,-4).</v>
      </c>
      <c r="J369" s="61" t="s">
        <v>3829</v>
      </c>
    </row>
    <row r="370" spans="1:10" ht="108" x14ac:dyDescent="0.25">
      <c r="A370" s="49" t="s">
        <v>2718</v>
      </c>
      <c r="B370" s="8" t="s">
        <v>528</v>
      </c>
      <c r="C370" s="63" t="s">
        <v>528</v>
      </c>
      <c r="D370" s="50" t="s">
        <v>1232</v>
      </c>
      <c r="E370" s="49" t="s">
        <v>14</v>
      </c>
      <c r="F370" s="49" t="s">
        <v>9</v>
      </c>
      <c r="G370" s="50" t="s">
        <v>3011</v>
      </c>
      <c r="H370" s="42" t="str">
        <f t="shared" si="11"/>
        <v>NACC$GAMES=labelled_spss(NACC$GAMES,c(0 = Normal
1 = Has difficulty, but does by self
2 = Requires assistance
3 = Dependent
8 = Not applicable (e.g., never did)
9 = Unknown
-4 = Not available), label="In the past four weeks, did the subject have any difﬁculty or need help with: Playing a game of skill such as bridge or chess, working on a hobby")</v>
      </c>
      <c r="I370" s="33" t="str">
        <f t="shared" si="10"/>
        <v>missing values GAMES(8,9,-4).</v>
      </c>
      <c r="J370" s="61" t="s">
        <v>3829</v>
      </c>
    </row>
    <row r="371" spans="1:10" ht="108" x14ac:dyDescent="0.25">
      <c r="A371" s="49" t="s">
        <v>2718</v>
      </c>
      <c r="B371" s="8" t="s">
        <v>527</v>
      </c>
      <c r="C371" s="63" t="s">
        <v>527</v>
      </c>
      <c r="D371" s="50" t="s">
        <v>1233</v>
      </c>
      <c r="E371" s="49" t="s">
        <v>14</v>
      </c>
      <c r="F371" s="49" t="s">
        <v>9</v>
      </c>
      <c r="G371" s="50" t="s">
        <v>3011</v>
      </c>
      <c r="H371" s="42" t="str">
        <f t="shared" si="11"/>
        <v>NACC$STOVE=labelled_spss(NACC$STOVE,c(0 = Normal
1 = Has difficulty, but does by self
2 = Requires assistance
3 = Dependent
8 = Not applicable (e.g., never did)
9 = Unknown
-4 = Not available), label="In the past four weeks, did the subject have any difﬁculty or need help with: Heating water, making a cup of coffee, turning off the stove")</v>
      </c>
      <c r="I371" s="33" t="str">
        <f t="shared" si="10"/>
        <v>missing values STOVE(8,9,-4).</v>
      </c>
      <c r="J371" s="61" t="s">
        <v>3829</v>
      </c>
    </row>
    <row r="372" spans="1:10" ht="120" x14ac:dyDescent="0.25">
      <c r="A372" s="49" t="s">
        <v>2718</v>
      </c>
      <c r="B372" s="8" t="s">
        <v>526</v>
      </c>
      <c r="C372" s="63" t="s">
        <v>526</v>
      </c>
      <c r="D372" s="50" t="s">
        <v>1234</v>
      </c>
      <c r="E372" s="49" t="s">
        <v>14</v>
      </c>
      <c r="F372" s="49" t="s">
        <v>9</v>
      </c>
      <c r="G372" s="50" t="s">
        <v>3011</v>
      </c>
      <c r="H372" s="42" t="str">
        <f t="shared" si="11"/>
        <v>NACC$MEALPREP=labelled_spss(NACC$MEALPREP,c(0 = Normal
1 = Has difficulty, but does by self
2 = Requires assistance
3 = Dependent
8 = Not applicable (e.g., never did)
9 = Unknown
-4 = Not available), label="In the past four weeks, did the subject have any difﬁculty or need help with: Preparing a balanced meal")</v>
      </c>
      <c r="I372" s="33" t="str">
        <f t="shared" si="10"/>
        <v>missing values MEALPREP(8,9,-4).</v>
      </c>
      <c r="J372" s="61" t="s">
        <v>3829</v>
      </c>
    </row>
    <row r="373" spans="1:10" ht="120" x14ac:dyDescent="0.25">
      <c r="A373" s="49" t="s">
        <v>2718</v>
      </c>
      <c r="B373" s="8" t="s">
        <v>525</v>
      </c>
      <c r="C373" s="63" t="s">
        <v>525</v>
      </c>
      <c r="D373" s="50" t="s">
        <v>1235</v>
      </c>
      <c r="E373" s="49" t="s">
        <v>14</v>
      </c>
      <c r="F373" s="49" t="s">
        <v>9</v>
      </c>
      <c r="G373" s="50" t="s">
        <v>3011</v>
      </c>
      <c r="H373" s="42" t="str">
        <f t="shared" si="11"/>
        <v>NACC$EVENTS=labelled_spss(NACC$EVENTS,c(0 = Normal
1 = Has difficulty, but does by self
2 = Requires assistance
3 = Dependent
8 = Not applicable (e.g., never did)
9 = Unknown
-4 = Not available), label="In the past four weeks, did the subject have any difﬁculty or need help with: Keeping track of current events")</v>
      </c>
      <c r="I373" s="33" t="str">
        <f t="shared" si="10"/>
        <v>missing values EVENTS(8,9,-4).</v>
      </c>
      <c r="J373" s="61" t="s">
        <v>3829</v>
      </c>
    </row>
    <row r="374" spans="1:10" ht="120" x14ac:dyDescent="0.25">
      <c r="A374" s="49" t="s">
        <v>2718</v>
      </c>
      <c r="B374" s="8" t="s">
        <v>524</v>
      </c>
      <c r="C374" s="63" t="s">
        <v>524</v>
      </c>
      <c r="D374" s="50" t="s">
        <v>1236</v>
      </c>
      <c r="E374" s="49" t="s">
        <v>14</v>
      </c>
      <c r="F374" s="49" t="s">
        <v>9</v>
      </c>
      <c r="G374" s="50" t="s">
        <v>3011</v>
      </c>
      <c r="H374" s="42" t="str">
        <f t="shared" si="11"/>
        <v>NACC$PAYATTN=labelled_spss(NACC$PAYATTN,c(0 = Normal
1 = Has difficulty, but does by self
2 = Requires assistance
3 = Dependent
8 = Not applicable (e.g., never did)
9 = Unknown
-4 = Not available), label="In the past four weeks, did the subject have any difﬁculty or need help with: Paying attention to and understanding a TV program, book, or magazine")</v>
      </c>
      <c r="I374" s="33" t="str">
        <f t="shared" si="10"/>
        <v>missing values PAYATTN(8,9,-4).</v>
      </c>
      <c r="J374" s="61" t="s">
        <v>3829</v>
      </c>
    </row>
    <row r="375" spans="1:10" ht="120" x14ac:dyDescent="0.25">
      <c r="A375" s="49" t="s">
        <v>2718</v>
      </c>
      <c r="B375" s="8" t="s">
        <v>523</v>
      </c>
      <c r="C375" s="63" t="s">
        <v>523</v>
      </c>
      <c r="D375" s="50" t="s">
        <v>1237</v>
      </c>
      <c r="E375" s="49" t="s">
        <v>14</v>
      </c>
      <c r="F375" s="49" t="s">
        <v>9</v>
      </c>
      <c r="G375" s="50" t="s">
        <v>3011</v>
      </c>
      <c r="H375" s="42" t="str">
        <f t="shared" si="11"/>
        <v>NACC$REMDATES=labelled_spss(NACC$REMDATES,c(0 = Normal
1 = Has difficulty, but does by self
2 = Requires assistance
3 = Dependent
8 = Not applicable (e.g., never did)
9 = Unknown
-4 = Not available), label="In the past four weeks, did the subject have any difﬁculty or need help with: Remembering appointments, family occasions, holidays, medications")</v>
      </c>
      <c r="I375" s="33" t="str">
        <f t="shared" si="10"/>
        <v>missing values REMDATES(8,9,-4).</v>
      </c>
      <c r="J375" s="61" t="s">
        <v>3829</v>
      </c>
    </row>
    <row r="376" spans="1:10" ht="132" x14ac:dyDescent="0.25">
      <c r="A376" s="49" t="s">
        <v>2718</v>
      </c>
      <c r="B376" s="8" t="s">
        <v>522</v>
      </c>
      <c r="C376" s="63" t="s">
        <v>522</v>
      </c>
      <c r="D376" s="50" t="s">
        <v>1238</v>
      </c>
      <c r="E376" s="49" t="s">
        <v>14</v>
      </c>
      <c r="F376" s="49" t="s">
        <v>9</v>
      </c>
      <c r="G376" s="50" t="s">
        <v>3011</v>
      </c>
      <c r="H376" s="42" t="str">
        <f t="shared" si="11"/>
        <v>NACC$TRAVEL=labelled_spss(NACC$TRAVEL,c(0 = Normal
1 = Has difficulty, but does by self
2 = Requires assistance
3 = Dependent
8 = Not applicable (e.g., never did)
9 = Unknown
-4 = Not available), label="In the past four weeks, did the subject have any difﬁculty or need help with: Traveling out of the neighborhood, driving, or arranging to take public transportation")</v>
      </c>
      <c r="I376" s="33" t="str">
        <f t="shared" si="10"/>
        <v>missing values TRAVEL(8,9,-4).</v>
      </c>
      <c r="J376" s="61" t="s">
        <v>3829</v>
      </c>
    </row>
    <row r="377" spans="1:10" ht="60" x14ac:dyDescent="0.25">
      <c r="A377" s="49" t="s">
        <v>2719</v>
      </c>
      <c r="B377" s="8" t="s">
        <v>521</v>
      </c>
      <c r="C377" s="63" t="s">
        <v>521</v>
      </c>
      <c r="D377" s="50" t="s">
        <v>520</v>
      </c>
      <c r="E377" s="49" t="s">
        <v>8</v>
      </c>
      <c r="F377" s="49" t="s">
        <v>9</v>
      </c>
      <c r="G377" s="50" t="s">
        <v>3012</v>
      </c>
      <c r="H377" s="42" t="str">
        <f t="shared" si="11"/>
        <v>NACC$NACCNREX=labelled_spss(NACC$NACCNREX,c(0 = Abnormal findings
1 = No abnormal findings or findings normal for age
9 = Unknown
-4 = Not available), label="Were all ﬁndings unremarkable?")</v>
      </c>
      <c r="I377" s="33" t="str">
        <f t="shared" si="10"/>
        <v>missing values NACCNREX(9,-4).</v>
      </c>
      <c r="J377" s="61" t="s">
        <v>3826</v>
      </c>
    </row>
    <row r="378" spans="1:10" ht="108" x14ac:dyDescent="0.25">
      <c r="A378" s="49" t="s">
        <v>2719</v>
      </c>
      <c r="B378" s="8" t="s">
        <v>519</v>
      </c>
      <c r="C378" s="63" t="s">
        <v>519</v>
      </c>
      <c r="D378" s="50" t="s">
        <v>1239</v>
      </c>
      <c r="E378" s="49" t="s">
        <v>14</v>
      </c>
      <c r="F378" s="49" t="s">
        <v>65</v>
      </c>
      <c r="G378" s="50" t="s">
        <v>3013</v>
      </c>
      <c r="H378" s="42" t="str">
        <f t="shared" si="11"/>
        <v>NACC$NORMEXAM=labelled_spss(NACC$NORMEXAM,c(0 = No abnormal findings
1 = Yes — abnormal findings were consistent with syndromes listed in Questions 2-8
2 = Yes — abnormal findings were consistent with age-associated changes or irrelevant to dementing disorders (e.g., Bell’s palsy)
-4 = Not available), label="Were there abnormal neurological exam ﬁndings?")</v>
      </c>
      <c r="I378" s="33" t="str">
        <f t="shared" si="10"/>
        <v>missing values NORMEXAM(-4).</v>
      </c>
      <c r="J378" s="61" t="s">
        <v>2888</v>
      </c>
    </row>
    <row r="379" spans="1:10" ht="60" x14ac:dyDescent="0.25">
      <c r="A379" s="49" t="s">
        <v>2719</v>
      </c>
      <c r="B379" s="8" t="s">
        <v>569</v>
      </c>
      <c r="C379" s="63" t="s">
        <v>569</v>
      </c>
      <c r="D379" s="50" t="s">
        <v>1240</v>
      </c>
      <c r="E379" s="49" t="s">
        <v>14</v>
      </c>
      <c r="F379" s="49" t="s">
        <v>67</v>
      </c>
      <c r="G379" s="50" t="s">
        <v>2974</v>
      </c>
      <c r="H379" s="42" t="str">
        <f t="shared" si="11"/>
        <v>NACC$FOCLDEF=labelled_spss(NACC$FOCLDEF,c(0 = No
1 = Yes
9 = Unknown
-4 = Not available), label="Are focal deﬁcits present indicative of central nervous system disorder?")</v>
      </c>
      <c r="I379" s="33" t="str">
        <f t="shared" si="10"/>
        <v>missing values FOCLDEF(9,-4).</v>
      </c>
      <c r="J379" s="61" t="s">
        <v>3826</v>
      </c>
    </row>
    <row r="380" spans="1:10" ht="60" x14ac:dyDescent="0.25">
      <c r="A380" s="49" t="s">
        <v>2719</v>
      </c>
      <c r="B380" s="8" t="s">
        <v>568</v>
      </c>
      <c r="C380" s="63" t="s">
        <v>568</v>
      </c>
      <c r="D380" s="50" t="s">
        <v>1241</v>
      </c>
      <c r="E380" s="49" t="s">
        <v>14</v>
      </c>
      <c r="F380" s="49" t="s">
        <v>67</v>
      </c>
      <c r="G380" s="50" t="s">
        <v>2974</v>
      </c>
      <c r="H380" s="42" t="str">
        <f t="shared" si="11"/>
        <v>NACC$GAITDIS=labelled_spss(NACC$GAITDIS,c(0 = No
1 = Yes
9 = Unknown
-4 = Not available), label="Is gait disorder present indicative of central nervous system disorder?")</v>
      </c>
      <c r="I380" s="33" t="str">
        <f t="shared" si="10"/>
        <v>missing values GAITDIS(9,-4).</v>
      </c>
      <c r="J380" s="61" t="s">
        <v>3826</v>
      </c>
    </row>
    <row r="381" spans="1:10" ht="84" x14ac:dyDescent="0.25">
      <c r="A381" s="49" t="s">
        <v>2719</v>
      </c>
      <c r="B381" s="8" t="s">
        <v>567</v>
      </c>
      <c r="C381" s="63" t="s">
        <v>567</v>
      </c>
      <c r="D381" s="50" t="s">
        <v>1242</v>
      </c>
      <c r="E381" s="49" t="s">
        <v>14</v>
      </c>
      <c r="F381" s="49" t="s">
        <v>67</v>
      </c>
      <c r="G381" s="50" t="s">
        <v>2974</v>
      </c>
      <c r="H381" s="42" t="str">
        <f t="shared" si="11"/>
        <v>NACC$EYEMOVE=labelled_spss(NACC$EYEMOVE,c(0 = No
1 = Yes
9 = Unknown
-4 = Not available), label="Are there eye movement abnormalities present indicative of central nervous system disorder?")</v>
      </c>
      <c r="I381" s="33" t="str">
        <f t="shared" si="10"/>
        <v>missing values EYEMOVE(9,-4).</v>
      </c>
      <c r="J381" s="61" t="s">
        <v>3826</v>
      </c>
    </row>
    <row r="382" spans="1:10" ht="48" x14ac:dyDescent="0.25">
      <c r="A382" s="49" t="s">
        <v>2719</v>
      </c>
      <c r="B382" s="8" t="s">
        <v>566</v>
      </c>
      <c r="C382" s="63" t="s">
        <v>566</v>
      </c>
      <c r="D382" s="50" t="s">
        <v>1243</v>
      </c>
      <c r="E382" s="49" t="s">
        <v>14</v>
      </c>
      <c r="F382" s="49" t="s">
        <v>65</v>
      </c>
      <c r="G382" s="50" t="s">
        <v>3014</v>
      </c>
      <c r="H382" s="42" t="str">
        <f t="shared" si="11"/>
        <v>NACC$PARKSIGN=labelled_spss(NACC$PARKSIGN,c(0 = No
1 = Yes
-4 = Not available), label="Parkinsonian signs ")</v>
      </c>
      <c r="I382" s="33" t="str">
        <f t="shared" si="10"/>
        <v>missing values PARKSIGN(-4).</v>
      </c>
      <c r="J382" s="61" t="s">
        <v>2888</v>
      </c>
    </row>
    <row r="383" spans="1:10" ht="48" x14ac:dyDescent="0.25">
      <c r="A383" s="49" t="s">
        <v>2719</v>
      </c>
      <c r="B383" s="8" t="s">
        <v>565</v>
      </c>
      <c r="C383" s="63" t="s">
        <v>565</v>
      </c>
      <c r="D383" s="50" t="s">
        <v>564</v>
      </c>
      <c r="E383" s="49" t="s">
        <v>14</v>
      </c>
      <c r="F383" s="49" t="s">
        <v>65</v>
      </c>
      <c r="G383" s="50" t="s">
        <v>3015</v>
      </c>
      <c r="H383" s="42" t="str">
        <f t="shared" si="11"/>
        <v>NACC$RESTTRL=labelled_spss(NACC$RESTTRL,c(0 = No
1 = Yes
8 = Not assessed
-4 = Not available), label="Resting tremor — left arm")</v>
      </c>
      <c r="I383" s="33" t="str">
        <f t="shared" si="10"/>
        <v>missing values RESTTRL(8,-4).</v>
      </c>
      <c r="J383" s="61" t="s">
        <v>3828</v>
      </c>
    </row>
    <row r="384" spans="1:10" ht="48" x14ac:dyDescent="0.25">
      <c r="A384" s="49" t="s">
        <v>2719</v>
      </c>
      <c r="B384" s="8" t="s">
        <v>563</v>
      </c>
      <c r="C384" s="63" t="s">
        <v>563</v>
      </c>
      <c r="D384" s="50" t="s">
        <v>562</v>
      </c>
      <c r="E384" s="49" t="s">
        <v>14</v>
      </c>
      <c r="F384" s="49" t="s">
        <v>65</v>
      </c>
      <c r="G384" s="50" t="s">
        <v>3015</v>
      </c>
      <c r="H384" s="42" t="str">
        <f t="shared" si="11"/>
        <v>NACC$RESTTRR=labelled_spss(NACC$RESTTRR,c(0 = No
1 = Yes
8 = Not assessed
-4 = Not available), label="Resting tremor — right arm")</v>
      </c>
      <c r="I384" s="33" t="str">
        <f t="shared" si="10"/>
        <v>missing values RESTTRR(8,-4).</v>
      </c>
      <c r="J384" s="61" t="s">
        <v>3828</v>
      </c>
    </row>
    <row r="385" spans="1:10" ht="72" x14ac:dyDescent="0.25">
      <c r="A385" s="49" t="s">
        <v>2719</v>
      </c>
      <c r="B385" s="8" t="s">
        <v>561</v>
      </c>
      <c r="C385" s="63" t="s">
        <v>561</v>
      </c>
      <c r="D385" s="50" t="s">
        <v>1244</v>
      </c>
      <c r="E385" s="49" t="s">
        <v>14</v>
      </c>
      <c r="F385" s="49" t="s">
        <v>65</v>
      </c>
      <c r="G385" s="50" t="s">
        <v>3015</v>
      </c>
      <c r="H385" s="42" t="str">
        <f t="shared" si="11"/>
        <v>NACC$SLOWINGL=labelled_spss(NACC$SLOWINGL,c(0 = No
1 = Yes
8 = Not assessed
-4 = Not available), label="Slowing of ﬁne motor movements — left side")</v>
      </c>
      <c r="I385" s="33" t="str">
        <f t="shared" si="10"/>
        <v>missing values SLOWINGL(8,-4).</v>
      </c>
      <c r="J385" s="61" t="s">
        <v>3828</v>
      </c>
    </row>
    <row r="386" spans="1:10" ht="72" x14ac:dyDescent="0.25">
      <c r="A386" s="49" t="s">
        <v>2719</v>
      </c>
      <c r="B386" s="8" t="s">
        <v>560</v>
      </c>
      <c r="C386" s="63" t="s">
        <v>560</v>
      </c>
      <c r="D386" s="50" t="s">
        <v>1245</v>
      </c>
      <c r="E386" s="49" t="s">
        <v>14</v>
      </c>
      <c r="F386" s="49" t="s">
        <v>65</v>
      </c>
      <c r="G386" s="50" t="s">
        <v>3015</v>
      </c>
      <c r="H386" s="42" t="str">
        <f t="shared" si="11"/>
        <v>NACC$SLOWINGR=labelled_spss(NACC$SLOWINGR,c(0 = No
1 = Yes
8 = Not assessed
-4 = Not available), label="Slowing of ﬁne motor movements — right side")</v>
      </c>
      <c r="I386" s="33" t="str">
        <f t="shared" ref="I386:I449" si="12">IF(J386="","",CONCATENATE("missing values ",B386,"(",J386,")."))</f>
        <v>missing values SLOWINGR(8,-4).</v>
      </c>
      <c r="J386" s="61" t="s">
        <v>3828</v>
      </c>
    </row>
    <row r="387" spans="1:10" ht="48" x14ac:dyDescent="0.25">
      <c r="A387" s="49" t="s">
        <v>2719</v>
      </c>
      <c r="B387" s="8" t="s">
        <v>559</v>
      </c>
      <c r="C387" s="63" t="s">
        <v>559</v>
      </c>
      <c r="D387" s="50" t="s">
        <v>1246</v>
      </c>
      <c r="E387" s="49" t="s">
        <v>14</v>
      </c>
      <c r="F387" s="49" t="s">
        <v>65</v>
      </c>
      <c r="G387" s="50" t="s">
        <v>3015</v>
      </c>
      <c r="H387" s="42" t="str">
        <f t="shared" ref="H387:H450" si="13">CONCATENATE("NACC$",B387,"=","labelled_spss(NACC$",B387,",c(",G387,"), label=",$H$1,D387,$H$1,")")</f>
        <v>NACC$RIGIDL=labelled_spss(NACC$RIGIDL,c(0 = No
1 = Yes
8 = Not assessed
-4 = Not available), label="Rigidity — left arm ")</v>
      </c>
      <c r="I387" s="33" t="str">
        <f t="shared" si="12"/>
        <v>missing values RIGIDL(8,-4).</v>
      </c>
      <c r="J387" s="61" t="s">
        <v>3828</v>
      </c>
    </row>
    <row r="388" spans="1:10" ht="48" x14ac:dyDescent="0.25">
      <c r="A388" s="49" t="s">
        <v>2719</v>
      </c>
      <c r="B388" s="8" t="s">
        <v>558</v>
      </c>
      <c r="C388" s="63" t="s">
        <v>558</v>
      </c>
      <c r="D388" s="50" t="s">
        <v>557</v>
      </c>
      <c r="E388" s="49" t="s">
        <v>14</v>
      </c>
      <c r="F388" s="49" t="s">
        <v>65</v>
      </c>
      <c r="G388" s="50" t="s">
        <v>3015</v>
      </c>
      <c r="H388" s="42" t="str">
        <f t="shared" si="13"/>
        <v>NACC$RIGIDR=labelled_spss(NACC$RIGIDR,c(0 = No
1 = Yes
8 = Not assessed
-4 = Not available), label="Rigidity — right arm")</v>
      </c>
      <c r="I388" s="33" t="str">
        <f t="shared" si="12"/>
        <v>missing values RIGIDR(8,-4).</v>
      </c>
      <c r="J388" s="61" t="s">
        <v>3828</v>
      </c>
    </row>
    <row r="389" spans="1:10" ht="48" x14ac:dyDescent="0.25">
      <c r="A389" s="49" t="s">
        <v>2719</v>
      </c>
      <c r="B389" s="8" t="s">
        <v>556</v>
      </c>
      <c r="C389" s="63" t="s">
        <v>556</v>
      </c>
      <c r="D389" s="50" t="s">
        <v>555</v>
      </c>
      <c r="E389" s="49" t="s">
        <v>14</v>
      </c>
      <c r="F389" s="49" t="s">
        <v>65</v>
      </c>
      <c r="G389" s="50" t="s">
        <v>3015</v>
      </c>
      <c r="H389" s="42" t="str">
        <f t="shared" si="13"/>
        <v>NACC$BRADY=labelled_spss(NACC$BRADY,c(0 = No
1 = Yes
8 = Not assessed
-4 = Not available), label="Bradykinesia")</v>
      </c>
      <c r="I389" s="33" t="str">
        <f t="shared" si="12"/>
        <v>missing values BRADY(8,-4).</v>
      </c>
      <c r="J389" s="61" t="s">
        <v>3828</v>
      </c>
    </row>
    <row r="390" spans="1:10" ht="60" x14ac:dyDescent="0.25">
      <c r="A390" s="49" t="s">
        <v>2719</v>
      </c>
      <c r="B390" s="8" t="s">
        <v>554</v>
      </c>
      <c r="C390" s="63" t="s">
        <v>554</v>
      </c>
      <c r="D390" s="50" t="s">
        <v>553</v>
      </c>
      <c r="E390" s="49" t="s">
        <v>14</v>
      </c>
      <c r="F390" s="49" t="s">
        <v>65</v>
      </c>
      <c r="G390" s="50" t="s">
        <v>3015</v>
      </c>
      <c r="H390" s="42" t="str">
        <f t="shared" si="13"/>
        <v>NACC$PARKGAIT=labelled_spss(NACC$PARKGAIT,c(0 = No
1 = Yes
8 = Not assessed
-4 = Not available), label="Parkinsonian gait disorder")</v>
      </c>
      <c r="I390" s="33" t="str">
        <f t="shared" si="12"/>
        <v>missing values PARKGAIT(8,-4).</v>
      </c>
      <c r="J390" s="61" t="s">
        <v>3828</v>
      </c>
    </row>
    <row r="391" spans="1:10" ht="60" x14ac:dyDescent="0.25">
      <c r="A391" s="49" t="s">
        <v>2719</v>
      </c>
      <c r="B391" s="8" t="s">
        <v>552</v>
      </c>
      <c r="C391" s="63" t="s">
        <v>552</v>
      </c>
      <c r="D391" s="50" t="s">
        <v>551</v>
      </c>
      <c r="E391" s="49" t="s">
        <v>14</v>
      </c>
      <c r="F391" s="49" t="s">
        <v>65</v>
      </c>
      <c r="G391" s="50" t="s">
        <v>3015</v>
      </c>
      <c r="H391" s="42" t="str">
        <f t="shared" si="13"/>
        <v>NACC$POSTINST=labelled_spss(NACC$POSTINST,c(0 = No
1 = Yes
8 = Not assessed
-4 = Not available), label="Postural instability")</v>
      </c>
      <c r="I391" s="33" t="str">
        <f t="shared" si="12"/>
        <v>missing values POSTINST(8,-4).</v>
      </c>
      <c r="J391" s="61" t="s">
        <v>3828</v>
      </c>
    </row>
    <row r="392" spans="1:10" ht="72" x14ac:dyDescent="0.25">
      <c r="A392" s="49" t="s">
        <v>2719</v>
      </c>
      <c r="B392" s="8" t="s">
        <v>550</v>
      </c>
      <c r="C392" s="63" t="s">
        <v>550</v>
      </c>
      <c r="D392" s="50" t="s">
        <v>1247</v>
      </c>
      <c r="E392" s="49" t="s">
        <v>14</v>
      </c>
      <c r="F392" s="49" t="s">
        <v>65</v>
      </c>
      <c r="G392" s="50" t="s">
        <v>3014</v>
      </c>
      <c r="H392" s="42" t="str">
        <f t="shared" si="13"/>
        <v>NACC$CVDSIGNS=labelled_spss(NACC$CVDSIGNS,c(0 = No
1 = Yes
-4 = Not available), label="Neurological sign considered by examiner to be most likely consistent with cerebrovascular disease")</v>
      </c>
      <c r="I392" s="33" t="str">
        <f t="shared" si="12"/>
        <v>missing values CVDSIGNS(-4).</v>
      </c>
      <c r="J392" s="61" t="s">
        <v>2888</v>
      </c>
    </row>
    <row r="393" spans="1:10" ht="72" x14ac:dyDescent="0.25">
      <c r="A393" s="49" t="s">
        <v>2719</v>
      </c>
      <c r="B393" s="8" t="s">
        <v>549</v>
      </c>
      <c r="C393" s="63" t="s">
        <v>549</v>
      </c>
      <c r="D393" s="50" t="s">
        <v>1248</v>
      </c>
      <c r="E393" s="49" t="s">
        <v>14</v>
      </c>
      <c r="F393" s="49" t="s">
        <v>65</v>
      </c>
      <c r="G393" s="50" t="s">
        <v>3015</v>
      </c>
      <c r="H393" s="42" t="str">
        <f t="shared" si="13"/>
        <v>NACC$CORTDEF=labelled_spss(NACC$CORTDEF,c(0 = No
1 = Yes
8 = Not assessed
-4 = Not available), label="Cortical cognitive deﬁcit (e.g., aphasia, apraxia, neglect)")</v>
      </c>
      <c r="I393" s="33" t="str">
        <f t="shared" si="12"/>
        <v>missing values CORTDEF(8,-4).</v>
      </c>
      <c r="J393" s="61" t="s">
        <v>3828</v>
      </c>
    </row>
    <row r="394" spans="1:10" ht="84" x14ac:dyDescent="0.25">
      <c r="A394" s="49" t="s">
        <v>2719</v>
      </c>
      <c r="B394" s="8" t="s">
        <v>548</v>
      </c>
      <c r="C394" s="63" t="s">
        <v>548</v>
      </c>
      <c r="D394" s="50" t="s">
        <v>1249</v>
      </c>
      <c r="E394" s="49" t="s">
        <v>14</v>
      </c>
      <c r="F394" s="49" t="s">
        <v>65</v>
      </c>
      <c r="G394" s="50" t="s">
        <v>3015</v>
      </c>
      <c r="H394" s="42" t="str">
        <f t="shared" si="13"/>
        <v>NACC$SIVDFIND=labelled_spss(NACC$SIVDFIND,c(0 = No
1 = Yes
8 = Not assessed
-4 = Not available), label="Focal or other neurological ﬁndings consistent with SIVD (subcortical ischemic vascular dementia)")</v>
      </c>
      <c r="I394" s="33" t="str">
        <f t="shared" si="12"/>
        <v>missing values SIVDFIND(8,-4).</v>
      </c>
      <c r="J394" s="61" t="s">
        <v>3828</v>
      </c>
    </row>
    <row r="395" spans="1:10" ht="84" x14ac:dyDescent="0.25">
      <c r="A395" s="49" t="s">
        <v>2719</v>
      </c>
      <c r="B395" s="8" t="s">
        <v>547</v>
      </c>
      <c r="C395" s="63" t="s">
        <v>547</v>
      </c>
      <c r="D395" s="50" t="s">
        <v>1250</v>
      </c>
      <c r="E395" s="49" t="s">
        <v>14</v>
      </c>
      <c r="F395" s="49" t="s">
        <v>65</v>
      </c>
      <c r="G395" s="50" t="s">
        <v>3015</v>
      </c>
      <c r="H395" s="42" t="str">
        <f t="shared" si="13"/>
        <v>NACC$CVDMOTL=labelled_spss(NACC$CVDMOTL,c(0 = No
1 = Yes
8 = Not assessed
-4 = Not available), label="Motor (may include weakness of combination of face, arm, and leg; reﬂex changes, etc.) — left side")</v>
      </c>
      <c r="I395" s="33" t="str">
        <f t="shared" si="12"/>
        <v>missing values CVDMOTL(8,-4).</v>
      </c>
      <c r="J395" s="61" t="s">
        <v>3828</v>
      </c>
    </row>
    <row r="396" spans="1:10" ht="84" x14ac:dyDescent="0.25">
      <c r="A396" s="49" t="s">
        <v>2719</v>
      </c>
      <c r="B396" s="8" t="s">
        <v>546</v>
      </c>
      <c r="C396" s="63" t="s">
        <v>546</v>
      </c>
      <c r="D396" s="50" t="s">
        <v>1251</v>
      </c>
      <c r="E396" s="49" t="s">
        <v>14</v>
      </c>
      <c r="F396" s="49" t="s">
        <v>65</v>
      </c>
      <c r="G396" s="50" t="s">
        <v>3015</v>
      </c>
      <c r="H396" s="42" t="str">
        <f t="shared" si="13"/>
        <v>NACC$CVDMOTR=labelled_spss(NACC$CVDMOTR,c(0 = No
1 = Yes
8 = Not assessed
-4 = Not available), label="Motor (may include weakness of combination of face, arm, and leg; reﬂex changes, etc.) — right side")</v>
      </c>
      <c r="I396" s="33" t="str">
        <f t="shared" si="12"/>
        <v>missing values CVDMOTR(8,-4).</v>
      </c>
      <c r="J396" s="61" t="s">
        <v>3828</v>
      </c>
    </row>
    <row r="397" spans="1:10" ht="72" x14ac:dyDescent="0.25">
      <c r="A397" s="49" t="s">
        <v>2719</v>
      </c>
      <c r="B397" s="8" t="s">
        <v>545</v>
      </c>
      <c r="C397" s="63" t="s">
        <v>545</v>
      </c>
      <c r="D397" s="50" t="s">
        <v>1252</v>
      </c>
      <c r="E397" s="49" t="s">
        <v>14</v>
      </c>
      <c r="F397" s="49" t="s">
        <v>65</v>
      </c>
      <c r="G397" s="50" t="s">
        <v>3015</v>
      </c>
      <c r="H397" s="42" t="str">
        <f t="shared" si="13"/>
        <v>NACC$CORTVISL=labelled_spss(NACC$CORTVISL,c(0 = No
1 = Yes
8 = Not assessed
-4 = Not available), label="Cortical visual ﬁeld loss — left side ")</v>
      </c>
      <c r="I397" s="33" t="str">
        <f t="shared" si="12"/>
        <v>missing values CORTVISL(8,-4).</v>
      </c>
      <c r="J397" s="61" t="s">
        <v>3828</v>
      </c>
    </row>
    <row r="398" spans="1:10" ht="72" x14ac:dyDescent="0.25">
      <c r="A398" s="49" t="s">
        <v>2719</v>
      </c>
      <c r="B398" s="8" t="s">
        <v>544</v>
      </c>
      <c r="C398" s="63" t="s">
        <v>544</v>
      </c>
      <c r="D398" s="50" t="s">
        <v>543</v>
      </c>
      <c r="E398" s="49" t="s">
        <v>14</v>
      </c>
      <c r="F398" s="49" t="s">
        <v>65</v>
      </c>
      <c r="G398" s="50" t="s">
        <v>3015</v>
      </c>
      <c r="H398" s="42" t="str">
        <f t="shared" si="13"/>
        <v>NACC$CORTVISR=labelled_spss(NACC$CORTVISR,c(0 = No
1 = Yes
8 = Not assessed
-4 = Not available), label="Cortical visual ﬁeld loss — right side")</v>
      </c>
      <c r="I398" s="33" t="str">
        <f t="shared" si="12"/>
        <v>missing values CORTVISR(8,-4).</v>
      </c>
      <c r="J398" s="61" t="s">
        <v>3828</v>
      </c>
    </row>
    <row r="399" spans="1:10" ht="48" x14ac:dyDescent="0.25">
      <c r="A399" s="49" t="s">
        <v>2719</v>
      </c>
      <c r="B399" s="8" t="s">
        <v>542</v>
      </c>
      <c r="C399" s="63" t="s">
        <v>542</v>
      </c>
      <c r="D399" s="50" t="s">
        <v>541</v>
      </c>
      <c r="E399" s="49" t="s">
        <v>14</v>
      </c>
      <c r="F399" s="49" t="s">
        <v>65</v>
      </c>
      <c r="G399" s="50" t="s">
        <v>3015</v>
      </c>
      <c r="H399" s="42" t="str">
        <f t="shared" si="13"/>
        <v>NACC$SOMATL=labelled_spss(NACC$SOMATL,c(0 = No
1 = Yes
8 = Not assessed
-4 = Not available), label="Somatosensory loss — left side")</v>
      </c>
      <c r="I399" s="33" t="str">
        <f t="shared" si="12"/>
        <v>missing values SOMATL(8,-4).</v>
      </c>
      <c r="J399" s="61" t="s">
        <v>3828</v>
      </c>
    </row>
    <row r="400" spans="1:10" ht="48" x14ac:dyDescent="0.25">
      <c r="A400" s="49" t="s">
        <v>2719</v>
      </c>
      <c r="B400" s="8" t="s">
        <v>540</v>
      </c>
      <c r="C400" s="63" t="s">
        <v>540</v>
      </c>
      <c r="D400" s="50" t="s">
        <v>539</v>
      </c>
      <c r="E400" s="49" t="s">
        <v>14</v>
      </c>
      <c r="F400" s="49" t="s">
        <v>65</v>
      </c>
      <c r="G400" s="50" t="s">
        <v>3015</v>
      </c>
      <c r="H400" s="42" t="str">
        <f t="shared" si="13"/>
        <v>NACC$SOMATR=labelled_spss(NACC$SOMATR,c(0 = No
1 = Yes
8 = Not assessed
-4 = Not available), label="Somatosensory loss — right side")</v>
      </c>
      <c r="I400" s="33" t="str">
        <f t="shared" si="12"/>
        <v>missing values SOMATR(8,-4).</v>
      </c>
      <c r="J400" s="61" t="s">
        <v>3828</v>
      </c>
    </row>
    <row r="401" spans="1:10" ht="72" x14ac:dyDescent="0.25">
      <c r="A401" s="49" t="s">
        <v>2719</v>
      </c>
      <c r="B401" s="8" t="s">
        <v>598</v>
      </c>
      <c r="C401" s="63" t="s">
        <v>598</v>
      </c>
      <c r="D401" s="50" t="s">
        <v>1253</v>
      </c>
      <c r="E401" s="49" t="s">
        <v>14</v>
      </c>
      <c r="F401" s="49" t="s">
        <v>65</v>
      </c>
      <c r="G401" s="50" t="s">
        <v>3014</v>
      </c>
      <c r="H401" s="42" t="str">
        <f t="shared" si="13"/>
        <v>NACC$POSTCORT=labelled_spss(NACC$POSTCORT,c(0 = No
1 = Yes
-4 = Not available), label="Higher cortical visual problem suggesting posterior cortical atrophy (e.g., prosopagnosia, simultagnosia, Balint’s syndrome) or apraxia of gaze")</v>
      </c>
      <c r="I401" s="33" t="str">
        <f t="shared" si="12"/>
        <v>missing values POSTCORT(-4).</v>
      </c>
      <c r="J401" s="61" t="s">
        <v>2888</v>
      </c>
    </row>
    <row r="402" spans="1:10" ht="60" x14ac:dyDescent="0.25">
      <c r="A402" s="49" t="s">
        <v>2719</v>
      </c>
      <c r="B402" s="8" t="s">
        <v>597</v>
      </c>
      <c r="C402" s="63" t="s">
        <v>597</v>
      </c>
      <c r="D402" s="50" t="s">
        <v>1254</v>
      </c>
      <c r="E402" s="49" t="s">
        <v>14</v>
      </c>
      <c r="F402" s="49" t="s">
        <v>65</v>
      </c>
      <c r="G402" s="50" t="s">
        <v>3014</v>
      </c>
      <c r="H402" s="42" t="str">
        <f t="shared" si="13"/>
        <v>NACC$PSPCBS=labelled_spss(NACC$PSPCBS,c(0 = No
1 = Yes
-4 = Not available), label="Findings suggestive of progressive supranuclear palsy (PSP), corticobasal syndrome (CBS), or other related disorders")</v>
      </c>
      <c r="I402" s="33" t="str">
        <f t="shared" si="12"/>
        <v>missing values PSPCBS(-4).</v>
      </c>
      <c r="J402" s="61" t="s">
        <v>2888</v>
      </c>
    </row>
    <row r="403" spans="1:10" ht="60" x14ac:dyDescent="0.25">
      <c r="A403" s="49" t="s">
        <v>2719</v>
      </c>
      <c r="B403" s="8" t="s">
        <v>596</v>
      </c>
      <c r="C403" s="63" t="s">
        <v>596</v>
      </c>
      <c r="D403" s="50" t="s">
        <v>1255</v>
      </c>
      <c r="E403" s="49" t="s">
        <v>14</v>
      </c>
      <c r="F403" s="49" t="s">
        <v>65</v>
      </c>
      <c r="G403" s="50" t="s">
        <v>3015</v>
      </c>
      <c r="H403" s="42" t="str">
        <f t="shared" si="13"/>
        <v>NACC$EYEPSP=labelled_spss(NACC$EYEPSP,c(0 = No
1 = Yes
8 = Not assessed
-4 = Not available), label="Eye movement changes consistent with PSP")</v>
      </c>
      <c r="I403" s="33" t="str">
        <f t="shared" si="12"/>
        <v>missing values EYEPSP(8,-4).</v>
      </c>
      <c r="J403" s="61" t="s">
        <v>3828</v>
      </c>
    </row>
    <row r="404" spans="1:10" ht="48" x14ac:dyDescent="0.25">
      <c r="A404" s="49" t="s">
        <v>2719</v>
      </c>
      <c r="B404" s="8" t="s">
        <v>594</v>
      </c>
      <c r="C404" s="63" t="s">
        <v>594</v>
      </c>
      <c r="D404" s="50" t="s">
        <v>593</v>
      </c>
      <c r="E404" s="49" t="s">
        <v>14</v>
      </c>
      <c r="F404" s="49" t="s">
        <v>65</v>
      </c>
      <c r="G404" s="50" t="s">
        <v>3015</v>
      </c>
      <c r="H404" s="42" t="str">
        <f t="shared" si="13"/>
        <v>NACC$DYSPSP=labelled_spss(NACC$DYSPSP,c(0 = No
1 = Yes
8 = Not assessed
-4 = Not available), label="Dysarthria consistent with PSP")</v>
      </c>
      <c r="I404" s="33" t="str">
        <f t="shared" si="12"/>
        <v>missing values DYSPSP(8,-4).</v>
      </c>
      <c r="J404" s="61" t="s">
        <v>3828</v>
      </c>
    </row>
    <row r="405" spans="1:10" ht="60" x14ac:dyDescent="0.25">
      <c r="A405" s="49" t="s">
        <v>2719</v>
      </c>
      <c r="B405" s="8" t="s">
        <v>592</v>
      </c>
      <c r="C405" s="63" t="s">
        <v>592</v>
      </c>
      <c r="D405" s="50" t="s">
        <v>591</v>
      </c>
      <c r="E405" s="49" t="s">
        <v>14</v>
      </c>
      <c r="F405" s="49" t="s">
        <v>65</v>
      </c>
      <c r="G405" s="50" t="s">
        <v>3015</v>
      </c>
      <c r="H405" s="42" t="str">
        <f t="shared" si="13"/>
        <v>NACC$AXIALPSP=labelled_spss(NACC$AXIALPSP,c(0 = No
1 = Yes
8 = Not assessed
-4 = Not available), label="Axial rigidity consistent with PSP")</v>
      </c>
      <c r="I405" s="33" t="str">
        <f t="shared" si="12"/>
        <v>missing values AXIALPSP(8,-4).</v>
      </c>
      <c r="J405" s="61" t="s">
        <v>3828</v>
      </c>
    </row>
    <row r="406" spans="1:10" ht="48" x14ac:dyDescent="0.25">
      <c r="A406" s="49" t="s">
        <v>2719</v>
      </c>
      <c r="B406" s="8" t="s">
        <v>590</v>
      </c>
      <c r="C406" s="63" t="s">
        <v>590</v>
      </c>
      <c r="D406" s="50" t="s">
        <v>589</v>
      </c>
      <c r="E406" s="49" t="s">
        <v>14</v>
      </c>
      <c r="F406" s="49" t="s">
        <v>65</v>
      </c>
      <c r="G406" s="50" t="s">
        <v>3015</v>
      </c>
      <c r="H406" s="42" t="str">
        <f t="shared" si="13"/>
        <v>NACC$GAITPSP=labelled_spss(NACC$GAITPSP,c(0 = No
1 = Yes
8 = Not assessed
-4 = Not available), label="Gait disorder consistent with PSP")</v>
      </c>
      <c r="I406" s="33" t="str">
        <f t="shared" si="12"/>
        <v>missing values GAITPSP(8,-4).</v>
      </c>
      <c r="J406" s="61" t="s">
        <v>3828</v>
      </c>
    </row>
    <row r="407" spans="1:10" ht="60" x14ac:dyDescent="0.25">
      <c r="A407" s="49" t="s">
        <v>2719</v>
      </c>
      <c r="B407" s="8" t="s">
        <v>588</v>
      </c>
      <c r="C407" s="63" t="s">
        <v>588</v>
      </c>
      <c r="D407" s="50" t="s">
        <v>587</v>
      </c>
      <c r="E407" s="49" t="s">
        <v>14</v>
      </c>
      <c r="F407" s="49" t="s">
        <v>65</v>
      </c>
      <c r="G407" s="50" t="s">
        <v>3015</v>
      </c>
      <c r="H407" s="42" t="str">
        <f t="shared" si="13"/>
        <v>NACC$APRAXSP=labelled_spss(NACC$APRAXSP,c(0 = No
1 = Yes
8 = Not assessed
-4 = Not available), label="Apraxia of speech")</v>
      </c>
      <c r="I407" s="33" t="str">
        <f t="shared" si="12"/>
        <v>missing values APRAXSP(8,-4).</v>
      </c>
      <c r="J407" s="61" t="s">
        <v>3828</v>
      </c>
    </row>
    <row r="408" spans="1:10" ht="60" x14ac:dyDescent="0.25">
      <c r="A408" s="49" t="s">
        <v>2719</v>
      </c>
      <c r="B408" s="8" t="s">
        <v>586</v>
      </c>
      <c r="C408" s="63" t="s">
        <v>586</v>
      </c>
      <c r="D408" s="50" t="s">
        <v>585</v>
      </c>
      <c r="E408" s="49" t="s">
        <v>14</v>
      </c>
      <c r="F408" s="49" t="s">
        <v>65</v>
      </c>
      <c r="G408" s="50" t="s">
        <v>3015</v>
      </c>
      <c r="H408" s="42" t="str">
        <f t="shared" si="13"/>
        <v>NACC$APRAXL=labelled_spss(NACC$APRAXL,c(0 = No
1 = Yes
8 = Not assessed
-4 = Not available), label="Apraxia consistent with CBS — left side")</v>
      </c>
      <c r="I408" s="33" t="str">
        <f t="shared" si="12"/>
        <v>missing values APRAXL(8,-4).</v>
      </c>
      <c r="J408" s="61" t="s">
        <v>3828</v>
      </c>
    </row>
    <row r="409" spans="1:10" ht="60" x14ac:dyDescent="0.25">
      <c r="A409" s="49" t="s">
        <v>2719</v>
      </c>
      <c r="B409" s="8" t="s">
        <v>584</v>
      </c>
      <c r="C409" s="63" t="s">
        <v>584</v>
      </c>
      <c r="D409" s="50" t="s">
        <v>583</v>
      </c>
      <c r="E409" s="49" t="s">
        <v>14</v>
      </c>
      <c r="F409" s="49" t="s">
        <v>65</v>
      </c>
      <c r="G409" s="50" t="s">
        <v>3015</v>
      </c>
      <c r="H409" s="42" t="str">
        <f t="shared" si="13"/>
        <v>NACC$APRAXR=labelled_spss(NACC$APRAXR,c(0 = No
1 = Yes
8 = Not assessed
-4 = Not available), label="Apraxia consistent with CBS — right side")</v>
      </c>
      <c r="I409" s="33" t="str">
        <f t="shared" si="12"/>
        <v>missing values APRAXR(8,-4).</v>
      </c>
      <c r="J409" s="61" t="s">
        <v>3828</v>
      </c>
    </row>
    <row r="410" spans="1:10" ht="72" x14ac:dyDescent="0.25">
      <c r="A410" s="49" t="s">
        <v>2719</v>
      </c>
      <c r="B410" s="8" t="s">
        <v>582</v>
      </c>
      <c r="C410" s="63" t="s">
        <v>582</v>
      </c>
      <c r="D410" s="50" t="s">
        <v>1256</v>
      </c>
      <c r="E410" s="49" t="s">
        <v>14</v>
      </c>
      <c r="F410" s="49" t="s">
        <v>65</v>
      </c>
      <c r="G410" s="50" t="s">
        <v>3015</v>
      </c>
      <c r="H410" s="42" t="str">
        <f t="shared" si="13"/>
        <v>NACC$CORTSENL=labelled_spss(NACC$CORTSENL,c(0 = No
1 = Yes
8 = Not assessed
-4 = Not available), label="Cortical sensory deﬁcits consistent with CBS — left side")</v>
      </c>
      <c r="I410" s="33" t="str">
        <f t="shared" si="12"/>
        <v>missing values CORTSENL(8,-4).</v>
      </c>
      <c r="J410" s="61" t="s">
        <v>3828</v>
      </c>
    </row>
    <row r="411" spans="1:10" ht="72" x14ac:dyDescent="0.25">
      <c r="A411" s="49" t="s">
        <v>2719</v>
      </c>
      <c r="B411" s="8" t="s">
        <v>581</v>
      </c>
      <c r="C411" s="63" t="s">
        <v>581</v>
      </c>
      <c r="D411" s="50" t="s">
        <v>1257</v>
      </c>
      <c r="E411" s="49" t="s">
        <v>14</v>
      </c>
      <c r="F411" s="49" t="s">
        <v>65</v>
      </c>
      <c r="G411" s="50" t="s">
        <v>3015</v>
      </c>
      <c r="H411" s="42" t="str">
        <f t="shared" si="13"/>
        <v>NACC$CORTSENR=labelled_spss(NACC$CORTSENR,c(0 = No
1 = Yes
8 = Not assessed
-4 = Not available), label="Cortical sensory deﬁcits consistent with CBS — right side")</v>
      </c>
      <c r="I411" s="33" t="str">
        <f t="shared" si="12"/>
        <v>missing values CORTSENR(8,-4).</v>
      </c>
      <c r="J411" s="61" t="s">
        <v>3828</v>
      </c>
    </row>
    <row r="412" spans="1:10" ht="60" x14ac:dyDescent="0.25">
      <c r="A412" s="49" t="s">
        <v>2719</v>
      </c>
      <c r="B412" s="8" t="s">
        <v>580</v>
      </c>
      <c r="C412" s="63" t="s">
        <v>580</v>
      </c>
      <c r="D412" s="50" t="s">
        <v>1258</v>
      </c>
      <c r="E412" s="49" t="s">
        <v>14</v>
      </c>
      <c r="F412" s="49" t="s">
        <v>65</v>
      </c>
      <c r="G412" s="50" t="s">
        <v>3015</v>
      </c>
      <c r="H412" s="42" t="str">
        <f t="shared" si="13"/>
        <v>NACC$ATAXL=labelled_spss(NACC$ATAXL,c(0 = No
1 = Yes
8 = Not assessed
-4 = Not available), label="Ataxia consistent with CBS — left side ")</v>
      </c>
      <c r="I412" s="33" t="str">
        <f t="shared" si="12"/>
        <v>missing values ATAXL(8,-4).</v>
      </c>
      <c r="J412" s="61" t="s">
        <v>3828</v>
      </c>
    </row>
    <row r="413" spans="1:10" ht="60" x14ac:dyDescent="0.25">
      <c r="A413" s="49" t="s">
        <v>2719</v>
      </c>
      <c r="B413" s="8" t="s">
        <v>579</v>
      </c>
      <c r="C413" s="63" t="s">
        <v>579</v>
      </c>
      <c r="D413" s="50" t="s">
        <v>1259</v>
      </c>
      <c r="E413" s="49" t="s">
        <v>14</v>
      </c>
      <c r="F413" s="49" t="s">
        <v>65</v>
      </c>
      <c r="G413" s="50" t="s">
        <v>3015</v>
      </c>
      <c r="H413" s="42" t="str">
        <f t="shared" si="13"/>
        <v>NACC$ATAXR=labelled_spss(NACC$ATAXR,c(0 = No
1 = Yes
8 = Not assessed
-4 = Not available), label="Ataxia consistent with CBS — right side ")</v>
      </c>
      <c r="I413" s="33" t="str">
        <f t="shared" si="12"/>
        <v>missing values ATAXR(8,-4).</v>
      </c>
      <c r="J413" s="61" t="s">
        <v>3828</v>
      </c>
    </row>
    <row r="414" spans="1:10" ht="72" x14ac:dyDescent="0.25">
      <c r="A414" s="49" t="s">
        <v>2719</v>
      </c>
      <c r="B414" s="8" t="s">
        <v>578</v>
      </c>
      <c r="C414" s="63" t="s">
        <v>578</v>
      </c>
      <c r="D414" s="50" t="s">
        <v>1260</v>
      </c>
      <c r="E414" s="49" t="s">
        <v>14</v>
      </c>
      <c r="F414" s="49" t="s">
        <v>65</v>
      </c>
      <c r="G414" s="50" t="s">
        <v>3015</v>
      </c>
      <c r="H414" s="42" t="str">
        <f t="shared" si="13"/>
        <v>NACC$ALIENLML=labelled_spss(NACC$ALIENLML,c(0 = No
1 = Yes
8 = Not assessed
-4 = Not available), label="Alien limb consistent with CBS — left side")</v>
      </c>
      <c r="I414" s="33" t="str">
        <f t="shared" si="12"/>
        <v>missing values ALIENLML(8,-4).</v>
      </c>
      <c r="J414" s="61" t="s">
        <v>3828</v>
      </c>
    </row>
    <row r="415" spans="1:10" ht="72" x14ac:dyDescent="0.25">
      <c r="A415" s="49" t="s">
        <v>2719</v>
      </c>
      <c r="B415" s="8" t="s">
        <v>577</v>
      </c>
      <c r="C415" s="63" t="s">
        <v>577</v>
      </c>
      <c r="D415" s="50" t="s">
        <v>1261</v>
      </c>
      <c r="E415" s="49" t="s">
        <v>14</v>
      </c>
      <c r="F415" s="49" t="s">
        <v>65</v>
      </c>
      <c r="G415" s="50" t="s">
        <v>3015</v>
      </c>
      <c r="H415" s="42" t="str">
        <f t="shared" si="13"/>
        <v>NACC$ALIENLMR=labelled_spss(NACC$ALIENLMR,c(0 = No
1 = Yes
8 = Not assessed
-4 = Not available), label="Alien limb consistent with CBS — right side")</v>
      </c>
      <c r="I415" s="33" t="str">
        <f t="shared" si="12"/>
        <v>missing values ALIENLMR(8,-4).</v>
      </c>
      <c r="J415" s="61" t="s">
        <v>3828</v>
      </c>
    </row>
    <row r="416" spans="1:10" ht="72" x14ac:dyDescent="0.25">
      <c r="A416" s="49" t="s">
        <v>2719</v>
      </c>
      <c r="B416" s="8" t="s">
        <v>576</v>
      </c>
      <c r="C416" s="63" t="s">
        <v>576</v>
      </c>
      <c r="D416" s="50" t="s">
        <v>1262</v>
      </c>
      <c r="E416" s="49" t="s">
        <v>14</v>
      </c>
      <c r="F416" s="49" t="s">
        <v>65</v>
      </c>
      <c r="G416" s="50" t="s">
        <v>3015</v>
      </c>
      <c r="H416" s="42" t="str">
        <f t="shared" si="13"/>
        <v>NACC$DYSTONL=labelled_spss(NACC$DYSTONL,c(0 = No
1 = Yes
8 = Not assessed
-4 = Not available), label="Dystonia consistent with CBS, PSP, or related disorder — left side")</v>
      </c>
      <c r="I416" s="33" t="str">
        <f t="shared" si="12"/>
        <v>missing values DYSTONL(8,-4).</v>
      </c>
      <c r="J416" s="61" t="s">
        <v>3828</v>
      </c>
    </row>
    <row r="417" spans="1:10" ht="72" x14ac:dyDescent="0.25">
      <c r="A417" s="49" t="s">
        <v>2719</v>
      </c>
      <c r="B417" s="8" t="s">
        <v>575</v>
      </c>
      <c r="C417" s="63" t="s">
        <v>575</v>
      </c>
      <c r="D417" s="50" t="s">
        <v>1263</v>
      </c>
      <c r="E417" s="49" t="s">
        <v>14</v>
      </c>
      <c r="F417" s="49" t="s">
        <v>65</v>
      </c>
      <c r="G417" s="50" t="s">
        <v>3015</v>
      </c>
      <c r="H417" s="42" t="str">
        <f t="shared" si="13"/>
        <v>NACC$DYSTONR=labelled_spss(NACC$DYSTONR,c(0 = No
1 = Yes
8 = Not assessed
-4 = Not available), label="Dystonia consistent with CBS, PSP, or related disorder — right side")</v>
      </c>
      <c r="I417" s="33" t="str">
        <f t="shared" si="12"/>
        <v>missing values DYSTONR(8,-4).</v>
      </c>
      <c r="J417" s="61" t="s">
        <v>3828</v>
      </c>
    </row>
    <row r="418" spans="1:10" ht="72" x14ac:dyDescent="0.25">
      <c r="A418" s="49" t="s">
        <v>2719</v>
      </c>
      <c r="B418" s="8" t="s">
        <v>574</v>
      </c>
      <c r="C418" s="63" t="s">
        <v>574</v>
      </c>
      <c r="D418" s="50" t="s">
        <v>1264</v>
      </c>
      <c r="E418" s="49" t="s">
        <v>14</v>
      </c>
      <c r="F418" s="49" t="s">
        <v>65</v>
      </c>
      <c r="G418" s="50" t="s">
        <v>3015</v>
      </c>
      <c r="H418" s="42" t="str">
        <f t="shared" si="13"/>
        <v>NACC$MYOCLLT=labelled_spss(NACC$MYOCLLT,c(0 = No
1 = Yes
8 = Not assessed
-4 = Not available), label="Myoclonus consistent with CBS — left side")</v>
      </c>
      <c r="I418" s="33" t="str">
        <f t="shared" si="12"/>
        <v>missing values MYOCLLT(8,-4).</v>
      </c>
      <c r="J418" s="61" t="s">
        <v>3828</v>
      </c>
    </row>
    <row r="419" spans="1:10" ht="72" x14ac:dyDescent="0.25">
      <c r="A419" s="49" t="s">
        <v>2719</v>
      </c>
      <c r="B419" s="8" t="s">
        <v>573</v>
      </c>
      <c r="C419" s="63" t="s">
        <v>573</v>
      </c>
      <c r="D419" s="50" t="s">
        <v>1265</v>
      </c>
      <c r="E419" s="49" t="s">
        <v>14</v>
      </c>
      <c r="F419" s="49" t="s">
        <v>65</v>
      </c>
      <c r="G419" s="50" t="s">
        <v>3015</v>
      </c>
      <c r="H419" s="42" t="str">
        <f t="shared" si="13"/>
        <v>NACC$MYOCLRT=labelled_spss(NACC$MYOCLRT,c(0 = No
1 = Yes
8 = Not assessed
-4 = Not available), label="Myoclonus consistent with CBS — right side")</v>
      </c>
      <c r="I419" s="33" t="str">
        <f t="shared" si="12"/>
        <v>missing values MYOCLRT(8,-4).</v>
      </c>
      <c r="J419" s="61" t="s">
        <v>3828</v>
      </c>
    </row>
    <row r="420" spans="1:10" ht="60" x14ac:dyDescent="0.25">
      <c r="A420" s="49" t="s">
        <v>2719</v>
      </c>
      <c r="B420" s="8" t="s">
        <v>572</v>
      </c>
      <c r="C420" s="63" t="s">
        <v>572</v>
      </c>
      <c r="D420" s="50" t="s">
        <v>1266</v>
      </c>
      <c r="E420" s="49" t="s">
        <v>14</v>
      </c>
      <c r="F420" s="49" t="s">
        <v>65</v>
      </c>
      <c r="G420" s="50" t="s">
        <v>3014</v>
      </c>
      <c r="H420" s="42" t="str">
        <f t="shared" si="13"/>
        <v>NACC$ALSFIND=labelled_spss(NACC$ALSFIND,c(0 = No
1 = Yes
-4 = Not available), label="Findings suggesting ALS (e.g., muscle wasting, fasciculations, upper motor and/ or lower motor neuron signs)")</v>
      </c>
      <c r="I420" s="33" t="str">
        <f t="shared" si="12"/>
        <v>missing values ALSFIND(-4).</v>
      </c>
      <c r="J420" s="61" t="s">
        <v>2888</v>
      </c>
    </row>
    <row r="421" spans="1:10" ht="48" x14ac:dyDescent="0.25">
      <c r="A421" s="49" t="s">
        <v>2719</v>
      </c>
      <c r="B421" s="8" t="s">
        <v>571</v>
      </c>
      <c r="C421" s="63" t="s">
        <v>571</v>
      </c>
      <c r="D421" s="50" t="s">
        <v>1267</v>
      </c>
      <c r="E421" s="49" t="s">
        <v>14</v>
      </c>
      <c r="F421" s="49" t="s">
        <v>65</v>
      </c>
      <c r="G421" s="50" t="s">
        <v>3014</v>
      </c>
      <c r="H421" s="42" t="str">
        <f t="shared" si="13"/>
        <v>NACC$GAITNPH=labelled_spss(NACC$GAITNPH,c(0 = No
1 = Yes
-4 = Not available), label="Normal pressure hydrocephalus — gait apraxia")</v>
      </c>
      <c r="I421" s="33" t="str">
        <f t="shared" si="12"/>
        <v>missing values GAITNPH(-4).</v>
      </c>
      <c r="J421" s="61" t="s">
        <v>2888</v>
      </c>
    </row>
    <row r="422" spans="1:10" ht="60" x14ac:dyDescent="0.25">
      <c r="A422" s="49" t="s">
        <v>2719</v>
      </c>
      <c r="B422" s="8" t="s">
        <v>570</v>
      </c>
      <c r="C422" s="63" t="s">
        <v>570</v>
      </c>
      <c r="D422" s="50" t="s">
        <v>1268</v>
      </c>
      <c r="E422" s="49" t="s">
        <v>14</v>
      </c>
      <c r="F422" s="49" t="s">
        <v>65</v>
      </c>
      <c r="G422" s="50" t="s">
        <v>3014</v>
      </c>
      <c r="H422" s="42" t="str">
        <f t="shared" si="13"/>
        <v>NACC$OTHNEUR=labelled_spss(NACC$OTHNEUR,c(0 = No
1 = Yes
-4 = Not available), label="Other ﬁndings (e.g., cerebella ataxia, chorea, myoclonus)")</v>
      </c>
      <c r="I422" s="33" t="str">
        <f t="shared" si="12"/>
        <v>missing values OTHNEUR(-4).</v>
      </c>
      <c r="J422" s="61" t="s">
        <v>2888</v>
      </c>
    </row>
    <row r="423" spans="1:10" ht="24" x14ac:dyDescent="0.25">
      <c r="A423" s="49" t="s">
        <v>2719</v>
      </c>
      <c r="B423" s="8" t="s">
        <v>615</v>
      </c>
      <c r="C423" s="63" t="s">
        <v>615</v>
      </c>
      <c r="D423" s="50" t="s">
        <v>1269</v>
      </c>
      <c r="E423" s="49" t="s">
        <v>14</v>
      </c>
      <c r="F423" s="49" t="s">
        <v>65</v>
      </c>
      <c r="H423" s="42" t="str">
        <f t="shared" si="13"/>
        <v>NACC$OTHNEURX=labelled_spss(NACC$OTHNEURX,c(), label="Other ﬁndings (specify) ")</v>
      </c>
      <c r="I423" s="33" t="str">
        <f t="shared" si="12"/>
        <v/>
      </c>
    </row>
    <row r="424" spans="1:10" ht="156" x14ac:dyDescent="0.25">
      <c r="A424" s="49" t="s">
        <v>2720</v>
      </c>
      <c r="B424" s="8" t="s">
        <v>614</v>
      </c>
      <c r="C424" s="63" t="s">
        <v>614</v>
      </c>
      <c r="D424" s="50" t="s">
        <v>1270</v>
      </c>
      <c r="E424" s="49" t="s">
        <v>14</v>
      </c>
      <c r="F424" s="49" t="s">
        <v>613</v>
      </c>
      <c r="G424" s="50" t="s">
        <v>3016</v>
      </c>
      <c r="H424" s="42" t="str">
        <f t="shared" si="13"/>
        <v>NACC$B9CHG=labelled_spss(NACC$B9CHG,c(1=There have been no meaningful changes in the subject’s cognition, behavior, or motor function since the previous UDS visit
2= At the previous UDS visit, the clinician DID NOT report a decline in the subject’s memory, non-memory cognitive abilities, behavior, or motor function. However, there have been meaningful changes since then
3 = At the previous UDS visit, the clinician DID report a decline in the subject’s memory, non-memory cognitive abilities, behavior, or motor function. Since then, there have been additional meaningful changes
-4 = Not available), label="Indicate changes in information reported at previous visit")</v>
      </c>
      <c r="I424" s="33" t="str">
        <f t="shared" si="12"/>
        <v>missing values B9CHG(-4).</v>
      </c>
      <c r="J424" s="61" t="s">
        <v>2888</v>
      </c>
    </row>
    <row r="425" spans="1:10" ht="60" x14ac:dyDescent="0.25">
      <c r="A425" s="49" t="s">
        <v>2720</v>
      </c>
      <c r="B425" s="8" t="s">
        <v>612</v>
      </c>
      <c r="C425" s="63" t="s">
        <v>612</v>
      </c>
      <c r="D425" s="50" t="s">
        <v>1271</v>
      </c>
      <c r="E425" s="49" t="s">
        <v>14</v>
      </c>
      <c r="F425" s="49" t="s">
        <v>9</v>
      </c>
      <c r="G425" s="50" t="s">
        <v>3017</v>
      </c>
      <c r="H425" s="42" t="str">
        <f t="shared" si="13"/>
        <v>NACC$DECSUB=labelled_spss(NACC$DECSUB,c(0=No
1=Yes
8=Could not be assessed/subject too impaired
9=Unknown), label="Does the subject report a decline in memory (relative to previously attained abilities)?")</v>
      </c>
      <c r="I425" s="33" t="str">
        <f t="shared" si="12"/>
        <v>missing values DECSUB(8,9).</v>
      </c>
      <c r="J425" s="61" t="s">
        <v>3812</v>
      </c>
    </row>
    <row r="426" spans="1:10" ht="60" x14ac:dyDescent="0.25">
      <c r="A426" s="49" t="s">
        <v>2720</v>
      </c>
      <c r="B426" s="8" t="s">
        <v>611</v>
      </c>
      <c r="C426" s="63" t="s">
        <v>611</v>
      </c>
      <c r="D426" s="50" t="s">
        <v>1272</v>
      </c>
      <c r="E426" s="49" t="s">
        <v>14</v>
      </c>
      <c r="F426" s="49" t="s">
        <v>9</v>
      </c>
      <c r="G426" s="50" t="s">
        <v>3018</v>
      </c>
      <c r="H426" s="42" t="str">
        <f t="shared" si="13"/>
        <v>NACC$DECIN=labelled_spss(NACC$DECIN,c(0=No
1=Yes
8=There is no co-participant
9=Unknown), label="Does the co-participant report a decline in subject’s memory (relative to previously attained abilities)?")</v>
      </c>
      <c r="I426" s="33" t="str">
        <f t="shared" si="12"/>
        <v>missing values DECIN(8,9).</v>
      </c>
      <c r="J426" s="61" t="s">
        <v>3812</v>
      </c>
    </row>
    <row r="427" spans="1:10" ht="72" x14ac:dyDescent="0.25">
      <c r="A427" s="49" t="s">
        <v>2720</v>
      </c>
      <c r="B427" s="8" t="s">
        <v>610</v>
      </c>
      <c r="C427" s="63" t="s">
        <v>610</v>
      </c>
      <c r="D427" s="50" t="s">
        <v>1273</v>
      </c>
      <c r="E427" s="49" t="s">
        <v>14</v>
      </c>
      <c r="F427" s="49" t="s">
        <v>67</v>
      </c>
      <c r="G427" s="50" t="s">
        <v>3019</v>
      </c>
      <c r="H427" s="42" t="str">
        <f t="shared" si="13"/>
        <v>NACC$DECCLIN=labelled_spss(NACC$DECCLIN,c(0=No
1=Yes
-4= Not available), label="Clinician believes there is a meaningful decline in memory, non-memory cognitive abilities, behavior, ability to manage his/her affairs, or there are motor/movement changes")</v>
      </c>
      <c r="I427" s="33" t="str">
        <f t="shared" si="12"/>
        <v>missing values DECCLIN(-4).</v>
      </c>
      <c r="J427" s="61" t="s">
        <v>2888</v>
      </c>
    </row>
    <row r="428" spans="1:10" ht="72" x14ac:dyDescent="0.25">
      <c r="A428" s="49" t="s">
        <v>2720</v>
      </c>
      <c r="B428" s="8" t="s">
        <v>609</v>
      </c>
      <c r="C428" s="63" t="s">
        <v>609</v>
      </c>
      <c r="D428" s="50" t="s">
        <v>1274</v>
      </c>
      <c r="E428" s="49" t="s">
        <v>14</v>
      </c>
      <c r="F428" s="49" t="s">
        <v>65</v>
      </c>
      <c r="G428" s="50" t="s">
        <v>3019</v>
      </c>
      <c r="H428" s="42" t="str">
        <f t="shared" si="13"/>
        <v>NACC$DECCLCOG=labelled_spss(NACC$DECCLCOG,c(0=No
1=Yes
-4= Not available), label="Based on the clinician’s judgment, is the subject currently experiencing meaningful impairment in cognition?")</v>
      </c>
      <c r="I428" s="33" t="str">
        <f t="shared" si="12"/>
        <v>missing values DECCLCOG(-4).</v>
      </c>
      <c r="J428" s="61" t="s">
        <v>2888</v>
      </c>
    </row>
    <row r="429" spans="1:10" ht="60" x14ac:dyDescent="0.25">
      <c r="A429" s="49" t="s">
        <v>2720</v>
      </c>
      <c r="B429" s="8" t="s">
        <v>608</v>
      </c>
      <c r="C429" s="63" t="s">
        <v>608</v>
      </c>
      <c r="D429" s="50" t="s">
        <v>1275</v>
      </c>
      <c r="E429" s="49" t="s">
        <v>14</v>
      </c>
      <c r="F429" s="49" t="s">
        <v>9</v>
      </c>
      <c r="G429" s="50" t="s">
        <v>2914</v>
      </c>
      <c r="H429" s="42" t="str">
        <f t="shared" si="13"/>
        <v>NACC$COGMEM=labelled_spss(NACC$COGMEM,c(0=No
1=Yes
9=Unknown), label="Indicate whether the subject currently is meaningfully impaired, relative to previously attained abilities, in memory")</v>
      </c>
      <c r="I429" s="33" t="str">
        <f t="shared" si="12"/>
        <v>missing values COGMEM(9
).</v>
      </c>
      <c r="J429" s="61" t="s">
        <v>3836</v>
      </c>
    </row>
    <row r="430" spans="1:10" ht="72" x14ac:dyDescent="0.25">
      <c r="A430" s="49" t="s">
        <v>2720</v>
      </c>
      <c r="B430" s="8" t="s">
        <v>607</v>
      </c>
      <c r="C430" s="63" t="s">
        <v>607</v>
      </c>
      <c r="D430" s="50" t="s">
        <v>1276</v>
      </c>
      <c r="E430" s="49" t="s">
        <v>14</v>
      </c>
      <c r="F430" s="49" t="s">
        <v>65</v>
      </c>
      <c r="G430" s="50" t="s">
        <v>2950</v>
      </c>
      <c r="H430" s="42" t="str">
        <f t="shared" si="13"/>
        <v>NACC$COGORI=labelled_spss(NACC$COGORI,c(0=No
1=Yes
9=Unknown
-4= Not available), label="Indicate whether the subject is meaningfully impaired, relative to previously attained abilities, in orientation")</v>
      </c>
      <c r="I430" s="33" t="str">
        <f t="shared" si="12"/>
        <v>missing values COGORI(9,-4).</v>
      </c>
      <c r="J430" s="61" t="s">
        <v>3826</v>
      </c>
    </row>
    <row r="431" spans="1:10" ht="60" x14ac:dyDescent="0.25">
      <c r="A431" s="49" t="s">
        <v>2720</v>
      </c>
      <c r="B431" s="8" t="s">
        <v>606</v>
      </c>
      <c r="C431" s="63" t="s">
        <v>606</v>
      </c>
      <c r="D431" s="50" t="s">
        <v>1277</v>
      </c>
      <c r="E431" s="49" t="s">
        <v>14</v>
      </c>
      <c r="F431" s="49" t="s">
        <v>9</v>
      </c>
      <c r="G431" s="50" t="s">
        <v>3020</v>
      </c>
      <c r="H431" s="42" t="str">
        <f t="shared" si="13"/>
        <v>NACC$COGJUDG=labelled_spss(NACC$COGJUDG,c(0=No
1=Yes
9=Unknown ), label="Indicate whether the subject currently is meaningfully impaired, relative to previously attained abilities, in executive function — judgment, planning, or problem-solving")</v>
      </c>
      <c r="I431" s="33" t="str">
        <f t="shared" si="12"/>
        <v>missing values COGJUDG(9
).</v>
      </c>
      <c r="J431" s="61" t="s">
        <v>3836</v>
      </c>
    </row>
    <row r="432" spans="1:10" ht="72" x14ac:dyDescent="0.25">
      <c r="A432" s="49" t="s">
        <v>2720</v>
      </c>
      <c r="B432" s="8" t="s">
        <v>605</v>
      </c>
      <c r="C432" s="63" t="s">
        <v>605</v>
      </c>
      <c r="D432" s="50" t="s">
        <v>1278</v>
      </c>
      <c r="E432" s="49" t="s">
        <v>14</v>
      </c>
      <c r="F432" s="49" t="s">
        <v>9</v>
      </c>
      <c r="G432" s="50" t="s">
        <v>3020</v>
      </c>
      <c r="H432" s="42" t="str">
        <f t="shared" si="13"/>
        <v>NACC$COGLANG=labelled_spss(NACC$COGLANG,c(0=No
1=Yes
9=Unknown ), label="Indicate whether the subject currently is meaningfully impaired, relative to previously attained abilities, in language")</v>
      </c>
      <c r="I432" s="33" t="str">
        <f t="shared" si="12"/>
        <v>missing values COGLANG(9
).</v>
      </c>
      <c r="J432" s="61" t="s">
        <v>3836</v>
      </c>
    </row>
    <row r="433" spans="1:10" ht="60" x14ac:dyDescent="0.25">
      <c r="A433" s="49" t="s">
        <v>2720</v>
      </c>
      <c r="B433" s="8" t="s">
        <v>604</v>
      </c>
      <c r="C433" s="63" t="s">
        <v>604</v>
      </c>
      <c r="D433" s="50" t="s">
        <v>1279</v>
      </c>
      <c r="E433" s="49" t="s">
        <v>14</v>
      </c>
      <c r="F433" s="49" t="s">
        <v>9</v>
      </c>
      <c r="G433" s="50" t="s">
        <v>3020</v>
      </c>
      <c r="H433" s="42" t="str">
        <f t="shared" si="13"/>
        <v>NACC$COGVIS=labelled_spss(NACC$COGVIS,c(0=No
1=Yes
9=Unknown ), label="Indicate whether the subject currently is meaningfully impaired, relative to previously attained abilities, in visuospatial function")</v>
      </c>
      <c r="I433" s="33" t="str">
        <f t="shared" si="12"/>
        <v>missing values COGVIS(9
).</v>
      </c>
      <c r="J433" s="61" t="s">
        <v>3836</v>
      </c>
    </row>
    <row r="434" spans="1:10" ht="72" x14ac:dyDescent="0.25">
      <c r="A434" s="49" t="s">
        <v>2720</v>
      </c>
      <c r="B434" s="8" t="s">
        <v>603</v>
      </c>
      <c r="C434" s="63" t="s">
        <v>603</v>
      </c>
      <c r="D434" s="50" t="s">
        <v>1280</v>
      </c>
      <c r="E434" s="49" t="s">
        <v>14</v>
      </c>
      <c r="F434" s="49" t="s">
        <v>9</v>
      </c>
      <c r="G434" s="50" t="s">
        <v>3020</v>
      </c>
      <c r="H434" s="42" t="str">
        <f t="shared" si="13"/>
        <v>NACC$COGATTN=labelled_spss(NACC$COGATTN,c(0=No
1=Yes
9=Unknown ), label="Indicate whether the subject currently is meaningfully impaired, relative to previously attained abilities, in attention or concentration")</v>
      </c>
      <c r="I434" s="33" t="str">
        <f t="shared" si="12"/>
        <v>missing values COGATTN(9
).</v>
      </c>
      <c r="J434" s="61" t="s">
        <v>3836</v>
      </c>
    </row>
    <row r="435" spans="1:10" ht="60" x14ac:dyDescent="0.25">
      <c r="A435" s="49" t="s">
        <v>2720</v>
      </c>
      <c r="B435" s="8" t="s">
        <v>602</v>
      </c>
      <c r="C435" s="63" t="s">
        <v>602</v>
      </c>
      <c r="D435" s="50" t="s">
        <v>1281</v>
      </c>
      <c r="E435" s="49" t="s">
        <v>14</v>
      </c>
      <c r="F435" s="49" t="s">
        <v>443</v>
      </c>
      <c r="G435" s="50" t="s">
        <v>2950</v>
      </c>
      <c r="H435" s="42" t="str">
        <f t="shared" si="13"/>
        <v>NACC$COGFLUC=labelled_spss(NACC$COGFLUC,c(0=No
1=Yes
9=Unknown
-4= Not available), label="Indicate whether the subject currently has ﬂuctuating cognition")</v>
      </c>
      <c r="I435" s="33" t="str">
        <f t="shared" si="12"/>
        <v>missing values COGFLUC(9,-4).</v>
      </c>
      <c r="J435" s="61" t="s">
        <v>3826</v>
      </c>
    </row>
    <row r="436" spans="1:10" ht="60" x14ac:dyDescent="0.25">
      <c r="A436" s="49" t="s">
        <v>2720</v>
      </c>
      <c r="B436" s="8" t="s">
        <v>601</v>
      </c>
      <c r="C436" s="63" t="s">
        <v>601</v>
      </c>
      <c r="D436" s="50" t="s">
        <v>1282</v>
      </c>
      <c r="E436" s="49" t="s">
        <v>14</v>
      </c>
      <c r="F436" s="49" t="s">
        <v>65</v>
      </c>
      <c r="G436" s="50" t="s">
        <v>3021</v>
      </c>
      <c r="H436" s="42" t="str">
        <f t="shared" si="13"/>
        <v>NACC$COGFLAGO=labelled_spss(NACC$COGFLAGO,c(888=Not applicable, no or unknown fluctuating cognition
999=Age unknown
-4= Not available), label="At what age did the ﬂuctuating cognition begin?")</v>
      </c>
      <c r="I436" s="33" t="str">
        <f t="shared" si="12"/>
        <v>missing values COGFLAGO(888,999,-4).</v>
      </c>
      <c r="J436" s="61" t="s">
        <v>3830</v>
      </c>
    </row>
    <row r="437" spans="1:10" ht="72" x14ac:dyDescent="0.25">
      <c r="A437" s="49" t="s">
        <v>2720</v>
      </c>
      <c r="B437" s="8" t="s">
        <v>600</v>
      </c>
      <c r="C437" s="63" t="s">
        <v>600</v>
      </c>
      <c r="D437" s="50" t="s">
        <v>1283</v>
      </c>
      <c r="E437" s="49" t="s">
        <v>14</v>
      </c>
      <c r="F437" s="49" t="s">
        <v>9</v>
      </c>
      <c r="G437" s="50" t="s">
        <v>2914</v>
      </c>
      <c r="H437" s="42" t="str">
        <f t="shared" si="13"/>
        <v>NACC$COGOTHR=labelled_spss(NACC$COGOTHR,c(0=No
1=Yes
9=Unknown), label="Indicate whether the subject currently is meaningfully impaired, relative to previously attained abilities, in other cognitive domains")</v>
      </c>
      <c r="I437" s="33" t="str">
        <f t="shared" si="12"/>
        <v>missing values COGOTHR(9
).</v>
      </c>
      <c r="J437" s="61" t="s">
        <v>3836</v>
      </c>
    </row>
    <row r="438" spans="1:10" ht="24" x14ac:dyDescent="0.25">
      <c r="A438" s="49" t="s">
        <v>2720</v>
      </c>
      <c r="B438" s="8" t="s">
        <v>599</v>
      </c>
      <c r="C438" s="63" t="s">
        <v>599</v>
      </c>
      <c r="D438" s="50" t="s">
        <v>1284</v>
      </c>
      <c r="E438" s="49" t="s">
        <v>14</v>
      </c>
      <c r="F438" s="49" t="s">
        <v>9</v>
      </c>
      <c r="H438" s="42" t="str">
        <f t="shared" si="13"/>
        <v>NACC$COGOTHRX=labelled_spss(NACC$COGOTHRX,c(), label="Speciﬁcation of other cognitive impairment")</v>
      </c>
      <c r="I438" s="33" t="str">
        <f t="shared" si="12"/>
        <v/>
      </c>
    </row>
    <row r="439" spans="1:10" ht="144" x14ac:dyDescent="0.25">
      <c r="A439" s="49" t="s">
        <v>2720</v>
      </c>
      <c r="B439" s="8" t="s">
        <v>637</v>
      </c>
      <c r="C439" s="63" t="s">
        <v>637</v>
      </c>
      <c r="D439" s="50" t="s">
        <v>1285</v>
      </c>
      <c r="E439" s="49" t="s">
        <v>8</v>
      </c>
      <c r="F439" s="49" t="s">
        <v>9</v>
      </c>
      <c r="G439" s="50" t="s">
        <v>3022</v>
      </c>
      <c r="H439" s="42" t="str">
        <f t="shared" si="13"/>
        <v>NACC$NACCCOGF=labelled_spss(NACC$NACCCOGF,c(0=No impairment in cognition
1=Memory
2=Orientation
3=Executive function — judgment, planning, problem-solving
4=Language
5=Visuospatial function
6=Attention/concentration
7=Fluctuating cognition
8=Other (specify)
99=Unknown), label="Indicate the predominant symptom that was ﬁrst recognized as a decline in the subject’s cognition")</v>
      </c>
      <c r="I439" s="33" t="str">
        <f t="shared" si="12"/>
        <v>missing values NACCCOGF(99).</v>
      </c>
      <c r="J439" s="61" t="s">
        <v>3808</v>
      </c>
    </row>
    <row r="440" spans="1:10" ht="36" x14ac:dyDescent="0.25">
      <c r="A440" s="49" t="s">
        <v>2720</v>
      </c>
      <c r="B440" s="8" t="s">
        <v>636</v>
      </c>
      <c r="C440" s="63" t="s">
        <v>636</v>
      </c>
      <c r="D440" s="50" t="s">
        <v>1286</v>
      </c>
      <c r="E440" s="49" t="s">
        <v>8</v>
      </c>
      <c r="F440" s="49" t="s">
        <v>9</v>
      </c>
      <c r="H440" s="42" t="str">
        <f t="shared" si="13"/>
        <v>NACC$NACCCGFX=labelled_spss(NACC$NACCCGFX,c(), label="Speciﬁcation for other predominant symptom ﬁrst recognized as a decline in the subject’s cognition")</v>
      </c>
      <c r="I440" s="33" t="str">
        <f t="shared" si="12"/>
        <v/>
      </c>
    </row>
    <row r="441" spans="1:10" ht="84" x14ac:dyDescent="0.25">
      <c r="A441" s="49" t="s">
        <v>2720</v>
      </c>
      <c r="B441" s="8" t="s">
        <v>635</v>
      </c>
      <c r="C441" s="63" t="s">
        <v>635</v>
      </c>
      <c r="D441" s="50" t="s">
        <v>634</v>
      </c>
      <c r="E441" s="49" t="s">
        <v>14</v>
      </c>
      <c r="F441" s="49" t="s">
        <v>9</v>
      </c>
      <c r="G441" s="50" t="s">
        <v>3023</v>
      </c>
      <c r="H441" s="42" t="str">
        <f t="shared" si="13"/>
        <v>NACC$COGMODE=labelled_spss(NACC$COGMODE,c(0=No impairment in cognition
1=Gradual
2=Subacute
3=Abrupt
4=Other (specify)
99=Unknown), label="Mode of onset of cognitive symptoms")</v>
      </c>
      <c r="I441" s="33" t="str">
        <f t="shared" si="12"/>
        <v>missing values COGMODE(99).</v>
      </c>
      <c r="J441" s="61" t="s">
        <v>3808</v>
      </c>
    </row>
    <row r="442" spans="1:10" ht="36" x14ac:dyDescent="0.25">
      <c r="A442" s="49" t="s">
        <v>2720</v>
      </c>
      <c r="B442" s="8" t="s">
        <v>633</v>
      </c>
      <c r="C442" s="63" t="s">
        <v>633</v>
      </c>
      <c r="D442" s="50" t="s">
        <v>1287</v>
      </c>
      <c r="E442" s="49" t="s">
        <v>14</v>
      </c>
      <c r="F442" s="49" t="s">
        <v>9</v>
      </c>
      <c r="H442" s="42" t="str">
        <f t="shared" si="13"/>
        <v>NACC$COGMODEX=labelled_spss(NACC$COGMODEX,c(), label="Speciﬁcation for other mode of onset of cognitive symptoms")</v>
      </c>
      <c r="I442" s="33" t="str">
        <f t="shared" si="12"/>
        <v/>
      </c>
    </row>
    <row r="443" spans="1:10" ht="48" x14ac:dyDescent="0.25">
      <c r="A443" s="49" t="s">
        <v>2720</v>
      </c>
      <c r="B443" s="8" t="s">
        <v>632</v>
      </c>
      <c r="C443" s="63" t="s">
        <v>632</v>
      </c>
      <c r="D443" s="50" t="s">
        <v>1288</v>
      </c>
      <c r="E443" s="49" t="s">
        <v>14</v>
      </c>
      <c r="F443" s="49" t="s">
        <v>9</v>
      </c>
      <c r="G443" s="50" t="s">
        <v>3024</v>
      </c>
      <c r="H443" s="42" t="str">
        <f t="shared" si="13"/>
        <v>NACC$DECAGE=labelled_spss(NACC$DECAGE,c(888=No impairment in cognition
999=Age unknown ), label="Based on clinician’s assessment, at what age did the cognitive decline begin?")</v>
      </c>
      <c r="I443" s="33" t="str">
        <f t="shared" si="12"/>
        <v>missing values DECAGE(888,999).</v>
      </c>
      <c r="J443" s="61" t="s">
        <v>3811</v>
      </c>
    </row>
    <row r="444" spans="1:10" ht="60" x14ac:dyDescent="0.25">
      <c r="A444" s="49" t="s">
        <v>2720</v>
      </c>
      <c r="B444" s="8" t="s">
        <v>631</v>
      </c>
      <c r="C444" s="63" t="s">
        <v>631</v>
      </c>
      <c r="D444" s="50" t="s">
        <v>1289</v>
      </c>
      <c r="E444" s="49" t="s">
        <v>14</v>
      </c>
      <c r="F444" s="49" t="s">
        <v>65</v>
      </c>
      <c r="G444" s="50" t="s">
        <v>3019</v>
      </c>
      <c r="H444" s="42" t="str">
        <f t="shared" si="13"/>
        <v>NACC$DECCLBE=labelled_spss(NACC$DECCLBE,c(0=No
1=Yes
-4= Not available), label="Based on clinician’s judgment, is the subject currently experiencing any kind of behavioral symptoms?")</v>
      </c>
      <c r="I444" s="33" t="str">
        <f t="shared" si="12"/>
        <v>missing values DECCLBE(-4).</v>
      </c>
      <c r="J444" s="61" t="s">
        <v>2888</v>
      </c>
    </row>
    <row r="445" spans="1:10" ht="60" x14ac:dyDescent="0.25">
      <c r="A445" s="49" t="s">
        <v>2720</v>
      </c>
      <c r="B445" s="8" t="s">
        <v>630</v>
      </c>
      <c r="C445" s="63" t="s">
        <v>630</v>
      </c>
      <c r="D445" s="50" t="s">
        <v>1290</v>
      </c>
      <c r="E445" s="49" t="s">
        <v>14</v>
      </c>
      <c r="F445" s="49" t="s">
        <v>9</v>
      </c>
      <c r="G445" s="50" t="s">
        <v>2914</v>
      </c>
      <c r="H445" s="42" t="str">
        <f t="shared" si="13"/>
        <v>NACC$BEAPATHY=labelled_spss(NACC$BEAPATHY,c(0=No
1=Yes
9=Unknown), label="Subject currently manifests meaningful change in behavior — Apathy, withdrawal")</v>
      </c>
      <c r="I445" s="33" t="str">
        <f t="shared" si="12"/>
        <v>missing values BEAPATHY(9
).</v>
      </c>
      <c r="J445" s="61" t="s">
        <v>3836</v>
      </c>
    </row>
    <row r="446" spans="1:10" ht="48" x14ac:dyDescent="0.25">
      <c r="A446" s="49" t="s">
        <v>2720</v>
      </c>
      <c r="B446" s="8" t="s">
        <v>629</v>
      </c>
      <c r="C446" s="63" t="s">
        <v>629</v>
      </c>
      <c r="D446" s="50" t="s">
        <v>1291</v>
      </c>
      <c r="E446" s="49" t="s">
        <v>14</v>
      </c>
      <c r="F446" s="49" t="s">
        <v>9</v>
      </c>
      <c r="G446" s="50" t="s">
        <v>2914</v>
      </c>
      <c r="H446" s="42" t="str">
        <f t="shared" si="13"/>
        <v>NACC$BEDEP=labelled_spss(NACC$BEDEP,c(0=No
1=Yes
9=Unknown), label="Subject currently manifests meaningful change in behavior — Depressed mood")</v>
      </c>
      <c r="I446" s="33" t="str">
        <f t="shared" si="12"/>
        <v>missing values BEDEP(9
).</v>
      </c>
      <c r="J446" s="61" t="s">
        <v>3836</v>
      </c>
    </row>
    <row r="447" spans="1:10" ht="48" x14ac:dyDescent="0.25">
      <c r="A447" s="49" t="s">
        <v>2720</v>
      </c>
      <c r="B447" s="8" t="s">
        <v>628</v>
      </c>
      <c r="C447" s="63" t="s">
        <v>628</v>
      </c>
      <c r="D447" s="50" t="s">
        <v>1292</v>
      </c>
      <c r="E447" s="49" t="s">
        <v>14</v>
      </c>
      <c r="F447" s="49" t="s">
        <v>9</v>
      </c>
      <c r="G447" s="50" t="s">
        <v>2914</v>
      </c>
      <c r="H447" s="42" t="str">
        <f t="shared" si="13"/>
        <v>NACC$BEVHALL=labelled_spss(NACC$BEVHALL,c(0=No
1=Yes
9=Unknown), label="Subject currently manifests meaningful change in behavior — Psychosis — Visual hallucinations")</v>
      </c>
      <c r="I447" s="33" t="str">
        <f t="shared" si="12"/>
        <v>missing values BEVHALL(9
).</v>
      </c>
      <c r="J447" s="61" t="s">
        <v>3836</v>
      </c>
    </row>
    <row r="448" spans="1:10" ht="84" x14ac:dyDescent="0.25">
      <c r="A448" s="49" t="s">
        <v>2720</v>
      </c>
      <c r="B448" s="8" t="s">
        <v>627</v>
      </c>
      <c r="C448" s="63" t="s">
        <v>627</v>
      </c>
      <c r="D448" s="50" t="s">
        <v>1293</v>
      </c>
      <c r="E448" s="49" t="s">
        <v>14</v>
      </c>
      <c r="F448" s="49" t="s">
        <v>443</v>
      </c>
      <c r="G448" s="50" t="s">
        <v>3025</v>
      </c>
      <c r="H448" s="42" t="str">
        <f t="shared" si="13"/>
        <v>NACC$BEVWELL=labelled_spss(NACC$BEVWELL,c(0=No
1=Yes
8=Not applicable, no visual hallucinations
9=Unknown
-4= Not available), label="If yes, are the hallucinations well-formed and detailed?")</v>
      </c>
      <c r="I448" s="33" t="str">
        <f t="shared" si="12"/>
        <v>missing values BEVWELL(8,9,-4).</v>
      </c>
      <c r="J448" s="61" t="s">
        <v>3829</v>
      </c>
    </row>
    <row r="449" spans="1:10" ht="48" x14ac:dyDescent="0.25">
      <c r="A449" s="49" t="s">
        <v>2720</v>
      </c>
      <c r="B449" s="8" t="s">
        <v>626</v>
      </c>
      <c r="C449" s="63" t="s">
        <v>626</v>
      </c>
      <c r="D449" s="50" t="s">
        <v>1294</v>
      </c>
      <c r="E449" s="49" t="s">
        <v>14</v>
      </c>
      <c r="F449" s="49" t="s">
        <v>65</v>
      </c>
      <c r="G449" s="50" t="s">
        <v>3026</v>
      </c>
      <c r="H449" s="42" t="str">
        <f t="shared" si="13"/>
        <v>NACC$BEVHAGO=labelled_spss(NACC$BEVHAGO,c(888=Not applicable, no well-formed visual hallucinations
-4= Not available), label="If well-formed, clear-cut visual hallucinations, at what age did these hallucinations begin?")</v>
      </c>
      <c r="I449" s="33" t="str">
        <f t="shared" si="12"/>
        <v>missing values BEVHAGO(888,-4).</v>
      </c>
      <c r="J449" s="61" t="s">
        <v>3833</v>
      </c>
    </row>
    <row r="450" spans="1:10" ht="48" x14ac:dyDescent="0.25">
      <c r="A450" s="49" t="s">
        <v>2720</v>
      </c>
      <c r="B450" s="8" t="s">
        <v>625</v>
      </c>
      <c r="C450" s="63" t="s">
        <v>625</v>
      </c>
      <c r="D450" s="50" t="s">
        <v>1295</v>
      </c>
      <c r="E450" s="49" t="s">
        <v>14</v>
      </c>
      <c r="F450" s="49" t="s">
        <v>9</v>
      </c>
      <c r="G450" s="50" t="s">
        <v>2914</v>
      </c>
      <c r="H450" s="42" t="str">
        <f t="shared" si="13"/>
        <v>NACC$BEAHALL=labelled_spss(NACC$BEAHALL,c(0=No
1=Yes
9=Unknown), label="Subject currently manifests meaningful change in behavior — Psychosis — Auditory hallucinations")</v>
      </c>
      <c r="I450" s="33" t="str">
        <f t="shared" ref="I450:I513" si="14">IF(J450="","",CONCATENATE("missing values ",B450,"(",J450,")."))</f>
        <v>missing values BEAHALL(9
).</v>
      </c>
      <c r="J450" s="61" t="s">
        <v>3836</v>
      </c>
    </row>
    <row r="451" spans="1:10" ht="60" x14ac:dyDescent="0.25">
      <c r="A451" s="49" t="s">
        <v>2720</v>
      </c>
      <c r="B451" s="8" t="s">
        <v>624</v>
      </c>
      <c r="C451" s="63" t="s">
        <v>624</v>
      </c>
      <c r="D451" s="50" t="s">
        <v>1296</v>
      </c>
      <c r="E451" s="49" t="s">
        <v>14</v>
      </c>
      <c r="F451" s="49" t="s">
        <v>9</v>
      </c>
      <c r="G451" s="50" t="s">
        <v>2914</v>
      </c>
      <c r="H451" s="42" t="str">
        <f t="shared" ref="H451:H514" si="15">CONCATENATE("NACC$",B451,"=","labelled_spss(NACC$",B451,",c(",G451,"), label=",$H$1,D451,$H$1,")")</f>
        <v>NACC$BEDEL=labelled_spss(NACC$BEDEL,c(0=No
1=Yes
9=Unknown), label="Subject currently manifests meaningful change in behavior — Psychosis — Abnormal, false, or delusional beliefs")</v>
      </c>
      <c r="I451" s="33" t="str">
        <f t="shared" si="14"/>
        <v>missing values BEDEL(9
).</v>
      </c>
      <c r="J451" s="61" t="s">
        <v>3836</v>
      </c>
    </row>
    <row r="452" spans="1:10" ht="48" x14ac:dyDescent="0.25">
      <c r="A452" s="49" t="s">
        <v>2720</v>
      </c>
      <c r="B452" s="8" t="s">
        <v>623</v>
      </c>
      <c r="C452" s="63" t="s">
        <v>623</v>
      </c>
      <c r="D452" s="50" t="s">
        <v>1297</v>
      </c>
      <c r="E452" s="49" t="s">
        <v>14</v>
      </c>
      <c r="F452" s="49" t="s">
        <v>9</v>
      </c>
      <c r="G452" s="50" t="s">
        <v>2914</v>
      </c>
      <c r="H452" s="42" t="str">
        <f t="shared" si="15"/>
        <v>NACC$BEDISIN=labelled_spss(NACC$BEDISIN,c(0=No
1=Yes
9=Unknown), label="Subject currently manifests meaningful change in behavior — Disinhibition")</v>
      </c>
      <c r="I452" s="33" t="str">
        <f t="shared" si="14"/>
        <v>missing values BEDISIN(9
).</v>
      </c>
      <c r="J452" s="61" t="s">
        <v>3836</v>
      </c>
    </row>
    <row r="453" spans="1:10" ht="48" x14ac:dyDescent="0.25">
      <c r="A453" s="49" t="s">
        <v>2720</v>
      </c>
      <c r="B453" s="8" t="s">
        <v>622</v>
      </c>
      <c r="C453" s="63" t="s">
        <v>622</v>
      </c>
      <c r="D453" s="50" t="s">
        <v>1298</v>
      </c>
      <c r="E453" s="49" t="s">
        <v>14</v>
      </c>
      <c r="F453" s="49" t="s">
        <v>9</v>
      </c>
      <c r="G453" s="50" t="s">
        <v>2914</v>
      </c>
      <c r="H453" s="42" t="str">
        <f t="shared" si="15"/>
        <v>NACC$BEIRRIT=labelled_spss(NACC$BEIRRIT,c(0=No
1=Yes
9=Unknown), label="Subject currently manifests meaningful change in behavior — Irritability")</v>
      </c>
      <c r="I453" s="33" t="str">
        <f t="shared" si="14"/>
        <v>missing values BEIRRIT(9
).</v>
      </c>
      <c r="J453" s="61" t="s">
        <v>3836</v>
      </c>
    </row>
    <row r="454" spans="1:10" ht="48" x14ac:dyDescent="0.25">
      <c r="A454" s="49" t="s">
        <v>2720</v>
      </c>
      <c r="B454" s="8" t="s">
        <v>621</v>
      </c>
      <c r="C454" s="63" t="s">
        <v>621</v>
      </c>
      <c r="D454" s="50" t="s">
        <v>1299</v>
      </c>
      <c r="E454" s="49" t="s">
        <v>14</v>
      </c>
      <c r="F454" s="49" t="s">
        <v>9</v>
      </c>
      <c r="G454" s="50" t="s">
        <v>2914</v>
      </c>
      <c r="H454" s="42" t="str">
        <f t="shared" si="15"/>
        <v>NACC$BEAGIT=labelled_spss(NACC$BEAGIT,c(0=No
1=Yes
9=Unknown), label="Subject currently manifests meaningful change in behavior — Agitation")</v>
      </c>
      <c r="I454" s="33" t="str">
        <f t="shared" si="14"/>
        <v>missing values BEAGIT(9
).</v>
      </c>
      <c r="J454" s="61" t="s">
        <v>3836</v>
      </c>
    </row>
    <row r="455" spans="1:10" ht="48" x14ac:dyDescent="0.25">
      <c r="A455" s="49" t="s">
        <v>2720</v>
      </c>
      <c r="B455" s="8" t="s">
        <v>620</v>
      </c>
      <c r="C455" s="63" t="s">
        <v>620</v>
      </c>
      <c r="D455" s="50" t="s">
        <v>1300</v>
      </c>
      <c r="E455" s="49" t="s">
        <v>14</v>
      </c>
      <c r="F455" s="49" t="s">
        <v>9</v>
      </c>
      <c r="G455" s="50" t="s">
        <v>2914</v>
      </c>
      <c r="H455" s="42" t="str">
        <f t="shared" si="15"/>
        <v>NACC$BEPERCH=labelled_spss(NACC$BEPERCH,c(0=No
1=Yes
9=Unknown), label="Subject currently manifests meaningful change in behavior — Personality change")</v>
      </c>
      <c r="I455" s="33" t="str">
        <f t="shared" si="14"/>
        <v>missing values BEPERCH(9
).</v>
      </c>
      <c r="J455" s="61" t="s">
        <v>3836</v>
      </c>
    </row>
    <row r="456" spans="1:10" ht="72" x14ac:dyDescent="0.25">
      <c r="A456" s="49" t="s">
        <v>2720</v>
      </c>
      <c r="B456" s="8" t="s">
        <v>619</v>
      </c>
      <c r="C456" s="63" t="s">
        <v>619</v>
      </c>
      <c r="D456" s="50" t="s">
        <v>1301</v>
      </c>
      <c r="E456" s="49" t="s">
        <v>14</v>
      </c>
      <c r="F456" s="49" t="s">
        <v>443</v>
      </c>
      <c r="G456" s="50" t="s">
        <v>2950</v>
      </c>
      <c r="H456" s="42" t="str">
        <f t="shared" si="15"/>
        <v>NACC$BEREM=labelled_spss(NACC$BEREM,c(0=No
1=Yes
9=Unknown
-4= Not available), label="Subject currently manifests meaningful change in behavior — REM sleep behavior disorder")</v>
      </c>
      <c r="I456" s="33" t="str">
        <f t="shared" si="14"/>
        <v>missing values BEREM(9,-4).</v>
      </c>
      <c r="J456" s="61" t="s">
        <v>3826</v>
      </c>
    </row>
    <row r="457" spans="1:10" ht="48" x14ac:dyDescent="0.25">
      <c r="A457" s="49" t="s">
        <v>2720</v>
      </c>
      <c r="B457" s="8" t="s">
        <v>618</v>
      </c>
      <c r="C457" s="63" t="s">
        <v>618</v>
      </c>
      <c r="D457" s="50" t="s">
        <v>1302</v>
      </c>
      <c r="E457" s="49" t="s">
        <v>14</v>
      </c>
      <c r="F457" s="49" t="s">
        <v>65</v>
      </c>
      <c r="G457" s="50" t="s">
        <v>3027</v>
      </c>
      <c r="H457" s="42" t="str">
        <f t="shared" si="15"/>
        <v>NACC$BEREMAGO=labelled_spss(NACC$BEREMAGO,c(888=Not applicable, no REM sleep behavior disorder
-4= Not available), label="If yes, at what age did the REM sleep behavior disorder begin?")</v>
      </c>
      <c r="I457" s="33" t="str">
        <f t="shared" si="14"/>
        <v>missing values BEREMAGO(888,-4).</v>
      </c>
      <c r="J457" s="61" t="s">
        <v>3833</v>
      </c>
    </row>
    <row r="458" spans="1:10" ht="60" x14ac:dyDescent="0.25">
      <c r="A458" s="49" t="s">
        <v>2720</v>
      </c>
      <c r="B458" s="8" t="s">
        <v>617</v>
      </c>
      <c r="C458" s="63" t="s">
        <v>617</v>
      </c>
      <c r="D458" s="50" t="s">
        <v>1303</v>
      </c>
      <c r="E458" s="49" t="s">
        <v>14</v>
      </c>
      <c r="F458" s="49" t="s">
        <v>65</v>
      </c>
      <c r="G458" s="50" t="s">
        <v>2950</v>
      </c>
      <c r="H458" s="42" t="str">
        <f t="shared" si="15"/>
        <v>NACC$BEANX=labelled_spss(NACC$BEANX,c(0=No
1=Yes
9=Unknown
-4= Not available), label="Subject currently manifests meaningful change in behavior — Anxiety")</v>
      </c>
      <c r="I458" s="33" t="str">
        <f t="shared" si="14"/>
        <v>missing values BEANX(9,-4).</v>
      </c>
      <c r="J458" s="61" t="s">
        <v>3826</v>
      </c>
    </row>
    <row r="459" spans="1:10" ht="48" x14ac:dyDescent="0.25">
      <c r="A459" s="49" t="s">
        <v>2720</v>
      </c>
      <c r="B459" s="8" t="s">
        <v>616</v>
      </c>
      <c r="C459" s="63" t="s">
        <v>616</v>
      </c>
      <c r="D459" s="50" t="s">
        <v>1304</v>
      </c>
      <c r="E459" s="49" t="s">
        <v>14</v>
      </c>
      <c r="F459" s="49" t="s">
        <v>9</v>
      </c>
      <c r="G459" s="50" t="s">
        <v>3028</v>
      </c>
      <c r="H459" s="42" t="str">
        <f t="shared" si="15"/>
        <v>NACC$BEOTHR=labelled_spss(NACC$BEOTHR,c(0=No/unknown
1=Yes), label="Subject currently manifests meaningful change in behavior — Other")</v>
      </c>
      <c r="I459" s="33" t="str">
        <f t="shared" si="14"/>
        <v/>
      </c>
    </row>
    <row r="460" spans="1:10" ht="36" x14ac:dyDescent="0.25">
      <c r="A460" s="49" t="s">
        <v>2720</v>
      </c>
      <c r="B460" s="8" t="s">
        <v>659</v>
      </c>
      <c r="C460" s="63" t="s">
        <v>659</v>
      </c>
      <c r="D460" s="50" t="s">
        <v>1305</v>
      </c>
      <c r="E460" s="49" t="s">
        <v>14</v>
      </c>
      <c r="F460" s="49" t="s">
        <v>9</v>
      </c>
      <c r="H460" s="42" t="str">
        <f t="shared" si="15"/>
        <v>NACC$BEOTHRX=labelled_spss(NACC$BEOTHRX,c(), label="Subject currently manifests meaningful change in behavior — Other, specify")</v>
      </c>
      <c r="I460" s="33" t="str">
        <f t="shared" si="14"/>
        <v/>
      </c>
    </row>
    <row r="461" spans="1:10" ht="168" x14ac:dyDescent="0.25">
      <c r="A461" s="49" t="s">
        <v>2720</v>
      </c>
      <c r="B461" s="8" t="s">
        <v>658</v>
      </c>
      <c r="C461" s="63" t="s">
        <v>658</v>
      </c>
      <c r="D461" s="50" t="s">
        <v>1306</v>
      </c>
      <c r="E461" s="49" t="s">
        <v>8</v>
      </c>
      <c r="F461" s="49" t="s">
        <v>9</v>
      </c>
      <c r="G461" s="50" t="s">
        <v>3029</v>
      </c>
      <c r="H461" s="42" t="str">
        <f t="shared" si="15"/>
        <v>NACC$NACCBEHF=labelled_spss(NACC$NACCBEHF,c(0=No behavioral symptoms
1=Apathy/withdrawal
2=Depressed mood
3=Psychosis
4=Disinhibition
5=Irritability
6=Agitation
7=Personality change
8=REM sleep behavior disorder
9=Anxiety
10=Other (specify)
99=Unknown), label="Indicate the predominant symptom that was ﬁrst recognized as a decline in the subject’s behavior")</v>
      </c>
      <c r="I461" s="33" t="str">
        <f t="shared" si="14"/>
        <v>missing values NACCBEHF(99).</v>
      </c>
      <c r="J461" s="61" t="s">
        <v>3808</v>
      </c>
    </row>
    <row r="462" spans="1:10" ht="36" x14ac:dyDescent="0.25">
      <c r="A462" s="49" t="s">
        <v>2720</v>
      </c>
      <c r="B462" s="8" t="s">
        <v>657</v>
      </c>
      <c r="C462" s="63" t="s">
        <v>657</v>
      </c>
      <c r="D462" s="50" t="s">
        <v>1307</v>
      </c>
      <c r="E462" s="49" t="s">
        <v>8</v>
      </c>
      <c r="F462" s="49" t="s">
        <v>9</v>
      </c>
      <c r="H462" s="42" t="str">
        <f t="shared" si="15"/>
        <v>NACC$NACCBEFX=labelled_spss(NACC$NACCBEFX,c(), label="Speciﬁcation of other predominant symptom that was ﬁrst recognized as a decline in the subject’s behavior")</v>
      </c>
      <c r="I462" s="33" t="str">
        <f t="shared" si="14"/>
        <v/>
      </c>
    </row>
    <row r="463" spans="1:10" ht="84" x14ac:dyDescent="0.25">
      <c r="A463" s="49" t="s">
        <v>2720</v>
      </c>
      <c r="B463" s="8" t="s">
        <v>656</v>
      </c>
      <c r="C463" s="63" t="s">
        <v>656</v>
      </c>
      <c r="D463" s="50" t="s">
        <v>655</v>
      </c>
      <c r="E463" s="49" t="s">
        <v>14</v>
      </c>
      <c r="F463" s="49" t="s">
        <v>9</v>
      </c>
      <c r="G463" s="50" t="s">
        <v>3030</v>
      </c>
      <c r="H463" s="42" t="str">
        <f t="shared" si="15"/>
        <v>NACC$BEMODE=labelled_spss(NACC$BEMODE,c(0=No behavioral symptoms
1=Gradual
2=Subacute
3=Abrupt
4=Other (specify)
99=Unknown), label="Mode of onset of behavioral symptoms")</v>
      </c>
      <c r="I463" s="33" t="str">
        <f t="shared" si="14"/>
        <v>missing values BEMODE(99).</v>
      </c>
      <c r="J463" s="61" t="s">
        <v>3808</v>
      </c>
    </row>
    <row r="464" spans="1:10" ht="36" x14ac:dyDescent="0.25">
      <c r="A464" s="49" t="s">
        <v>2720</v>
      </c>
      <c r="B464" s="8" t="s">
        <v>654</v>
      </c>
      <c r="C464" s="63" t="s">
        <v>654</v>
      </c>
      <c r="D464" s="50" t="s">
        <v>1308</v>
      </c>
      <c r="E464" s="49" t="s">
        <v>14</v>
      </c>
      <c r="F464" s="49" t="s">
        <v>9</v>
      </c>
      <c r="H464" s="42" t="str">
        <f t="shared" si="15"/>
        <v>NACC$BEMODEX=labelled_spss(NACC$BEMODEX,c(), label="Speciﬁcation of other mode of onset of behavioral symptoms")</v>
      </c>
      <c r="I464" s="33" t="str">
        <f t="shared" si="14"/>
        <v/>
      </c>
    </row>
    <row r="465" spans="1:10" ht="60" x14ac:dyDescent="0.25">
      <c r="A465" s="49" t="s">
        <v>2720</v>
      </c>
      <c r="B465" s="8" t="s">
        <v>653</v>
      </c>
      <c r="C465" s="63" t="s">
        <v>653</v>
      </c>
      <c r="D465" s="50" t="s">
        <v>1309</v>
      </c>
      <c r="E465" s="49" t="s">
        <v>14</v>
      </c>
      <c r="F465" s="49" t="s">
        <v>65</v>
      </c>
      <c r="G465" s="50" t="s">
        <v>3031</v>
      </c>
      <c r="H465" s="42" t="str">
        <f t="shared" si="15"/>
        <v>NACC$BEAGE=labelled_spss(NACC$BEAGE,c(888=Not applicable, no behavioral symptoms
999=Age unknown
-4= Not available), label="Based on the clinician’s assessment, at what age did the behavioral symptoms begin?")</v>
      </c>
      <c r="I465" s="33" t="str">
        <f t="shared" si="14"/>
        <v>missing values BEAGE(888,999,-4).</v>
      </c>
      <c r="J465" s="61" t="s">
        <v>3830</v>
      </c>
    </row>
    <row r="466" spans="1:10" ht="60" x14ac:dyDescent="0.25">
      <c r="A466" s="49" t="s">
        <v>2720</v>
      </c>
      <c r="B466" s="8" t="s">
        <v>652</v>
      </c>
      <c r="C466" s="63" t="s">
        <v>652</v>
      </c>
      <c r="D466" s="50" t="s">
        <v>1310</v>
      </c>
      <c r="E466" s="49" t="s">
        <v>14</v>
      </c>
      <c r="F466" s="49" t="s">
        <v>65</v>
      </c>
      <c r="G466" s="50" t="s">
        <v>3019</v>
      </c>
      <c r="H466" s="42" t="str">
        <f t="shared" si="15"/>
        <v>NACC$DECCLMOT=labelled_spss(NACC$DECCLMOT,c(0=No
1=Yes
-4= Not available), label="Based on the clinician’s judgment, is the subject currently experiencing any motor symptoms?")</v>
      </c>
      <c r="I466" s="33" t="str">
        <f t="shared" si="14"/>
        <v>missing values DECCLMOT(-4).</v>
      </c>
      <c r="J466" s="61" t="s">
        <v>2888</v>
      </c>
    </row>
    <row r="467" spans="1:10" ht="48" x14ac:dyDescent="0.25">
      <c r="A467" s="49" t="s">
        <v>2720</v>
      </c>
      <c r="B467" s="8" t="s">
        <v>651</v>
      </c>
      <c r="C467" s="63" t="s">
        <v>651</v>
      </c>
      <c r="D467" s="50" t="s">
        <v>1311</v>
      </c>
      <c r="E467" s="49" t="s">
        <v>14</v>
      </c>
      <c r="F467" s="49" t="s">
        <v>9</v>
      </c>
      <c r="G467" s="50" t="s">
        <v>2914</v>
      </c>
      <c r="H467" s="42" t="str">
        <f t="shared" si="15"/>
        <v>NACC$MOGAIT=labelled_spss(NACC$MOGAIT,c(0=No
1=Yes
9=Unknown), label="Indicate whether the subject currently has meaningful changes in motor function — Gait disorder")</v>
      </c>
      <c r="I467" s="33" t="str">
        <f t="shared" si="14"/>
        <v>missing values MOGAIT(9
).</v>
      </c>
      <c r="J467" s="61" t="s">
        <v>3836</v>
      </c>
    </row>
    <row r="468" spans="1:10" ht="48" x14ac:dyDescent="0.25">
      <c r="A468" s="49" t="s">
        <v>2720</v>
      </c>
      <c r="B468" s="8" t="s">
        <v>650</v>
      </c>
      <c r="C468" s="63" t="s">
        <v>650</v>
      </c>
      <c r="D468" s="50" t="s">
        <v>1312</v>
      </c>
      <c r="E468" s="49" t="s">
        <v>14</v>
      </c>
      <c r="F468" s="49" t="s">
        <v>9</v>
      </c>
      <c r="G468" s="50" t="s">
        <v>2914</v>
      </c>
      <c r="H468" s="42" t="str">
        <f t="shared" si="15"/>
        <v>NACC$MOFALLS=labelled_spss(NACC$MOFALLS,c(0=No
1=Yes
9=Unknown), label="Indicate whether the subject currently has meaningful changes in motor function — Falls")</v>
      </c>
      <c r="I468" s="33" t="str">
        <f t="shared" si="14"/>
        <v>missing values MOFALLS(9
).</v>
      </c>
      <c r="J468" s="61" t="s">
        <v>3836</v>
      </c>
    </row>
    <row r="469" spans="1:10" ht="48" x14ac:dyDescent="0.25">
      <c r="A469" s="49" t="s">
        <v>2720</v>
      </c>
      <c r="B469" s="8" t="s">
        <v>649</v>
      </c>
      <c r="C469" s="63" t="s">
        <v>649</v>
      </c>
      <c r="D469" s="50" t="s">
        <v>1313</v>
      </c>
      <c r="E469" s="49" t="s">
        <v>14</v>
      </c>
      <c r="F469" s="49" t="s">
        <v>9</v>
      </c>
      <c r="G469" s="50" t="s">
        <v>2914</v>
      </c>
      <c r="H469" s="42" t="str">
        <f t="shared" si="15"/>
        <v>NACC$MOTREM=labelled_spss(NACC$MOTREM,c(0=No
1=Yes
9=Unknown), label="Indicate whether the subject currently has meaningful changes in motor function — Tremor")</v>
      </c>
      <c r="I469" s="33" t="str">
        <f t="shared" si="14"/>
        <v>missing values MOTREM(9
).</v>
      </c>
      <c r="J469" s="61" t="s">
        <v>3836</v>
      </c>
    </row>
    <row r="470" spans="1:10" ht="48" x14ac:dyDescent="0.25">
      <c r="A470" s="49" t="s">
        <v>2720</v>
      </c>
      <c r="B470" s="8" t="s">
        <v>648</v>
      </c>
      <c r="C470" s="63" t="s">
        <v>648</v>
      </c>
      <c r="D470" s="50" t="s">
        <v>1314</v>
      </c>
      <c r="E470" s="49" t="s">
        <v>14</v>
      </c>
      <c r="F470" s="49" t="s">
        <v>9</v>
      </c>
      <c r="G470" s="50" t="s">
        <v>2914</v>
      </c>
      <c r="H470" s="42" t="str">
        <f t="shared" si="15"/>
        <v>NACC$MOSLOW=labelled_spss(NACC$MOSLOW,c(0=No
1=Yes
9=Unknown), label="Indicate whether the subject currently has meaningful changes in motor function — Slowness")</v>
      </c>
      <c r="I470" s="33" t="str">
        <f t="shared" si="14"/>
        <v>missing values MOSLOW(9
).</v>
      </c>
      <c r="J470" s="61" t="s">
        <v>3836</v>
      </c>
    </row>
    <row r="471" spans="1:10" ht="108" x14ac:dyDescent="0.25">
      <c r="A471" s="49" t="s">
        <v>2720</v>
      </c>
      <c r="B471" s="8" t="s">
        <v>647</v>
      </c>
      <c r="C471" s="63" t="s">
        <v>647</v>
      </c>
      <c r="D471" s="50" t="s">
        <v>1315</v>
      </c>
      <c r="E471" s="49" t="s">
        <v>8</v>
      </c>
      <c r="F471" s="49" t="s">
        <v>9</v>
      </c>
      <c r="G471" s="50" t="s">
        <v>3032</v>
      </c>
      <c r="H471" s="42" t="str">
        <f t="shared" si="15"/>
        <v>NACC$NACCMOTF=labelled_spss(NACC$NACCMOTF,c(0=No motor symptoms
1=Gait disorder
2=Falls
3=Tremor
4=Slowness
99=Unknown), label="Indicate the predominant symptom that was ﬁrst recognized as a decline in the subject’s motor function")</v>
      </c>
      <c r="I471" s="33" t="str">
        <f t="shared" si="14"/>
        <v>missing values NACCMOTF(99).</v>
      </c>
      <c r="J471" s="61" t="s">
        <v>3808</v>
      </c>
    </row>
    <row r="472" spans="1:10" ht="84" x14ac:dyDescent="0.25">
      <c r="A472" s="49" t="s">
        <v>2720</v>
      </c>
      <c r="B472" s="8" t="s">
        <v>646</v>
      </c>
      <c r="C472" s="63" t="s">
        <v>646</v>
      </c>
      <c r="D472" s="50" t="s">
        <v>645</v>
      </c>
      <c r="E472" s="49" t="s">
        <v>14</v>
      </c>
      <c r="F472" s="49" t="s">
        <v>9</v>
      </c>
      <c r="G472" s="50" t="s">
        <v>3033</v>
      </c>
      <c r="H472" s="42" t="str">
        <f t="shared" si="15"/>
        <v>NACC$MOMODE=labelled_spss(NACC$MOMODE,c(0=No motor symptoms
1=Gradual
2=Subacute
3=Abrupt
4=Other
99=Unknown ), label="Mode of onset of motor symptoms")</v>
      </c>
      <c r="I472" s="33" t="str">
        <f t="shared" si="14"/>
        <v>missing values MOMODE(99).</v>
      </c>
      <c r="J472" s="61" t="s">
        <v>3808</v>
      </c>
    </row>
    <row r="473" spans="1:10" ht="36" x14ac:dyDescent="0.25">
      <c r="A473" s="49" t="s">
        <v>2720</v>
      </c>
      <c r="B473" s="8" t="s">
        <v>644</v>
      </c>
      <c r="C473" s="63" t="s">
        <v>644</v>
      </c>
      <c r="D473" s="50" t="s">
        <v>1316</v>
      </c>
      <c r="E473" s="49" t="s">
        <v>14</v>
      </c>
      <c r="F473" s="49" t="s">
        <v>9</v>
      </c>
      <c r="H473" s="42" t="str">
        <f t="shared" si="15"/>
        <v>NACC$MOMODEX=labelled_spss(NACC$MOMODEX,c(), label="Speciﬁcation for other mode of onset of motor symptoms")</v>
      </c>
      <c r="I473" s="33" t="str">
        <f t="shared" si="14"/>
        <v/>
      </c>
    </row>
    <row r="474" spans="1:10" ht="84" x14ac:dyDescent="0.25">
      <c r="A474" s="49" t="s">
        <v>2720</v>
      </c>
      <c r="B474" s="8" t="s">
        <v>643</v>
      </c>
      <c r="C474" s="63" t="s">
        <v>643</v>
      </c>
      <c r="D474" s="50" t="s">
        <v>1317</v>
      </c>
      <c r="E474" s="49" t="s">
        <v>14</v>
      </c>
      <c r="F474" s="49" t="s">
        <v>443</v>
      </c>
      <c r="G474" s="50" t="s">
        <v>3034</v>
      </c>
      <c r="H474" s="42" t="str">
        <f t="shared" si="15"/>
        <v>NACC$MOMOPARK=labelled_spss(NACC$MOMOPARK,c(0=No
1=Yes
8=Not applicable, no motor changes
9=Unknown
-4= Not available), label="Were changes in motor function suggestive of Parkinsonism?")</v>
      </c>
      <c r="I474" s="33" t="str">
        <f t="shared" si="14"/>
        <v>missing values MOMOPARK(8,9,-4).</v>
      </c>
      <c r="J474" s="61" t="s">
        <v>3829</v>
      </c>
    </row>
    <row r="475" spans="1:10" ht="60" x14ac:dyDescent="0.25">
      <c r="A475" s="49" t="s">
        <v>2720</v>
      </c>
      <c r="B475" s="8" t="s">
        <v>642</v>
      </c>
      <c r="C475" s="63" t="s">
        <v>642</v>
      </c>
      <c r="D475" s="50" t="s">
        <v>1318</v>
      </c>
      <c r="E475" s="49" t="s">
        <v>14</v>
      </c>
      <c r="F475" s="49" t="s">
        <v>65</v>
      </c>
      <c r="G475" s="50" t="s">
        <v>3035</v>
      </c>
      <c r="H475" s="42" t="str">
        <f t="shared" si="15"/>
        <v>NACC$PARKAGE=labelled_spss(NACC$PARKAGE,c(888=Not applicable, no Parkinsonism
999 =Age unknown
-4= Not available), label="If yes, at what age did the motor symptoms suggestive of Parkinsonism begin?")</v>
      </c>
      <c r="I475" s="33" t="str">
        <f t="shared" si="14"/>
        <v>missing values PARKAGE(888,999,-4).</v>
      </c>
      <c r="J475" s="61" t="s">
        <v>3830</v>
      </c>
    </row>
    <row r="476" spans="1:10" ht="84" x14ac:dyDescent="0.25">
      <c r="A476" s="49" t="s">
        <v>2720</v>
      </c>
      <c r="B476" s="8" t="s">
        <v>641</v>
      </c>
      <c r="C476" s="63" t="s">
        <v>641</v>
      </c>
      <c r="D476" s="50" t="s">
        <v>1319</v>
      </c>
      <c r="E476" s="49" t="s">
        <v>14</v>
      </c>
      <c r="F476" s="49" t="s">
        <v>65</v>
      </c>
      <c r="G476" s="50" t="s">
        <v>3036</v>
      </c>
      <c r="H476" s="42" t="str">
        <f t="shared" si="15"/>
        <v>NACC$MOMOALS=labelled_spss(NACC$MOMOALS,c(0=No
1=Yes
8=Not applicable, no motor function changes
9=Unknown
-4= Not available), label="Were changes in motor function suggestive of amyotrophic lateral sclerosis?")</v>
      </c>
      <c r="I476" s="33" t="str">
        <f t="shared" si="14"/>
        <v>missing values MOMOALS(8,9,-4).</v>
      </c>
      <c r="J476" s="61" t="s">
        <v>3829</v>
      </c>
    </row>
    <row r="477" spans="1:10" ht="48" x14ac:dyDescent="0.25">
      <c r="A477" s="49" t="s">
        <v>2720</v>
      </c>
      <c r="B477" s="8" t="s">
        <v>640</v>
      </c>
      <c r="C477" s="63" t="s">
        <v>640</v>
      </c>
      <c r="D477" s="50" t="s">
        <v>1320</v>
      </c>
      <c r="E477" s="49" t="s">
        <v>14</v>
      </c>
      <c r="F477" s="49" t="s">
        <v>65</v>
      </c>
      <c r="G477" s="50" t="s">
        <v>3037</v>
      </c>
      <c r="H477" s="42" t="str">
        <f t="shared" si="15"/>
        <v>NACC$ALSAGE=labelled_spss(NACC$ALSAGE,c(888=Not applicable, No ALS
-4= Not available), label="If yes, at what age did the motor symptoms suggestive of ALS begin?")</v>
      </c>
      <c r="I477" s="33" t="str">
        <f t="shared" si="14"/>
        <v>missing values ALSAGE(888,-4).</v>
      </c>
      <c r="J477" s="61" t="s">
        <v>3833</v>
      </c>
    </row>
    <row r="478" spans="1:10" ht="48" x14ac:dyDescent="0.25">
      <c r="A478" s="49" t="s">
        <v>2720</v>
      </c>
      <c r="B478" s="8" t="s">
        <v>639</v>
      </c>
      <c r="C478" s="63" t="s">
        <v>639</v>
      </c>
      <c r="D478" s="50" t="s">
        <v>1321</v>
      </c>
      <c r="E478" s="49" t="s">
        <v>14</v>
      </c>
      <c r="F478" s="49" t="s">
        <v>65</v>
      </c>
      <c r="G478" s="50" t="s">
        <v>3038</v>
      </c>
      <c r="H478" s="42" t="str">
        <f t="shared" si="15"/>
        <v>NACC$MOAGE=labelled_spss(NACC$MOAGE,c(888= No motor symptoms
-4= Not available), label="Based on the clinician’s assessment, at what age did the motor changes begin?")</v>
      </c>
      <c r="I478" s="33" t="str">
        <f t="shared" si="14"/>
        <v>missing values MOAGE(888,-4).</v>
      </c>
      <c r="J478" s="61" t="s">
        <v>3833</v>
      </c>
    </row>
    <row r="479" spans="1:10" ht="108" x14ac:dyDescent="0.25">
      <c r="A479" s="49" t="s">
        <v>2720</v>
      </c>
      <c r="B479" s="8" t="s">
        <v>638</v>
      </c>
      <c r="C479" s="63" t="s">
        <v>638</v>
      </c>
      <c r="D479" s="50" t="s">
        <v>1322</v>
      </c>
      <c r="E479" s="49" t="s">
        <v>14</v>
      </c>
      <c r="F479" s="49" t="s">
        <v>9</v>
      </c>
      <c r="G479" s="50" t="s">
        <v>3039</v>
      </c>
      <c r="H479" s="42" t="str">
        <f t="shared" si="15"/>
        <v>NACC$COURSE=labelled_spss(NACC$COURSE,c(1=Gradually progressive
2=Stepwise
3=Static
4=Fluctuating
5=Improved
8=Not applicable
9=Unknown), label="Overall course of decline of cognitive/ behavioral/motor syndrome")</v>
      </c>
      <c r="I479" s="33" t="str">
        <f t="shared" si="14"/>
        <v>missing values COURSE(8,9).</v>
      </c>
      <c r="J479" s="61" t="s">
        <v>3812</v>
      </c>
    </row>
    <row r="480" spans="1:10" ht="84" x14ac:dyDescent="0.25">
      <c r="A480" s="49" t="s">
        <v>2720</v>
      </c>
      <c r="B480" s="8" t="s">
        <v>687</v>
      </c>
      <c r="C480" s="63" t="s">
        <v>687</v>
      </c>
      <c r="D480" s="50" t="s">
        <v>1323</v>
      </c>
      <c r="E480" s="49" t="s">
        <v>14</v>
      </c>
      <c r="F480" s="49" t="s">
        <v>9</v>
      </c>
      <c r="G480" s="50" t="s">
        <v>3040</v>
      </c>
      <c r="H480" s="42" t="str">
        <f t="shared" si="15"/>
        <v>NACC$FRSTCHG=labelled_spss(NACC$FRSTCHG,c(1=Cognition
2=Behavior
3=Motor function
8=Not applicable
9=Unknown), label="Indicate the predominant domain that was ﬁrst recognized as changed in the subject")</v>
      </c>
      <c r="I480" s="33" t="str">
        <f t="shared" si="14"/>
        <v>missing values FRSTCHG(8,9).</v>
      </c>
      <c r="J480" s="61" t="s">
        <v>3812</v>
      </c>
    </row>
    <row r="481" spans="1:10" ht="48" x14ac:dyDescent="0.25">
      <c r="A481" s="49" t="s">
        <v>2720</v>
      </c>
      <c r="B481" s="8" t="s">
        <v>686</v>
      </c>
      <c r="C481" s="63" t="s">
        <v>686</v>
      </c>
      <c r="D481" s="50" t="s">
        <v>1324</v>
      </c>
      <c r="E481" s="49" t="s">
        <v>14</v>
      </c>
      <c r="F481" s="49" t="s">
        <v>65</v>
      </c>
      <c r="G481" s="50" t="s">
        <v>3019</v>
      </c>
      <c r="H481" s="42" t="str">
        <f t="shared" si="15"/>
        <v>NACC$LBDEVAL=labelled_spss(NACC$LBDEVAL,c(0=No
1=Yes
-4= Not available), label="Is the subject a potential candidate for further evaluation for Lewy body disease?")</v>
      </c>
      <c r="I481" s="33" t="str">
        <f t="shared" si="14"/>
        <v>missing values LBDEVAL(-4).</v>
      </c>
      <c r="J481" s="61" t="s">
        <v>2888</v>
      </c>
    </row>
    <row r="482" spans="1:10" ht="60" x14ac:dyDescent="0.25">
      <c r="A482" s="49" t="s">
        <v>2720</v>
      </c>
      <c r="B482" s="8" t="s">
        <v>685</v>
      </c>
      <c r="C482" s="63" t="s">
        <v>685</v>
      </c>
      <c r="D482" s="50" t="s">
        <v>1325</v>
      </c>
      <c r="E482" s="49" t="s">
        <v>14</v>
      </c>
      <c r="F482" s="49" t="s">
        <v>65</v>
      </c>
      <c r="G482" s="50" t="s">
        <v>3019</v>
      </c>
      <c r="H482" s="42" t="str">
        <f t="shared" si="15"/>
        <v>NACC$FTLDEVAL=labelled_spss(NACC$FTLDEVAL,c(0=No
1=Yes
-4= Not available), label="Is the subject a potential candidate for further evaluation for frontotemporal lobar degeneration?")</v>
      </c>
      <c r="I482" s="33" t="str">
        <f t="shared" si="14"/>
        <v>missing values FTLDEVAL(-4).</v>
      </c>
      <c r="J482" s="61" t="s">
        <v>2888</v>
      </c>
    </row>
    <row r="483" spans="1:10" ht="60" x14ac:dyDescent="0.25">
      <c r="A483" s="49" t="s">
        <v>2721</v>
      </c>
      <c r="B483" s="8" t="s">
        <v>684</v>
      </c>
      <c r="C483" s="63" t="s">
        <v>684</v>
      </c>
      <c r="D483" s="50" t="s">
        <v>1326</v>
      </c>
      <c r="E483" s="49" t="s">
        <v>14</v>
      </c>
      <c r="F483" s="49" t="s">
        <v>65</v>
      </c>
      <c r="G483" s="50" t="s">
        <v>3014</v>
      </c>
      <c r="H483" s="42" t="str">
        <f t="shared" si="15"/>
        <v>NACC$MMSECOMP=labelled_spss(NACC$MMSECOMP,c(0 = No
1 = Yes
-4 = Not available), label="Was any part of the MMSE completed? ")</v>
      </c>
      <c r="I483" s="33" t="str">
        <f t="shared" si="14"/>
        <v>missing values MMSECOMP(-4).</v>
      </c>
      <c r="J483" s="61" t="s">
        <v>2888</v>
      </c>
    </row>
    <row r="484" spans="1:10" ht="60" x14ac:dyDescent="0.25">
      <c r="A484" s="49" t="s">
        <v>2721</v>
      </c>
      <c r="B484" s="8" t="s">
        <v>683</v>
      </c>
      <c r="C484" s="63" t="s">
        <v>683</v>
      </c>
      <c r="D484" s="50" t="s">
        <v>682</v>
      </c>
      <c r="E484" s="49" t="s">
        <v>14</v>
      </c>
      <c r="F484" s="49" t="s">
        <v>9</v>
      </c>
      <c r="G484" s="50" t="s">
        <v>3041</v>
      </c>
      <c r="H484" s="42" t="str">
        <f t="shared" si="15"/>
        <v>NACC$MMSELOC=labelled_spss(NACC$MMSELOC,c(1 = In ADC/clinic
2 = In home
3 = In person — other
-4 = Not available), label="Administration of the MMSE was:")</v>
      </c>
      <c r="I484" s="33" t="str">
        <f t="shared" si="14"/>
        <v>missing values MMSELOC(-4).</v>
      </c>
      <c r="J484" s="61" t="s">
        <v>2888</v>
      </c>
    </row>
    <row r="485" spans="1:10" ht="60" x14ac:dyDescent="0.25">
      <c r="A485" s="49" t="s">
        <v>2721</v>
      </c>
      <c r="B485" s="8" t="s">
        <v>681</v>
      </c>
      <c r="C485" s="63" t="s">
        <v>681</v>
      </c>
      <c r="D485" s="50" t="s">
        <v>680</v>
      </c>
      <c r="E485" s="49" t="s">
        <v>14</v>
      </c>
      <c r="F485" s="49" t="s">
        <v>9</v>
      </c>
      <c r="G485" s="50" t="s">
        <v>3042</v>
      </c>
      <c r="H485" s="42" t="str">
        <f t="shared" si="15"/>
        <v>NACC$MMSELAN=labelled_spss(NACC$MMSELAN,c(1 = English
2 = Spanish
3 = Other
-4 = Not available), label="Language of MMSE administration")</v>
      </c>
      <c r="I485" s="33" t="str">
        <f t="shared" si="14"/>
        <v>missing values MMSELAN(-4).</v>
      </c>
      <c r="J485" s="61" t="s">
        <v>2888</v>
      </c>
    </row>
    <row r="486" spans="1:10" ht="24" x14ac:dyDescent="0.25">
      <c r="A486" s="49" t="s">
        <v>2721</v>
      </c>
      <c r="B486" s="8" t="s">
        <v>679</v>
      </c>
      <c r="C486" s="63" t="s">
        <v>679</v>
      </c>
      <c r="D486" s="50" t="s">
        <v>1327</v>
      </c>
      <c r="E486" s="49" t="s">
        <v>14</v>
      </c>
      <c r="F486" s="49" t="s">
        <v>9</v>
      </c>
      <c r="H486" s="42" t="str">
        <f t="shared" si="15"/>
        <v>NACC$MMSELANX=labelled_spss(NACC$MMSELANX,c(), label="Language of MMSE administration — Other (specify)")</v>
      </c>
      <c r="I486" s="33" t="str">
        <f t="shared" si="14"/>
        <v/>
      </c>
    </row>
    <row r="487" spans="1:10" ht="60" x14ac:dyDescent="0.25">
      <c r="A487" s="49" t="s">
        <v>2721</v>
      </c>
      <c r="B487" s="8" t="s">
        <v>678</v>
      </c>
      <c r="C487" s="63" t="s">
        <v>678</v>
      </c>
      <c r="D487" s="50" t="s">
        <v>1328</v>
      </c>
      <c r="E487" s="49" t="s">
        <v>14</v>
      </c>
      <c r="F487" s="49" t="s">
        <v>65</v>
      </c>
      <c r="G487" s="50" t="s">
        <v>3014</v>
      </c>
      <c r="H487" s="42" t="str">
        <f t="shared" si="15"/>
        <v>NACC$MMSEVIS=labelled_spss(NACC$MMSEVIS,c(0 = No
1 = Yes
-4 = Not available), label="Subject was unable to complete one or more sections due to visual impairment")</v>
      </c>
      <c r="I487" s="33" t="str">
        <f t="shared" si="14"/>
        <v>missing values MMSEVIS(-4).</v>
      </c>
      <c r="J487" s="61" t="s">
        <v>2888</v>
      </c>
    </row>
    <row r="488" spans="1:10" ht="60" x14ac:dyDescent="0.25">
      <c r="A488" s="49" t="s">
        <v>2721</v>
      </c>
      <c r="B488" s="8" t="s">
        <v>677</v>
      </c>
      <c r="C488" s="63" t="s">
        <v>677</v>
      </c>
      <c r="D488" s="50" t="s">
        <v>1329</v>
      </c>
      <c r="E488" s="49" t="s">
        <v>14</v>
      </c>
      <c r="F488" s="49" t="s">
        <v>65</v>
      </c>
      <c r="G488" s="50" t="s">
        <v>3014</v>
      </c>
      <c r="H488" s="42" t="str">
        <f t="shared" si="15"/>
        <v>NACC$MMSEHEAR=labelled_spss(NACC$MMSEHEAR,c(0 = No
1 = Yes
-4 = Not available), label="Subject was unable to complete one or more sections due to hearing impairment")</v>
      </c>
      <c r="I488" s="33" t="str">
        <f t="shared" si="14"/>
        <v>missing values MMSEHEAR(-4).</v>
      </c>
      <c r="J488" s="61" t="s">
        <v>2888</v>
      </c>
    </row>
    <row r="489" spans="1:10" ht="72" x14ac:dyDescent="0.25">
      <c r="A489" s="49" t="s">
        <v>2721</v>
      </c>
      <c r="B489" s="8" t="s">
        <v>676</v>
      </c>
      <c r="C489" s="63" t="s">
        <v>676</v>
      </c>
      <c r="D489" s="50" t="s">
        <v>675</v>
      </c>
      <c r="E489" s="49" t="s">
        <v>14</v>
      </c>
      <c r="F489" s="49" t="s">
        <v>9</v>
      </c>
      <c r="G489" s="50" t="s">
        <v>3043</v>
      </c>
      <c r="H489" s="42" t="str">
        <f t="shared" si="15"/>
        <v>NACC$MMSEORDA=labelled_spss(NACC$MMSEORDA,c(95 = Physical problem
96 = Cognitive/behavior problem
97 = Other problem
98 = Verbal refusal
-4 = Not available), label="Orientation subscale score — Time")</v>
      </c>
      <c r="I489" s="33" t="str">
        <f t="shared" si="14"/>
        <v>missing values MMSEORDA(95 thru 98,-4).</v>
      </c>
      <c r="J489" s="66" t="s">
        <v>4361</v>
      </c>
    </row>
    <row r="490" spans="1:10" ht="84" x14ac:dyDescent="0.25">
      <c r="A490" s="49" t="s">
        <v>2721</v>
      </c>
      <c r="B490" s="8" t="s">
        <v>674</v>
      </c>
      <c r="C490" s="63" t="s">
        <v>674</v>
      </c>
      <c r="D490" s="50" t="s">
        <v>673</v>
      </c>
      <c r="E490" s="49" t="s">
        <v>14</v>
      </c>
      <c r="F490" s="49" t="s">
        <v>9</v>
      </c>
      <c r="G490" s="50" t="s">
        <v>3043</v>
      </c>
      <c r="H490" s="42" t="str">
        <f t="shared" si="15"/>
        <v>NACC$MMSEORLO=labelled_spss(NACC$MMSEORLO,c(95 = Physical problem
96 = Cognitive/behavior problem
97 = Other problem
98 = Verbal refusal
-4 = Not available), label="Orientation subscale score — Place")</v>
      </c>
      <c r="I490" s="33" t="str">
        <f t="shared" si="14"/>
        <v>missing values MMSEORLO(95 thru 98,-4).</v>
      </c>
      <c r="J490" s="66" t="s">
        <v>4361</v>
      </c>
    </row>
    <row r="491" spans="1:10" ht="84" x14ac:dyDescent="0.25">
      <c r="A491" s="49" t="s">
        <v>2721</v>
      </c>
      <c r="B491" s="8" t="s">
        <v>672</v>
      </c>
      <c r="C491" s="63" t="s">
        <v>672</v>
      </c>
      <c r="D491" s="50" t="s">
        <v>671</v>
      </c>
      <c r="E491" s="49" t="s">
        <v>14</v>
      </c>
      <c r="F491" s="49" t="s">
        <v>443</v>
      </c>
      <c r="G491" s="50" t="s">
        <v>3043</v>
      </c>
      <c r="H491" s="42" t="str">
        <f t="shared" si="15"/>
        <v>NACC$PENTAGON=labelled_spss(NACC$PENTAGON,c(95 = Physical problem
96 = Cognitive/behavior problem
97 = Other problem
98 = Verbal refusal
-4 = Not available), label="Intersecting pentagon subscale score")</v>
      </c>
      <c r="I491" s="33" t="str">
        <f t="shared" si="14"/>
        <v>missing values PENTAGON(95 thru 98,-4).</v>
      </c>
      <c r="J491" s="66" t="s">
        <v>4361</v>
      </c>
    </row>
    <row r="492" spans="1:10" ht="96" x14ac:dyDescent="0.25">
      <c r="A492" s="49" t="s">
        <v>2721</v>
      </c>
      <c r="B492" s="8" t="s">
        <v>670</v>
      </c>
      <c r="C492" s="63" t="s">
        <v>670</v>
      </c>
      <c r="D492" s="50" t="s">
        <v>669</v>
      </c>
      <c r="E492" s="49" t="s">
        <v>8</v>
      </c>
      <c r="F492" s="49" t="s">
        <v>9</v>
      </c>
      <c r="G492" s="50" t="s">
        <v>3044</v>
      </c>
      <c r="H492" s="42" t="str">
        <f t="shared" si="15"/>
        <v>NACC$NACCMMSE=labelled_spss(NACC$NACCMMSE,c(88 = Score not calculated; missing at least one MMSE item
95 = Physical problem
96 = Cognitive/behavior problem
97 = Other problem
98 = Verbal refusal
-4 = Not available), label="Total MMSE score (using D-L-R-O-W)")</v>
      </c>
      <c r="I492" s="33" t="str">
        <f t="shared" si="14"/>
        <v>missing values NACCMMSE(88 thru 98,-4).</v>
      </c>
      <c r="J492" s="66" t="s">
        <v>4363</v>
      </c>
    </row>
    <row r="493" spans="1:10" ht="72" x14ac:dyDescent="0.25">
      <c r="A493" s="49" t="s">
        <v>2721</v>
      </c>
      <c r="B493" s="8" t="s">
        <v>668</v>
      </c>
      <c r="C493" s="63" t="s">
        <v>668</v>
      </c>
      <c r="D493" s="50" t="s">
        <v>1330</v>
      </c>
      <c r="E493" s="49" t="s">
        <v>14</v>
      </c>
      <c r="F493" s="49" t="s">
        <v>9</v>
      </c>
      <c r="G493" s="50" t="s">
        <v>3041</v>
      </c>
      <c r="H493" s="42" t="str">
        <f t="shared" si="15"/>
        <v>NACC$NPSYCLOC=labelled_spss(NACC$NPSYCLOC,c(1 = In ADC/clinic
2 = In home
3 = In person — other
-4 = Not available), label="The remainder of the battery was administered:")</v>
      </c>
      <c r="I493" s="33" t="str">
        <f t="shared" si="14"/>
        <v>missing values NPSYCLOC(-4).</v>
      </c>
      <c r="J493" s="61" t="s">
        <v>2888</v>
      </c>
    </row>
    <row r="494" spans="1:10" ht="60" x14ac:dyDescent="0.25">
      <c r="A494" s="49" t="s">
        <v>2721</v>
      </c>
      <c r="B494" s="8" t="s">
        <v>667</v>
      </c>
      <c r="C494" s="63" t="s">
        <v>667</v>
      </c>
      <c r="D494" s="50" t="s">
        <v>666</v>
      </c>
      <c r="E494" s="49" t="s">
        <v>14</v>
      </c>
      <c r="F494" s="49" t="s">
        <v>9</v>
      </c>
      <c r="G494" s="50" t="s">
        <v>3042</v>
      </c>
      <c r="H494" s="42" t="str">
        <f t="shared" si="15"/>
        <v>NACC$NPSYLAN=labelled_spss(NACC$NPSYLAN,c(1 = English
2 = Spanish
3 = Other
-4 = Not available), label="Language of test administration")</v>
      </c>
      <c r="I494" s="33" t="str">
        <f t="shared" si="14"/>
        <v>missing values NPSYLAN(-4).</v>
      </c>
      <c r="J494" s="61" t="s">
        <v>2888</v>
      </c>
    </row>
    <row r="495" spans="1:10" ht="24" x14ac:dyDescent="0.25">
      <c r="A495" s="49" t="s">
        <v>2721</v>
      </c>
      <c r="B495" s="8" t="s">
        <v>665</v>
      </c>
      <c r="C495" s="63" t="s">
        <v>665</v>
      </c>
      <c r="D495" s="50" t="s">
        <v>1331</v>
      </c>
      <c r="E495" s="49" t="s">
        <v>14</v>
      </c>
      <c r="F495" s="49" t="s">
        <v>9</v>
      </c>
      <c r="H495" s="42" t="str">
        <f t="shared" si="15"/>
        <v>NACC$NPSYLANX=labelled_spss(NACC$NPSYLANX,c(), label="Language of test administration — Other (specify)")</v>
      </c>
      <c r="I495" s="33" t="str">
        <f t="shared" si="14"/>
        <v/>
      </c>
    </row>
    <row r="496" spans="1:10" ht="60" x14ac:dyDescent="0.25">
      <c r="A496" s="49" t="s">
        <v>2721</v>
      </c>
      <c r="B496" s="8" t="s">
        <v>664</v>
      </c>
      <c r="C496" s="63" t="s">
        <v>664</v>
      </c>
      <c r="D496" s="50" t="s">
        <v>1332</v>
      </c>
      <c r="E496" s="49" t="s">
        <v>14</v>
      </c>
      <c r="F496" s="49" t="s">
        <v>9</v>
      </c>
      <c r="G496" s="50" t="s">
        <v>3045</v>
      </c>
      <c r="H496" s="42" t="str">
        <f t="shared" si="15"/>
        <v>NACC$LOGIMO=labelled_spss(NACC$LOGIMO,c(88 = Unknown
-4 = Not available), label="If this test has been administered to the subject within the past 3 months, specify the date previously administered (month)")</v>
      </c>
      <c r="I496" s="33" t="str">
        <f t="shared" si="14"/>
        <v>missing values LOGIMO(88,-4).</v>
      </c>
      <c r="J496" s="61" t="s">
        <v>3835</v>
      </c>
    </row>
    <row r="497" spans="1:10" ht="60" x14ac:dyDescent="0.25">
      <c r="A497" s="49" t="s">
        <v>2721</v>
      </c>
      <c r="B497" s="8" t="s">
        <v>663</v>
      </c>
      <c r="C497" s="63" t="s">
        <v>663</v>
      </c>
      <c r="D497" s="50" t="s">
        <v>1333</v>
      </c>
      <c r="E497" s="49" t="s">
        <v>14</v>
      </c>
      <c r="F497" s="49" t="s">
        <v>9</v>
      </c>
      <c r="G497" s="50" t="s">
        <v>3045</v>
      </c>
      <c r="H497" s="42" t="str">
        <f t="shared" si="15"/>
        <v>NACC$LOGIDAY=labelled_spss(NACC$LOGIDAY,c(88 = Unknown
-4 = Not available), label="If this test has been administered to the subject within the past 3 months, specify the date previously administered (day)")</v>
      </c>
      <c r="I497" s="33" t="str">
        <f t="shared" si="14"/>
        <v>missing values LOGIDAY(88,-4).</v>
      </c>
      <c r="J497" s="61" t="s">
        <v>3835</v>
      </c>
    </row>
    <row r="498" spans="1:10" ht="60" x14ac:dyDescent="0.25">
      <c r="A498" s="49" t="s">
        <v>2721</v>
      </c>
      <c r="B498" s="8" t="s">
        <v>662</v>
      </c>
      <c r="C498" s="63" t="s">
        <v>662</v>
      </c>
      <c r="D498" s="50" t="s">
        <v>1334</v>
      </c>
      <c r="E498" s="49" t="s">
        <v>14</v>
      </c>
      <c r="F498" s="49" t="s">
        <v>9</v>
      </c>
      <c r="G498" s="50" t="s">
        <v>3046</v>
      </c>
      <c r="H498" s="42" t="str">
        <f t="shared" si="15"/>
        <v>NACC$LOGIYR=labelled_spss(NACC$LOGIYR,c(8888 = Unknown
-4 = Not available), label="If this test has been administered to the subject within the past 3 months, specify the date previously administered (year)")</v>
      </c>
      <c r="I498" s="33" t="str">
        <f t="shared" si="14"/>
        <v>missing values LOGIYR(8888,-4).</v>
      </c>
      <c r="J498" s="61" t="s">
        <v>3837</v>
      </c>
    </row>
    <row r="499" spans="1:10" ht="36" x14ac:dyDescent="0.25">
      <c r="A499" s="49" t="s">
        <v>2721</v>
      </c>
      <c r="B499" s="8" t="s">
        <v>661</v>
      </c>
      <c r="C499" s="63" t="s">
        <v>661</v>
      </c>
      <c r="D499" s="50" t="s">
        <v>1335</v>
      </c>
      <c r="E499" s="49" t="s">
        <v>14</v>
      </c>
      <c r="F499" s="49" t="s">
        <v>9</v>
      </c>
      <c r="G499" s="53" t="s">
        <v>3047</v>
      </c>
      <c r="H499" s="42" t="str">
        <f t="shared" si="15"/>
        <v>NACC$LOGIPREV=labelled_spss(NACC$LOGIPREV,c(-4 = Not available:), label="Total score from the previous test administration")</v>
      </c>
      <c r="I499" s="33" t="str">
        <f t="shared" si="14"/>
        <v>missing values LOGIPREV(-4).</v>
      </c>
      <c r="J499" s="61" t="s">
        <v>2888</v>
      </c>
    </row>
    <row r="500" spans="1:10" ht="84" x14ac:dyDescent="0.25">
      <c r="A500" s="49" t="s">
        <v>2721</v>
      </c>
      <c r="B500" s="8" t="s">
        <v>660</v>
      </c>
      <c r="C500" s="63" t="s">
        <v>660</v>
      </c>
      <c r="D500" s="50" t="s">
        <v>1336</v>
      </c>
      <c r="E500" s="49" t="s">
        <v>14</v>
      </c>
      <c r="F500" s="49" t="s">
        <v>9</v>
      </c>
      <c r="G500" s="50" t="s">
        <v>3043</v>
      </c>
      <c r="H500" s="42" t="str">
        <f t="shared" si="15"/>
        <v>NACC$LOGIMEM=labelled_spss(NACC$LOGIMEM,c(95 = Physical problem
96 = Cognitive/behavior problem
97 = Other problem
98 = Verbal refusal
-4 = Not available), label="Total number of story units recalled from this current test administration")</v>
      </c>
      <c r="I500" s="33" t="str">
        <f t="shared" si="14"/>
        <v>missing values LOGIMEM(95 thru 98,-4).</v>
      </c>
      <c r="J500" s="66" t="s">
        <v>4361</v>
      </c>
    </row>
    <row r="501" spans="1:10" ht="84" x14ac:dyDescent="0.25">
      <c r="A501" s="49" t="s">
        <v>2721</v>
      </c>
      <c r="B501" s="8" t="s">
        <v>724</v>
      </c>
      <c r="C501" s="63" t="s">
        <v>724</v>
      </c>
      <c r="D501" s="50" t="s">
        <v>1337</v>
      </c>
      <c r="E501" s="49" t="s">
        <v>14</v>
      </c>
      <c r="F501" s="49" t="s">
        <v>9</v>
      </c>
      <c r="G501" s="50" t="s">
        <v>3043</v>
      </c>
      <c r="H501" s="42" t="str">
        <f t="shared" si="15"/>
        <v>NACC$MEMUNITS=labelled_spss(NACC$MEMUNITS,c(95 = Physical problem
96 = Cognitive/behavior problem
97 = Other problem
98 = Verbal refusal
-4 = Not available), label="Logical Memory IIA — Delayed — Total number of story units recalled")</v>
      </c>
      <c r="I501" s="33" t="str">
        <f t="shared" si="14"/>
        <v>missing values MEMUNITS(95 thru 98,-4).</v>
      </c>
      <c r="J501" s="66" t="s">
        <v>4361</v>
      </c>
    </row>
    <row r="502" spans="1:10" ht="48" x14ac:dyDescent="0.25">
      <c r="A502" s="49" t="s">
        <v>2721</v>
      </c>
      <c r="B502" s="8" t="s">
        <v>723</v>
      </c>
      <c r="C502" s="63" t="s">
        <v>723</v>
      </c>
      <c r="D502" s="50" t="s">
        <v>1338</v>
      </c>
      <c r="E502" s="49" t="s">
        <v>14</v>
      </c>
      <c r="F502" s="49" t="s">
        <v>9</v>
      </c>
      <c r="G502" s="50" t="s">
        <v>3048</v>
      </c>
      <c r="H502" s="42" t="str">
        <f t="shared" si="15"/>
        <v>NACC$MEMTIME=labelled_spss(NACC$MEMTIME,c(99 = Unknown
-4 = Not available), label="Logical Memory IIA — Delayed — Time elapsed since Logical Memory IA — Immediate")</v>
      </c>
      <c r="I502" s="33" t="str">
        <f t="shared" si="14"/>
        <v>missing values MEMTIME(99,-4).</v>
      </c>
      <c r="J502" s="61" t="s">
        <v>3824</v>
      </c>
    </row>
    <row r="503" spans="1:10" ht="84" x14ac:dyDescent="0.25">
      <c r="A503" s="49" t="s">
        <v>2721</v>
      </c>
      <c r="B503" s="8" t="s">
        <v>722</v>
      </c>
      <c r="C503" s="63" t="s">
        <v>722</v>
      </c>
      <c r="D503" s="50" t="s">
        <v>721</v>
      </c>
      <c r="E503" s="49" t="s">
        <v>14</v>
      </c>
      <c r="F503" s="49" t="s">
        <v>65</v>
      </c>
      <c r="G503" s="50" t="s">
        <v>3043</v>
      </c>
      <c r="H503" s="42" t="str">
        <f t="shared" si="15"/>
        <v>NACC$UDSBENTC=labelled_spss(NACC$UDSBENTC,c(95 = Physical problem
96 = Cognitive/behavior problem
97 = Other problem
98 = Verbal refusal
-4 = Not available), label="Total score for copy of Benson ﬁgure")</v>
      </c>
      <c r="I503" s="33" t="str">
        <f t="shared" si="14"/>
        <v>missing values UDSBENTC(95 thru 98,-4).</v>
      </c>
      <c r="J503" s="66" t="s">
        <v>4361</v>
      </c>
    </row>
    <row r="504" spans="1:10" ht="84" x14ac:dyDescent="0.25">
      <c r="A504" s="49" t="s">
        <v>2721</v>
      </c>
      <c r="B504" s="8" t="s">
        <v>720</v>
      </c>
      <c r="C504" s="63" t="s">
        <v>720</v>
      </c>
      <c r="D504" s="50" t="s">
        <v>1339</v>
      </c>
      <c r="E504" s="49" t="s">
        <v>14</v>
      </c>
      <c r="F504" s="49" t="s">
        <v>65</v>
      </c>
      <c r="G504" s="50" t="s">
        <v>3043</v>
      </c>
      <c r="H504" s="42" t="str">
        <f t="shared" si="15"/>
        <v>NACC$UDSBENTD=labelled_spss(NACC$UDSBENTD,c(95 = Physical problem
96 = Cognitive/behavior problem
97 = Other problem
98 = Verbal refusal
-4 = Not available), label="Total score for 10- to 15-minute delayed drawing of Benson ﬁgure")</v>
      </c>
      <c r="I504" s="33" t="str">
        <f t="shared" si="14"/>
        <v>missing values UDSBENTD(95 thru 98,-4).</v>
      </c>
      <c r="J504" s="66" t="s">
        <v>4361</v>
      </c>
    </row>
    <row r="505" spans="1:10" ht="60" x14ac:dyDescent="0.25">
      <c r="A505" s="49" t="s">
        <v>2721</v>
      </c>
      <c r="B505" s="8" t="s">
        <v>719</v>
      </c>
      <c r="C505" s="63" t="s">
        <v>719</v>
      </c>
      <c r="D505" s="50" t="s">
        <v>1340</v>
      </c>
      <c r="E505" s="49" t="s">
        <v>14</v>
      </c>
      <c r="F505" s="49" t="s">
        <v>65</v>
      </c>
      <c r="G505" s="50" t="s">
        <v>3014</v>
      </c>
      <c r="H505" s="42" t="str">
        <f t="shared" si="15"/>
        <v>NACC$UDSBENRS=labelled_spss(NACC$UDSBENRS,c(0 = No
1 = Yes
-4 = Not available), label="Recognized original stimulus from among four options")</v>
      </c>
      <c r="I505" s="33" t="str">
        <f t="shared" si="14"/>
        <v>missing values UDSBENRS(-4).</v>
      </c>
      <c r="J505" s="61" t="s">
        <v>2888</v>
      </c>
    </row>
    <row r="506" spans="1:10" ht="72" x14ac:dyDescent="0.25">
      <c r="A506" s="49" t="s">
        <v>2721</v>
      </c>
      <c r="B506" s="8" t="s">
        <v>718</v>
      </c>
      <c r="C506" s="63" t="s">
        <v>718</v>
      </c>
      <c r="D506" s="50" t="s">
        <v>717</v>
      </c>
      <c r="E506" s="49" t="s">
        <v>14</v>
      </c>
      <c r="F506" s="49" t="s">
        <v>9</v>
      </c>
      <c r="G506" s="50" t="s">
        <v>3043</v>
      </c>
      <c r="H506" s="42" t="str">
        <f t="shared" si="15"/>
        <v>NACC$DIGIF=labelled_spss(NACC$DIGIF,c(95 = Physical problem
96 = Cognitive/behavior problem
97 = Other problem
98 = Verbal refusal
-4 = Not available), label="Digit span forward trials correct")</v>
      </c>
      <c r="I506" s="33" t="str">
        <f t="shared" si="14"/>
        <v>missing values DIGIF(95 thru 98,-4).</v>
      </c>
      <c r="J506" s="66" t="s">
        <v>4361</v>
      </c>
    </row>
    <row r="507" spans="1:10" ht="72" x14ac:dyDescent="0.25">
      <c r="A507" s="49" t="s">
        <v>2721</v>
      </c>
      <c r="B507" s="8" t="s">
        <v>716</v>
      </c>
      <c r="C507" s="63" t="s">
        <v>716</v>
      </c>
      <c r="D507" s="50" t="s">
        <v>715</v>
      </c>
      <c r="E507" s="49" t="s">
        <v>14</v>
      </c>
      <c r="F507" s="49" t="s">
        <v>9</v>
      </c>
      <c r="G507" s="50" t="s">
        <v>3043</v>
      </c>
      <c r="H507" s="42" t="str">
        <f t="shared" si="15"/>
        <v>NACC$DIGIFLEN=labelled_spss(NACC$DIGIFLEN,c(95 = Physical problem
96 = Cognitive/behavior problem
97 = Other problem
98 = Verbal refusal
-4 = Not available), label="Digit span forward length")</v>
      </c>
      <c r="I507" s="33" t="str">
        <f t="shared" si="14"/>
        <v>missing values DIGIFLEN(95 thru 98,-4).</v>
      </c>
      <c r="J507" s="66" t="s">
        <v>4361</v>
      </c>
    </row>
    <row r="508" spans="1:10" ht="72" x14ac:dyDescent="0.25">
      <c r="A508" s="49" t="s">
        <v>2721</v>
      </c>
      <c r="B508" s="8" t="s">
        <v>714</v>
      </c>
      <c r="C508" s="63" t="s">
        <v>714</v>
      </c>
      <c r="D508" s="50" t="s">
        <v>713</v>
      </c>
      <c r="E508" s="49" t="s">
        <v>14</v>
      </c>
      <c r="F508" s="49" t="s">
        <v>9</v>
      </c>
      <c r="G508" s="50" t="s">
        <v>3043</v>
      </c>
      <c r="H508" s="42" t="str">
        <f t="shared" si="15"/>
        <v>NACC$DIGIB=labelled_spss(NACC$DIGIB,c(95 = Physical problem
96 = Cognitive/behavior problem
97 = Other problem
98 = Verbal refusal
-4 = Not available), label="Digit span backward trials correct")</v>
      </c>
      <c r="I508" s="33" t="str">
        <f t="shared" si="14"/>
        <v>missing values DIGIB(95 thru 98,-4).</v>
      </c>
      <c r="J508" s="66" t="s">
        <v>4361</v>
      </c>
    </row>
    <row r="509" spans="1:10" ht="72" x14ac:dyDescent="0.25">
      <c r="A509" s="49" t="s">
        <v>2721</v>
      </c>
      <c r="B509" s="8" t="s">
        <v>712</v>
      </c>
      <c r="C509" s="63" t="s">
        <v>712</v>
      </c>
      <c r="D509" s="50" t="s">
        <v>711</v>
      </c>
      <c r="E509" s="49" t="s">
        <v>14</v>
      </c>
      <c r="F509" s="49" t="s">
        <v>9</v>
      </c>
      <c r="G509" s="50" t="s">
        <v>3043</v>
      </c>
      <c r="H509" s="42" t="str">
        <f t="shared" si="15"/>
        <v>NACC$DIGIBLEN=labelled_spss(NACC$DIGIBLEN,c(95 = Physical problem
96 = Cognitive/behavior problem
97 = Other problem
98 = Verbal refusal
-4 = Not available), label="Digit span backward length")</v>
      </c>
      <c r="I509" s="33" t="str">
        <f t="shared" si="14"/>
        <v>missing values DIGIBLEN(95 thru 98,-4).</v>
      </c>
      <c r="J509" s="66" t="s">
        <v>4361</v>
      </c>
    </row>
    <row r="510" spans="1:10" ht="84" x14ac:dyDescent="0.25">
      <c r="A510" s="49" t="s">
        <v>2721</v>
      </c>
      <c r="B510" s="8" t="s">
        <v>710</v>
      </c>
      <c r="C510" s="63" t="s">
        <v>710</v>
      </c>
      <c r="D510" s="50" t="s">
        <v>1341</v>
      </c>
      <c r="E510" s="49" t="s">
        <v>14</v>
      </c>
      <c r="F510" s="49" t="s">
        <v>9</v>
      </c>
      <c r="G510" s="50" t="s">
        <v>3043</v>
      </c>
      <c r="H510" s="42" t="str">
        <f t="shared" si="15"/>
        <v>NACC$ANIMALS=labelled_spss(NACC$ANIMALS,c(95 = Physical problem
96 = Cognitive/behavior problem
97 = Other problem
98 = Verbal refusal
-4 = Not available), label="Animals — Total number of animals named in 60 seconds")</v>
      </c>
      <c r="I510" s="33" t="str">
        <f t="shared" si="14"/>
        <v>missing values ANIMALS(95 thru 98,-4).</v>
      </c>
      <c r="J510" s="66" t="s">
        <v>4361</v>
      </c>
    </row>
    <row r="511" spans="1:10" ht="84" x14ac:dyDescent="0.25">
      <c r="A511" s="49" t="s">
        <v>2721</v>
      </c>
      <c r="B511" s="8" t="s">
        <v>709</v>
      </c>
      <c r="C511" s="63" t="s">
        <v>709</v>
      </c>
      <c r="D511" s="50" t="s">
        <v>1342</v>
      </c>
      <c r="E511" s="49" t="s">
        <v>14</v>
      </c>
      <c r="F511" s="49" t="s">
        <v>9</v>
      </c>
      <c r="G511" s="50" t="s">
        <v>3043</v>
      </c>
      <c r="H511" s="42" t="str">
        <f t="shared" si="15"/>
        <v>NACC$VEG=labelled_spss(NACC$VEG,c(95 = Physical problem
96 = Cognitive/behavior problem
97 = Other problem
98 = Verbal refusal
-4 = Not available), label="Vegetable — Total number of vegetables named in 60 seconds")</v>
      </c>
      <c r="I511" s="33" t="str">
        <f t="shared" si="14"/>
        <v>missing values VEG(95 thru 98,-4).</v>
      </c>
      <c r="J511" s="66" t="s">
        <v>4361</v>
      </c>
    </row>
    <row r="512" spans="1:10" ht="84" x14ac:dyDescent="0.25">
      <c r="A512" s="49" t="s">
        <v>2721</v>
      </c>
      <c r="B512" s="8" t="s">
        <v>708</v>
      </c>
      <c r="C512" s="63" t="s">
        <v>708</v>
      </c>
      <c r="D512" s="50" t="s">
        <v>1343</v>
      </c>
      <c r="E512" s="49" t="s">
        <v>14</v>
      </c>
      <c r="F512" s="49" t="s">
        <v>9</v>
      </c>
      <c r="G512" s="50" t="s">
        <v>3049</v>
      </c>
      <c r="H512" s="42" t="str">
        <f t="shared" si="15"/>
        <v>NACC$TRAILA=labelled_spss(NACC$TRAILA,c(995 = Physical problem
996 = Cognitive/behavior problem
997 = Other problem
998 = Verbal refusal
-4 = Not available), label="Trail Making Test Part A — Total number of seconds to complete")</v>
      </c>
      <c r="I512" s="33" t="str">
        <f t="shared" si="14"/>
        <v>missing values TRAILA(995 thru 998,-4).</v>
      </c>
      <c r="J512" s="66" t="s">
        <v>4362</v>
      </c>
    </row>
    <row r="513" spans="1:10" ht="84" x14ac:dyDescent="0.25">
      <c r="A513" s="49" t="s">
        <v>2721</v>
      </c>
      <c r="B513" s="8" t="s">
        <v>707</v>
      </c>
      <c r="C513" s="63" t="s">
        <v>707</v>
      </c>
      <c r="D513" s="50" t="s">
        <v>706</v>
      </c>
      <c r="E513" s="49" t="s">
        <v>14</v>
      </c>
      <c r="F513" s="49" t="s">
        <v>443</v>
      </c>
      <c r="G513" s="50" t="s">
        <v>3043</v>
      </c>
      <c r="H513" s="42" t="str">
        <f t="shared" si="15"/>
        <v>NACC$TRAILARR=labelled_spss(NACC$TRAILARR,c(95 = Physical problem
96 = Cognitive/behavior problem
97 = Other problem
98 = Verbal refusal
-4 = Not available), label="Part A — Number of commission errors")</v>
      </c>
      <c r="I513" s="33" t="str">
        <f t="shared" si="14"/>
        <v>missing values TRAILARR(95 thru 98,-4).</v>
      </c>
      <c r="J513" s="66" t="s">
        <v>4361</v>
      </c>
    </row>
    <row r="514" spans="1:10" ht="72" x14ac:dyDescent="0.25">
      <c r="A514" s="49" t="s">
        <v>2721</v>
      </c>
      <c r="B514" s="8" t="s">
        <v>705</v>
      </c>
      <c r="C514" s="63" t="s">
        <v>705</v>
      </c>
      <c r="D514" s="50" t="s">
        <v>704</v>
      </c>
      <c r="E514" s="49" t="s">
        <v>14</v>
      </c>
      <c r="F514" s="49" t="s">
        <v>443</v>
      </c>
      <c r="G514" s="50" t="s">
        <v>3043</v>
      </c>
      <c r="H514" s="42" t="str">
        <f t="shared" si="15"/>
        <v>NACC$TRAILALI=labelled_spss(NACC$TRAILALI,c(95 = Physical problem
96 = Cognitive/behavior problem
97 = Other problem
98 = Verbal refusal
-4 = Not available), label="Part A — Number of correct lines")</v>
      </c>
      <c r="I514" s="33" t="str">
        <f t="shared" ref="I514:I571" si="16">IF(J514="","",CONCATENATE("missing values ",B514,"(",J514,")."))</f>
        <v>missing values TRAILALI(95 thru 98,-4).</v>
      </c>
      <c r="J514" s="66" t="s">
        <v>4361</v>
      </c>
    </row>
    <row r="515" spans="1:10" ht="84" x14ac:dyDescent="0.25">
      <c r="A515" s="49" t="s">
        <v>2721</v>
      </c>
      <c r="B515" s="8" t="s">
        <v>703</v>
      </c>
      <c r="C515" s="63" t="s">
        <v>703</v>
      </c>
      <c r="D515" s="50" t="s">
        <v>1344</v>
      </c>
      <c r="E515" s="49" t="s">
        <v>14</v>
      </c>
      <c r="F515" s="49" t="s">
        <v>9</v>
      </c>
      <c r="G515" s="50" t="s">
        <v>3049</v>
      </c>
      <c r="H515" s="42" t="str">
        <f t="shared" ref="H515:H578" si="17">CONCATENATE("NACC$",B515,"=","labelled_spss(NACC$",B515,",c(",G515,"), label=",$H$1,D515,$H$1,")")</f>
        <v>NACC$TRAILB=labelled_spss(NACC$TRAILB,c(995 = Physical problem
996 = Cognitive/behavior problem
997 = Other problem
998 = Verbal refusal
-4 = Not available), label="Trail Making Test Part B — Total number of seconds to complete")</v>
      </c>
      <c r="I515" s="33" t="str">
        <f t="shared" si="16"/>
        <v>missing values TRAILB(995 thru 998,-4).</v>
      </c>
      <c r="J515" s="66" t="s">
        <v>4362</v>
      </c>
    </row>
    <row r="516" spans="1:10" ht="84" x14ac:dyDescent="0.25">
      <c r="A516" s="49" t="s">
        <v>2721</v>
      </c>
      <c r="B516" s="8" t="s">
        <v>702</v>
      </c>
      <c r="C516" s="63" t="s">
        <v>702</v>
      </c>
      <c r="D516" s="50" t="s">
        <v>701</v>
      </c>
      <c r="E516" s="49" t="s">
        <v>14</v>
      </c>
      <c r="F516" s="49" t="s">
        <v>443</v>
      </c>
      <c r="G516" s="50" t="s">
        <v>3043</v>
      </c>
      <c r="H516" s="42" t="str">
        <f t="shared" si="17"/>
        <v>NACC$TRAILBRR=labelled_spss(NACC$TRAILBRR,c(95 = Physical problem
96 = Cognitive/behavior problem
97 = Other problem
98 = Verbal refusal
-4 = Not available), label="Part B — Number of commission errors")</v>
      </c>
      <c r="I516" s="33" t="str">
        <f t="shared" si="16"/>
        <v>missing values TRAILBRR(95 thru 98,-4).</v>
      </c>
      <c r="J516" s="66" t="s">
        <v>4361</v>
      </c>
    </row>
    <row r="517" spans="1:10" ht="72" x14ac:dyDescent="0.25">
      <c r="A517" s="49" t="s">
        <v>2721</v>
      </c>
      <c r="B517" s="8" t="s">
        <v>700</v>
      </c>
      <c r="C517" s="63" t="s">
        <v>700</v>
      </c>
      <c r="D517" s="50" t="s">
        <v>699</v>
      </c>
      <c r="E517" s="49" t="s">
        <v>14</v>
      </c>
      <c r="F517" s="49" t="s">
        <v>443</v>
      </c>
      <c r="G517" s="50" t="s">
        <v>3043</v>
      </c>
      <c r="H517" s="42" t="str">
        <f t="shared" si="17"/>
        <v>NACC$TRAILBLI=labelled_spss(NACC$TRAILBLI,c(95 = Physical problem
96 = Cognitive/behavior problem
97 = Other problem
98 = Verbal refusal
-4 = Not available), label="Part B — Number of correct lines")</v>
      </c>
      <c r="I517" s="33" t="str">
        <f t="shared" si="16"/>
        <v>missing values TRAILBLI(95 thru 98,-4).</v>
      </c>
      <c r="J517" s="66" t="s">
        <v>4361</v>
      </c>
    </row>
    <row r="518" spans="1:10" ht="72" x14ac:dyDescent="0.25">
      <c r="A518" s="49" t="s">
        <v>2721</v>
      </c>
      <c r="B518" s="8" t="s">
        <v>698</v>
      </c>
      <c r="C518" s="63" t="s">
        <v>698</v>
      </c>
      <c r="D518" s="50" t="s">
        <v>697</v>
      </c>
      <c r="E518" s="49" t="s">
        <v>14</v>
      </c>
      <c r="F518" s="49" t="s">
        <v>67</v>
      </c>
      <c r="G518" s="50" t="s">
        <v>3043</v>
      </c>
      <c r="H518" s="42" t="str">
        <f t="shared" si="17"/>
        <v>NACC$WAIS=labelled_spss(NACC$WAIS,c(95 = Physical problem
96 = Cognitive/behavior problem
97 = Other problem
98 = Verbal refusal
-4 = Not available), label="WAIS-R Digit Symbol")</v>
      </c>
      <c r="I518" s="33" t="str">
        <f t="shared" si="16"/>
        <v>missing values WAIS(95 thru 98,-4).</v>
      </c>
      <c r="J518" s="66" t="s">
        <v>4361</v>
      </c>
    </row>
    <row r="519" spans="1:10" ht="84" x14ac:dyDescent="0.25">
      <c r="A519" s="49" t="s">
        <v>2721</v>
      </c>
      <c r="B519" s="8" t="s">
        <v>696</v>
      </c>
      <c r="C519" s="63" t="s">
        <v>696</v>
      </c>
      <c r="D519" s="50" t="s">
        <v>695</v>
      </c>
      <c r="E519" s="49" t="s">
        <v>14</v>
      </c>
      <c r="F519" s="49" t="s">
        <v>9</v>
      </c>
      <c r="G519" s="50" t="s">
        <v>3043</v>
      </c>
      <c r="H519" s="42" t="str">
        <f t="shared" si="17"/>
        <v>NACC$BOSTON=labelled_spss(NACC$BOSTON,c(95 = Physical problem
96 = Cognitive/behavior problem
97 = Other problem
98 = Verbal refusal
-4 = Not available), label="Boston Naming Test (30) — Total score")</v>
      </c>
      <c r="I519" s="33" t="str">
        <f t="shared" si="16"/>
        <v>missing values BOSTON(95 thru 98,-4).</v>
      </c>
      <c r="J519" s="66" t="s">
        <v>4361</v>
      </c>
    </row>
    <row r="520" spans="1:10" ht="84" x14ac:dyDescent="0.25">
      <c r="A520" s="49" t="s">
        <v>2721</v>
      </c>
      <c r="B520" s="8" t="s">
        <v>694</v>
      </c>
      <c r="C520" s="63" t="s">
        <v>694</v>
      </c>
      <c r="D520" s="50" t="s">
        <v>1345</v>
      </c>
      <c r="E520" s="49" t="s">
        <v>14</v>
      </c>
      <c r="F520" s="49" t="s">
        <v>65</v>
      </c>
      <c r="G520" s="50" t="s">
        <v>3043</v>
      </c>
      <c r="H520" s="42" t="str">
        <f t="shared" si="17"/>
        <v>NACC$UDSVERFC=labelled_spss(NACC$UDSVERFC,c(95 = Physical problem
96 = Cognitive/behavior problem
97 = Other problem
98 = Verbal refusal
-4 = Not available), label="Number of correct F-words generated in 1 minute")</v>
      </c>
      <c r="I520" s="33" t="str">
        <f t="shared" si="16"/>
        <v>missing values UDSVERFC(95 thru 98,-4).</v>
      </c>
      <c r="J520" s="66" t="s">
        <v>4361</v>
      </c>
    </row>
    <row r="521" spans="1:10" ht="84" x14ac:dyDescent="0.25">
      <c r="A521" s="49" t="s">
        <v>2721</v>
      </c>
      <c r="B521" s="8" t="s">
        <v>693</v>
      </c>
      <c r="C521" s="63" t="s">
        <v>693</v>
      </c>
      <c r="D521" s="50" t="s">
        <v>692</v>
      </c>
      <c r="E521" s="49" t="s">
        <v>14</v>
      </c>
      <c r="F521" s="49" t="s">
        <v>65</v>
      </c>
      <c r="G521" s="50" t="s">
        <v>3043</v>
      </c>
      <c r="H521" s="42" t="str">
        <f t="shared" si="17"/>
        <v>NACC$UDSVERFN=labelled_spss(NACC$UDSVERFN,c(95 = Physical problem
96 = Cognitive/behavior problem
97 = Other problem
98 = Verbal refusal
-4 = Not available), label="Number of F-words repeated in 1 minute")</v>
      </c>
      <c r="I521" s="33" t="str">
        <f t="shared" si="16"/>
        <v>missing values UDSVERFN(95 thru 98,-4).</v>
      </c>
      <c r="J521" s="66" t="s">
        <v>4361</v>
      </c>
    </row>
    <row r="522" spans="1:10" ht="84" x14ac:dyDescent="0.25">
      <c r="A522" s="49" t="s">
        <v>2721</v>
      </c>
      <c r="B522" s="8" t="s">
        <v>691</v>
      </c>
      <c r="C522" s="63" t="s">
        <v>691</v>
      </c>
      <c r="D522" s="50" t="s">
        <v>1346</v>
      </c>
      <c r="E522" s="49" t="s">
        <v>14</v>
      </c>
      <c r="F522" s="49" t="s">
        <v>65</v>
      </c>
      <c r="G522" s="50" t="s">
        <v>3043</v>
      </c>
      <c r="H522" s="42" t="str">
        <f t="shared" si="17"/>
        <v>NACC$UDSVERNF=labelled_spss(NACC$UDSVERNF,c(95 = Physical problem
96 = Cognitive/behavior problem
97 = Other problem
98 = Verbal refusal
-4 = Not available), label="Number of non-F-words and rule violation errors in 1 minute")</v>
      </c>
      <c r="I522" s="33" t="str">
        <f t="shared" si="16"/>
        <v>missing values UDSVERNF(95 thru 98,-4).</v>
      </c>
      <c r="J522" s="66" t="s">
        <v>4361</v>
      </c>
    </row>
    <row r="523" spans="1:10" ht="84" x14ac:dyDescent="0.25">
      <c r="A523" s="49" t="s">
        <v>2721</v>
      </c>
      <c r="B523" s="8" t="s">
        <v>690</v>
      </c>
      <c r="C523" s="63" t="s">
        <v>690</v>
      </c>
      <c r="D523" s="50" t="s">
        <v>1347</v>
      </c>
      <c r="E523" s="49" t="s">
        <v>14</v>
      </c>
      <c r="F523" s="49" t="s">
        <v>65</v>
      </c>
      <c r="G523" s="50" t="s">
        <v>3043</v>
      </c>
      <c r="H523" s="42" t="str">
        <f t="shared" si="17"/>
        <v>NACC$UDSVERLC=labelled_spss(NACC$UDSVERLC,c(95 = Physical problem
96 = Cognitive/behavior problem
97 = Other problem
98 = Verbal refusal
-4 = Not available), label="Number of correct L-words generated in 1 minute")</v>
      </c>
      <c r="I523" s="33" t="str">
        <f t="shared" si="16"/>
        <v>missing values UDSVERLC(95 thru 98,-4).</v>
      </c>
      <c r="J523" s="66" t="s">
        <v>4361</v>
      </c>
    </row>
    <row r="524" spans="1:10" ht="84" x14ac:dyDescent="0.25">
      <c r="A524" s="49" t="s">
        <v>2721</v>
      </c>
      <c r="B524" s="8" t="s">
        <v>689</v>
      </c>
      <c r="C524" s="63" t="s">
        <v>689</v>
      </c>
      <c r="D524" s="50" t="s">
        <v>688</v>
      </c>
      <c r="E524" s="49" t="s">
        <v>14</v>
      </c>
      <c r="F524" s="49" t="s">
        <v>65</v>
      </c>
      <c r="G524" s="50" t="s">
        <v>3043</v>
      </c>
      <c r="H524" s="42" t="str">
        <f t="shared" si="17"/>
        <v>NACC$UDSVERLR=labelled_spss(NACC$UDSVERLR,c(95 = Physical problem
96 = Cognitive/behavior problem
97 = Other problem
98 = Verbal refusal
-4 = Not available), label="Number of L-words repeated in 1 minute")</v>
      </c>
      <c r="I524" s="33" t="str">
        <f t="shared" si="16"/>
        <v>missing values UDSVERLR(95 thru 98,-4).</v>
      </c>
      <c r="J524" s="66" t="s">
        <v>4361</v>
      </c>
    </row>
    <row r="525" spans="1:10" ht="84" x14ac:dyDescent="0.25">
      <c r="A525" s="49" t="s">
        <v>2721</v>
      </c>
      <c r="B525" s="8" t="s">
        <v>769</v>
      </c>
      <c r="C525" s="63" t="s">
        <v>769</v>
      </c>
      <c r="D525" s="50" t="s">
        <v>1348</v>
      </c>
      <c r="E525" s="49" t="s">
        <v>14</v>
      </c>
      <c r="F525" s="49" t="s">
        <v>65</v>
      </c>
      <c r="G525" s="50" t="s">
        <v>3043</v>
      </c>
      <c r="H525" s="42" t="str">
        <f t="shared" si="17"/>
        <v>NACC$UDSVERLN=labelled_spss(NACC$UDSVERLN,c(95 = Physical problem
96 = Cognitive/behavior problem
97 = Other problem
98 = Verbal refusal
-4 = Not available), label="Number of non-L-words and rule violation errors in 1 minute")</v>
      </c>
      <c r="I525" s="33" t="str">
        <f t="shared" si="16"/>
        <v>missing values UDSVERLN(95 thru 98,-4).</v>
      </c>
      <c r="J525" s="66" t="s">
        <v>4361</v>
      </c>
    </row>
    <row r="526" spans="1:10" ht="84" x14ac:dyDescent="0.25">
      <c r="A526" s="49" t="s">
        <v>2721</v>
      </c>
      <c r="B526" s="8" t="s">
        <v>768</v>
      </c>
      <c r="C526" s="63" t="s">
        <v>768</v>
      </c>
      <c r="D526" s="50" t="s">
        <v>1349</v>
      </c>
      <c r="E526" s="49" t="s">
        <v>14</v>
      </c>
      <c r="F526" s="49" t="s">
        <v>65</v>
      </c>
      <c r="G526" s="50" t="s">
        <v>3043</v>
      </c>
      <c r="H526" s="42" t="str">
        <f t="shared" si="17"/>
        <v>NACC$UDSVERTN=labelled_spss(NACC$UDSVERTN,c(95 = Physical problem
96 = Cognitive/behavior problem
97 = Other problem
98 = Verbal refusal
-4 = Not available), label="Total number of correct F-words and L-words")</v>
      </c>
      <c r="I526" s="33" t="str">
        <f t="shared" si="16"/>
        <v>missing values UDSVERTN(95 thru 98,-4).</v>
      </c>
      <c r="J526" s="66" t="s">
        <v>4361</v>
      </c>
    </row>
    <row r="527" spans="1:10" ht="84" x14ac:dyDescent="0.25">
      <c r="A527" s="49" t="s">
        <v>2721</v>
      </c>
      <c r="B527" s="8" t="s">
        <v>767</v>
      </c>
      <c r="C527" s="63" t="s">
        <v>767</v>
      </c>
      <c r="D527" s="50" t="s">
        <v>1350</v>
      </c>
      <c r="E527" s="49" t="s">
        <v>14</v>
      </c>
      <c r="F527" s="49" t="s">
        <v>65</v>
      </c>
      <c r="G527" s="50" t="s">
        <v>3043</v>
      </c>
      <c r="H527" s="42" t="str">
        <f t="shared" si="17"/>
        <v>NACC$UDSVERTE=labelled_spss(NACC$UDSVERTE,c(95 = Physical problem
96 = Cognitive/behavior problem
97 = Other problem
98 = Verbal refusal
-4 = Not available), label="Total number of F-word and L-word repetition errors")</v>
      </c>
      <c r="I527" s="33" t="str">
        <f t="shared" si="16"/>
        <v>missing values UDSVERTE(95 thru 98,-4).</v>
      </c>
      <c r="J527" s="66" t="s">
        <v>4361</v>
      </c>
    </row>
    <row r="528" spans="1:10" ht="84" x14ac:dyDescent="0.25">
      <c r="A528" s="49" t="s">
        <v>2721</v>
      </c>
      <c r="B528" s="8" t="s">
        <v>766</v>
      </c>
      <c r="C528" s="63" t="s">
        <v>766</v>
      </c>
      <c r="D528" s="50" t="s">
        <v>1351</v>
      </c>
      <c r="E528" s="49" t="s">
        <v>14</v>
      </c>
      <c r="F528" s="49" t="s">
        <v>65</v>
      </c>
      <c r="G528" s="50" t="s">
        <v>3043</v>
      </c>
      <c r="H528" s="42" t="str">
        <f t="shared" si="17"/>
        <v>NACC$UDSVERTI=labelled_spss(NACC$UDSVERTI,c(95 = Physical problem
96 = Cognitive/behavior problem
97 = Other problem
98 = Verbal refusal
-4 = Not available), label="Total number of non-F/L-words and rule violation errors")</v>
      </c>
      <c r="I528" s="33" t="str">
        <f t="shared" si="16"/>
        <v>missing values UDSVERTI(95 thru 98,-4).</v>
      </c>
      <c r="J528" s="66" t="s">
        <v>4361</v>
      </c>
    </row>
    <row r="529" spans="1:13" ht="120" x14ac:dyDescent="0.25">
      <c r="A529" s="49" t="s">
        <v>2721</v>
      </c>
      <c r="B529" s="8" t="s">
        <v>765</v>
      </c>
      <c r="C529" s="63" t="s">
        <v>765</v>
      </c>
      <c r="D529" s="50" t="s">
        <v>1352</v>
      </c>
      <c r="E529" s="49" t="s">
        <v>14</v>
      </c>
      <c r="F529" s="49" t="s">
        <v>9</v>
      </c>
      <c r="G529" s="50" t="s">
        <v>3050</v>
      </c>
      <c r="H529" s="42" t="str">
        <f t="shared" si="17"/>
        <v>NACC$COGSTAT=labelled_spss(NACC$COGSTAT,c(0 = Clinician unable to render opinion
1 = Better than normal for age
2 = Normal for age
3 = One or two test scores abnormal
4 = Three or more scores are abnormal or lower than expected
9 = Missing
-4 = Not available), label="Per clinician, based on the neuropsychological examination, the subject’s cognitive status is deemed")</v>
      </c>
      <c r="I529" s="33" t="str">
        <f t="shared" si="16"/>
        <v>missing values COGSTAT(9,-4).</v>
      </c>
      <c r="J529" s="61" t="s">
        <v>3826</v>
      </c>
    </row>
    <row r="530" spans="1:13" ht="72" x14ac:dyDescent="0.25">
      <c r="A530" s="49" t="s">
        <v>2721</v>
      </c>
      <c r="B530" s="8" t="s">
        <v>764</v>
      </c>
      <c r="C530" s="63" t="s">
        <v>764</v>
      </c>
      <c r="D530" s="50" t="s">
        <v>1353</v>
      </c>
      <c r="E530" s="49" t="s">
        <v>8</v>
      </c>
      <c r="F530" s="49" t="s">
        <v>9</v>
      </c>
      <c r="G530" s="50" t="s">
        <v>3051</v>
      </c>
      <c r="H530" s="42" t="str">
        <f t="shared" si="17"/>
        <v>NACC$NACCC1=labelled_spss(NACC$NACCC1,c(0 = UDS Form C1 completed within 90 days of Form A1
1 = UDS Form C1 completed &gt;90 days before or after Form A1
-4 = Not available), label="Form date discrepancy between UDS Form A1 and Form C1")</v>
      </c>
      <c r="I530" s="33" t="str">
        <f t="shared" si="16"/>
        <v>missing values NACCC1(-4).</v>
      </c>
      <c r="J530" s="61" t="s">
        <v>2888</v>
      </c>
    </row>
    <row r="531" spans="1:13" ht="60" x14ac:dyDescent="0.25">
      <c r="A531" s="49" t="s">
        <v>2722</v>
      </c>
      <c r="B531" s="8" t="s">
        <v>763</v>
      </c>
      <c r="C531" s="63" t="s">
        <v>763</v>
      </c>
      <c r="D531" s="50" t="s">
        <v>762</v>
      </c>
      <c r="E531" s="49" t="s">
        <v>14</v>
      </c>
      <c r="F531" s="49" t="s">
        <v>65</v>
      </c>
      <c r="G531" s="50" t="s">
        <v>3014</v>
      </c>
      <c r="H531" s="42" t="str">
        <f t="shared" si="17"/>
        <v>NACC$MOCACOMP=labelled_spss(NACC$MOCACOMP,c(0 = No
1 = Yes
-4 = Not available), label="Was any part of MoCA administered?")</v>
      </c>
      <c r="I531" s="33" t="str">
        <f t="shared" si="16"/>
        <v>missing values MOCACOMP(-4).</v>
      </c>
      <c r="J531" s="61" t="s">
        <v>2888</v>
      </c>
    </row>
    <row r="532" spans="1:13" ht="84" x14ac:dyDescent="0.25">
      <c r="A532" s="49" t="s">
        <v>2722</v>
      </c>
      <c r="B532" s="8" t="s">
        <v>761</v>
      </c>
      <c r="C532" s="63" t="s">
        <v>761</v>
      </c>
      <c r="D532" s="50" t="s">
        <v>1354</v>
      </c>
      <c r="E532" s="49" t="s">
        <v>14</v>
      </c>
      <c r="F532" s="49" t="s">
        <v>65</v>
      </c>
      <c r="G532" s="50" t="s">
        <v>3043</v>
      </c>
      <c r="H532" s="42" t="str">
        <f t="shared" si="17"/>
        <v>NACC$MOCAREAS=labelled_spss(NACC$MOCAREAS,c(95 = Physical problem
96 = Cognitive/behavior problem
97 = Other problem
98 = Verbal refusal
-4 = Not available), label="If no part of MoCA administered, reason code")</v>
      </c>
      <c r="I532" s="33" t="str">
        <f t="shared" si="16"/>
        <v>missing values MOCAREAS(95 thru 98,-4).</v>
      </c>
      <c r="J532" s="66" t="s">
        <v>4361</v>
      </c>
    </row>
    <row r="533" spans="1:13" ht="60" x14ac:dyDescent="0.25">
      <c r="A533" s="49" t="s">
        <v>2722</v>
      </c>
      <c r="B533" s="8" t="s">
        <v>760</v>
      </c>
      <c r="C533" s="63" t="s">
        <v>760</v>
      </c>
      <c r="D533" s="50" t="s">
        <v>759</v>
      </c>
      <c r="E533" s="49" t="s">
        <v>14</v>
      </c>
      <c r="F533" s="49" t="s">
        <v>65</v>
      </c>
      <c r="G533" s="50" t="s">
        <v>3052</v>
      </c>
      <c r="H533" s="42" t="str">
        <f t="shared" si="17"/>
        <v>NACC$MOCALOC=labelled_spss(NACC$MOCALOC,c(1 = In ADC or Clinic
2 = In Home
3 = In-person — other
-4 = Not available), label="Where was MoCA administered?")</v>
      </c>
      <c r="I533" s="33" t="str">
        <f t="shared" si="16"/>
        <v>missing values MOCALOC(-4).</v>
      </c>
      <c r="J533" s="61" t="s">
        <v>2888</v>
      </c>
    </row>
    <row r="534" spans="1:13" ht="60" x14ac:dyDescent="0.25">
      <c r="A534" s="49" t="s">
        <v>2722</v>
      </c>
      <c r="B534" s="8" t="s">
        <v>758</v>
      </c>
      <c r="C534" s="63" t="s">
        <v>758</v>
      </c>
      <c r="D534" s="50" t="s">
        <v>757</v>
      </c>
      <c r="E534" s="49" t="s">
        <v>14</v>
      </c>
      <c r="F534" s="49" t="s">
        <v>65</v>
      </c>
      <c r="G534" s="50" t="s">
        <v>3042</v>
      </c>
      <c r="H534" s="42" t="str">
        <f t="shared" si="17"/>
        <v>NACC$MOCALAN=labelled_spss(NACC$MOCALAN,c(1 = English
2 = Spanish
3 = Other
-4 = Not available), label="Language of MoCA administration")</v>
      </c>
      <c r="I534" s="33" t="str">
        <f t="shared" si="16"/>
        <v>missing values MOCALAN(-4).</v>
      </c>
      <c r="J534" s="61" t="s">
        <v>2888</v>
      </c>
    </row>
    <row r="535" spans="1:13" ht="24" x14ac:dyDescent="0.25">
      <c r="A535" s="49" t="s">
        <v>2722</v>
      </c>
      <c r="B535" s="8" t="s">
        <v>756</v>
      </c>
      <c r="C535" s="63" t="s">
        <v>756</v>
      </c>
      <c r="D535" s="50" t="s">
        <v>1355</v>
      </c>
      <c r="E535" s="49" t="s">
        <v>14</v>
      </c>
      <c r="F535" s="49" t="s">
        <v>65</v>
      </c>
      <c r="H535" s="42" t="str">
        <f t="shared" si="17"/>
        <v>NACC$MOCALANX=labelled_spss(NACC$MOCALANX,c(), label="Language of MoCA administration — Other, specify")</v>
      </c>
      <c r="I535" s="33" t="str">
        <f t="shared" si="16"/>
        <v/>
      </c>
    </row>
    <row r="536" spans="1:13" ht="60" x14ac:dyDescent="0.25">
      <c r="A536" s="49" t="s">
        <v>2722</v>
      </c>
      <c r="B536" s="8" t="s">
        <v>755</v>
      </c>
      <c r="C536" s="63" t="s">
        <v>755</v>
      </c>
      <c r="D536" s="50" t="s">
        <v>1328</v>
      </c>
      <c r="E536" s="49" t="s">
        <v>14</v>
      </c>
      <c r="F536" s="49" t="s">
        <v>65</v>
      </c>
      <c r="G536" s="50" t="s">
        <v>3014</v>
      </c>
      <c r="H536" s="42" t="str">
        <f t="shared" si="17"/>
        <v>NACC$MOCAVIS=labelled_spss(NACC$MOCAVIS,c(0 = No
1 = Yes
-4 = Not available), label="Subject was unable to complete one or more sections due to visual impairment")</v>
      </c>
      <c r="I536" s="33" t="str">
        <f t="shared" si="16"/>
        <v>missing values MOCAVIS(-4).</v>
      </c>
      <c r="J536" s="61" t="s">
        <v>2888</v>
      </c>
    </row>
    <row r="537" spans="1:13" ht="60" x14ac:dyDescent="0.25">
      <c r="A537" s="49" t="s">
        <v>2722</v>
      </c>
      <c r="B537" s="8" t="s">
        <v>754</v>
      </c>
      <c r="C537" s="63" t="s">
        <v>754</v>
      </c>
      <c r="D537" s="50" t="s">
        <v>1329</v>
      </c>
      <c r="E537" s="49" t="s">
        <v>14</v>
      </c>
      <c r="F537" s="49" t="s">
        <v>65</v>
      </c>
      <c r="G537" s="50" t="s">
        <v>3014</v>
      </c>
      <c r="H537" s="42" t="str">
        <f t="shared" si="17"/>
        <v>NACC$MOCAHEAR=labelled_spss(NACC$MOCAHEAR,c(0 = No
1 = Yes
-4 = Not available), label="Subject was unable to complete one or more sections due to hearing impairment")</v>
      </c>
      <c r="I537" s="33" t="str">
        <f t="shared" si="16"/>
        <v>missing values MOCAHEAR(-4).</v>
      </c>
      <c r="J537" s="61" t="s">
        <v>2888</v>
      </c>
    </row>
    <row r="538" spans="1:13" ht="48" x14ac:dyDescent="0.25">
      <c r="A538" s="49" t="s">
        <v>2722</v>
      </c>
      <c r="B538" s="8" t="s">
        <v>753</v>
      </c>
      <c r="C538" s="63" t="s">
        <v>753</v>
      </c>
      <c r="D538" s="50" t="s">
        <v>752</v>
      </c>
      <c r="E538" s="49" t="s">
        <v>14</v>
      </c>
      <c r="F538" s="49" t="s">
        <v>65</v>
      </c>
      <c r="G538" s="50" t="s">
        <v>3053</v>
      </c>
      <c r="H538" s="42" t="str">
        <f t="shared" si="17"/>
        <v>NACC$MOCATOTS=labelled_spss(NACC$MOCATOTS,c(88 = Item(s) or whole test not administered
-4 = Not available), label="MoCA Total Raw Score — uncorrected")</v>
      </c>
      <c r="I538" s="33" t="str">
        <f t="shared" si="16"/>
        <v>missing values MOCATOTS(88,-4).</v>
      </c>
      <c r="J538" s="61" t="s">
        <v>3835</v>
      </c>
    </row>
    <row r="539" spans="1:13" ht="60" x14ac:dyDescent="0.25">
      <c r="A539" s="49" t="s">
        <v>2722</v>
      </c>
      <c r="B539" s="30" t="s">
        <v>751</v>
      </c>
      <c r="C539" s="63" t="s">
        <v>751</v>
      </c>
      <c r="D539" s="50" t="s">
        <v>1356</v>
      </c>
      <c r="E539" s="49" t="s">
        <v>8</v>
      </c>
      <c r="F539" s="49" t="s">
        <v>65</v>
      </c>
      <c r="G539" s="50" t="s">
        <v>3054</v>
      </c>
      <c r="H539" s="42" t="str">
        <f t="shared" si="17"/>
        <v>NACC$NACCMOCA=labelled_spss(NACC$NACCMOCA,c(88 = Item(s) or whole test not administered
99=Years of education missing/unknown
-4 = Not available), label="MoCA Total Score — corrected for education")</v>
      </c>
      <c r="I539" s="33" t="str">
        <f t="shared" si="16"/>
        <v>missing values NACCMOCA(88,99,-4).</v>
      </c>
      <c r="J539" s="61" t="s">
        <v>3823</v>
      </c>
      <c r="M539" s="7">
        <v>1</v>
      </c>
    </row>
    <row r="540" spans="1:13" ht="84" x14ac:dyDescent="0.25">
      <c r="A540" s="49" t="s">
        <v>2722</v>
      </c>
      <c r="B540" s="8" t="s">
        <v>750</v>
      </c>
      <c r="C540" s="63" t="s">
        <v>750</v>
      </c>
      <c r="D540" s="50" t="s">
        <v>749</v>
      </c>
      <c r="E540" s="49" t="s">
        <v>14</v>
      </c>
      <c r="F540" s="49" t="s">
        <v>65</v>
      </c>
      <c r="G540" s="50" t="s">
        <v>3043</v>
      </c>
      <c r="H540" s="42" t="str">
        <f t="shared" si="17"/>
        <v>NACC$MOCATRAI=labelled_spss(NACC$MOCATRAI,c(95 = Physical problem
96 = Cognitive/behavior problem
97 = Other problem
98 = Verbal refusal
-4 = Not available), label="MoCA: Visuospatial/executive — Trails")</v>
      </c>
      <c r="I540" s="33" t="str">
        <f t="shared" si="16"/>
        <v>missing values MOCATRAI(95 thru 98,-4).</v>
      </c>
      <c r="J540" s="66" t="s">
        <v>4361</v>
      </c>
    </row>
    <row r="541" spans="1:13" ht="84" x14ac:dyDescent="0.25">
      <c r="A541" s="49" t="s">
        <v>2722</v>
      </c>
      <c r="B541" s="8" t="s">
        <v>748</v>
      </c>
      <c r="C541" s="63" t="s">
        <v>748</v>
      </c>
      <c r="D541" s="50" t="s">
        <v>747</v>
      </c>
      <c r="E541" s="49" t="s">
        <v>14</v>
      </c>
      <c r="F541" s="49" t="s">
        <v>65</v>
      </c>
      <c r="G541" s="50" t="s">
        <v>3043</v>
      </c>
      <c r="H541" s="42" t="str">
        <f t="shared" si="17"/>
        <v>NACC$MOCACUBE=labelled_spss(NACC$MOCACUBE,c(95 = Physical problem
96 = Cognitive/behavior problem
97 = Other problem
98 = Verbal refusal
-4 = Not available), label="MoCA: Visuospatial/executive — Cube")</v>
      </c>
      <c r="I541" s="33" t="str">
        <f t="shared" si="16"/>
        <v>missing values MOCACUBE(95 thru 98,-4).</v>
      </c>
      <c r="J541" s="66" t="s">
        <v>4361</v>
      </c>
    </row>
    <row r="542" spans="1:13" ht="84" x14ac:dyDescent="0.25">
      <c r="A542" s="49" t="s">
        <v>2722</v>
      </c>
      <c r="B542" s="8" t="s">
        <v>746</v>
      </c>
      <c r="C542" s="63" t="s">
        <v>746</v>
      </c>
      <c r="D542" s="50" t="s">
        <v>1357</v>
      </c>
      <c r="E542" s="49" t="s">
        <v>14</v>
      </c>
      <c r="F542" s="49" t="s">
        <v>65</v>
      </c>
      <c r="G542" s="50" t="s">
        <v>3043</v>
      </c>
      <c r="H542" s="42" t="str">
        <f t="shared" si="17"/>
        <v>NACC$MOCACLOC=labelled_spss(NACC$MOCACLOC,c(95 = Physical problem
96 = Cognitive/behavior problem
97 = Other problem
98 = Verbal refusal
-4 = Not available), label="MoCA: Visuospatial/executive — Clock contour")</v>
      </c>
      <c r="I542" s="33" t="str">
        <f t="shared" si="16"/>
        <v>missing values MOCACLOC(95 thru 98,-4).</v>
      </c>
      <c r="J542" s="66" t="s">
        <v>4361</v>
      </c>
    </row>
    <row r="543" spans="1:13" ht="84" x14ac:dyDescent="0.25">
      <c r="A543" s="49" t="s">
        <v>2722</v>
      </c>
      <c r="B543" s="8" t="s">
        <v>745</v>
      </c>
      <c r="C543" s="63" t="s">
        <v>745</v>
      </c>
      <c r="D543" s="50" t="s">
        <v>1358</v>
      </c>
      <c r="E543" s="49" t="s">
        <v>14</v>
      </c>
      <c r="F543" s="49" t="s">
        <v>65</v>
      </c>
      <c r="G543" s="50" t="s">
        <v>3043</v>
      </c>
      <c r="H543" s="42" t="str">
        <f t="shared" si="17"/>
        <v>NACC$MOCACLON=labelled_spss(NACC$MOCACLON,c(95 = Physical problem
96 = Cognitive/behavior problem
97 = Other problem
98 = Verbal refusal
-4 = Not available), label="MoCA: Visuospatial/executive — Clock numbers")</v>
      </c>
      <c r="I543" s="33" t="str">
        <f t="shared" si="16"/>
        <v>missing values MOCACLON(95 thru 98,-4).</v>
      </c>
      <c r="J543" s="66" t="s">
        <v>4361</v>
      </c>
    </row>
    <row r="544" spans="1:13" ht="84" x14ac:dyDescent="0.25">
      <c r="A544" s="49" t="s">
        <v>2722</v>
      </c>
      <c r="B544" s="8" t="s">
        <v>744</v>
      </c>
      <c r="C544" s="63" t="s">
        <v>744</v>
      </c>
      <c r="D544" s="50" t="s">
        <v>1359</v>
      </c>
      <c r="E544" s="49" t="s">
        <v>14</v>
      </c>
      <c r="F544" s="49" t="s">
        <v>65</v>
      </c>
      <c r="G544" s="50" t="s">
        <v>3043</v>
      </c>
      <c r="H544" s="42" t="str">
        <f t="shared" si="17"/>
        <v>NACC$MOCACLOH=labelled_spss(NACC$MOCACLOH,c(95 = Physical problem
96 = Cognitive/behavior problem
97 = Other problem
98 = Verbal refusal
-4 = Not available), label="MoCA: Visuospatial/executive — Clock hands")</v>
      </c>
      <c r="I544" s="33" t="str">
        <f t="shared" si="16"/>
        <v>missing values MOCACLOH(95 thru 98,-4).</v>
      </c>
      <c r="J544" s="66" t="s">
        <v>4361</v>
      </c>
    </row>
    <row r="545" spans="1:10" ht="72" x14ac:dyDescent="0.25">
      <c r="A545" s="49" t="s">
        <v>2722</v>
      </c>
      <c r="B545" s="8" t="s">
        <v>743</v>
      </c>
      <c r="C545" s="63" t="s">
        <v>743</v>
      </c>
      <c r="D545" s="50" t="s">
        <v>742</v>
      </c>
      <c r="E545" s="49" t="s">
        <v>14</v>
      </c>
      <c r="F545" s="49" t="s">
        <v>65</v>
      </c>
      <c r="G545" s="50" t="s">
        <v>3043</v>
      </c>
      <c r="H545" s="42" t="str">
        <f t="shared" si="17"/>
        <v>NACC$MOCANAMI=labelled_spss(NACC$MOCANAMI,c(95 = Physical problem
96 = Cognitive/behavior problem
97 = Other problem
98 = Verbal refusal
-4 = Not available), label="MoCA: Language — Naming")</v>
      </c>
      <c r="I545" s="33" t="str">
        <f t="shared" si="16"/>
        <v>missing values MOCANAMI(95 thru 98,-4).</v>
      </c>
      <c r="J545" s="66" t="s">
        <v>4361</v>
      </c>
    </row>
    <row r="546" spans="1:10" ht="84" x14ac:dyDescent="0.25">
      <c r="A546" s="49" t="s">
        <v>2722</v>
      </c>
      <c r="B546" s="8" t="s">
        <v>741</v>
      </c>
      <c r="C546" s="63" t="s">
        <v>741</v>
      </c>
      <c r="D546" s="50" t="s">
        <v>1360</v>
      </c>
      <c r="E546" s="49" t="s">
        <v>14</v>
      </c>
      <c r="F546" s="49" t="s">
        <v>65</v>
      </c>
      <c r="G546" s="50" t="s">
        <v>3043</v>
      </c>
      <c r="H546" s="42" t="str">
        <f t="shared" si="17"/>
        <v>NACC$MOCAREGI=labelled_spss(NACC$MOCAREGI,c(95 = Physical problem
96 = Cognitive/behavior problem
97 = Other problem
98 = Verbal refusal
-4 = Not available), label="MoCA: Memory — Registration (two trials)")</v>
      </c>
      <c r="I546" s="33" t="str">
        <f t="shared" si="16"/>
        <v>missing values MOCAREGI(95 thru 98,-4).</v>
      </c>
      <c r="J546" s="66" t="s">
        <v>4361</v>
      </c>
    </row>
    <row r="547" spans="1:10" ht="72" x14ac:dyDescent="0.25">
      <c r="A547" s="49" t="s">
        <v>2722</v>
      </c>
      <c r="B547" s="8" t="s">
        <v>740</v>
      </c>
      <c r="C547" s="63" t="s">
        <v>740</v>
      </c>
      <c r="D547" s="50" t="s">
        <v>739</v>
      </c>
      <c r="E547" s="49" t="s">
        <v>14</v>
      </c>
      <c r="F547" s="49" t="s">
        <v>65</v>
      </c>
      <c r="G547" s="50" t="s">
        <v>3043</v>
      </c>
      <c r="H547" s="42" t="str">
        <f t="shared" si="17"/>
        <v>NACC$MOCADIGI=labelled_spss(NACC$MOCADIGI,c(95 = Physical problem
96 = Cognitive/behavior problem
97 = Other problem
98 = Verbal refusal
-4 = Not available), label="MoCA: Attention — Digits")</v>
      </c>
      <c r="I547" s="33" t="str">
        <f t="shared" si="16"/>
        <v>missing values MOCADIGI(95 thru 98,-4).</v>
      </c>
      <c r="J547" s="66" t="s">
        <v>4361</v>
      </c>
    </row>
    <row r="548" spans="1:10" ht="72" x14ac:dyDescent="0.25">
      <c r="A548" s="49" t="s">
        <v>2722</v>
      </c>
      <c r="B548" s="8" t="s">
        <v>738</v>
      </c>
      <c r="C548" s="63" t="s">
        <v>738</v>
      </c>
      <c r="D548" s="50" t="s">
        <v>737</v>
      </c>
      <c r="E548" s="49" t="s">
        <v>14</v>
      </c>
      <c r="F548" s="49" t="s">
        <v>65</v>
      </c>
      <c r="G548" s="50" t="s">
        <v>3043</v>
      </c>
      <c r="H548" s="42" t="str">
        <f t="shared" si="17"/>
        <v>NACC$MOCALETT=labelled_spss(NACC$MOCALETT,c(95 = Physical problem
96 = Cognitive/behavior problem
97 = Other problem
98 = Verbal refusal
-4 = Not available), label="MoCA: Attention — Letter A")</v>
      </c>
      <c r="I548" s="33" t="str">
        <f t="shared" si="16"/>
        <v>missing values MOCALETT(95 thru 98,-4).</v>
      </c>
      <c r="J548" s="66" t="s">
        <v>4361</v>
      </c>
    </row>
    <row r="549" spans="1:10" ht="72" x14ac:dyDescent="0.25">
      <c r="A549" s="49" t="s">
        <v>2722</v>
      </c>
      <c r="B549" s="8" t="s">
        <v>736</v>
      </c>
      <c r="C549" s="63" t="s">
        <v>736</v>
      </c>
      <c r="D549" s="50" t="s">
        <v>735</v>
      </c>
      <c r="E549" s="49" t="s">
        <v>14</v>
      </c>
      <c r="F549" s="49" t="s">
        <v>65</v>
      </c>
      <c r="G549" s="50" t="s">
        <v>3043</v>
      </c>
      <c r="H549" s="42" t="str">
        <f t="shared" si="17"/>
        <v>NACC$MOCASER7=labelled_spss(NACC$MOCASER7,c(95 = Physical problem
96 = Cognitive/behavior problem
97 = Other problem
98 = Verbal refusal
-4 = Not available), label="MoCA: Attention — Serial 7s")</v>
      </c>
      <c r="I549" s="33" t="str">
        <f t="shared" si="16"/>
        <v>missing values MOCASER7(95 thru 98,-4).</v>
      </c>
      <c r="J549" s="66" t="s">
        <v>4361</v>
      </c>
    </row>
    <row r="550" spans="1:10" ht="72" x14ac:dyDescent="0.25">
      <c r="A550" s="49" t="s">
        <v>2722</v>
      </c>
      <c r="B550" s="8" t="s">
        <v>734</v>
      </c>
      <c r="C550" s="63" t="s">
        <v>734</v>
      </c>
      <c r="D550" s="50" t="s">
        <v>733</v>
      </c>
      <c r="E550" s="49" t="s">
        <v>14</v>
      </c>
      <c r="F550" s="49" t="s">
        <v>65</v>
      </c>
      <c r="G550" s="50" t="s">
        <v>3043</v>
      </c>
      <c r="H550" s="42" t="str">
        <f t="shared" si="17"/>
        <v>NACC$MOCAREPE=labelled_spss(NACC$MOCAREPE,c(95 = Physical problem
96 = Cognitive/behavior problem
97 = Other problem
98 = Verbal refusal
-4 = Not available), label="MoCA: Language — Repetition")</v>
      </c>
      <c r="I550" s="33" t="str">
        <f t="shared" si="16"/>
        <v>missing values MOCAREPE(95 thru 98,-4).</v>
      </c>
      <c r="J550" s="66" t="s">
        <v>4361</v>
      </c>
    </row>
    <row r="551" spans="1:10" ht="72" x14ac:dyDescent="0.25">
      <c r="A551" s="49" t="s">
        <v>2722</v>
      </c>
      <c r="B551" s="8" t="s">
        <v>732</v>
      </c>
      <c r="C551" s="63" t="s">
        <v>732</v>
      </c>
      <c r="D551" s="50" t="s">
        <v>731</v>
      </c>
      <c r="E551" s="49" t="s">
        <v>14</v>
      </c>
      <c r="F551" s="49" t="s">
        <v>65</v>
      </c>
      <c r="G551" s="50" t="s">
        <v>3043</v>
      </c>
      <c r="H551" s="42" t="str">
        <f t="shared" si="17"/>
        <v>NACC$MOCAFLUE=labelled_spss(NACC$MOCAFLUE,c(95 = Physical problem
96 = Cognitive/behavior problem
97 = Other problem
98 = Verbal refusal
-4 = Not available), label="MoCA: Language — Fluency")</v>
      </c>
      <c r="I551" s="33" t="str">
        <f t="shared" si="16"/>
        <v>missing values MOCAFLUE(95 thru 98,-4).</v>
      </c>
      <c r="J551" s="66" t="s">
        <v>4361</v>
      </c>
    </row>
    <row r="552" spans="1:10" ht="72" x14ac:dyDescent="0.25">
      <c r="A552" s="49" t="s">
        <v>2722</v>
      </c>
      <c r="B552" s="8" t="s">
        <v>730</v>
      </c>
      <c r="C552" s="63" t="s">
        <v>730</v>
      </c>
      <c r="D552" s="50" t="s">
        <v>729</v>
      </c>
      <c r="E552" s="49" t="s">
        <v>14</v>
      </c>
      <c r="F552" s="49" t="s">
        <v>65</v>
      </c>
      <c r="G552" s="50" t="s">
        <v>3043</v>
      </c>
      <c r="H552" s="42" t="str">
        <f t="shared" si="17"/>
        <v>NACC$MOCAABST=labelled_spss(NACC$MOCAABST,c(95 = Physical problem
96 = Cognitive/behavior problem
97 = Other problem
98 = Verbal refusal
-4 = Not available), label="MoCA: Abstraction")</v>
      </c>
      <c r="I552" s="33" t="str">
        <f t="shared" si="16"/>
        <v>missing values MOCAABST(95 thru 98,-4).</v>
      </c>
      <c r="J552" s="66" t="s">
        <v>4361</v>
      </c>
    </row>
    <row r="553" spans="1:10" ht="72" x14ac:dyDescent="0.25">
      <c r="A553" s="49" t="s">
        <v>2722</v>
      </c>
      <c r="B553" s="8" t="s">
        <v>728</v>
      </c>
      <c r="C553" s="63" t="s">
        <v>728</v>
      </c>
      <c r="D553" s="50" t="s">
        <v>727</v>
      </c>
      <c r="E553" s="49" t="s">
        <v>14</v>
      </c>
      <c r="F553" s="49" t="s">
        <v>65</v>
      </c>
      <c r="G553" s="50" t="s">
        <v>3043</v>
      </c>
      <c r="H553" s="42" t="str">
        <f t="shared" si="17"/>
        <v>NACC$MOCARECN=labelled_spss(NACC$MOCARECN,c(95 = Physical problem
96 = Cognitive/behavior problem
97 = Other problem
98 = Verbal refusal
-4 = Not available), label="MoCA: Delayed recall — No cue")</v>
      </c>
      <c r="I553" s="33" t="str">
        <f t="shared" si="16"/>
        <v>missing values MOCARECN(95 thru 98,-4).</v>
      </c>
      <c r="J553" s="66" t="s">
        <v>4361</v>
      </c>
    </row>
    <row r="554" spans="1:10" ht="96" x14ac:dyDescent="0.25">
      <c r="A554" s="49" t="s">
        <v>2722</v>
      </c>
      <c r="B554" s="8" t="s">
        <v>726</v>
      </c>
      <c r="C554" s="63" t="s">
        <v>726</v>
      </c>
      <c r="D554" s="50" t="s">
        <v>725</v>
      </c>
      <c r="E554" s="49" t="s">
        <v>14</v>
      </c>
      <c r="F554" s="49" t="s">
        <v>65</v>
      </c>
      <c r="G554" s="50" t="s">
        <v>3055</v>
      </c>
      <c r="H554" s="42" t="str">
        <f t="shared" si="17"/>
        <v>NACC$MOCARECC=labelled_spss(NACC$MOCARECC,c(88 = Not applicable, category cue not given
95 = Physical problem
96 = Cognitive/behavior problem
97 = Other problem
98 = Verbal refusal
-4 = Not available), label="MoCA: Delayed recall — Category cue")</v>
      </c>
      <c r="I554" s="33" t="str">
        <f t="shared" si="16"/>
        <v>missing values MOCARECC(88 thru 98,-4).</v>
      </c>
      <c r="J554" s="66" t="s">
        <v>4363</v>
      </c>
    </row>
    <row r="555" spans="1:10" ht="96" x14ac:dyDescent="0.25">
      <c r="A555" s="49" t="s">
        <v>2722</v>
      </c>
      <c r="B555" s="8" t="s">
        <v>793</v>
      </c>
      <c r="C555" s="63" t="s">
        <v>793</v>
      </c>
      <c r="D555" s="50" t="s">
        <v>792</v>
      </c>
      <c r="E555" s="49" t="s">
        <v>14</v>
      </c>
      <c r="F555" s="49" t="s">
        <v>65</v>
      </c>
      <c r="G555" s="50" t="s">
        <v>3056</v>
      </c>
      <c r="H555" s="42" t="str">
        <f t="shared" si="17"/>
        <v>NACC$MOCARECR=labelled_spss(NACC$MOCARECR,c(88 = Not applicable, multiple choice cue not given
95 = Physical problem
96 = Cognitive/behavior problem
97 = Other problem
98 = Verbal refusal
-4 = Not available), label="MoCA: Delayed recall — Recognition")</v>
      </c>
      <c r="I555" s="33" t="str">
        <f t="shared" si="16"/>
        <v>missing values MOCARECR(88 thru 98,-4).</v>
      </c>
      <c r="J555" s="66" t="s">
        <v>4363</v>
      </c>
    </row>
    <row r="556" spans="1:10" ht="72" x14ac:dyDescent="0.25">
      <c r="A556" s="49" t="s">
        <v>2722</v>
      </c>
      <c r="B556" s="8" t="s">
        <v>791</v>
      </c>
      <c r="C556" s="63" t="s">
        <v>791</v>
      </c>
      <c r="D556" s="50" t="s">
        <v>790</v>
      </c>
      <c r="E556" s="49" t="s">
        <v>14</v>
      </c>
      <c r="F556" s="49" t="s">
        <v>65</v>
      </c>
      <c r="G556" s="50" t="s">
        <v>3043</v>
      </c>
      <c r="H556" s="42" t="str">
        <f t="shared" si="17"/>
        <v>NACC$MOCAORDT=labelled_spss(NACC$MOCAORDT,c(95 = Physical problem
96 = Cognitive/behavior problem
97 = Other problem
98 = Verbal refusal
-4 = Not available), label="MoCA: Orientation — Date")</v>
      </c>
      <c r="I556" s="33" t="str">
        <f t="shared" si="16"/>
        <v>missing values MOCAORDT(95 thru 98,-4).</v>
      </c>
      <c r="J556" s="66" t="s">
        <v>4361</v>
      </c>
    </row>
    <row r="557" spans="1:10" ht="72" x14ac:dyDescent="0.25">
      <c r="A557" s="49" t="s">
        <v>2722</v>
      </c>
      <c r="B557" s="8" t="s">
        <v>789</v>
      </c>
      <c r="C557" s="63" t="s">
        <v>789</v>
      </c>
      <c r="D557" s="50" t="s">
        <v>788</v>
      </c>
      <c r="E557" s="49" t="s">
        <v>14</v>
      </c>
      <c r="F557" s="49" t="s">
        <v>65</v>
      </c>
      <c r="G557" s="50" t="s">
        <v>3043</v>
      </c>
      <c r="H557" s="42" t="str">
        <f t="shared" si="17"/>
        <v>NACC$MOCAORMO=labelled_spss(NACC$MOCAORMO,c(95 = Physical problem
96 = Cognitive/behavior problem
97 = Other problem
98 = Verbal refusal
-4 = Not available), label="MoCA: Orientation — Month")</v>
      </c>
      <c r="I557" s="33" t="str">
        <f t="shared" si="16"/>
        <v>missing values MOCAORMO(95 thru 98,-4).</v>
      </c>
      <c r="J557" s="66" t="s">
        <v>4361</v>
      </c>
    </row>
    <row r="558" spans="1:10" ht="72" x14ac:dyDescent="0.25">
      <c r="A558" s="49" t="s">
        <v>2722</v>
      </c>
      <c r="B558" s="8" t="s">
        <v>787</v>
      </c>
      <c r="C558" s="63" t="s">
        <v>787</v>
      </c>
      <c r="D558" s="50" t="s">
        <v>786</v>
      </c>
      <c r="E558" s="49" t="s">
        <v>14</v>
      </c>
      <c r="F558" s="49" t="s">
        <v>65</v>
      </c>
      <c r="G558" s="50" t="s">
        <v>3043</v>
      </c>
      <c r="H558" s="42" t="str">
        <f t="shared" si="17"/>
        <v>NACC$MOCAORYR=labelled_spss(NACC$MOCAORYR,c(95 = Physical problem
96 = Cognitive/behavior problem
97 = Other problem
98 = Verbal refusal
-4 = Not available), label="MoCA: Orientation — Year")</v>
      </c>
      <c r="I558" s="33" t="str">
        <f t="shared" si="16"/>
        <v>missing values MOCAORYR(95 thru 98,-4).</v>
      </c>
      <c r="J558" s="66" t="s">
        <v>4361</v>
      </c>
    </row>
    <row r="559" spans="1:10" ht="72" x14ac:dyDescent="0.25">
      <c r="A559" s="49" t="s">
        <v>2722</v>
      </c>
      <c r="B559" s="8" t="s">
        <v>785</v>
      </c>
      <c r="C559" s="63" t="s">
        <v>785</v>
      </c>
      <c r="D559" s="50" t="s">
        <v>784</v>
      </c>
      <c r="E559" s="49" t="s">
        <v>14</v>
      </c>
      <c r="F559" s="49" t="s">
        <v>65</v>
      </c>
      <c r="G559" s="50" t="s">
        <v>3043</v>
      </c>
      <c r="H559" s="42" t="str">
        <f t="shared" si="17"/>
        <v>NACC$MOCAORDY=labelled_spss(NACC$MOCAORDY,c(95 = Physical problem
96 = Cognitive/behavior problem
97 = Other problem
98 = Verbal refusal
-4 = Not available), label="MoCA: Orientation — Day")</v>
      </c>
      <c r="I559" s="33" t="str">
        <f t="shared" si="16"/>
        <v>missing values MOCAORDY(95 thru 98,-4).</v>
      </c>
      <c r="J559" s="66" t="s">
        <v>4361</v>
      </c>
    </row>
    <row r="560" spans="1:10" ht="72" x14ac:dyDescent="0.25">
      <c r="A560" s="49" t="s">
        <v>2722</v>
      </c>
      <c r="B560" s="8" t="s">
        <v>783</v>
      </c>
      <c r="C560" s="63" t="s">
        <v>783</v>
      </c>
      <c r="D560" s="50" t="s">
        <v>782</v>
      </c>
      <c r="E560" s="49" t="s">
        <v>14</v>
      </c>
      <c r="F560" s="49" t="s">
        <v>65</v>
      </c>
      <c r="G560" s="50" t="s">
        <v>3043</v>
      </c>
      <c r="H560" s="42" t="str">
        <f t="shared" si="17"/>
        <v>NACC$MOCAORPL=labelled_spss(NACC$MOCAORPL,c(95 = Physical problem
96 = Cognitive/behavior problem
97 = Other problem
98 = Verbal refusal
-4 = Not available), label="MoCA: Orientation — Place")</v>
      </c>
      <c r="I560" s="33" t="str">
        <f t="shared" si="16"/>
        <v>missing values MOCAORPL(95 thru 98,-4).</v>
      </c>
      <c r="J560" s="66" t="s">
        <v>4361</v>
      </c>
    </row>
    <row r="561" spans="1:10" ht="72" x14ac:dyDescent="0.25">
      <c r="A561" s="49" t="s">
        <v>2722</v>
      </c>
      <c r="B561" s="8" t="s">
        <v>781</v>
      </c>
      <c r="C561" s="63" t="s">
        <v>781</v>
      </c>
      <c r="D561" s="50" t="s">
        <v>780</v>
      </c>
      <c r="E561" s="49" t="s">
        <v>14</v>
      </c>
      <c r="F561" s="49" t="s">
        <v>65</v>
      </c>
      <c r="G561" s="50" t="s">
        <v>3043</v>
      </c>
      <c r="H561" s="42" t="str">
        <f t="shared" si="17"/>
        <v>NACC$MOCAORCT=labelled_spss(NACC$MOCAORCT,c(95 = Physical problem
96 = Cognitive/behavior problem
97 = Other problem
98 = Verbal refusal
-4 = Not available), label="MoCA: Orientation — City")</v>
      </c>
      <c r="I561" s="33" t="str">
        <f t="shared" si="16"/>
        <v>missing values MOCAORCT(95 thru 98,-4).</v>
      </c>
      <c r="J561" s="66" t="s">
        <v>4361</v>
      </c>
    </row>
    <row r="562" spans="1:10" ht="72" x14ac:dyDescent="0.25">
      <c r="A562" s="49" t="s">
        <v>2722</v>
      </c>
      <c r="B562" s="487" t="s">
        <v>2460</v>
      </c>
      <c r="C562" s="63" t="s">
        <v>668</v>
      </c>
      <c r="D562" s="50" t="s">
        <v>1361</v>
      </c>
      <c r="E562" s="49" t="s">
        <v>14</v>
      </c>
      <c r="F562" s="49" t="s">
        <v>9</v>
      </c>
      <c r="G562" s="50" t="s">
        <v>3041</v>
      </c>
      <c r="H562" s="42" t="str">
        <f t="shared" si="17"/>
        <v>NACC$Repeats=labelled_spss(NACC$Repeats,c(1 = In ADC/clinic
2 = In home
3 = In person — other
-4 = Not available), label="Where was the remainder of the battery administered?")</v>
      </c>
      <c r="I562" s="33" t="str">
        <f>IF(J562="","",CONCATENATE("missing values ",C562,"(",J562,")."))</f>
        <v>missing values NPSYCLOC(-4).</v>
      </c>
      <c r="J562" s="61" t="s">
        <v>2888</v>
      </c>
    </row>
    <row r="563" spans="1:10" ht="60" x14ac:dyDescent="0.25">
      <c r="A563" s="49" t="s">
        <v>2722</v>
      </c>
      <c r="B563" s="487"/>
      <c r="C563" s="63" t="s">
        <v>667</v>
      </c>
      <c r="D563" s="50" t="s">
        <v>1362</v>
      </c>
      <c r="E563" s="49" t="s">
        <v>14</v>
      </c>
      <c r="F563" s="49" t="s">
        <v>9</v>
      </c>
      <c r="G563" s="50" t="s">
        <v>3042</v>
      </c>
      <c r="H563" s="42" t="str">
        <f t="shared" si="17"/>
        <v>NACC$=labelled_spss(NACC$,c(1 = English
2 = Spanish
3 = Other
-4 = Not available), label="Remainder of battery — Language of test administration")</v>
      </c>
      <c r="I563" s="33" t="str">
        <f>IF(J563="","",CONCATENATE("missing values ",C563,"(",J563,")."))</f>
        <v>missing values NPSYLAN(-4).</v>
      </c>
      <c r="J563" s="61" t="s">
        <v>2888</v>
      </c>
    </row>
    <row r="564" spans="1:10" ht="24" x14ac:dyDescent="0.25">
      <c r="A564" s="49" t="s">
        <v>2722</v>
      </c>
      <c r="B564" s="487"/>
      <c r="C564" s="63" t="s">
        <v>665</v>
      </c>
      <c r="D564" s="50" t="s">
        <v>1363</v>
      </c>
      <c r="E564" s="49" t="s">
        <v>14</v>
      </c>
      <c r="F564" s="49" t="s">
        <v>9</v>
      </c>
      <c r="H564" s="42" t="str">
        <f t="shared" si="17"/>
        <v>NACC$=labelled_spss(NACC$,c(), label="Language of test administration — Other, specify")</v>
      </c>
      <c r="I564" s="33" t="str">
        <f t="shared" si="16"/>
        <v/>
      </c>
    </row>
    <row r="565" spans="1:10" ht="84" x14ac:dyDescent="0.25">
      <c r="A565" s="49" t="s">
        <v>2722</v>
      </c>
      <c r="B565" s="8" t="s">
        <v>779</v>
      </c>
      <c r="C565" s="63" t="s">
        <v>779</v>
      </c>
      <c r="D565" s="50" t="s">
        <v>1364</v>
      </c>
      <c r="E565" s="49" t="s">
        <v>14</v>
      </c>
      <c r="F565" s="49" t="s">
        <v>65</v>
      </c>
      <c r="G565" s="50" t="s">
        <v>3043</v>
      </c>
      <c r="H565" s="42" t="str">
        <f t="shared" si="17"/>
        <v>NACC$CRAFTVRS=labelled_spss(NACC$CRAFTVRS,c(95 = Physical problem
96 = Cognitive/behavior problem
97 = Other problem
98 = Verbal refusal
-4 = Not available), label="Craft Story 21 Recall (Immediate) — Total story units recalled, verbatim scoring")</v>
      </c>
      <c r="I565" s="33" t="str">
        <f t="shared" si="16"/>
        <v>missing values CRAFTVRS(95 thru 98,-4).</v>
      </c>
      <c r="J565" s="66" t="s">
        <v>4361</v>
      </c>
    </row>
    <row r="566" spans="1:10" ht="84" x14ac:dyDescent="0.25">
      <c r="A566" s="49" t="s">
        <v>2722</v>
      </c>
      <c r="B566" s="8" t="s">
        <v>778</v>
      </c>
      <c r="C566" s="63" t="s">
        <v>778</v>
      </c>
      <c r="D566" s="50" t="s">
        <v>1365</v>
      </c>
      <c r="E566" s="49" t="s">
        <v>14</v>
      </c>
      <c r="F566" s="49" t="s">
        <v>65</v>
      </c>
      <c r="G566" s="50" t="s">
        <v>3043</v>
      </c>
      <c r="H566" s="42" t="str">
        <f t="shared" si="17"/>
        <v>NACC$CRAFTURS=labelled_spss(NACC$CRAFTURS,c(95 = Physical problem
96 = Cognitive/behavior problem
97 = Other problem
98 = Verbal refusal
-4 = Not available), label="Craft Story 21 Recall (Immediate) — Total story units recalled, paraphrase scoring")</v>
      </c>
      <c r="I566" s="33" t="str">
        <f t="shared" si="16"/>
        <v>missing values CRAFTURS(95 thru 98,-4).</v>
      </c>
      <c r="J566" s="66" t="s">
        <v>4361</v>
      </c>
    </row>
    <row r="567" spans="1:10" ht="84" x14ac:dyDescent="0.25">
      <c r="A567" s="49" t="s">
        <v>2722</v>
      </c>
      <c r="B567" s="44" t="s">
        <v>2461</v>
      </c>
      <c r="C567" s="63" t="s">
        <v>722</v>
      </c>
      <c r="D567" s="50" t="s">
        <v>777</v>
      </c>
      <c r="E567" s="49" t="s">
        <v>14</v>
      </c>
      <c r="F567" s="49" t="s">
        <v>65</v>
      </c>
      <c r="G567" s="50" t="s">
        <v>3043</v>
      </c>
      <c r="H567" s="42" t="str">
        <f t="shared" si="17"/>
        <v>NACC$Repeat=labelled_spss(NACC$Repeat,c(95 = Physical problem
96 = Cognitive/behavior problem
97 = Other problem
98 = Verbal refusal
-4 = Not available), label="Total Score for copy of Benson ﬁgure")</v>
      </c>
      <c r="I567" s="33" t="str">
        <f>IF(J567="","",CONCATENATE("missing values ",C567,"(",J567,")."))</f>
        <v>missing values UDSBENTC(95 thru 98,-4).</v>
      </c>
      <c r="J567" s="61" t="s">
        <v>4361</v>
      </c>
    </row>
    <row r="568" spans="1:10" ht="84" x14ac:dyDescent="0.25">
      <c r="A568" s="49" t="s">
        <v>2722</v>
      </c>
      <c r="B568" s="8" t="s">
        <v>776</v>
      </c>
      <c r="C568" s="63" t="s">
        <v>776</v>
      </c>
      <c r="D568" s="50" t="s">
        <v>1366</v>
      </c>
      <c r="E568" s="49" t="s">
        <v>14</v>
      </c>
      <c r="F568" s="49" t="s">
        <v>65</v>
      </c>
      <c r="G568" s="50" t="s">
        <v>3043</v>
      </c>
      <c r="H568" s="42" t="str">
        <f t="shared" si="17"/>
        <v>NACC$DIGFORCT=labelled_spss(NACC$DIGFORCT,c(95 = Physical problem
96 = Cognitive/behavior problem
97 = Other problem
98 = Verbal refusal
-4 = Not available), label="Number Span Test: Forward — Number of correct trials")</v>
      </c>
      <c r="I568" s="33" t="str">
        <f t="shared" si="16"/>
        <v>missing values DIGFORCT(95 thru 98,-4).</v>
      </c>
      <c r="J568" s="66" t="s">
        <v>4361</v>
      </c>
    </row>
    <row r="569" spans="1:10" ht="84" x14ac:dyDescent="0.25">
      <c r="A569" s="49" t="s">
        <v>2722</v>
      </c>
      <c r="B569" s="8" t="s">
        <v>775</v>
      </c>
      <c r="C569" s="63" t="s">
        <v>775</v>
      </c>
      <c r="D569" s="50" t="s">
        <v>1367</v>
      </c>
      <c r="E569" s="49" t="s">
        <v>14</v>
      </c>
      <c r="F569" s="49" t="s">
        <v>65</v>
      </c>
      <c r="G569" s="50" t="s">
        <v>3043</v>
      </c>
      <c r="H569" s="42" t="str">
        <f t="shared" si="17"/>
        <v>NACC$DIGFORSL=labelled_spss(NACC$DIGFORSL,c(95 = Physical problem
96 = Cognitive/behavior problem
97 = Other problem
98 = Verbal refusal
-4 = Not available), label="Number Span Test: Forward — Longest span forward")</v>
      </c>
      <c r="I569" s="33" t="str">
        <f t="shared" si="16"/>
        <v>missing values DIGFORSL(95 thru 98,-4).</v>
      </c>
      <c r="J569" s="66" t="s">
        <v>4361</v>
      </c>
    </row>
    <row r="570" spans="1:10" ht="84" x14ac:dyDescent="0.25">
      <c r="A570" s="49" t="s">
        <v>2722</v>
      </c>
      <c r="B570" s="8" t="s">
        <v>774</v>
      </c>
      <c r="C570" s="63" t="s">
        <v>774</v>
      </c>
      <c r="D570" s="50" t="s">
        <v>1368</v>
      </c>
      <c r="E570" s="49" t="s">
        <v>14</v>
      </c>
      <c r="F570" s="49" t="s">
        <v>65</v>
      </c>
      <c r="G570" s="50" t="s">
        <v>3043</v>
      </c>
      <c r="H570" s="42" t="str">
        <f t="shared" si="17"/>
        <v>NACC$DIGBACCT=labelled_spss(NACC$DIGBACCT,c(95 = Physical problem
96 = Cognitive/behavior problem
97 = Other problem
98 = Verbal refusal
-4 = Not available), label="Number Span Test: Backward — Number of correct trials")</v>
      </c>
      <c r="I570" s="33" t="str">
        <f t="shared" si="16"/>
        <v>missing values DIGBACCT(95 thru 98,-4).</v>
      </c>
      <c r="J570" s="66" t="s">
        <v>4361</v>
      </c>
    </row>
    <row r="571" spans="1:10" ht="84" x14ac:dyDescent="0.25">
      <c r="A571" s="49" t="s">
        <v>2722</v>
      </c>
      <c r="B571" s="8" t="s">
        <v>773</v>
      </c>
      <c r="C571" s="63" t="s">
        <v>773</v>
      </c>
      <c r="D571" s="50" t="s">
        <v>1369</v>
      </c>
      <c r="E571" s="49" t="s">
        <v>14</v>
      </c>
      <c r="F571" s="49" t="s">
        <v>65</v>
      </c>
      <c r="G571" s="50" t="s">
        <v>3043</v>
      </c>
      <c r="H571" s="42" t="str">
        <f t="shared" si="17"/>
        <v>NACC$DIGBACLS=labelled_spss(NACC$DIGBACLS,c(95 = Physical problem
96 = Cognitive/behavior problem
97 = Other problem
98 = Verbal refusal
-4 = Not available), label="Number Span Test: Backward — Longest span backward")</v>
      </c>
      <c r="I571" s="33" t="str">
        <f t="shared" si="16"/>
        <v>missing values DIGBACLS(95 thru 98,-4).</v>
      </c>
      <c r="J571" s="66" t="s">
        <v>4361</v>
      </c>
    </row>
    <row r="572" spans="1:10" ht="84" x14ac:dyDescent="0.25">
      <c r="A572" s="49" t="s">
        <v>2722</v>
      </c>
      <c r="B572" s="487" t="s">
        <v>2460</v>
      </c>
      <c r="C572" s="63" t="s">
        <v>710</v>
      </c>
      <c r="D572" s="50" t="s">
        <v>1341</v>
      </c>
      <c r="E572" s="49" t="s">
        <v>14</v>
      </c>
      <c r="F572" s="49" t="s">
        <v>9</v>
      </c>
      <c r="G572" s="50" t="s">
        <v>3043</v>
      </c>
      <c r="H572" s="42" t="str">
        <f t="shared" si="17"/>
        <v>NACC$Repeats=labelled_spss(NACC$Repeats,c(95 = Physical problem
96 = Cognitive/behavior problem
97 = Other problem
98 = Verbal refusal
-4 = Not available), label="Animals — Total number of animals named in 60 seconds")</v>
      </c>
      <c r="I572" s="33" t="str">
        <f>IF(J572="","",CONCATENATE("missing values ",C572,"(",J572,")."))</f>
        <v>missing values ANIMALS(95 thru 98,-4).</v>
      </c>
      <c r="J572" s="61" t="s">
        <v>4361</v>
      </c>
    </row>
    <row r="573" spans="1:10" ht="72" x14ac:dyDescent="0.25">
      <c r="A573" s="49" t="s">
        <v>2722</v>
      </c>
      <c r="B573" s="487"/>
      <c r="C573" s="63" t="s">
        <v>709</v>
      </c>
      <c r="D573" s="50" t="s">
        <v>1370</v>
      </c>
      <c r="E573" s="49" t="s">
        <v>14</v>
      </c>
      <c r="F573" s="49" t="s">
        <v>9</v>
      </c>
      <c r="G573" s="50" t="s">
        <v>3043</v>
      </c>
      <c r="H573" s="42" t="str">
        <f t="shared" si="17"/>
        <v>NACC$=labelled_spss(NACC$,c(95 = Physical problem
96 = Cognitive/behavior problem
97 = Other problem
98 = Verbal refusal
-4 = Not available), label="Vegetables — Total number of vegetables named in 60 seconds")</v>
      </c>
      <c r="I573" s="33" t="str">
        <f t="shared" ref="I573:I579" si="18">IF(J573="","",CONCATENATE("missing values ",C573,"(",J573,")."))</f>
        <v>missing values VEG(95 thru 98,-4).</v>
      </c>
      <c r="J573" s="61" t="s">
        <v>4361</v>
      </c>
    </row>
    <row r="574" spans="1:10" ht="72" x14ac:dyDescent="0.25">
      <c r="A574" s="49" t="s">
        <v>2722</v>
      </c>
      <c r="B574" s="487"/>
      <c r="C574" s="63" t="s">
        <v>708</v>
      </c>
      <c r="D574" s="50" t="s">
        <v>1343</v>
      </c>
      <c r="E574" s="49" t="s">
        <v>14</v>
      </c>
      <c r="F574" s="49" t="s">
        <v>9</v>
      </c>
      <c r="G574" s="50" t="s">
        <v>3049</v>
      </c>
      <c r="H574" s="42" t="str">
        <f t="shared" si="17"/>
        <v>NACC$=labelled_spss(NACC$,c(995 = Physical problem
996 = Cognitive/behavior problem
997 = Other problem
998 = Verbal refusal
-4 = Not available), label="Trail Making Test Part A — Total number of seconds to complete")</v>
      </c>
      <c r="I574" s="33" t="str">
        <f t="shared" si="18"/>
        <v>missing values TRAILA(995 thru 998,-4).</v>
      </c>
      <c r="J574" s="61" t="s">
        <v>4362</v>
      </c>
    </row>
    <row r="575" spans="1:10" ht="72" x14ac:dyDescent="0.25">
      <c r="A575" s="49" t="s">
        <v>2722</v>
      </c>
      <c r="B575" s="487"/>
      <c r="C575" s="63" t="s">
        <v>707</v>
      </c>
      <c r="D575" s="50" t="s">
        <v>706</v>
      </c>
      <c r="E575" s="49" t="s">
        <v>14</v>
      </c>
      <c r="F575" s="49" t="s">
        <v>443</v>
      </c>
      <c r="G575" s="50" t="s">
        <v>3043</v>
      </c>
      <c r="H575" s="42" t="str">
        <f t="shared" si="17"/>
        <v>NACC$=labelled_spss(NACC$,c(95 = Physical problem
96 = Cognitive/behavior problem
97 = Other problem
98 = Verbal refusal
-4 = Not available), label="Part A — Number of commission errors")</v>
      </c>
      <c r="I575" s="33" t="str">
        <f t="shared" si="18"/>
        <v>missing values TRAILARR(95 thru 98,-4).</v>
      </c>
      <c r="J575" s="61" t="s">
        <v>4361</v>
      </c>
    </row>
    <row r="576" spans="1:10" ht="60" x14ac:dyDescent="0.25">
      <c r="A576" s="49" t="s">
        <v>2722</v>
      </c>
      <c r="B576" s="487"/>
      <c r="C576" s="63" t="s">
        <v>705</v>
      </c>
      <c r="D576" s="50" t="s">
        <v>704</v>
      </c>
      <c r="E576" s="49" t="s">
        <v>14</v>
      </c>
      <c r="F576" s="49" t="s">
        <v>443</v>
      </c>
      <c r="G576" s="50" t="s">
        <v>3043</v>
      </c>
      <c r="H576" s="42" t="str">
        <f t="shared" si="17"/>
        <v>NACC$=labelled_spss(NACC$,c(95 = Physical problem
96 = Cognitive/behavior problem
97 = Other problem
98 = Verbal refusal
-4 = Not available), label="Part A — Number of correct lines")</v>
      </c>
      <c r="I576" s="33" t="str">
        <f t="shared" si="18"/>
        <v>missing values TRAILALI(95 thru 98,-4).</v>
      </c>
      <c r="J576" s="61" t="s">
        <v>4361</v>
      </c>
    </row>
    <row r="577" spans="1:10" ht="72" x14ac:dyDescent="0.25">
      <c r="A577" s="49" t="s">
        <v>2722</v>
      </c>
      <c r="B577" s="487"/>
      <c r="C577" s="63" t="s">
        <v>703</v>
      </c>
      <c r="D577" s="50" t="s">
        <v>1344</v>
      </c>
      <c r="E577" s="49" t="s">
        <v>14</v>
      </c>
      <c r="F577" s="49" t="s">
        <v>9</v>
      </c>
      <c r="G577" s="50" t="s">
        <v>3049</v>
      </c>
      <c r="H577" s="42" t="str">
        <f t="shared" si="17"/>
        <v>NACC$=labelled_spss(NACC$,c(995 = Physical problem
996 = Cognitive/behavior problem
997 = Other problem
998 = Verbal refusal
-4 = Not available), label="Trail Making Test Part B — Total number of seconds to complete")</v>
      </c>
      <c r="I577" s="33" t="str">
        <f t="shared" si="18"/>
        <v>missing values TRAILB(995 thru 998,-4).</v>
      </c>
      <c r="J577" s="61" t="s">
        <v>4362</v>
      </c>
    </row>
    <row r="578" spans="1:10" ht="72" x14ac:dyDescent="0.25">
      <c r="A578" s="49" t="s">
        <v>2722</v>
      </c>
      <c r="B578" s="487"/>
      <c r="C578" s="63" t="s">
        <v>702</v>
      </c>
      <c r="D578" s="50" t="s">
        <v>701</v>
      </c>
      <c r="E578" s="49" t="s">
        <v>14</v>
      </c>
      <c r="F578" s="49" t="s">
        <v>443</v>
      </c>
      <c r="G578" s="50" t="s">
        <v>3043</v>
      </c>
      <c r="H578" s="42" t="str">
        <f t="shared" si="17"/>
        <v>NACC$=labelled_spss(NACC$,c(95 = Physical problem
96 = Cognitive/behavior problem
97 = Other problem
98 = Verbal refusal
-4 = Not available), label="Part B — Number of commission errors")</v>
      </c>
      <c r="I578" s="33" t="str">
        <f t="shared" si="18"/>
        <v>missing values TRAILBRR(95 thru 98,-4).</v>
      </c>
      <c r="J578" s="61" t="s">
        <v>4361</v>
      </c>
    </row>
    <row r="579" spans="1:10" ht="60" x14ac:dyDescent="0.25">
      <c r="A579" s="49" t="s">
        <v>2722</v>
      </c>
      <c r="B579" s="487"/>
      <c r="C579" s="63" t="s">
        <v>700</v>
      </c>
      <c r="D579" s="50" t="s">
        <v>699</v>
      </c>
      <c r="E579" s="49" t="s">
        <v>14</v>
      </c>
      <c r="F579" s="49" t="s">
        <v>443</v>
      </c>
      <c r="G579" s="50" t="s">
        <v>3043</v>
      </c>
      <c r="H579" s="42" t="str">
        <f t="shared" ref="H579:H642" si="19">CONCATENATE("NACC$",B579,"=","labelled_spss(NACC$",B579,",c(",G579,"), label=",$H$1,D579,$H$1,")")</f>
        <v>NACC$=labelled_spss(NACC$,c(95 = Physical problem
96 = Cognitive/behavior problem
97 = Other problem
98 = Verbal refusal
-4 = Not available), label="Part B — Number of correct lines")</v>
      </c>
      <c r="I579" s="33" t="str">
        <f t="shared" si="18"/>
        <v>missing values TRAILBLI(95 thru 98,-4).</v>
      </c>
      <c r="J579" s="61" t="s">
        <v>4361</v>
      </c>
    </row>
    <row r="580" spans="1:10" ht="84" x14ac:dyDescent="0.25">
      <c r="A580" s="49" t="s">
        <v>2722</v>
      </c>
      <c r="B580" s="8" t="s">
        <v>772</v>
      </c>
      <c r="C580" s="63" t="s">
        <v>772</v>
      </c>
      <c r="D580" s="50" t="s">
        <v>1371</v>
      </c>
      <c r="E580" s="49" t="s">
        <v>14</v>
      </c>
      <c r="F580" s="49" t="s">
        <v>65</v>
      </c>
      <c r="G580" s="50" t="s">
        <v>3043</v>
      </c>
      <c r="H580" s="42" t="str">
        <f t="shared" si="19"/>
        <v>NACC$CRAFTDVR=labelled_spss(NACC$CRAFTDVR,c(95 = Physical problem
96 = Cognitive/behavior problem
97 = Other problem
98 = Verbal refusal
-4 = Not available), label="Craft Story 21 Recall (Delayed) — Total story units recalled, verbatim scoring")</v>
      </c>
      <c r="I580" s="33" t="str">
        <f t="shared" ref="I580:I641" si="20">IF(J580="","",CONCATENATE("missing values ",B580,"(",J580,")."))</f>
        <v>missing values CRAFTDVR(95 thru 98,-4).</v>
      </c>
      <c r="J580" s="66" t="s">
        <v>4361</v>
      </c>
    </row>
    <row r="581" spans="1:10" ht="84" x14ac:dyDescent="0.25">
      <c r="A581" s="49" t="s">
        <v>2722</v>
      </c>
      <c r="B581" s="8" t="s">
        <v>771</v>
      </c>
      <c r="C581" s="63" t="s">
        <v>771</v>
      </c>
      <c r="D581" s="50" t="s">
        <v>1372</v>
      </c>
      <c r="E581" s="49" t="s">
        <v>14</v>
      </c>
      <c r="F581" s="49" t="s">
        <v>65</v>
      </c>
      <c r="G581" s="50" t="s">
        <v>3043</v>
      </c>
      <c r="H581" s="42" t="str">
        <f t="shared" si="19"/>
        <v>NACC$CRAFTDRE=labelled_spss(NACC$CRAFTDRE,c(95 = Physical problem
96 = Cognitive/behavior problem
97 = Other problem
98 = Verbal refusal
-4 = Not available), label="Craft Story 21 Recall (Delayed) — Total story units recalled, paraphrase scoring")</v>
      </c>
      <c r="I581" s="33" t="str">
        <f t="shared" si="20"/>
        <v>missing values CRAFTDRE(95 thru 98,-4).</v>
      </c>
      <c r="J581" s="66" t="s">
        <v>4361</v>
      </c>
    </row>
    <row r="582" spans="1:10" ht="48" x14ac:dyDescent="0.25">
      <c r="A582" s="49" t="s">
        <v>2722</v>
      </c>
      <c r="B582" s="8" t="s">
        <v>770</v>
      </c>
      <c r="C582" s="63" t="s">
        <v>770</v>
      </c>
      <c r="D582" s="50" t="s">
        <v>1373</v>
      </c>
      <c r="E582" s="49" t="s">
        <v>14</v>
      </c>
      <c r="F582" s="49" t="s">
        <v>65</v>
      </c>
      <c r="G582" s="50" t="s">
        <v>3048</v>
      </c>
      <c r="H582" s="42" t="str">
        <f t="shared" si="19"/>
        <v>NACC$CRAFTDTI=labelled_spss(NACC$CRAFTDTI,c(99 = Unknown
-4 = Not available), label="Craft Story 21 Recall (Delayed) — Delay time")</v>
      </c>
      <c r="I582" s="33" t="str">
        <f t="shared" si="20"/>
        <v>missing values CRAFTDTI(99,-4).</v>
      </c>
      <c r="J582" s="66" t="s">
        <v>3824</v>
      </c>
    </row>
    <row r="583" spans="1:10" ht="60" x14ac:dyDescent="0.25">
      <c r="A583" s="49" t="s">
        <v>2722</v>
      </c>
      <c r="B583" s="8" t="s">
        <v>812</v>
      </c>
      <c r="C583" s="63" t="s">
        <v>812</v>
      </c>
      <c r="D583" s="50" t="s">
        <v>1374</v>
      </c>
      <c r="E583" s="49" t="s">
        <v>14</v>
      </c>
      <c r="F583" s="49" t="s">
        <v>65</v>
      </c>
      <c r="G583" s="50" t="s">
        <v>3014</v>
      </c>
      <c r="H583" s="42" t="str">
        <f t="shared" si="19"/>
        <v>NACC$CRAFTCUE=labelled_spss(NACC$CRAFTCUE,c(0 = No
1 = Yes
-4 = Not available), label="Craft Story 21 Recall (Delayed) — Cue (boy) needed")</v>
      </c>
      <c r="I583" s="33" t="str">
        <f t="shared" si="20"/>
        <v>missing values CRAFTCUE(-4).</v>
      </c>
      <c r="J583" s="66" t="s">
        <v>2888</v>
      </c>
    </row>
    <row r="584" spans="1:10" ht="84" x14ac:dyDescent="0.25">
      <c r="A584" s="49" t="s">
        <v>2722</v>
      </c>
      <c r="B584" s="487" t="s">
        <v>2460</v>
      </c>
      <c r="C584" s="63" t="s">
        <v>720</v>
      </c>
      <c r="D584" s="50" t="s">
        <v>1339</v>
      </c>
      <c r="E584" s="49" t="s">
        <v>14</v>
      </c>
      <c r="F584" s="49" t="s">
        <v>65</v>
      </c>
      <c r="G584" s="50" t="s">
        <v>3043</v>
      </c>
      <c r="H584" s="42" t="str">
        <f t="shared" si="19"/>
        <v>NACC$Repeats=labelled_spss(NACC$Repeats,c(95 = Physical problem
96 = Cognitive/behavior problem
97 = Other problem
98 = Verbal refusal
-4 = Not available), label="Total score for 10- to 15-minute delayed drawing of Benson ﬁgure")</v>
      </c>
      <c r="I584" s="33" t="str">
        <f>IF(J584="","",CONCATENATE("missing values ",C584,"(",J584,")."))</f>
        <v>missing values UDSBENTD(95 thru 98,-4).</v>
      </c>
      <c r="J584" s="61" t="s">
        <v>4361</v>
      </c>
    </row>
    <row r="585" spans="1:10" ht="48" x14ac:dyDescent="0.25">
      <c r="A585" s="49" t="s">
        <v>2722</v>
      </c>
      <c r="B585" s="487"/>
      <c r="C585" s="63" t="s">
        <v>719</v>
      </c>
      <c r="D585" s="50" t="s">
        <v>1375</v>
      </c>
      <c r="E585" s="49" t="s">
        <v>14</v>
      </c>
      <c r="F585" s="49" t="s">
        <v>65</v>
      </c>
      <c r="G585" s="50" t="s">
        <v>3014</v>
      </c>
      <c r="H585" s="42" t="str">
        <f t="shared" si="19"/>
        <v>NACC$=labelled_spss(NACC$,c(0 = No
1 = Yes
-4 = Not available), label="Benson Complex Figure Recall — Recognized original stimulus among four options")</v>
      </c>
      <c r="I585" s="33" t="str">
        <f>IF(J585="","",CONCATENATE("missing values ",C585,"(",J585,")."))</f>
        <v>missing values UDSBENRS(-4).</v>
      </c>
      <c r="J585" s="61" t="s">
        <v>2888</v>
      </c>
    </row>
    <row r="586" spans="1:10" ht="84" x14ac:dyDescent="0.25">
      <c r="A586" s="49" t="s">
        <v>2722</v>
      </c>
      <c r="B586" s="8" t="s">
        <v>811</v>
      </c>
      <c r="C586" s="63" t="s">
        <v>811</v>
      </c>
      <c r="D586" s="50" t="s">
        <v>1376</v>
      </c>
      <c r="E586" s="49" t="s">
        <v>14</v>
      </c>
      <c r="F586" s="49" t="s">
        <v>65</v>
      </c>
      <c r="G586" s="50" t="s">
        <v>3043</v>
      </c>
      <c r="H586" s="42" t="str">
        <f t="shared" si="19"/>
        <v>NACC$MINTTOTS=labelled_spss(NACC$MINTTOTS,c(95 = Physical problem
96 = Cognitive/behavior problem
97 = Other problem
98 = Verbal refusal
-4 = Not available), label="Multilingual Naming Test (MINT) — Total score")</v>
      </c>
      <c r="I586" s="33" t="str">
        <f t="shared" si="20"/>
        <v>missing values MINTTOTS(95 thru 98,-4).</v>
      </c>
      <c r="J586" s="66" t="s">
        <v>4361</v>
      </c>
    </row>
    <row r="587" spans="1:10" ht="84" x14ac:dyDescent="0.25">
      <c r="A587" s="49" t="s">
        <v>2722</v>
      </c>
      <c r="B587" s="8" t="s">
        <v>810</v>
      </c>
      <c r="C587" s="63" t="s">
        <v>810</v>
      </c>
      <c r="D587" s="50" t="s">
        <v>1377</v>
      </c>
      <c r="E587" s="49" t="s">
        <v>14</v>
      </c>
      <c r="F587" s="49" t="s">
        <v>65</v>
      </c>
      <c r="G587" s="50" t="s">
        <v>3043</v>
      </c>
      <c r="H587" s="42" t="str">
        <f t="shared" si="19"/>
        <v>NACC$MINTTOTW=labelled_spss(NACC$MINTTOTW,c(95 = Physical problem
96 = Cognitive/behavior problem
97 = Other problem
98 = Verbal refusal
-4 = Not available), label="Multilingual Naming Test (MINT) — Total correct without semantic cue")</v>
      </c>
      <c r="I587" s="33" t="str">
        <f t="shared" si="20"/>
        <v>missing values MINTTOTW(95 thru 98,-4).</v>
      </c>
      <c r="J587" s="66" t="s">
        <v>4361</v>
      </c>
    </row>
    <row r="588" spans="1:10" ht="84" x14ac:dyDescent="0.25">
      <c r="A588" s="49" t="s">
        <v>2722</v>
      </c>
      <c r="B588" s="8" t="s">
        <v>809</v>
      </c>
      <c r="C588" s="63" t="s">
        <v>809</v>
      </c>
      <c r="D588" s="50" t="s">
        <v>1378</v>
      </c>
      <c r="E588" s="49" t="s">
        <v>14</v>
      </c>
      <c r="F588" s="49" t="s">
        <v>65</v>
      </c>
      <c r="G588" s="50" t="s">
        <v>3043</v>
      </c>
      <c r="H588" s="42" t="str">
        <f t="shared" si="19"/>
        <v>NACC$MINTSCNG=labelled_spss(NACC$MINTSCNG,c(95 = Physical problem
96 = Cognitive/behavior problem
97 = Other problem
98 = Verbal refusal
-4 = Not available), label="Multilingual Naming Test (MINT) — Semantic cues: Number given")</v>
      </c>
      <c r="I588" s="33" t="str">
        <f t="shared" si="20"/>
        <v>missing values MINTSCNG(95 thru 98,-4).</v>
      </c>
      <c r="J588" s="66" t="s">
        <v>4361</v>
      </c>
    </row>
    <row r="589" spans="1:10" ht="96" x14ac:dyDescent="0.25">
      <c r="A589" s="49" t="s">
        <v>2722</v>
      </c>
      <c r="B589" s="8" t="s">
        <v>808</v>
      </c>
      <c r="C589" s="63" t="s">
        <v>808</v>
      </c>
      <c r="D589" s="50" t="s">
        <v>1379</v>
      </c>
      <c r="E589" s="49" t="s">
        <v>14</v>
      </c>
      <c r="F589" s="49" t="s">
        <v>65</v>
      </c>
      <c r="G589" s="50" t="s">
        <v>3057</v>
      </c>
      <c r="H589" s="42" t="str">
        <f t="shared" si="19"/>
        <v>NACC$MINTSCNC=labelled_spss(NACC$MINTSCNC,c(88 = Not applicable, no semantic cues given
95 = Physical problem
96 = Cognitive/behavior problem
97 = Other problem
98 = Verbal refusal
-4 = Not available), label="Multilingual Naming Test (MINT) — Semantic cues: Number correct with cue")</v>
      </c>
      <c r="I589" s="33" t="str">
        <f t="shared" si="20"/>
        <v>missing values MINTSCNC(88 thru 98,-4).</v>
      </c>
      <c r="J589" s="66" t="s">
        <v>4363</v>
      </c>
    </row>
    <row r="590" spans="1:10" ht="84" x14ac:dyDescent="0.25">
      <c r="A590" s="49" t="s">
        <v>2722</v>
      </c>
      <c r="B590" s="8" t="s">
        <v>807</v>
      </c>
      <c r="C590" s="63" t="s">
        <v>807</v>
      </c>
      <c r="D590" s="50" t="s">
        <v>1380</v>
      </c>
      <c r="E590" s="49" t="s">
        <v>14</v>
      </c>
      <c r="F590" s="49" t="s">
        <v>65</v>
      </c>
      <c r="G590" s="50" t="s">
        <v>3043</v>
      </c>
      <c r="H590" s="42" t="str">
        <f t="shared" si="19"/>
        <v>NACC$MINTPCNG=labelled_spss(NACC$MINTPCNG,c(95 = Physical problem
96 = Cognitive/behavior problem
97 = Other problem
98 = Verbal refusal
-4 = Not available), label="Multilingual Naming Test (MINT) — Phonemic cues: Number given")</v>
      </c>
      <c r="I590" s="33" t="str">
        <f t="shared" si="20"/>
        <v>missing values MINTPCNG(95 thru 98,-4).</v>
      </c>
      <c r="J590" s="66" t="s">
        <v>4361</v>
      </c>
    </row>
    <row r="591" spans="1:10" ht="84" x14ac:dyDescent="0.25">
      <c r="A591" s="49" t="s">
        <v>2722</v>
      </c>
      <c r="B591" s="8" t="s">
        <v>806</v>
      </c>
      <c r="C591" s="63" t="s">
        <v>806</v>
      </c>
      <c r="D591" s="50" t="s">
        <v>1381</v>
      </c>
      <c r="E591" s="49" t="s">
        <v>14</v>
      </c>
      <c r="F591" s="49" t="s">
        <v>65</v>
      </c>
      <c r="G591" s="50" t="s">
        <v>3043</v>
      </c>
      <c r="H591" s="42" t="str">
        <f t="shared" si="19"/>
        <v>NACC$MINTPCNC=labelled_spss(NACC$MINTPCNC,c(95 = Physical problem
96 = Cognitive/behavior problem
97 = Other problem
98 = Verbal refusal
-4 = Not available), label="Multilingual Naming Test (MINT) — Phonemic cues: Number correct with cue")</v>
      </c>
      <c r="I591" s="33" t="str">
        <f t="shared" si="20"/>
        <v>missing values MINTPCNC(95 thru 98,-4).</v>
      </c>
      <c r="J591" s="66" t="s">
        <v>4361</v>
      </c>
    </row>
    <row r="592" spans="1:10" ht="84" x14ac:dyDescent="0.25">
      <c r="A592" s="49" t="s">
        <v>2722</v>
      </c>
      <c r="B592" s="487" t="s">
        <v>2460</v>
      </c>
      <c r="C592" s="63" t="s">
        <v>694</v>
      </c>
      <c r="D592" s="50" t="s">
        <v>1345</v>
      </c>
      <c r="E592" s="49" t="s">
        <v>14</v>
      </c>
      <c r="F592" s="49" t="s">
        <v>65</v>
      </c>
      <c r="G592" s="50" t="s">
        <v>3043</v>
      </c>
      <c r="H592" s="42" t="str">
        <f t="shared" si="19"/>
        <v>NACC$Repeats=labelled_spss(NACC$Repeats,c(95 = Physical problem
96 = Cognitive/behavior problem
97 = Other problem
98 = Verbal refusal
-4 = Not available), label="Number of correct F-words generated in 1 minute")</v>
      </c>
      <c r="I592" s="33" t="str">
        <f>IF(J592="","",CONCATENATE("missing values ",C592,"(",J592,")."))</f>
        <v>missing values UDSVERFC(95 thru 98,-4).</v>
      </c>
      <c r="J592" s="61" t="s">
        <v>4361</v>
      </c>
    </row>
    <row r="593" spans="1:13" ht="72" x14ac:dyDescent="0.25">
      <c r="A593" s="49" t="s">
        <v>2722</v>
      </c>
      <c r="B593" s="487"/>
      <c r="C593" s="63" t="s">
        <v>693</v>
      </c>
      <c r="D593" s="50" t="s">
        <v>692</v>
      </c>
      <c r="E593" s="49" t="s">
        <v>14</v>
      </c>
      <c r="F593" s="49" t="s">
        <v>65</v>
      </c>
      <c r="G593" s="50" t="s">
        <v>3043</v>
      </c>
      <c r="H593" s="42" t="str">
        <f t="shared" si="19"/>
        <v>NACC$=labelled_spss(NACC$,c(95 = Physical problem
96 = Cognitive/behavior problem
97 = Other problem
98 = Verbal refusal
-4 = Not available), label="Number of F-words repeated in 1 minute")</v>
      </c>
      <c r="I593" s="33" t="str">
        <f t="shared" ref="I593:I601" si="21">IF(J593="","",CONCATENATE("missing values ",C593,"(",J593,")."))</f>
        <v>missing values UDSVERFN(95 thru 98,-4).</v>
      </c>
      <c r="J593" s="61" t="s">
        <v>4361</v>
      </c>
    </row>
    <row r="594" spans="1:13" ht="72" x14ac:dyDescent="0.25">
      <c r="A594" s="49" t="s">
        <v>2722</v>
      </c>
      <c r="B594" s="487"/>
      <c r="C594" s="63" t="s">
        <v>691</v>
      </c>
      <c r="D594" s="50" t="s">
        <v>1346</v>
      </c>
      <c r="E594" s="49" t="s">
        <v>14</v>
      </c>
      <c r="F594" s="49" t="s">
        <v>65</v>
      </c>
      <c r="G594" s="50" t="s">
        <v>3043</v>
      </c>
      <c r="H594" s="42" t="str">
        <f t="shared" si="19"/>
        <v>NACC$=labelled_spss(NACC$,c(95 = Physical problem
96 = Cognitive/behavior problem
97 = Other problem
98 = Verbal refusal
-4 = Not available), label="Number of non-F-words and rule violation errors in 1 minute")</v>
      </c>
      <c r="I594" s="33" t="str">
        <f t="shared" si="21"/>
        <v>missing values UDSVERNF(95 thru 98,-4).</v>
      </c>
      <c r="J594" s="61" t="s">
        <v>4361</v>
      </c>
    </row>
    <row r="595" spans="1:13" ht="72" x14ac:dyDescent="0.25">
      <c r="A595" s="49" t="s">
        <v>2722</v>
      </c>
      <c r="B595" s="487"/>
      <c r="C595" s="63" t="s">
        <v>690</v>
      </c>
      <c r="D595" s="50" t="s">
        <v>1347</v>
      </c>
      <c r="E595" s="49" t="s">
        <v>14</v>
      </c>
      <c r="F595" s="49" t="s">
        <v>65</v>
      </c>
      <c r="G595" s="50" t="s">
        <v>3043</v>
      </c>
      <c r="H595" s="42" t="str">
        <f t="shared" si="19"/>
        <v>NACC$=labelled_spss(NACC$,c(95 = Physical problem
96 = Cognitive/behavior problem
97 = Other problem
98 = Verbal refusal
-4 = Not available), label="Number of correct L-words generated in 1 minute")</v>
      </c>
      <c r="I595" s="33" t="str">
        <f t="shared" si="21"/>
        <v>missing values UDSVERLC(95 thru 98,-4).</v>
      </c>
      <c r="J595" s="61" t="s">
        <v>4361</v>
      </c>
    </row>
    <row r="596" spans="1:13" ht="72" x14ac:dyDescent="0.25">
      <c r="A596" s="49" t="s">
        <v>2722</v>
      </c>
      <c r="B596" s="487"/>
      <c r="C596" s="63" t="s">
        <v>689</v>
      </c>
      <c r="D596" s="50" t="s">
        <v>688</v>
      </c>
      <c r="E596" s="49" t="s">
        <v>14</v>
      </c>
      <c r="F596" s="49" t="s">
        <v>65</v>
      </c>
      <c r="G596" s="50" t="s">
        <v>3043</v>
      </c>
      <c r="H596" s="42" t="str">
        <f t="shared" si="19"/>
        <v>NACC$=labelled_spss(NACC$,c(95 = Physical problem
96 = Cognitive/behavior problem
97 = Other problem
98 = Verbal refusal
-4 = Not available), label="Number of L-words repeated in 1 minute")</v>
      </c>
      <c r="I596" s="33" t="str">
        <f t="shared" si="21"/>
        <v>missing values UDSVERLR(95 thru 98,-4).</v>
      </c>
      <c r="J596" s="61" t="s">
        <v>4361</v>
      </c>
    </row>
    <row r="597" spans="1:13" ht="72" x14ac:dyDescent="0.25">
      <c r="A597" s="49" t="s">
        <v>2722</v>
      </c>
      <c r="B597" s="487"/>
      <c r="C597" s="63" t="s">
        <v>769</v>
      </c>
      <c r="D597" s="50" t="s">
        <v>1348</v>
      </c>
      <c r="E597" s="49" t="s">
        <v>14</v>
      </c>
      <c r="F597" s="49" t="s">
        <v>65</v>
      </c>
      <c r="G597" s="50" t="s">
        <v>3043</v>
      </c>
      <c r="H597" s="42" t="str">
        <f t="shared" si="19"/>
        <v>NACC$=labelled_spss(NACC$,c(95 = Physical problem
96 = Cognitive/behavior problem
97 = Other problem
98 = Verbal refusal
-4 = Not available), label="Number of non-L-words and rule violation errors in 1 minute")</v>
      </c>
      <c r="I597" s="33" t="str">
        <f t="shared" si="21"/>
        <v>missing values UDSVERLN(95 thru 98,-4).</v>
      </c>
      <c r="J597" s="61" t="s">
        <v>4361</v>
      </c>
    </row>
    <row r="598" spans="1:13" ht="72" x14ac:dyDescent="0.25">
      <c r="A598" s="49" t="s">
        <v>2722</v>
      </c>
      <c r="B598" s="487"/>
      <c r="C598" s="63" t="s">
        <v>768</v>
      </c>
      <c r="D598" s="50" t="s">
        <v>1349</v>
      </c>
      <c r="E598" s="49" t="s">
        <v>14</v>
      </c>
      <c r="F598" s="49" t="s">
        <v>65</v>
      </c>
      <c r="G598" s="50" t="s">
        <v>3043</v>
      </c>
      <c r="H598" s="42" t="str">
        <f t="shared" si="19"/>
        <v>NACC$=labelled_spss(NACC$,c(95 = Physical problem
96 = Cognitive/behavior problem
97 = Other problem
98 = Verbal refusal
-4 = Not available), label="Total number of correct F-words and L-words")</v>
      </c>
      <c r="I598" s="33" t="str">
        <f t="shared" si="21"/>
        <v>missing values UDSVERTN(95 thru 98,-4).</v>
      </c>
      <c r="J598" s="61" t="s">
        <v>4361</v>
      </c>
    </row>
    <row r="599" spans="1:13" ht="72" x14ac:dyDescent="0.25">
      <c r="A599" s="49" t="s">
        <v>2722</v>
      </c>
      <c r="B599" s="487"/>
      <c r="C599" s="63" t="s">
        <v>767</v>
      </c>
      <c r="D599" s="50" t="s">
        <v>1350</v>
      </c>
      <c r="E599" s="49" t="s">
        <v>14</v>
      </c>
      <c r="F599" s="49" t="s">
        <v>65</v>
      </c>
      <c r="G599" s="50" t="s">
        <v>3043</v>
      </c>
      <c r="H599" s="42" t="str">
        <f t="shared" si="19"/>
        <v>NACC$=labelled_spss(NACC$,c(95 = Physical problem
96 = Cognitive/behavior problem
97 = Other problem
98 = Verbal refusal
-4 = Not available), label="Total number of F-word and L-word repetition errors")</v>
      </c>
      <c r="I599" s="33" t="str">
        <f t="shared" si="21"/>
        <v>missing values UDSVERTE(95 thru 98,-4).</v>
      </c>
      <c r="J599" s="61" t="s">
        <v>4361</v>
      </c>
    </row>
    <row r="600" spans="1:13" ht="72" x14ac:dyDescent="0.25">
      <c r="A600" s="49" t="s">
        <v>2722</v>
      </c>
      <c r="B600" s="487"/>
      <c r="C600" s="63" t="s">
        <v>766</v>
      </c>
      <c r="D600" s="50" t="s">
        <v>1382</v>
      </c>
      <c r="E600" s="49" t="s">
        <v>14</v>
      </c>
      <c r="F600" s="49" t="s">
        <v>65</v>
      </c>
      <c r="G600" s="50" t="s">
        <v>3043</v>
      </c>
      <c r="H600" s="42" t="str">
        <f t="shared" si="19"/>
        <v>NACC$=labelled_spss(NACC$,c(95 = Physical problem
96 = Cognitive/behavior problem
97 = Other problem
98 = Verbal refusal
-4 = Not available), label="Number of non-F/L-words and rule violation errors")</v>
      </c>
      <c r="I600" s="33" t="str">
        <f t="shared" si="21"/>
        <v>missing values UDSVERTI(95 thru 98,-4).</v>
      </c>
      <c r="J600" s="61" t="s">
        <v>4361</v>
      </c>
    </row>
    <row r="601" spans="1:13" ht="108" x14ac:dyDescent="0.25">
      <c r="A601" s="49" t="s">
        <v>2722</v>
      </c>
      <c r="B601" s="487"/>
      <c r="C601" s="63" t="s">
        <v>765</v>
      </c>
      <c r="D601" s="50" t="s">
        <v>1383</v>
      </c>
      <c r="E601" s="49" t="s">
        <v>14</v>
      </c>
      <c r="F601" s="49" t="s">
        <v>9</v>
      </c>
      <c r="G601" s="50" t="s">
        <v>3059</v>
      </c>
      <c r="H601" s="42" t="str">
        <f t="shared" si="19"/>
        <v>NACC$=labelled_spss(NACC$,c(0 = Clinician unable to render opinion
1 = Better than normal for age
2 = Normal for age
3 = One or two test scores abnormal
4 = Three or more scores are abnormal orlower than expected
-4 = Not available), label="Per the clinician, based on the UDS neuropsychological examination, the subject’s cognitive status is deemed:")</v>
      </c>
      <c r="I601" s="33" t="str">
        <f t="shared" si="21"/>
        <v>missing values COGSTAT(-4).</v>
      </c>
      <c r="J601" s="61" t="s">
        <v>2888</v>
      </c>
    </row>
    <row r="602" spans="1:13" ht="72" x14ac:dyDescent="0.25">
      <c r="A602" s="49" t="s">
        <v>2722</v>
      </c>
      <c r="B602" s="8" t="s">
        <v>805</v>
      </c>
      <c r="C602" s="63" t="s">
        <v>805</v>
      </c>
      <c r="D602" s="50" t="s">
        <v>1384</v>
      </c>
      <c r="E602" s="49" t="s">
        <v>8</v>
      </c>
      <c r="F602" s="49" t="s">
        <v>65</v>
      </c>
      <c r="G602" s="50" t="s">
        <v>3058</v>
      </c>
      <c r="H602" s="42" t="str">
        <f t="shared" si="19"/>
        <v>NACC$NACCC2=labelled_spss(NACC$NACCC2,c(0 = UDS Form C2 completed within 90 days of Form A1
1 = UDS Form C2 completed &gt;90 days before or after Form A1
-4 = Not available), label="Form date discrepancy between UDS Form A1 and Form C2")</v>
      </c>
      <c r="I602" s="33" t="str">
        <f t="shared" si="20"/>
        <v>missing values NACCC2(-4).</v>
      </c>
      <c r="J602" s="61" t="s">
        <v>2888</v>
      </c>
    </row>
    <row r="603" spans="1:13" ht="48" x14ac:dyDescent="0.25">
      <c r="A603" s="49" t="s">
        <v>2723</v>
      </c>
      <c r="B603" s="8" t="s">
        <v>804</v>
      </c>
      <c r="C603" s="63" t="s">
        <v>804</v>
      </c>
      <c r="D603" s="50" t="s">
        <v>803</v>
      </c>
      <c r="E603" s="49" t="s">
        <v>14</v>
      </c>
      <c r="F603" s="49" t="s">
        <v>67</v>
      </c>
      <c r="G603" s="50" t="s">
        <v>3060</v>
      </c>
      <c r="H603" s="42" t="str">
        <f t="shared" si="19"/>
        <v>NACC$WHODIDDX=labelled_spss(NACC$WHODIDDX,c(1 = A single clinician
2 = Consensus diagnosis
-4 = Not applicable), label="Who did diagnosis")</v>
      </c>
      <c r="I603" s="33" t="str">
        <f t="shared" si="20"/>
        <v>missing values WHODIDDX(-4).</v>
      </c>
      <c r="J603" s="61" t="s">
        <v>2888</v>
      </c>
    </row>
    <row r="604" spans="1:13" ht="60" x14ac:dyDescent="0.25">
      <c r="A604" s="49" t="s">
        <v>2723</v>
      </c>
      <c r="B604" s="8" t="s">
        <v>802</v>
      </c>
      <c r="C604" s="63" t="s">
        <v>802</v>
      </c>
      <c r="D604" s="50" t="s">
        <v>801</v>
      </c>
      <c r="E604" s="49" t="s">
        <v>14</v>
      </c>
      <c r="F604" s="49" t="s">
        <v>65</v>
      </c>
      <c r="G604" s="50" t="s">
        <v>3061</v>
      </c>
      <c r="H604" s="42" t="str">
        <f t="shared" si="19"/>
        <v>NACC$DXMETHOD=labelled_spss(NACC$DXMETHOD,c(1 = A single clinician
2 = A formal consensus panel
3 = Other (e.g., two or more clinicians or other informal group)
-4 = Not applicable), label="Diagnosis method")</v>
      </c>
      <c r="I604" s="33" t="str">
        <f t="shared" si="20"/>
        <v>missing values DXMETHOD(-4).</v>
      </c>
      <c r="J604" s="61" t="s">
        <v>2888</v>
      </c>
    </row>
    <row r="605" spans="1:13" ht="36" x14ac:dyDescent="0.25">
      <c r="A605" s="49" t="s">
        <v>2723</v>
      </c>
      <c r="B605" s="8" t="s">
        <v>800</v>
      </c>
      <c r="C605" s="63" t="s">
        <v>800</v>
      </c>
      <c r="D605" s="50" t="s">
        <v>799</v>
      </c>
      <c r="E605" s="49" t="s">
        <v>14</v>
      </c>
      <c r="F605" s="49" t="s">
        <v>9</v>
      </c>
      <c r="G605" s="50" t="s">
        <v>3062</v>
      </c>
      <c r="H605" s="42" t="str">
        <f t="shared" si="19"/>
        <v>NACC$NORMCOG=labelled_spss(NACC$NORMCOG,c(0 = No
1 = Yes), label="Normal cognition and behavior")</v>
      </c>
      <c r="I605" s="33" t="str">
        <f t="shared" si="20"/>
        <v/>
      </c>
    </row>
    <row r="606" spans="1:13" ht="36" x14ac:dyDescent="0.25">
      <c r="A606" s="49" t="s">
        <v>2723</v>
      </c>
      <c r="B606" s="8" t="s">
        <v>798</v>
      </c>
      <c r="C606" s="63" t="s">
        <v>798</v>
      </c>
      <c r="D606" s="50" t="s">
        <v>797</v>
      </c>
      <c r="E606" s="49" t="s">
        <v>14</v>
      </c>
      <c r="F606" s="49" t="s">
        <v>9</v>
      </c>
      <c r="G606" s="50" t="s">
        <v>3062</v>
      </c>
      <c r="H606" s="42" t="str">
        <f t="shared" si="19"/>
        <v>NACC$DEMENTED=labelled_spss(NACC$DEMENTED,c(0 = No
1 = Yes), label="Met criteria for dementia")</v>
      </c>
      <c r="I606" s="33" t="str">
        <f t="shared" si="20"/>
        <v/>
      </c>
    </row>
    <row r="607" spans="1:13" ht="60" x14ac:dyDescent="0.25">
      <c r="A607" s="49" t="s">
        <v>2723</v>
      </c>
      <c r="B607" s="30" t="s">
        <v>796</v>
      </c>
      <c r="C607" s="63" t="s">
        <v>796</v>
      </c>
      <c r="D607" s="50" t="s">
        <v>795</v>
      </c>
      <c r="E607" s="49" t="s">
        <v>8</v>
      </c>
      <c r="F607" s="49" t="s">
        <v>9</v>
      </c>
      <c r="G607" s="50" t="s">
        <v>3063</v>
      </c>
      <c r="H607" s="42" t="str">
        <f t="shared" si="19"/>
        <v>NACC$NACCUDSD=labelled_spss(NACC$NACCUDSD,c(1 = Normal cognition
2 = Impaired-not-MCI
3 = MCI
4 = Dementia), label="Cognitive status at UDS visit")</v>
      </c>
      <c r="I607" s="33" t="str">
        <f t="shared" si="20"/>
        <v/>
      </c>
      <c r="M607" s="7">
        <v>1</v>
      </c>
    </row>
    <row r="608" spans="1:13" ht="72" x14ac:dyDescent="0.25">
      <c r="A608" s="49" t="s">
        <v>2723</v>
      </c>
      <c r="B608" s="8" t="s">
        <v>794</v>
      </c>
      <c r="C608" s="63" t="s">
        <v>794</v>
      </c>
      <c r="D608" s="50" t="s">
        <v>1385</v>
      </c>
      <c r="E608" s="49" t="s">
        <v>14</v>
      </c>
      <c r="F608" s="49" t="s">
        <v>65</v>
      </c>
      <c r="G608" s="50" t="s">
        <v>3064</v>
      </c>
      <c r="H608" s="42" t="str">
        <f t="shared" si="19"/>
        <v>NACC$AMNDEM=labelled_spss(NACC$AMNDEM,c(0 = No
1 = Yes
8 = No diagnosis of dementia
-4 = Not applicable), label="Dementia syndrome — Amnestic multidomain dementia syndrome")</v>
      </c>
      <c r="I608" s="33" t="str">
        <f t="shared" si="20"/>
        <v>missing values AMNDEM(8,-4).</v>
      </c>
      <c r="J608" s="61" t="s">
        <v>3828</v>
      </c>
    </row>
    <row r="609" spans="1:10" ht="60" x14ac:dyDescent="0.25">
      <c r="A609" s="49" t="s">
        <v>2723</v>
      </c>
      <c r="B609" s="8" t="s">
        <v>859</v>
      </c>
      <c r="C609" s="63" t="s">
        <v>859</v>
      </c>
      <c r="D609" s="50" t="s">
        <v>1386</v>
      </c>
      <c r="E609" s="49" t="s">
        <v>14</v>
      </c>
      <c r="F609" s="49" t="s">
        <v>65</v>
      </c>
      <c r="G609" s="50" t="s">
        <v>3064</v>
      </c>
      <c r="H609" s="42" t="str">
        <f t="shared" si="19"/>
        <v>NACC$PCA=labelled_spss(NACC$PCA,c(0 = No
1 = Yes
8 = No diagnosis of dementia
-4 = Not applicable), label="Dementia syndrome — Posterior cortical atrophy syndrome (or primary visual presentation)")</v>
      </c>
      <c r="I609" s="33" t="str">
        <f t="shared" si="20"/>
        <v>missing values PCA(-4).</v>
      </c>
      <c r="J609" s="61" t="s">
        <v>2888</v>
      </c>
    </row>
    <row r="610" spans="1:10" ht="84" x14ac:dyDescent="0.25">
      <c r="A610" s="49" t="s">
        <v>2723</v>
      </c>
      <c r="B610" s="8" t="s">
        <v>858</v>
      </c>
      <c r="C610" s="63" t="s">
        <v>858</v>
      </c>
      <c r="D610" s="50" t="s">
        <v>1387</v>
      </c>
      <c r="E610" s="49" t="s">
        <v>8</v>
      </c>
      <c r="F610" s="49" t="s">
        <v>9</v>
      </c>
      <c r="G610" s="50" t="s">
        <v>3065</v>
      </c>
      <c r="H610" s="42" t="str">
        <f t="shared" si="19"/>
        <v>NACC$NACCPPA=labelled_spss(NACC$NACCPPA,c(0 = No
1 = Yes
7 = Subject had Impaired-not-MCI or MCI but is missing information on presence/absence of PPA
8 = No cognitive impairment), label="Primary progressive aphasia (PPA) with cognitive impairment")</v>
      </c>
      <c r="I610" s="33" t="str">
        <f t="shared" si="20"/>
        <v>missing values NACCPPA(7,8).</v>
      </c>
      <c r="J610" s="61" t="s">
        <v>3838</v>
      </c>
    </row>
    <row r="611" spans="1:10" ht="120" x14ac:dyDescent="0.25">
      <c r="A611" s="49" t="s">
        <v>2723</v>
      </c>
      <c r="B611" s="8" t="s">
        <v>857</v>
      </c>
      <c r="C611" s="63" t="s">
        <v>857</v>
      </c>
      <c r="D611" s="50" t="s">
        <v>1388</v>
      </c>
      <c r="E611" s="49" t="s">
        <v>8</v>
      </c>
      <c r="F611" s="49" t="s">
        <v>65</v>
      </c>
      <c r="G611" s="50" t="s">
        <v>3066</v>
      </c>
      <c r="H611" s="42" t="str">
        <f t="shared" si="19"/>
        <v>NACC$NACCPPAG=labelled_spss(NACC$NACCPPAG,c(1 = Meets criteria for semantic PPA
2 = Meets criteria for logopenic PPA
3 = Meets criteria for nonfluent/agrammatic PPA
4 = PPA other/not otherwise specified
7 = Impaired but no PPA syndrome
8 = No cognitive impairment
-4 = Not applicable), label="Dementia syndrome — Primary progressive aphasia (PPA) subtype according to the criteria outlined by Gorno-Tempini et al. 2011")</v>
      </c>
      <c r="I611" s="33" t="str">
        <f t="shared" si="20"/>
        <v>missing values NACCPPAG(7,8,-4).</v>
      </c>
      <c r="J611" s="61" t="s">
        <v>3839</v>
      </c>
    </row>
    <row r="612" spans="1:10" ht="180" x14ac:dyDescent="0.25">
      <c r="A612" s="49" t="s">
        <v>2723</v>
      </c>
      <c r="B612" s="8" t="s">
        <v>856</v>
      </c>
      <c r="C612" s="63" t="s">
        <v>856</v>
      </c>
      <c r="D612" s="50" t="s">
        <v>1389</v>
      </c>
      <c r="E612" s="49" t="s">
        <v>8</v>
      </c>
      <c r="F612" s="49" t="s">
        <v>67</v>
      </c>
      <c r="G612" s="50" t="s">
        <v>3067</v>
      </c>
      <c r="H612" s="42" t="str">
        <f t="shared" si="19"/>
        <v>NACC$NACCPPME=labelled_spss(NACC$NACCPPME,c(1 = Meets criteria for progressive nonfluent PPA
2 = Meets criteria for semantic dementia — anomia plus word comprehension
3 = Meets criteria for semantic dementia — agnostic variant
4 = PPA other/not otherwise specified (logopenic, anomic, transcortical, word deafness, syntactic comprehension, motor speech disorder)
6 = Subject had MCI but missing information on presence / absence of PPA
7 = Subject was cognitively impaired but did not have PPA
8 = No cognitive impairment
-4 = Not applicable), label="Primary progressive aphasia (PPA) subtype according to older criteria outlined by Mesulam et al (2001 and 2003)")</v>
      </c>
      <c r="I612" s="33" t="str">
        <f t="shared" si="20"/>
        <v>missing values NACCPPME(7,8,-4).</v>
      </c>
      <c r="J612" s="61" t="s">
        <v>3839</v>
      </c>
    </row>
    <row r="613" spans="1:10" ht="60" x14ac:dyDescent="0.25">
      <c r="A613" s="49" t="s">
        <v>2723</v>
      </c>
      <c r="B613" s="8" t="s">
        <v>855</v>
      </c>
      <c r="C613" s="63" t="s">
        <v>855</v>
      </c>
      <c r="D613" s="50" t="s">
        <v>1390</v>
      </c>
      <c r="E613" s="49" t="s">
        <v>8</v>
      </c>
      <c r="F613" s="49" t="s">
        <v>9</v>
      </c>
      <c r="G613" s="50" t="s">
        <v>3068</v>
      </c>
      <c r="H613" s="42" t="str">
        <f t="shared" si="19"/>
        <v>NACC$NACCBVFT=labelled_spss(NACC$NACCBVFT,c(0 = No
1 = Yes
8 = No diagnosis of dementia), label="Dementia syndrome — behavioral variant FTD syndrome (bvFTD)")</v>
      </c>
      <c r="I613" s="33" t="str">
        <f t="shared" si="20"/>
        <v>missing values NACCBVFT(8).</v>
      </c>
      <c r="J613" s="61" t="s">
        <v>2737</v>
      </c>
    </row>
    <row r="614" spans="1:10" ht="60" x14ac:dyDescent="0.25">
      <c r="A614" s="49" t="s">
        <v>2723</v>
      </c>
      <c r="B614" s="8" t="s">
        <v>854</v>
      </c>
      <c r="C614" s="63" t="s">
        <v>854</v>
      </c>
      <c r="D614" s="50" t="s">
        <v>1391</v>
      </c>
      <c r="E614" s="49" t="s">
        <v>8</v>
      </c>
      <c r="F614" s="49" t="s">
        <v>9</v>
      </c>
      <c r="G614" s="50" t="s">
        <v>3068</v>
      </c>
      <c r="H614" s="42" t="str">
        <f t="shared" si="19"/>
        <v>NACC$NACCLBDS=labelled_spss(NACC$NACCLBDS,c(0 = No
1 = Yes
8 = No diagnosis of dementia), label="Dementia syndrome — Lewy body dementia syndrome")</v>
      </c>
      <c r="I614" s="33" t="str">
        <f t="shared" si="20"/>
        <v>missing values NACCLBDS(8).</v>
      </c>
      <c r="J614" s="61" t="s">
        <v>2737</v>
      </c>
    </row>
    <row r="615" spans="1:10" ht="84" x14ac:dyDescent="0.25">
      <c r="A615" s="49" t="s">
        <v>2723</v>
      </c>
      <c r="B615" s="8" t="s">
        <v>853</v>
      </c>
      <c r="C615" s="63" t="s">
        <v>853</v>
      </c>
      <c r="D615" s="50" t="s">
        <v>1392</v>
      </c>
      <c r="E615" s="49" t="s">
        <v>14</v>
      </c>
      <c r="F615" s="49" t="s">
        <v>65</v>
      </c>
      <c r="G615" s="50" t="s">
        <v>3064</v>
      </c>
      <c r="H615" s="42" t="str">
        <f t="shared" si="19"/>
        <v>NACC$NAMNDEM=labelled_spss(NACC$NAMNDEM,c(0 = No
1 = Yes
8 = No diagnosis of dementia
-4 = Not applicable), label="Dementia syndrome — Non-amnestic multidomain dementia, not PCA, PPA, bvFTD, or DLB syndrome")</v>
      </c>
      <c r="I615" s="33" t="str">
        <f t="shared" si="20"/>
        <v>missing values NAMNDEM(8,-4).</v>
      </c>
      <c r="J615" s="61" t="s">
        <v>3828</v>
      </c>
    </row>
    <row r="616" spans="1:10" ht="84" x14ac:dyDescent="0.25">
      <c r="A616" s="49" t="s">
        <v>2723</v>
      </c>
      <c r="B616" s="8" t="s">
        <v>852</v>
      </c>
      <c r="C616" s="63" t="s">
        <v>852</v>
      </c>
      <c r="D616" s="50" t="s">
        <v>851</v>
      </c>
      <c r="E616" s="49" t="s">
        <v>8</v>
      </c>
      <c r="F616" s="49" t="s">
        <v>9</v>
      </c>
      <c r="G616" s="50" t="s">
        <v>3069</v>
      </c>
      <c r="H616" s="42" t="str">
        <f t="shared" si="19"/>
        <v>NACC$NACCTMCI=labelled_spss(NACC$NACCTMCI,c(1 = Amnestic MCI- single domain
2 = Amnestic MCI- multiple domain
3 = Non-amnestic MCI- single domain
4 = Non-amnestic MCI- multiple domain
8 = No diagnosis of MCI), label="Mild cognitive impairment (MCI) type")</v>
      </c>
      <c r="I616" s="33" t="str">
        <f t="shared" si="20"/>
        <v>missing values NACCTMCI(8).</v>
      </c>
      <c r="J616" s="61" t="s">
        <v>2737</v>
      </c>
    </row>
    <row r="617" spans="1:10" ht="60" x14ac:dyDescent="0.25">
      <c r="A617" s="49" t="s">
        <v>2723</v>
      </c>
      <c r="B617" s="8" t="s">
        <v>850</v>
      </c>
      <c r="C617" s="63" t="s">
        <v>850</v>
      </c>
      <c r="D617" s="50" t="s">
        <v>849</v>
      </c>
      <c r="E617" s="49" t="s">
        <v>8</v>
      </c>
      <c r="F617" s="49" t="s">
        <v>9</v>
      </c>
      <c r="G617" s="50" t="s">
        <v>3068</v>
      </c>
      <c r="H617" s="42" t="str">
        <f t="shared" si="19"/>
        <v>NACC$NACCMCIL=labelled_spss(NACC$NACCMCIL,c(0 = No
1 = Yes
8 = No diagnosis of dementia), label="MCI domain affected — language")</v>
      </c>
      <c r="I617" s="33" t="str">
        <f t="shared" si="20"/>
        <v>missing values NACCMCIL(8).</v>
      </c>
      <c r="J617" s="61" t="s">
        <v>2737</v>
      </c>
    </row>
    <row r="618" spans="1:10" ht="60" x14ac:dyDescent="0.25">
      <c r="A618" s="49" t="s">
        <v>2723</v>
      </c>
      <c r="B618" s="8" t="s">
        <v>848</v>
      </c>
      <c r="C618" s="63" t="s">
        <v>848</v>
      </c>
      <c r="D618" s="50" t="s">
        <v>847</v>
      </c>
      <c r="E618" s="49" t="s">
        <v>8</v>
      </c>
      <c r="F618" s="49" t="s">
        <v>9</v>
      </c>
      <c r="G618" s="50" t="s">
        <v>3068</v>
      </c>
      <c r="H618" s="42" t="str">
        <f t="shared" si="19"/>
        <v>NACC$NACCMCIA=labelled_spss(NACC$NACCMCIA,c(0 = No
1 = Yes
8 = No diagnosis of dementia), label="MCI domain affected — attention")</v>
      </c>
      <c r="I618" s="33" t="str">
        <f t="shared" si="20"/>
        <v>missing values NACCMCIA(8).</v>
      </c>
      <c r="J618" s="61" t="s">
        <v>2737</v>
      </c>
    </row>
    <row r="619" spans="1:10" ht="60" x14ac:dyDescent="0.25">
      <c r="A619" s="49" t="s">
        <v>2723</v>
      </c>
      <c r="B619" s="8" t="s">
        <v>846</v>
      </c>
      <c r="C619" s="63" t="s">
        <v>846</v>
      </c>
      <c r="D619" s="50" t="s">
        <v>1393</v>
      </c>
      <c r="E619" s="49" t="s">
        <v>8</v>
      </c>
      <c r="F619" s="49" t="s">
        <v>9</v>
      </c>
      <c r="G619" s="50" t="s">
        <v>3068</v>
      </c>
      <c r="H619" s="42" t="str">
        <f t="shared" si="19"/>
        <v>NACC$NACCMCIE=labelled_spss(NACC$NACCMCIE,c(0 = No
1 = Yes
8 = No diagnosis of dementia), label="MCI domain affected — executive function")</v>
      </c>
      <c r="I619" s="33" t="str">
        <f t="shared" si="20"/>
        <v>missing values NACCMCIE(8).</v>
      </c>
      <c r="J619" s="61" t="s">
        <v>2737</v>
      </c>
    </row>
    <row r="620" spans="1:10" ht="60" x14ac:dyDescent="0.25">
      <c r="A620" s="49" t="s">
        <v>2723</v>
      </c>
      <c r="B620" s="8" t="s">
        <v>845</v>
      </c>
      <c r="C620" s="63" t="s">
        <v>845</v>
      </c>
      <c r="D620" s="50" t="s">
        <v>844</v>
      </c>
      <c r="E620" s="49" t="s">
        <v>8</v>
      </c>
      <c r="F620" s="49" t="s">
        <v>9</v>
      </c>
      <c r="G620" s="50" t="s">
        <v>3068</v>
      </c>
      <c r="H620" s="42" t="str">
        <f t="shared" si="19"/>
        <v>NACC$NACCMCIV=labelled_spss(NACC$NACCMCIV,c(0 = No
1 = Yes
8 = No diagnosis of dementia), label="MCI domain affected — visuospatial")</v>
      </c>
      <c r="I620" s="33" t="str">
        <f t="shared" si="20"/>
        <v>missing values NACCMCIV(8).</v>
      </c>
      <c r="J620" s="61" t="s">
        <v>2737</v>
      </c>
    </row>
    <row r="621" spans="1:10" ht="36" x14ac:dyDescent="0.25">
      <c r="A621" s="49" t="s">
        <v>2723</v>
      </c>
      <c r="B621" s="8" t="s">
        <v>843</v>
      </c>
      <c r="C621" s="63" t="s">
        <v>843</v>
      </c>
      <c r="D621" s="50" t="s">
        <v>842</v>
      </c>
      <c r="E621" s="49" t="s">
        <v>14</v>
      </c>
      <c r="F621" s="49" t="s">
        <v>9</v>
      </c>
      <c r="G621" s="50" t="s">
        <v>3062</v>
      </c>
      <c r="H621" s="42" t="str">
        <f t="shared" si="19"/>
        <v>NACC$IMPNOMCI=labelled_spss(NACC$IMPNOMCI,c(0 = No
1 = Yes), label="Cognitively impaired, not MCI")</v>
      </c>
      <c r="I621" s="33" t="str">
        <f t="shared" si="20"/>
        <v/>
      </c>
    </row>
    <row r="622" spans="1:10" ht="72" x14ac:dyDescent="0.25">
      <c r="A622" s="49" t="s">
        <v>2723</v>
      </c>
      <c r="B622" s="8" t="s">
        <v>841</v>
      </c>
      <c r="C622" s="63" t="s">
        <v>841</v>
      </c>
      <c r="D622" s="50" t="s">
        <v>840</v>
      </c>
      <c r="E622" s="49" t="s">
        <v>14</v>
      </c>
      <c r="F622" s="49" t="s">
        <v>65</v>
      </c>
      <c r="G622" s="50" t="s">
        <v>3070</v>
      </c>
      <c r="H622" s="42" t="str">
        <f t="shared" si="19"/>
        <v>NACC$AMYLPET=labelled_spss(NACC$AMYLPET,c(0 = No
1 = Yes
8 = Unknown/not assessed
-4 = Not applicable), label="Abnormally elevated amyloid on PET")</v>
      </c>
      <c r="I622" s="33" t="str">
        <f t="shared" si="20"/>
        <v>missing values AMYLPET(8,-4).</v>
      </c>
      <c r="J622" s="61" t="s">
        <v>3828</v>
      </c>
    </row>
    <row r="623" spans="1:10" ht="60" x14ac:dyDescent="0.25">
      <c r="A623" s="49" t="s">
        <v>2723</v>
      </c>
      <c r="B623" s="8" t="s">
        <v>839</v>
      </c>
      <c r="C623" s="63" t="s">
        <v>839</v>
      </c>
      <c r="D623" s="50" t="s">
        <v>838</v>
      </c>
      <c r="E623" s="49" t="s">
        <v>14</v>
      </c>
      <c r="F623" s="49" t="s">
        <v>65</v>
      </c>
      <c r="G623" s="50" t="s">
        <v>3070</v>
      </c>
      <c r="H623" s="42" t="str">
        <f t="shared" si="19"/>
        <v>NACC$AMYLCSF=labelled_spss(NACC$AMYLCSF,c(0 = No
1 = Yes
8 = Unknown/not assessed
-4 = Not applicable), label="Abnormally low amyloid in CSF")</v>
      </c>
      <c r="I623" s="33" t="str">
        <f t="shared" si="20"/>
        <v>missing values AMYLCSF(8,-4).</v>
      </c>
      <c r="J623" s="61" t="s">
        <v>3828</v>
      </c>
    </row>
    <row r="624" spans="1:10" ht="48" x14ac:dyDescent="0.25">
      <c r="A624" s="49" t="s">
        <v>2723</v>
      </c>
      <c r="B624" s="8" t="s">
        <v>837</v>
      </c>
      <c r="C624" s="63" t="s">
        <v>837</v>
      </c>
      <c r="D624" s="50" t="s">
        <v>836</v>
      </c>
      <c r="E624" s="49" t="s">
        <v>14</v>
      </c>
      <c r="F624" s="49" t="s">
        <v>65</v>
      </c>
      <c r="G624" s="50" t="s">
        <v>3070</v>
      </c>
      <c r="H624" s="42" t="str">
        <f t="shared" si="19"/>
        <v>NACC$FDGAD=labelled_spss(NACC$FDGAD,c(0 = No
1 = Yes
8 = Unknown/not assessed
-4 = Not applicable), label="FDG-PET pattern of AD")</v>
      </c>
      <c r="I624" s="33" t="str">
        <f t="shared" si="20"/>
        <v>missing values FDGAD(8,-4).</v>
      </c>
      <c r="J624" s="61" t="s">
        <v>3828</v>
      </c>
    </row>
    <row r="625" spans="1:10" ht="48" x14ac:dyDescent="0.25">
      <c r="A625" s="49" t="s">
        <v>2723</v>
      </c>
      <c r="B625" s="8" t="s">
        <v>835</v>
      </c>
      <c r="C625" s="63" t="s">
        <v>835</v>
      </c>
      <c r="D625" s="50" t="s">
        <v>834</v>
      </c>
      <c r="E625" s="49" t="s">
        <v>14</v>
      </c>
      <c r="F625" s="49" t="s">
        <v>65</v>
      </c>
      <c r="G625" s="50" t="s">
        <v>3070</v>
      </c>
      <c r="H625" s="42" t="str">
        <f t="shared" si="19"/>
        <v>NACC$HIPPATR=labelled_spss(NACC$HIPPATR,c(0 = No
1 = Yes
8 = Unknown/not assessed
-4 = Not applicable), label="Hippocampal atrophy")</v>
      </c>
      <c r="I625" s="33" t="str">
        <f t="shared" si="20"/>
        <v>missing values HIPPATR(8,-4).</v>
      </c>
      <c r="J625" s="61" t="s">
        <v>3828</v>
      </c>
    </row>
    <row r="626" spans="1:10" ht="60" x14ac:dyDescent="0.25">
      <c r="A626" s="49" t="s">
        <v>2723</v>
      </c>
      <c r="B626" s="8" t="s">
        <v>833</v>
      </c>
      <c r="C626" s="63" t="s">
        <v>833</v>
      </c>
      <c r="D626" s="50" t="s">
        <v>832</v>
      </c>
      <c r="E626" s="49" t="s">
        <v>14</v>
      </c>
      <c r="F626" s="49" t="s">
        <v>65</v>
      </c>
      <c r="G626" s="50" t="s">
        <v>3070</v>
      </c>
      <c r="H626" s="42" t="str">
        <f t="shared" si="19"/>
        <v>NACC$TAUPETAD=labelled_spss(NACC$TAUPETAD,c(0 = No
1 = Yes
8 = Unknown/not assessed
-4 = Not applicable), label="Tau PET evidence for AD")</v>
      </c>
      <c r="I626" s="33" t="str">
        <f t="shared" si="20"/>
        <v>missing values TAUPETAD(8,-4).</v>
      </c>
      <c r="J626" s="61" t="s">
        <v>3828</v>
      </c>
    </row>
    <row r="627" spans="1:10" ht="60" x14ac:dyDescent="0.25">
      <c r="A627" s="49" t="s">
        <v>2723</v>
      </c>
      <c r="B627" s="8" t="s">
        <v>831</v>
      </c>
      <c r="C627" s="63" t="s">
        <v>831</v>
      </c>
      <c r="D627" s="50" t="s">
        <v>830</v>
      </c>
      <c r="E627" s="49" t="s">
        <v>14</v>
      </c>
      <c r="F627" s="49" t="s">
        <v>65</v>
      </c>
      <c r="G627" s="50" t="s">
        <v>3070</v>
      </c>
      <c r="H627" s="42" t="str">
        <f t="shared" si="19"/>
        <v>NACC$CSFTAU=labelled_spss(NACC$CSFTAU,c(0 = No
1 = Yes
8 = Unknown/not assessed
-4 = Not applicable), label="Abnormally elevated CSF Tau or pTau")</v>
      </c>
      <c r="I627" s="33" t="str">
        <f t="shared" si="20"/>
        <v>missing values CSFTAU(8,-4).</v>
      </c>
      <c r="J627" s="61" t="s">
        <v>3828</v>
      </c>
    </row>
    <row r="628" spans="1:10" ht="60" x14ac:dyDescent="0.25">
      <c r="A628" s="49" t="s">
        <v>2723</v>
      </c>
      <c r="B628" s="8" t="s">
        <v>829</v>
      </c>
      <c r="C628" s="63" t="s">
        <v>829</v>
      </c>
      <c r="D628" s="50" t="s">
        <v>1394</v>
      </c>
      <c r="E628" s="49" t="s">
        <v>14</v>
      </c>
      <c r="F628" s="49" t="s">
        <v>65</v>
      </c>
      <c r="G628" s="50" t="s">
        <v>3070</v>
      </c>
      <c r="H628" s="42" t="str">
        <f t="shared" si="19"/>
        <v>NACC$FDGFTLD=labelled_spss(NACC$FDGFTLD,c(0 = No
1 = Yes
8 = Unknown/not assessed
-4 = Not applicable), label="FDG-PET evidence for frontal or anterior temporal hypometabolism for FTLD")</v>
      </c>
      <c r="I628" s="33" t="str">
        <f t="shared" si="20"/>
        <v>missing values FDGFTLD(8,-4).</v>
      </c>
      <c r="J628" s="61" t="s">
        <v>3828</v>
      </c>
    </row>
    <row r="629" spans="1:10" ht="60" x14ac:dyDescent="0.25">
      <c r="A629" s="49" t="s">
        <v>2723</v>
      </c>
      <c r="B629" s="8" t="s">
        <v>828</v>
      </c>
      <c r="C629" s="63" t="s">
        <v>828</v>
      </c>
      <c r="D629" s="51" t="s">
        <v>827</v>
      </c>
      <c r="E629" s="49" t="s">
        <v>14</v>
      </c>
      <c r="F629" s="49" t="s">
        <v>65</v>
      </c>
      <c r="G629" s="50" t="s">
        <v>3070</v>
      </c>
      <c r="H629" s="42" t="str">
        <f t="shared" si="19"/>
        <v>NACC$TPETFTLD=labelled_spss(NACC$TPETFTLD,c(0 = No
1 = Yes
8 = Unknown/not assessed
-4 = Not applicable), label="Tau PET evidence for FTLD")</v>
      </c>
      <c r="I629" s="33" t="str">
        <f t="shared" si="20"/>
        <v>missing values TPETFTLD(8,-4).</v>
      </c>
      <c r="J629" s="61" t="s">
        <v>3828</v>
      </c>
    </row>
    <row r="630" spans="1:10" ht="60" x14ac:dyDescent="0.25">
      <c r="A630" s="49" t="s">
        <v>2723</v>
      </c>
      <c r="B630" s="8" t="s">
        <v>826</v>
      </c>
      <c r="C630" s="63" t="s">
        <v>826</v>
      </c>
      <c r="D630" s="50" t="s">
        <v>1395</v>
      </c>
      <c r="E630" s="49" t="s">
        <v>14</v>
      </c>
      <c r="F630" s="49" t="s">
        <v>65</v>
      </c>
      <c r="G630" s="50" t="s">
        <v>3070</v>
      </c>
      <c r="H630" s="42" t="str">
        <f t="shared" si="19"/>
        <v>NACC$MRFTLD=labelled_spss(NACC$MRFTLD,c(0 = No
1 = Yes
8 = Unknown/not assessed
-4 = Not applicable), label="Structural MR evidence for frontal or anterior temporal atrophy for FTLD")</v>
      </c>
      <c r="I630" s="33" t="str">
        <f t="shared" si="20"/>
        <v>missing values MRFTLD(8,-4).</v>
      </c>
      <c r="J630" s="61" t="s">
        <v>3828</v>
      </c>
    </row>
    <row r="631" spans="1:10" ht="72" x14ac:dyDescent="0.25">
      <c r="A631" s="49" t="s">
        <v>2723</v>
      </c>
      <c r="B631" s="8" t="s">
        <v>825</v>
      </c>
      <c r="C631" s="63" t="s">
        <v>825</v>
      </c>
      <c r="D631" s="50" t="s">
        <v>1396</v>
      </c>
      <c r="E631" s="49" t="s">
        <v>14</v>
      </c>
      <c r="F631" s="49" t="s">
        <v>65</v>
      </c>
      <c r="G631" s="50" t="s">
        <v>3070</v>
      </c>
      <c r="H631" s="42" t="str">
        <f t="shared" si="19"/>
        <v>NACC$DATSCAN=labelled_spss(NACC$DATSCAN,c(0 = No
1 = Yes
8 = Unknown/not assessed
-4 = Not applicable), label="Dopamine transporter scan (DATscan) evidence for Lewy body disease")</v>
      </c>
      <c r="I631" s="33" t="str">
        <f t="shared" si="20"/>
        <v>missing values DATSCAN(8,-4).</v>
      </c>
      <c r="J631" s="61" t="s">
        <v>3828</v>
      </c>
    </row>
    <row r="632" spans="1:10" ht="48" x14ac:dyDescent="0.25">
      <c r="A632" s="49" t="s">
        <v>2723</v>
      </c>
      <c r="B632" s="8" t="s">
        <v>824</v>
      </c>
      <c r="C632" s="63" t="s">
        <v>824</v>
      </c>
      <c r="D632" s="50" t="s">
        <v>823</v>
      </c>
      <c r="E632" s="49" t="s">
        <v>14</v>
      </c>
      <c r="F632" s="49" t="s">
        <v>65</v>
      </c>
      <c r="G632" s="50" t="s">
        <v>3071</v>
      </c>
      <c r="H632" s="42" t="str">
        <f t="shared" si="19"/>
        <v>NACC$OTHBIOM=labelled_spss(NACC$OTHBIOM,c(0 = No
1 = Yes
-4 = Not applicable), label="Biomarker ﬁndings — Other")</v>
      </c>
      <c r="I632" s="33" t="str">
        <f t="shared" si="20"/>
        <v>missing values OTHBIOM(-4).</v>
      </c>
      <c r="J632" s="61" t="s">
        <v>2888</v>
      </c>
    </row>
    <row r="633" spans="1:10" ht="24" x14ac:dyDescent="0.25">
      <c r="A633" s="49" t="s">
        <v>2723</v>
      </c>
      <c r="B633" s="8" t="s">
        <v>822</v>
      </c>
      <c r="C633" s="63" t="s">
        <v>822</v>
      </c>
      <c r="D633" s="50" t="s">
        <v>821</v>
      </c>
      <c r="E633" s="49" t="s">
        <v>14</v>
      </c>
      <c r="F633" s="49" t="s">
        <v>65</v>
      </c>
      <c r="H633" s="42" t="str">
        <f t="shared" si="19"/>
        <v>NACC$OTHBIOMX=labelled_spss(NACC$OTHBIOMX,c(), label="Biomarker ﬁndings — Other (specify)")</v>
      </c>
      <c r="I633" s="33" t="str">
        <f t="shared" si="20"/>
        <v/>
      </c>
    </row>
    <row r="634" spans="1:10" ht="60" x14ac:dyDescent="0.25">
      <c r="A634" s="49" t="s">
        <v>2723</v>
      </c>
      <c r="B634" s="8" t="s">
        <v>820</v>
      </c>
      <c r="C634" s="63" t="s">
        <v>820</v>
      </c>
      <c r="D634" s="50" t="s">
        <v>819</v>
      </c>
      <c r="E634" s="49" t="s">
        <v>14</v>
      </c>
      <c r="F634" s="49" t="s">
        <v>65</v>
      </c>
      <c r="G634" s="50" t="s">
        <v>3070</v>
      </c>
      <c r="H634" s="42" t="str">
        <f t="shared" si="19"/>
        <v>NACC$IMAGLINF=labelled_spss(NACC$IMAGLINF,c(0 = No
1 = Yes
8 = Unknown/not assessed
-4 = Not applicable), label="Large vessel infarct(s)")</v>
      </c>
      <c r="I634" s="33" t="str">
        <f t="shared" si="20"/>
        <v>missing values IMAGLINF(8,-4).</v>
      </c>
      <c r="J634" s="61" t="s">
        <v>3828</v>
      </c>
    </row>
    <row r="635" spans="1:10" ht="60" x14ac:dyDescent="0.25">
      <c r="A635" s="49" t="s">
        <v>2723</v>
      </c>
      <c r="B635" s="8" t="s">
        <v>818</v>
      </c>
      <c r="C635" s="63" t="s">
        <v>818</v>
      </c>
      <c r="D635" s="50" t="s">
        <v>817</v>
      </c>
      <c r="E635" s="49" t="s">
        <v>14</v>
      </c>
      <c r="F635" s="49" t="s">
        <v>65</v>
      </c>
      <c r="G635" s="50" t="s">
        <v>3070</v>
      </c>
      <c r="H635" s="42" t="str">
        <f t="shared" si="19"/>
        <v>NACC$IMAGLAC=labelled_spss(NACC$IMAGLAC,c(0 = No
1 = Yes
8 = Unknown/not assessed
-4 = Not applicable), label="Lacunar infarct(s)")</v>
      </c>
      <c r="I635" s="33" t="str">
        <f t="shared" si="20"/>
        <v>missing values IMAGLAC(8,-4).</v>
      </c>
      <c r="J635" s="61" t="s">
        <v>3828</v>
      </c>
    </row>
    <row r="636" spans="1:10" ht="60" x14ac:dyDescent="0.25">
      <c r="A636" s="49" t="s">
        <v>2723</v>
      </c>
      <c r="B636" s="8" t="s">
        <v>816</v>
      </c>
      <c r="C636" s="63" t="s">
        <v>816</v>
      </c>
      <c r="D636" s="50" t="s">
        <v>815</v>
      </c>
      <c r="E636" s="49" t="s">
        <v>14</v>
      </c>
      <c r="F636" s="49" t="s">
        <v>65</v>
      </c>
      <c r="G636" s="50" t="s">
        <v>3070</v>
      </c>
      <c r="H636" s="42" t="str">
        <f t="shared" si="19"/>
        <v>NACC$IMAGMACH=labelled_spss(NACC$IMAGMACH,c(0 = No
1 = Yes
8 = Unknown/not assessed
-4 = Not applicable), label="Macrohemorrhage(s)")</v>
      </c>
      <c r="I636" s="33" t="str">
        <f t="shared" si="20"/>
        <v>missing values IMAGMACH(8,-4).</v>
      </c>
      <c r="J636" s="61" t="s">
        <v>3828</v>
      </c>
    </row>
    <row r="637" spans="1:10" ht="60" x14ac:dyDescent="0.25">
      <c r="A637" s="49" t="s">
        <v>2723</v>
      </c>
      <c r="B637" s="8" t="s">
        <v>814</v>
      </c>
      <c r="C637" s="63" t="s">
        <v>814</v>
      </c>
      <c r="D637" s="50" t="s">
        <v>813</v>
      </c>
      <c r="E637" s="49" t="s">
        <v>14</v>
      </c>
      <c r="F637" s="49" t="s">
        <v>65</v>
      </c>
      <c r="G637" s="50" t="s">
        <v>3070</v>
      </c>
      <c r="H637" s="42" t="str">
        <f t="shared" si="19"/>
        <v>NACC$IMAGMICH=labelled_spss(NACC$IMAGMICH,c(0 = No
1 = Yes
8 = Unknown/not assessed
-4 = Not applicable), label="Microhemorrhage(s)")</v>
      </c>
      <c r="I637" s="33" t="str">
        <f t="shared" si="20"/>
        <v>missing values IMAGMICH(8,-4).</v>
      </c>
      <c r="J637" s="61" t="s">
        <v>3828</v>
      </c>
    </row>
    <row r="638" spans="1:10" ht="72" x14ac:dyDescent="0.25">
      <c r="A638" s="49" t="s">
        <v>2723</v>
      </c>
      <c r="B638" s="8" t="s">
        <v>878</v>
      </c>
      <c r="C638" s="63" t="s">
        <v>878</v>
      </c>
      <c r="D638" s="50" t="s">
        <v>1397</v>
      </c>
      <c r="E638" s="49" t="s">
        <v>14</v>
      </c>
      <c r="F638" s="49" t="s">
        <v>65</v>
      </c>
      <c r="G638" s="50" t="s">
        <v>3070</v>
      </c>
      <c r="H638" s="42" t="str">
        <f t="shared" si="19"/>
        <v>NACC$IMAGMWMH=labelled_spss(NACC$IMAGMWMH,c(0 = No
1 = Yes
8 = Unknown/not assessed
-4 = Not applicable), label="Moderate white-matter hyperintensity (CHS score 5-6)")</v>
      </c>
      <c r="I638" s="33" t="str">
        <f t="shared" si="20"/>
        <v>missing values IMAGMWMH(8,-4).</v>
      </c>
      <c r="J638" s="61" t="s">
        <v>3828</v>
      </c>
    </row>
    <row r="639" spans="1:10" ht="72" x14ac:dyDescent="0.25">
      <c r="A639" s="49" t="s">
        <v>2723</v>
      </c>
      <c r="B639" s="8" t="s">
        <v>877</v>
      </c>
      <c r="C639" s="63" t="s">
        <v>877</v>
      </c>
      <c r="D639" s="50" t="s">
        <v>1398</v>
      </c>
      <c r="E639" s="49" t="s">
        <v>14</v>
      </c>
      <c r="F639" s="49" t="s">
        <v>65</v>
      </c>
      <c r="G639" s="50" t="s">
        <v>3070</v>
      </c>
      <c r="H639" s="42" t="str">
        <f t="shared" si="19"/>
        <v>NACC$IMAGEWMH=labelled_spss(NACC$IMAGEWMH,c(0 = No
1 = Yes
8 = Unknown/not assessed
-4 = Not applicable), label="Extensive white-matter hyperintensity (CHS score 7-8)")</v>
      </c>
      <c r="I639" s="33" t="str">
        <f t="shared" si="20"/>
        <v>missing values IMAGEWMH(8,-4).</v>
      </c>
      <c r="J639" s="61" t="s">
        <v>3828</v>
      </c>
    </row>
    <row r="640" spans="1:10" ht="60" x14ac:dyDescent="0.25">
      <c r="A640" s="49" t="s">
        <v>2723</v>
      </c>
      <c r="B640" s="8" t="s">
        <v>876</v>
      </c>
      <c r="C640" s="63" t="s">
        <v>876</v>
      </c>
      <c r="D640" s="50" t="s">
        <v>1399</v>
      </c>
      <c r="E640" s="49" t="s">
        <v>14</v>
      </c>
      <c r="F640" s="49" t="s">
        <v>65</v>
      </c>
      <c r="G640" s="50" t="s">
        <v>3072</v>
      </c>
      <c r="H640" s="42" t="str">
        <f t="shared" si="19"/>
        <v>NACC$OTHMUT=labelled_spss(NACC$OTHMUT,c(0 = No
1 = Yes
9 = Unknown/not assessed
-4 = Not applicable), label="Does the subject have a hereditary mutation other than an AD or FTLD mutation?")</v>
      </c>
      <c r="I640" s="33" t="str">
        <f t="shared" si="20"/>
        <v>missing values OTHMUT(9,-4).</v>
      </c>
      <c r="J640" s="61" t="s">
        <v>3826</v>
      </c>
    </row>
    <row r="641" spans="1:10" ht="24" x14ac:dyDescent="0.25">
      <c r="A641" s="49" t="s">
        <v>2723</v>
      </c>
      <c r="B641" s="8" t="s">
        <v>875</v>
      </c>
      <c r="C641" s="63" t="s">
        <v>875</v>
      </c>
      <c r="D641" s="50" t="s">
        <v>874</v>
      </c>
      <c r="E641" s="49" t="s">
        <v>14</v>
      </c>
      <c r="F641" s="49" t="s">
        <v>65</v>
      </c>
      <c r="H641" s="42" t="str">
        <f t="shared" si="19"/>
        <v>NACC$OTHMUTX=labelled_spss(NACC$OTHMUTX,c(), label="Other mutation, specify")</v>
      </c>
      <c r="I641" s="33" t="str">
        <f t="shared" si="20"/>
        <v/>
      </c>
    </row>
    <row r="642" spans="1:10" ht="60" x14ac:dyDescent="0.25">
      <c r="A642" s="49" t="s">
        <v>2723</v>
      </c>
      <c r="B642" s="8" t="s">
        <v>873</v>
      </c>
      <c r="C642" s="63" t="s">
        <v>873</v>
      </c>
      <c r="D642" s="50" t="s">
        <v>1400</v>
      </c>
      <c r="E642" s="49" t="s">
        <v>8</v>
      </c>
      <c r="F642" s="49" t="s">
        <v>9</v>
      </c>
      <c r="G642" s="50" t="s">
        <v>3073</v>
      </c>
      <c r="H642" s="42" t="str">
        <f t="shared" si="19"/>
        <v>NACC$NACCALZD=labelled_spss(NACC$NACCALZD,c(0 = No (assumed assessed and found not present)
1 = Yes
8 = No cognitive impairment), label="Presumptive etiologic diagnosis of the cognitive disorder — Alzheimer’s disease")</v>
      </c>
      <c r="I642" s="33" t="str">
        <f t="shared" ref="I642:I705" si="22">IF(J642="","",CONCATENATE("missing values ",B642,"(",J642,")."))</f>
        <v>missing values NACCALZD(8).</v>
      </c>
      <c r="J642" s="61" t="s">
        <v>2737</v>
      </c>
    </row>
    <row r="643" spans="1:10" ht="96" x14ac:dyDescent="0.25">
      <c r="A643" s="49" t="s">
        <v>2723</v>
      </c>
      <c r="B643" s="8" t="s">
        <v>872</v>
      </c>
      <c r="C643" s="63" t="s">
        <v>872</v>
      </c>
      <c r="D643" s="50" t="s">
        <v>1401</v>
      </c>
      <c r="E643" s="49" t="s">
        <v>8</v>
      </c>
      <c r="F643" s="49" t="s">
        <v>9</v>
      </c>
      <c r="G643" s="50" t="s">
        <v>3074</v>
      </c>
      <c r="H643" s="42" t="str">
        <f t="shared" ref="H643:H706" si="23">CONCATENATE("NACC$",B643,"=","labelled_spss(NACC$",B643,",c(",G643,"), label=",$H$1,D643,$H$1,")")</f>
        <v>NACC$NACCALZP=labelled_spss(NACC$NACCALZP,c(1 = Primary
2 = Contributing
3 = Non-contributing
7 = Cognitively impaired but not AD diagnosis
8 = Diagnosis of normal cognition), label="Primary, contributing, or non- contributing cause of observed cognitive impairment — Alzheimer’s disease (AD)")</v>
      </c>
      <c r="I643" s="33" t="str">
        <f t="shared" si="22"/>
        <v>missing values NACCALZP(7,8).</v>
      </c>
      <c r="J643" s="61" t="s">
        <v>3838</v>
      </c>
    </row>
    <row r="644" spans="1:10" ht="60" x14ac:dyDescent="0.25">
      <c r="A644" s="49" t="s">
        <v>2723</v>
      </c>
      <c r="B644" s="8" t="s">
        <v>871</v>
      </c>
      <c r="C644" s="63" t="s">
        <v>871</v>
      </c>
      <c r="D644" s="50" t="s">
        <v>1402</v>
      </c>
      <c r="E644" s="49" t="s">
        <v>14</v>
      </c>
      <c r="F644" s="49" t="s">
        <v>67</v>
      </c>
      <c r="G644" s="50" t="s">
        <v>3075</v>
      </c>
      <c r="H644" s="42" t="str">
        <f t="shared" si="23"/>
        <v>NACC$PROBAD=labelled_spss(NACC$PROBAD,c(0 = No
1 = Yes
8 = No cognitive impairment
-4 = Not applicable), label="Presumptive etiologic diagnosis of the cognitive disorder — Probable Alzheimer’s disease")</v>
      </c>
      <c r="I644" s="33" t="str">
        <f t="shared" si="22"/>
        <v>missing values PROBAD(8,-4).</v>
      </c>
      <c r="J644" s="61" t="s">
        <v>3828</v>
      </c>
    </row>
    <row r="645" spans="1:10" ht="108" x14ac:dyDescent="0.25">
      <c r="A645" s="49" t="s">
        <v>2723</v>
      </c>
      <c r="B645" s="8" t="s">
        <v>870</v>
      </c>
      <c r="C645" s="63" t="s">
        <v>870</v>
      </c>
      <c r="D645" s="50" t="s">
        <v>1403</v>
      </c>
      <c r="E645" s="49" t="s">
        <v>14</v>
      </c>
      <c r="F645" s="49" t="s">
        <v>67</v>
      </c>
      <c r="G645" s="50" t="s">
        <v>3076</v>
      </c>
      <c r="H645" s="42" t="str">
        <f t="shared" si="23"/>
        <v>NACC$PROBADIF=labelled_spss(NACC$PROBADIF,c(1 = Primary
2 = Contributing
3 = Non-contributing
7 = Cognitively impaired but not AD diagnosis
8 = Diagnosis of normal cognition
-4 = Not applicable), label="Primary, contributing, or non- contributing cause of cognitive impairment — Probable Alzheimer’s disease")</v>
      </c>
      <c r="I645" s="33" t="str">
        <f t="shared" si="22"/>
        <v>missing values PROBADIF(7,8,-4).</v>
      </c>
      <c r="J645" s="61" t="s">
        <v>3839</v>
      </c>
    </row>
    <row r="646" spans="1:10" ht="60" x14ac:dyDescent="0.25">
      <c r="A646" s="49" t="s">
        <v>2723</v>
      </c>
      <c r="B646" s="8" t="s">
        <v>869</v>
      </c>
      <c r="C646" s="63" t="s">
        <v>869</v>
      </c>
      <c r="D646" s="50" t="s">
        <v>1404</v>
      </c>
      <c r="E646" s="49" t="s">
        <v>14</v>
      </c>
      <c r="F646" s="49" t="s">
        <v>67</v>
      </c>
      <c r="G646" s="50" t="s">
        <v>3075</v>
      </c>
      <c r="H646" s="42" t="str">
        <f t="shared" si="23"/>
        <v>NACC$POSSAD=labelled_spss(NACC$POSSAD,c(0 = No
1 = Yes
8 = No cognitive impairment
-4 = Not applicable), label="Presumptive etiologic diagnosis of the cognitive disorder — Possible Alzheimer’s disease")</v>
      </c>
      <c r="I646" s="33" t="str">
        <f t="shared" si="22"/>
        <v>missing values POSSAD(8,-4).</v>
      </c>
      <c r="J646" s="61" t="s">
        <v>3828</v>
      </c>
    </row>
    <row r="647" spans="1:10" ht="108" x14ac:dyDescent="0.25">
      <c r="A647" s="49" t="s">
        <v>2723</v>
      </c>
      <c r="B647" s="8" t="s">
        <v>868</v>
      </c>
      <c r="C647" s="63" t="s">
        <v>868</v>
      </c>
      <c r="D647" s="50" t="s">
        <v>1405</v>
      </c>
      <c r="E647" s="49" t="s">
        <v>14</v>
      </c>
      <c r="F647" s="49" t="s">
        <v>67</v>
      </c>
      <c r="G647" s="50" t="s">
        <v>3076</v>
      </c>
      <c r="H647" s="42" t="str">
        <f t="shared" si="23"/>
        <v>NACC$POSSADIF=labelled_spss(NACC$POSSADIF,c(1 = Primary
2 = Contributing
3 = Non-contributing
7 = Cognitively impaired but not AD diagnosis
8 = Diagnosis of normal cognition
-4 = Not applicable), label="Primary, contributing, or non- contributing cause of cognitive impairment — Possible Alzheimer’s disease")</v>
      </c>
      <c r="I647" s="33" t="str">
        <f t="shared" si="22"/>
        <v>missing values POSSADIF(7,8,-4).</v>
      </c>
      <c r="J647" s="61" t="s">
        <v>3839</v>
      </c>
    </row>
    <row r="648" spans="1:10" ht="60" x14ac:dyDescent="0.25">
      <c r="A648" s="49" t="s">
        <v>2723</v>
      </c>
      <c r="B648" s="8" t="s">
        <v>867</v>
      </c>
      <c r="C648" s="63" t="s">
        <v>867</v>
      </c>
      <c r="D648" s="50" t="s">
        <v>1406</v>
      </c>
      <c r="E648" s="49" t="s">
        <v>8</v>
      </c>
      <c r="F648" s="49" t="s">
        <v>9</v>
      </c>
      <c r="G648" s="50" t="s">
        <v>3073</v>
      </c>
      <c r="H648" s="42" t="str">
        <f t="shared" si="23"/>
        <v>NACC$NACCLBDE=labelled_spss(NACC$NACCLBDE,c(0 = No (assumed assessed and found not present)
1 = Yes
8 = No cognitive impairment), label="Presumptive etiologic diagnosis of the cognitive disorder — Lewy body disease")</v>
      </c>
      <c r="I648" s="33" t="str">
        <f t="shared" si="22"/>
        <v>missing values NACCLBDE(8).</v>
      </c>
      <c r="J648" s="61" t="s">
        <v>2737</v>
      </c>
    </row>
    <row r="649" spans="1:10" ht="96" x14ac:dyDescent="0.25">
      <c r="A649" s="49" t="s">
        <v>2723</v>
      </c>
      <c r="B649" s="8" t="s">
        <v>866</v>
      </c>
      <c r="C649" s="63" t="s">
        <v>866</v>
      </c>
      <c r="D649" s="50" t="s">
        <v>1407</v>
      </c>
      <c r="E649" s="49" t="s">
        <v>8</v>
      </c>
      <c r="F649" s="49" t="s">
        <v>9</v>
      </c>
      <c r="G649" s="50" t="s">
        <v>3077</v>
      </c>
      <c r="H649" s="42" t="str">
        <f t="shared" si="23"/>
        <v>NACC$NACCLBDP=labelled_spss(NACC$NACCLBDP,c(1 = Primary
2 = Contributing
3 = Non-contributing
7 = Cognitively impaired but not LBD diagnosis
8 = Diagnosis of normal cognition), label="Primary, contributing, or non- contributing cause of cognitive impairment — Lewy body disease (LBD)")</v>
      </c>
      <c r="I649" s="33" t="str">
        <f t="shared" si="22"/>
        <v>missing values NACCLBDP(7,8).</v>
      </c>
      <c r="J649" s="61" t="s">
        <v>3838</v>
      </c>
    </row>
    <row r="650" spans="1:10" ht="36" x14ac:dyDescent="0.25">
      <c r="A650" s="49" t="s">
        <v>2723</v>
      </c>
      <c r="B650" s="8" t="s">
        <v>865</v>
      </c>
      <c r="C650" s="63" t="s">
        <v>865</v>
      </c>
      <c r="D650" s="50" t="s">
        <v>864</v>
      </c>
      <c r="E650" s="49" t="s">
        <v>14</v>
      </c>
      <c r="F650" s="49" t="s">
        <v>9</v>
      </c>
      <c r="G650" s="50" t="s">
        <v>3078</v>
      </c>
      <c r="H650" s="42" t="str">
        <f t="shared" si="23"/>
        <v>NACC$PARK=labelled_spss(NACC$PARK,c(0 = No (assumed assessed and found not present)
1 = Yes), label="Parkinson’s disease present")</v>
      </c>
      <c r="I650" s="33" t="str">
        <f t="shared" si="22"/>
        <v/>
      </c>
    </row>
    <row r="651" spans="1:10" ht="60" x14ac:dyDescent="0.25">
      <c r="A651" s="49" t="s">
        <v>2723</v>
      </c>
      <c r="B651" s="8" t="s">
        <v>863</v>
      </c>
      <c r="C651" s="63" t="s">
        <v>863</v>
      </c>
      <c r="D651" s="50" t="s">
        <v>1408</v>
      </c>
      <c r="E651" s="49" t="s">
        <v>14</v>
      </c>
      <c r="F651" s="49" t="s">
        <v>65</v>
      </c>
      <c r="G651" s="50" t="s">
        <v>3079</v>
      </c>
      <c r="H651" s="42" t="str">
        <f t="shared" si="23"/>
        <v>NACC$MSA=labelled_spss(NACC$MSA,c(0 = No (assumed assessed and found not present
1 = Yes
-4 = Not applicable), label="Presumptive etiologic diagnosis of the cognitive disorder — Multiple system atrophy (MSA)")</v>
      </c>
      <c r="I651" s="33" t="str">
        <f t="shared" si="22"/>
        <v>missing values MSA(-4).</v>
      </c>
      <c r="J651" s="61" t="s">
        <v>2888</v>
      </c>
    </row>
    <row r="652" spans="1:10" ht="96" x14ac:dyDescent="0.25">
      <c r="A652" s="49" t="s">
        <v>2723</v>
      </c>
      <c r="B652" s="8" t="s">
        <v>862</v>
      </c>
      <c r="C652" s="63" t="s">
        <v>862</v>
      </c>
      <c r="D652" s="50" t="s">
        <v>1409</v>
      </c>
      <c r="E652" s="49" t="s">
        <v>14</v>
      </c>
      <c r="F652" s="49" t="s">
        <v>65</v>
      </c>
      <c r="G652" s="50" t="s">
        <v>3080</v>
      </c>
      <c r="H652" s="42" t="str">
        <f t="shared" si="23"/>
        <v>NACC$MSAIF=labelled_spss(NACC$MSAIF,c(1 = Primary
2 = Contributing
3 = Non-contributing
7 = Cognitively impaired but no MSA diagnosis
8 = Diagnosis of normal cognition
-4 = Not applicable), label="Primary, contributing, or non- contributing cause of cognitive impairment — Multiple system atrophy (MSA)")</v>
      </c>
      <c r="I652" s="33" t="str">
        <f t="shared" si="22"/>
        <v>missing values MSAIF(7,8,-4).</v>
      </c>
      <c r="J652" s="61" t="s">
        <v>3839</v>
      </c>
    </row>
    <row r="653" spans="1:10" ht="48" x14ac:dyDescent="0.25">
      <c r="A653" s="49" t="s">
        <v>2723</v>
      </c>
      <c r="B653" s="8" t="s">
        <v>595</v>
      </c>
      <c r="C653" s="63" t="s">
        <v>595</v>
      </c>
      <c r="D653" s="50" t="s">
        <v>1410</v>
      </c>
      <c r="E653" s="49" t="s">
        <v>14</v>
      </c>
      <c r="F653" s="49" t="s">
        <v>9</v>
      </c>
      <c r="G653" s="50" t="s">
        <v>3078</v>
      </c>
      <c r="H653" s="42" t="str">
        <f t="shared" si="23"/>
        <v>NACC$PSP=labelled_spss(NACC$PSP,c(0 = No (assumed assessed and found not present)
1 = Yes), label="Presumptive etiologic diagnosis of the cognitive disorder — primary supranuclear palsy (PSP)")</v>
      </c>
      <c r="I653" s="33" t="str">
        <f t="shared" si="22"/>
        <v/>
      </c>
    </row>
    <row r="654" spans="1:10" ht="84" x14ac:dyDescent="0.25">
      <c r="A654" s="49" t="s">
        <v>2723</v>
      </c>
      <c r="B654" s="8" t="s">
        <v>861</v>
      </c>
      <c r="C654" s="63" t="s">
        <v>861</v>
      </c>
      <c r="D654" s="50" t="s">
        <v>1411</v>
      </c>
      <c r="E654" s="49" t="s">
        <v>14</v>
      </c>
      <c r="F654" s="49" t="s">
        <v>9</v>
      </c>
      <c r="G654" s="50" t="s">
        <v>3081</v>
      </c>
      <c r="H654" s="42" t="str">
        <f t="shared" si="23"/>
        <v>NACC$PSPIF=labelled_spss(NACC$PSPIF,c(1 = Primary
2 = Contributing
3 = Non-contributing
7 = Cognitively impaired but no PSP diagnosis
8 = Diagnosis of normal cognition), label="Primary, contributing, or non- contributing cause of cognitive impairment — Primary supranuclear palsy (PSP)")</v>
      </c>
      <c r="I654" s="33" t="str">
        <f t="shared" si="22"/>
        <v>missing values PSPIF(7,8).</v>
      </c>
      <c r="J654" s="61" t="s">
        <v>3838</v>
      </c>
    </row>
    <row r="655" spans="1:10" ht="48" x14ac:dyDescent="0.25">
      <c r="A655" s="49" t="s">
        <v>2723</v>
      </c>
      <c r="B655" s="8" t="s">
        <v>860</v>
      </c>
      <c r="C655" s="63" t="s">
        <v>860</v>
      </c>
      <c r="D655" s="50" t="s">
        <v>1412</v>
      </c>
      <c r="E655" s="49" t="s">
        <v>14</v>
      </c>
      <c r="F655" s="49" t="s">
        <v>9</v>
      </c>
      <c r="G655" s="50" t="s">
        <v>3078</v>
      </c>
      <c r="H655" s="42" t="str">
        <f t="shared" si="23"/>
        <v>NACC$CORT=labelled_spss(NACC$CORT,c(0 = No (assumed assessed and found not present)
1 = Yes), label="Presumptive etiologic diagnosis of the cognitive disorder — Corticobasal degeneration (CBD)")</v>
      </c>
      <c r="I655" s="33" t="str">
        <f t="shared" si="22"/>
        <v/>
      </c>
    </row>
    <row r="656" spans="1:10" ht="96" x14ac:dyDescent="0.25">
      <c r="A656" s="49" t="s">
        <v>2723</v>
      </c>
      <c r="B656" s="8" t="s">
        <v>900</v>
      </c>
      <c r="C656" s="63" t="s">
        <v>900</v>
      </c>
      <c r="D656" s="50" t="s">
        <v>1413</v>
      </c>
      <c r="E656" s="49" t="s">
        <v>14</v>
      </c>
      <c r="F656" s="49" t="s">
        <v>9</v>
      </c>
      <c r="G656" s="50" t="s">
        <v>3082</v>
      </c>
      <c r="H656" s="42" t="str">
        <f t="shared" si="23"/>
        <v>NACC$CORTIF=labelled_spss(NACC$CORTIF,c(1 = Primary
2 = Contributing
3 = Non-contributing
7 = Cognitively impaired but no CBD diagnosis
8 = Diagnosis of normal cognition), label="Primary, contributing, or non- contributing cause of cognitive impairment — Corticobasal degeneration (CBD)")</v>
      </c>
      <c r="I656" s="33" t="str">
        <f t="shared" si="22"/>
        <v>missing values CORTIF(7,8).</v>
      </c>
      <c r="J656" s="61" t="s">
        <v>3838</v>
      </c>
    </row>
    <row r="657" spans="1:10" ht="72" x14ac:dyDescent="0.25">
      <c r="A657" s="49" t="s">
        <v>2723</v>
      </c>
      <c r="B657" s="8" t="s">
        <v>899</v>
      </c>
      <c r="C657" s="63" t="s">
        <v>899</v>
      </c>
      <c r="D657" s="50" t="s">
        <v>1414</v>
      </c>
      <c r="E657" s="49" t="s">
        <v>14</v>
      </c>
      <c r="F657" s="49" t="s">
        <v>65</v>
      </c>
      <c r="G657" s="50" t="s">
        <v>3083</v>
      </c>
      <c r="H657" s="42" t="str">
        <f t="shared" si="23"/>
        <v>NACC$FTLDMO=labelled_spss(NACC$FTLDMO,c(0 = No (assumed assessed and found not present)
1 = Yes
-4 = Not applicable), label="Presumptive etiologic diagnosis of the cognitive disorder — FTLD with motor neuron disease (MND)")</v>
      </c>
      <c r="I657" s="33" t="str">
        <f t="shared" si="22"/>
        <v>missing values FTLDMO(-4).</v>
      </c>
      <c r="J657" s="61" t="s">
        <v>2888</v>
      </c>
    </row>
    <row r="658" spans="1:10" ht="108" x14ac:dyDescent="0.25">
      <c r="A658" s="49" t="s">
        <v>2723</v>
      </c>
      <c r="B658" s="8" t="s">
        <v>898</v>
      </c>
      <c r="C658" s="63" t="s">
        <v>898</v>
      </c>
      <c r="D658" s="50" t="s">
        <v>1415</v>
      </c>
      <c r="E658" s="49" t="s">
        <v>14</v>
      </c>
      <c r="F658" s="49" t="s">
        <v>65</v>
      </c>
      <c r="G658" s="50" t="s">
        <v>3084</v>
      </c>
      <c r="H658" s="42" t="str">
        <f t="shared" si="23"/>
        <v>NACC$FTLDMOIF=labelled_spss(NACC$FTLDMOIF,c(1 = Primary
2 = Contributing
3 = Non-contributing
7 = Cognitively impaired but no FTLD with MND diagnosis
8 = Diagnosis of normal cognition
-4 = Not applicable), label="Primary, contributing, or non- contributing cause of cognitive impairment — FTLD with motor neuron disease (MND)")</v>
      </c>
      <c r="I658" s="33" t="str">
        <f t="shared" si="22"/>
        <v>missing values FTLDMOIF(7,8,-4).</v>
      </c>
      <c r="J658" s="61" t="s">
        <v>3839</v>
      </c>
    </row>
    <row r="659" spans="1:10" ht="72" x14ac:dyDescent="0.25">
      <c r="A659" s="49" t="s">
        <v>2723</v>
      </c>
      <c r="B659" s="8" t="s">
        <v>897</v>
      </c>
      <c r="C659" s="63" t="s">
        <v>897</v>
      </c>
      <c r="D659" s="50" t="s">
        <v>1416</v>
      </c>
      <c r="E659" s="49" t="s">
        <v>14</v>
      </c>
      <c r="F659" s="49" t="s">
        <v>65</v>
      </c>
      <c r="G659" s="50" t="s">
        <v>3083</v>
      </c>
      <c r="H659" s="42" t="str">
        <f t="shared" si="23"/>
        <v>NACC$FTLDNOS=labelled_spss(NACC$FTLDNOS,c(0 = No (assumed assessed and found not present)
1 = Yes
-4 = Not applicable), label="Presumptive etiologic diagnosis of the cognitive disorder — FTLD not otherwise speciﬁed (NOS)")</v>
      </c>
      <c r="I659" s="33" t="str">
        <f t="shared" si="22"/>
        <v>missing values FTLDNOS(-4).</v>
      </c>
      <c r="J659" s="61" t="s">
        <v>2888</v>
      </c>
    </row>
    <row r="660" spans="1:10" ht="108" x14ac:dyDescent="0.25">
      <c r="A660" s="49" t="s">
        <v>2723</v>
      </c>
      <c r="B660" s="8" t="s">
        <v>896</v>
      </c>
      <c r="C660" s="63" t="s">
        <v>896</v>
      </c>
      <c r="D660" s="50" t="s">
        <v>1417</v>
      </c>
      <c r="E660" s="49" t="s">
        <v>14</v>
      </c>
      <c r="F660" s="49" t="s">
        <v>65</v>
      </c>
      <c r="G660" s="50" t="s">
        <v>3085</v>
      </c>
      <c r="H660" s="42" t="str">
        <f t="shared" si="23"/>
        <v>NACC$FTLDNOIF=labelled_spss(NACC$FTLDNOIF,c(1 = Primary
2 = Contributing
3 = Non-contributing
7 = Cognitively impaired but no FTLD NOS diagnosis
8 = Diagnosis of normal cognition
-4 = Not applicable), label="Primary, contributing, or non- contributing cause of cognitive impairment — FTLD not otherwise speciﬁed (NOS)")</v>
      </c>
      <c r="I660" s="33" t="str">
        <f t="shared" si="22"/>
        <v>missing values FTLDNOIF(7,8,-4).</v>
      </c>
      <c r="J660" s="61" t="s">
        <v>3839</v>
      </c>
    </row>
    <row r="661" spans="1:10" ht="60" x14ac:dyDescent="0.25">
      <c r="A661" s="49" t="s">
        <v>2723</v>
      </c>
      <c r="B661" s="8" t="s">
        <v>895</v>
      </c>
      <c r="C661" s="63" t="s">
        <v>895</v>
      </c>
      <c r="D661" s="50" t="s">
        <v>1418</v>
      </c>
      <c r="E661" s="49" t="s">
        <v>14</v>
      </c>
      <c r="F661" s="49" t="s">
        <v>67</v>
      </c>
      <c r="G661" s="50" t="s">
        <v>3086</v>
      </c>
      <c r="H661" s="42" t="str">
        <f t="shared" si="23"/>
        <v>NACC$FTD=labelled_spss(NACC$FTD,c(0 = Absent
1 = Present
8 = No cognitive impairment
-4 = Not applicable), label="Presence of behavioral frontotemporal dementia (bvFTD)")</v>
      </c>
      <c r="I661" s="33" t="str">
        <f t="shared" si="22"/>
        <v>missing values FTD(8,-4).</v>
      </c>
      <c r="J661" s="61" t="s">
        <v>3828</v>
      </c>
    </row>
    <row r="662" spans="1:10" ht="84" x14ac:dyDescent="0.25">
      <c r="A662" s="49" t="s">
        <v>2723</v>
      </c>
      <c r="B662" s="8" t="s">
        <v>894</v>
      </c>
      <c r="C662" s="63" t="s">
        <v>894</v>
      </c>
      <c r="D662" s="50" t="s">
        <v>1419</v>
      </c>
      <c r="E662" s="49" t="s">
        <v>14</v>
      </c>
      <c r="F662" s="49" t="s">
        <v>67</v>
      </c>
      <c r="G662" s="50" t="s">
        <v>3087</v>
      </c>
      <c r="H662" s="42" t="str">
        <f t="shared" si="23"/>
        <v>NACC$FTDIF=labelled_spss(NACC$FTDIF,c(1 = Primary
2 = Contributing
7 = Cognitively impaired but no bvFTD diagnosis
8 = Diagnosis of normal cognition
-4 = Not applicable), label="Primary, contributing, or non- contributing cause of cognitive impairment — behavioral frontotemporal dementia (bvFTD)")</v>
      </c>
      <c r="I662" s="33" t="str">
        <f t="shared" si="22"/>
        <v>missing values FTDIF(7,8,-4).</v>
      </c>
      <c r="J662" s="61" t="s">
        <v>3839</v>
      </c>
    </row>
    <row r="663" spans="1:10" ht="60" x14ac:dyDescent="0.25">
      <c r="A663" s="49" t="s">
        <v>2723</v>
      </c>
      <c r="B663" s="8" t="s">
        <v>893</v>
      </c>
      <c r="C663" s="63" t="s">
        <v>893</v>
      </c>
      <c r="D663" s="50" t="s">
        <v>1420</v>
      </c>
      <c r="E663" s="49" t="s">
        <v>14</v>
      </c>
      <c r="F663" s="49" t="s">
        <v>67</v>
      </c>
      <c r="G663" s="50" t="s">
        <v>3075</v>
      </c>
      <c r="H663" s="42" t="str">
        <f t="shared" si="23"/>
        <v>NACC$PPAPH=labelled_spss(NACC$PPAPH,c(0 = No
1 = Yes
8 = No cognitive impairment
-4 = Not applicable), label="Presumptive etiologic diagnosis of the cognitive disorder — Primary progressive aphasia (PPA)")</v>
      </c>
      <c r="I663" s="33" t="str">
        <f t="shared" si="22"/>
        <v>missing values PPAPH(8,-4).</v>
      </c>
      <c r="J663" s="61" t="s">
        <v>3828</v>
      </c>
    </row>
    <row r="664" spans="1:10" ht="96" x14ac:dyDescent="0.25">
      <c r="A664" s="49" t="s">
        <v>2723</v>
      </c>
      <c r="B664" s="8" t="s">
        <v>892</v>
      </c>
      <c r="C664" s="63" t="s">
        <v>892</v>
      </c>
      <c r="D664" s="50" t="s">
        <v>1421</v>
      </c>
      <c r="E664" s="49" t="s">
        <v>14</v>
      </c>
      <c r="F664" s="49" t="s">
        <v>67</v>
      </c>
      <c r="G664" s="50" t="s">
        <v>3088</v>
      </c>
      <c r="H664" s="42" t="str">
        <f t="shared" si="23"/>
        <v>NACC$PPAPHIF=labelled_spss(NACC$PPAPHIF,c(1 = Primary
2 = Contributing
7 = Cognitively impaired but no PPA diagnosis
8 = Diagnosis of normal cognition
-4 = Not applicable), label="Primary, contributing, or non- contributing cause of cognitive impairment — primary progressive aphasia (PPA)")</v>
      </c>
      <c r="I664" s="33" t="str">
        <f t="shared" si="22"/>
        <v>missing values PPAPHIF(7,8,-4).</v>
      </c>
      <c r="J664" s="61" t="s">
        <v>3839</v>
      </c>
    </row>
    <row r="665" spans="1:10" ht="96" x14ac:dyDescent="0.25">
      <c r="A665" s="49" t="s">
        <v>2723</v>
      </c>
      <c r="B665" s="8" t="s">
        <v>891</v>
      </c>
      <c r="C665" s="63" t="s">
        <v>891</v>
      </c>
      <c r="D665" s="50" t="s">
        <v>890</v>
      </c>
      <c r="E665" s="49" t="s">
        <v>14</v>
      </c>
      <c r="F665" s="49" t="s">
        <v>65</v>
      </c>
      <c r="G665" s="50" t="s">
        <v>3089</v>
      </c>
      <c r="H665" s="42" t="str">
        <f t="shared" si="23"/>
        <v>NACC$FTLDSUBT=labelled_spss(NACC$FTLDSUBT,c(1 = Tauopathy
2 = TDP-43 proteinopathy
3 = Other
7 = Cognitively impaired but no FTLD diagnosis
8 = Diagnosis of normal cognition
9 = Unknown subtype
-4 = Not applicable), label="FTLD subtype")</v>
      </c>
      <c r="I665" s="42" t="str">
        <f t="shared" si="22"/>
        <v>missing values FTLDSUBT(7 thru 9,-4).</v>
      </c>
      <c r="J665" s="66" t="s">
        <v>4364</v>
      </c>
    </row>
    <row r="666" spans="1:10" ht="24" x14ac:dyDescent="0.25">
      <c r="A666" s="49" t="s">
        <v>2723</v>
      </c>
      <c r="B666" s="8" t="s">
        <v>889</v>
      </c>
      <c r="C666" s="63" t="s">
        <v>889</v>
      </c>
      <c r="D666" s="50" t="s">
        <v>888</v>
      </c>
      <c r="E666" s="49" t="s">
        <v>14</v>
      </c>
      <c r="F666" s="49" t="s">
        <v>65</v>
      </c>
      <c r="H666" s="42" t="str">
        <f t="shared" si="23"/>
        <v>NACC$FTLDSUBX=labelled_spss(NACC$FTLDSUBX,c(), label="Other FTLD subtype, specify")</v>
      </c>
      <c r="I666" s="42" t="str">
        <f t="shared" si="22"/>
        <v/>
      </c>
    </row>
    <row r="667" spans="1:10" ht="60" x14ac:dyDescent="0.25">
      <c r="A667" s="49" t="s">
        <v>2723</v>
      </c>
      <c r="B667" s="8" t="s">
        <v>887</v>
      </c>
      <c r="C667" s="63" t="s">
        <v>887</v>
      </c>
      <c r="D667" s="50" t="s">
        <v>1422</v>
      </c>
      <c r="E667" s="49" t="s">
        <v>14</v>
      </c>
      <c r="F667" s="49" t="s">
        <v>65</v>
      </c>
      <c r="G667" s="50" t="s">
        <v>3083</v>
      </c>
      <c r="H667" s="42" t="str">
        <f t="shared" si="23"/>
        <v>NACC$CVD=labelled_spss(NACC$CVD,c(0 = No (assumed assessed and found not present)
1 = Yes
-4 = Not applicable), label="Presumptive etiologic diagnosis of the cognitive disorder — Vascular brain injury (VBI)")</v>
      </c>
      <c r="I667" s="42" t="str">
        <f t="shared" si="22"/>
        <v>missing values CVD(-4).</v>
      </c>
      <c r="J667" s="61" t="s">
        <v>2888</v>
      </c>
    </row>
    <row r="668" spans="1:10" ht="96" x14ac:dyDescent="0.25">
      <c r="A668" s="49" t="s">
        <v>2723</v>
      </c>
      <c r="B668" s="8" t="s">
        <v>886</v>
      </c>
      <c r="C668" s="63" t="s">
        <v>886</v>
      </c>
      <c r="D668" s="50" t="s">
        <v>1423</v>
      </c>
      <c r="E668" s="49" t="s">
        <v>14</v>
      </c>
      <c r="F668" s="49" t="s">
        <v>65</v>
      </c>
      <c r="G668" s="50" t="s">
        <v>3090</v>
      </c>
      <c r="H668" s="42" t="str">
        <f t="shared" si="23"/>
        <v>NACC$CVDIF=labelled_spss(NACC$CVDIF,c(1 = Primary
2 = Contributing
3 = Non-contributing
7 = Cognitively impaired but no VBI diagnosis
8 = Diagnosis of normal cognition
-4 = Not applicable), label="Primary, contributing, or non- contributing cause of cognitive impairment — vascular brain injury")</v>
      </c>
      <c r="I668" s="42" t="str">
        <f t="shared" si="22"/>
        <v>missing values CVDIF(7,8,-4).</v>
      </c>
      <c r="J668" s="61" t="s">
        <v>3839</v>
      </c>
    </row>
    <row r="669" spans="1:10" ht="48" x14ac:dyDescent="0.25">
      <c r="A669" s="49" t="s">
        <v>2723</v>
      </c>
      <c r="B669" s="8" t="s">
        <v>885</v>
      </c>
      <c r="C669" s="63" t="s">
        <v>885</v>
      </c>
      <c r="D669" s="50" t="s">
        <v>884</v>
      </c>
      <c r="E669" s="49" t="s">
        <v>14</v>
      </c>
      <c r="F669" s="49" t="s">
        <v>65</v>
      </c>
      <c r="G669" s="50" t="s">
        <v>3071</v>
      </c>
      <c r="H669" s="42" t="str">
        <f t="shared" si="23"/>
        <v>NACC$PREVSTK=labelled_spss(NACC$PREVSTK,c(0 = No
1 = Yes
-4 = Not applicable), label="Previous symptomatic stroke")</v>
      </c>
      <c r="I669" s="42" t="str">
        <f t="shared" si="22"/>
        <v>missing values PREVSTK(-4).</v>
      </c>
      <c r="J669" s="61" t="s">
        <v>2888</v>
      </c>
    </row>
    <row r="670" spans="1:10" ht="72" x14ac:dyDescent="0.25">
      <c r="A670" s="49" t="s">
        <v>2723</v>
      </c>
      <c r="B670" s="8" t="s">
        <v>883</v>
      </c>
      <c r="C670" s="63" t="s">
        <v>883</v>
      </c>
      <c r="D670" s="50" t="s">
        <v>1424</v>
      </c>
      <c r="E670" s="49" t="s">
        <v>14</v>
      </c>
      <c r="F670" s="49" t="s">
        <v>65</v>
      </c>
      <c r="G670" s="50" t="s">
        <v>3091</v>
      </c>
      <c r="H670" s="42" t="str">
        <f t="shared" si="23"/>
        <v>NACC$STROKDEC=labelled_spss(NACC$STROKDEC,c(0 = No
1 = Yes
8 = Subject did not have a previous symptomatic stroke
-4 = Not applicable), label="Temporal relationship between stroke and cognitive decline")</v>
      </c>
      <c r="I670" s="42" t="str">
        <f t="shared" si="22"/>
        <v>missing values STROKDEC(8-4).</v>
      </c>
      <c r="J670" s="61" t="s">
        <v>4365</v>
      </c>
    </row>
    <row r="671" spans="1:10" ht="84" x14ac:dyDescent="0.25">
      <c r="A671" s="49" t="s">
        <v>2723</v>
      </c>
      <c r="B671" s="8" t="s">
        <v>882</v>
      </c>
      <c r="C671" s="63" t="s">
        <v>882</v>
      </c>
      <c r="D671" s="50" t="s">
        <v>881</v>
      </c>
      <c r="E671" s="49" t="s">
        <v>14</v>
      </c>
      <c r="F671" s="49" t="s">
        <v>65</v>
      </c>
      <c r="G671" s="50" t="s">
        <v>3092</v>
      </c>
      <c r="H671" s="42" t="str">
        <f t="shared" si="23"/>
        <v>NACC$STKIMAG=labelled_spss(NACC$STKIMAG,c(0 = No
1 = Yes
8 = Subject did not have a previous symptomatic stroke
9 = Unknown, no relevant imaging data available
-4 = Not applicable), label="Conﬁrmation of stroke by neuroimaging")</v>
      </c>
      <c r="I671" s="42" t="str">
        <f t="shared" si="22"/>
        <v>missing values STKIMAG(8,9,-4).</v>
      </c>
      <c r="J671" s="61" t="s">
        <v>3829</v>
      </c>
    </row>
    <row r="672" spans="1:10" ht="72" x14ac:dyDescent="0.25">
      <c r="A672" s="49" t="s">
        <v>2723</v>
      </c>
      <c r="B672" s="8" t="s">
        <v>880</v>
      </c>
      <c r="C672" s="63" t="s">
        <v>880</v>
      </c>
      <c r="D672" s="50" t="s">
        <v>1425</v>
      </c>
      <c r="E672" s="49" t="s">
        <v>14</v>
      </c>
      <c r="F672" s="49" t="s">
        <v>65</v>
      </c>
      <c r="G672" s="50" t="s">
        <v>3093</v>
      </c>
      <c r="H672" s="42" t="str">
        <f t="shared" si="23"/>
        <v>NACC$INFNETW=labelled_spss(NACC$INFNETW,c(0 = No
1 = Yes
9 = Unknown, no relevant imaging data available
-4 = Not applicable), label="Imaging evidence of cystic infarction in cognitive network(s)")</v>
      </c>
      <c r="I672" s="42" t="str">
        <f t="shared" si="22"/>
        <v>missing values INFNETW(9,-4).</v>
      </c>
      <c r="J672" s="61" t="s">
        <v>3826</v>
      </c>
    </row>
    <row r="673" spans="1:10" ht="84" x14ac:dyDescent="0.25">
      <c r="A673" s="49" t="s">
        <v>2723</v>
      </c>
      <c r="B673" s="8" t="s">
        <v>879</v>
      </c>
      <c r="C673" s="63" t="s">
        <v>879</v>
      </c>
      <c r="D673" s="50" t="s">
        <v>1426</v>
      </c>
      <c r="E673" s="49" t="s">
        <v>14</v>
      </c>
      <c r="F673" s="49" t="s">
        <v>65</v>
      </c>
      <c r="G673" s="50" t="s">
        <v>3093</v>
      </c>
      <c r="H673" s="42" t="str">
        <f t="shared" si="23"/>
        <v>NACC$INFWMH=labelled_spss(NACC$INFWMH,c(0 = No
1 = Yes
9 = Unknown, no relevant imaging data available
-4 = Not applicable), label="Imaging evidence of cystic infarction, imaging evidence of extensive white matter hyperintensity (CHS grade 7-8+), and impairment in executive function")</v>
      </c>
      <c r="I673" s="42" t="str">
        <f t="shared" si="22"/>
        <v>missing values INFWMH(9,-4).</v>
      </c>
      <c r="J673" s="61" t="s">
        <v>3826</v>
      </c>
    </row>
    <row r="674" spans="1:10" ht="72" x14ac:dyDescent="0.25">
      <c r="A674" s="49" t="s">
        <v>2723</v>
      </c>
      <c r="B674" s="8" t="s">
        <v>917</v>
      </c>
      <c r="C674" s="63" t="s">
        <v>917</v>
      </c>
      <c r="D674" s="50" t="s">
        <v>1427</v>
      </c>
      <c r="E674" s="49" t="s">
        <v>14</v>
      </c>
      <c r="F674" s="49" t="s">
        <v>67</v>
      </c>
      <c r="G674" s="50" t="s">
        <v>3094</v>
      </c>
      <c r="H674" s="42" t="str">
        <f t="shared" si="23"/>
        <v>NACC$VASC=labelled_spss(NACC$VASC,c(0 = No
1 = Yes
8 = Not applicable, no cognitive impairment
-4 = Not applicable), label="Presumptive etiologic diagnosis of the cognitive disorder — Probable vascular dementia (NINDS/AIREN criteria)")</v>
      </c>
      <c r="I674" s="42" t="str">
        <f t="shared" si="22"/>
        <v>missing values VASC(8,-4).</v>
      </c>
      <c r="J674" s="61" t="s">
        <v>3828</v>
      </c>
    </row>
    <row r="675" spans="1:10" ht="96" x14ac:dyDescent="0.25">
      <c r="A675" s="49" t="s">
        <v>2723</v>
      </c>
      <c r="B675" s="8" t="s">
        <v>916</v>
      </c>
      <c r="C675" s="63" t="s">
        <v>916</v>
      </c>
      <c r="D675" s="50" t="s">
        <v>1428</v>
      </c>
      <c r="E675" s="49" t="s">
        <v>14</v>
      </c>
      <c r="F675" s="49" t="s">
        <v>67</v>
      </c>
      <c r="G675" s="50" t="s">
        <v>3095</v>
      </c>
      <c r="H675" s="42" t="str">
        <f t="shared" si="23"/>
        <v>NACC$VASCIF=labelled_spss(NACC$VASCIF,c(1 = Primary
2 = Contributing
7 = Cognitively impaired but no CVD diagnosis
8 = Diagnosis of normal cognition
-4 = Not applicable), label="Primary, contributing, or non- contributing cause of cognitive impairment — Probable vascular dementia (NINDS/AIREN criteria)")</v>
      </c>
      <c r="I675" s="42" t="str">
        <f t="shared" si="22"/>
        <v>missing values VASCIF(7,8,-4).</v>
      </c>
      <c r="J675" s="61" t="s">
        <v>3839</v>
      </c>
    </row>
    <row r="676" spans="1:10" ht="72" x14ac:dyDescent="0.25">
      <c r="A676" s="49" t="s">
        <v>2723</v>
      </c>
      <c r="B676" s="8" t="s">
        <v>915</v>
      </c>
      <c r="C676" s="63" t="s">
        <v>915</v>
      </c>
      <c r="D676" s="50" t="s">
        <v>1429</v>
      </c>
      <c r="E676" s="49" t="s">
        <v>14</v>
      </c>
      <c r="F676" s="49" t="s">
        <v>319</v>
      </c>
      <c r="G676" s="50" t="s">
        <v>3094</v>
      </c>
      <c r="H676" s="42" t="str">
        <f t="shared" si="23"/>
        <v>NACC$VASCPS=labelled_spss(NACC$VASCPS,c(0 = No
1 = Yes
8 = Not applicable, no cognitive impairment
-4 = Not applicable), label="Presumptive etiologic diagnosis of the cognitive disorder — Possible vascular dementia (NINDS/AIREN criteria)")</v>
      </c>
      <c r="I676" s="42" t="str">
        <f t="shared" si="22"/>
        <v>missing values VASCPS(8,-4).</v>
      </c>
      <c r="J676" s="61" t="s">
        <v>3828</v>
      </c>
    </row>
    <row r="677" spans="1:10" ht="108" x14ac:dyDescent="0.25">
      <c r="A677" s="49" t="s">
        <v>2723</v>
      </c>
      <c r="B677" s="8" t="s">
        <v>914</v>
      </c>
      <c r="C677" s="63" t="s">
        <v>914</v>
      </c>
      <c r="D677" s="50" t="s">
        <v>1430</v>
      </c>
      <c r="E677" s="49" t="s">
        <v>14</v>
      </c>
      <c r="F677" s="49" t="s">
        <v>319</v>
      </c>
      <c r="G677" s="50" t="s">
        <v>3096</v>
      </c>
      <c r="H677" s="42" t="str">
        <f t="shared" si="23"/>
        <v>NACC$VASCPSIF=labelled_spss(NACC$VASCPSIF,c(1 = Primary
2 = Contributing
7 = Cognitively impaired but not diagnosed with primary possible vascular dementia
8 = Diagnosis of normal cognition
-4 = Not applicable), label="Primary, contributing, or non- contributing cause of cognitive impairment — possible vascular dementia (NINDS/AIREN criteria)")</v>
      </c>
      <c r="I677" s="42" t="str">
        <f t="shared" si="22"/>
        <v>missing values VASCPSIF(7,8,-4).</v>
      </c>
      <c r="J677" s="61" t="s">
        <v>3839</v>
      </c>
    </row>
    <row r="678" spans="1:10" ht="48" x14ac:dyDescent="0.25">
      <c r="A678" s="49" t="s">
        <v>2723</v>
      </c>
      <c r="B678" s="8" t="s">
        <v>913</v>
      </c>
      <c r="C678" s="63" t="s">
        <v>913</v>
      </c>
      <c r="D678" s="50" t="s">
        <v>1431</v>
      </c>
      <c r="E678" s="49" t="s">
        <v>14</v>
      </c>
      <c r="F678" s="49" t="s">
        <v>67</v>
      </c>
      <c r="G678" s="50" t="s">
        <v>3071</v>
      </c>
      <c r="H678" s="42" t="str">
        <f t="shared" si="23"/>
        <v>NACC$STROKE=labelled_spss(NACC$STROKE,c(0 = No
1 = Yes
-4 = Not applicable), label="Presumptive etiologic diagnosis of the cognitive disorder — Stroke")</v>
      </c>
      <c r="I678" s="42" t="str">
        <f t="shared" si="22"/>
        <v>missing values STROKE(-4).</v>
      </c>
      <c r="J678" s="61" t="s">
        <v>2888</v>
      </c>
    </row>
    <row r="679" spans="1:10" ht="96" x14ac:dyDescent="0.25">
      <c r="A679" s="49" t="s">
        <v>2723</v>
      </c>
      <c r="B679" s="8" t="s">
        <v>912</v>
      </c>
      <c r="C679" s="63" t="s">
        <v>912</v>
      </c>
      <c r="D679" s="50" t="s">
        <v>1432</v>
      </c>
      <c r="E679" s="49" t="s">
        <v>14</v>
      </c>
      <c r="F679" s="49" t="s">
        <v>67</v>
      </c>
      <c r="G679" s="50" t="s">
        <v>3097</v>
      </c>
      <c r="H679" s="42" t="str">
        <f t="shared" si="23"/>
        <v>NACC$STROKIF=labelled_spss(NACC$STROKIF,c(1 = Primary
2 = Contributing
3 = Non-contributing
7 = Cognitively impaired but no stroke diagnosis
8 = Diagnosis of normal cognition
-4 = Not applicable), label="Primary, contributing, or non- contributing cause of cognitive impairment — stroke")</v>
      </c>
      <c r="I679" s="42" t="str">
        <f t="shared" si="22"/>
        <v>missing values STROKIF(7,8,-4).</v>
      </c>
      <c r="J679" s="61" t="s">
        <v>3839</v>
      </c>
    </row>
    <row r="680" spans="1:10" ht="60" x14ac:dyDescent="0.25">
      <c r="A680" s="49" t="s">
        <v>2723</v>
      </c>
      <c r="B680" s="8" t="s">
        <v>911</v>
      </c>
      <c r="C680" s="63" t="s">
        <v>911</v>
      </c>
      <c r="D680" s="50" t="s">
        <v>1433</v>
      </c>
      <c r="E680" s="49" t="s">
        <v>14</v>
      </c>
      <c r="F680" s="49" t="s">
        <v>65</v>
      </c>
      <c r="G680" s="50" t="s">
        <v>3083</v>
      </c>
      <c r="H680" s="42" t="str">
        <f t="shared" si="23"/>
        <v>NACC$ESSTREM=labelled_spss(NACC$ESSTREM,c(0 = No (assumed assessed and found not present)
1 = Yes
-4 = Not applicable), label="Presumptive etiologic diagnosis of the cognitive disorder — Essential tremor")</v>
      </c>
      <c r="I680" s="42" t="str">
        <f t="shared" si="22"/>
        <v>missing values ESSTREM(-4).</v>
      </c>
      <c r="J680" s="61" t="s">
        <v>2888</v>
      </c>
    </row>
    <row r="681" spans="1:10" ht="96" x14ac:dyDescent="0.25">
      <c r="A681" s="49" t="s">
        <v>2723</v>
      </c>
      <c r="B681" s="8" t="s">
        <v>910</v>
      </c>
      <c r="C681" s="63" t="s">
        <v>910</v>
      </c>
      <c r="D681" s="50" t="s">
        <v>1434</v>
      </c>
      <c r="E681" s="49" t="s">
        <v>14</v>
      </c>
      <c r="F681" s="49" t="s">
        <v>65</v>
      </c>
      <c r="G681" s="50" t="s">
        <v>3098</v>
      </c>
      <c r="H681" s="42" t="str">
        <f t="shared" si="23"/>
        <v>NACC$ESSTREIF=labelled_spss(NACC$ESSTREIF,c(1 = Primary
2 = Contributing
3 = Non-contributing
7 = Cognitively impaired but no diagnosis of essential tremor
8 = Diagnosis of normal cognition
-4 = Not applicable), label="Primary, contributing, or non- contributing cause of cognitive impairment — Essential tremor")</v>
      </c>
      <c r="I681" s="42" t="str">
        <f t="shared" si="22"/>
        <v>missing values ESSTREIF(7,8,-4).</v>
      </c>
      <c r="J681" s="61" t="s">
        <v>3839</v>
      </c>
    </row>
    <row r="682" spans="1:10" ht="48" x14ac:dyDescent="0.25">
      <c r="A682" s="49" t="s">
        <v>2723</v>
      </c>
      <c r="B682" s="8" t="s">
        <v>909</v>
      </c>
      <c r="C682" s="63" t="s">
        <v>909</v>
      </c>
      <c r="D682" s="50" t="s">
        <v>1435</v>
      </c>
      <c r="E682" s="49" t="s">
        <v>14</v>
      </c>
      <c r="F682" s="49" t="s">
        <v>9</v>
      </c>
      <c r="G682" s="50" t="s">
        <v>3078</v>
      </c>
      <c r="H682" s="42" t="str">
        <f t="shared" si="23"/>
        <v>NACC$DOWNS=labelled_spss(NACC$DOWNS,c(0 = No (assumed assessed and found not present)
1 = Yes), label="Presumptive etiologic diagnosis of the cognitive disorder — Down syndrome")</v>
      </c>
      <c r="I682" s="42" t="str">
        <f t="shared" si="22"/>
        <v/>
      </c>
    </row>
    <row r="683" spans="1:10" ht="108" x14ac:dyDescent="0.25">
      <c r="A683" s="49" t="s">
        <v>2723</v>
      </c>
      <c r="B683" s="8" t="s">
        <v>908</v>
      </c>
      <c r="C683" s="63" t="s">
        <v>908</v>
      </c>
      <c r="D683" s="50" t="s">
        <v>1436</v>
      </c>
      <c r="E683" s="49" t="s">
        <v>14</v>
      </c>
      <c r="F683" s="49" t="s">
        <v>9</v>
      </c>
      <c r="G683" s="50" t="s">
        <v>3099</v>
      </c>
      <c r="H683" s="42" t="str">
        <f t="shared" si="23"/>
        <v>NACC$DOWNSIF=labelled_spss(NACC$DOWNSIF,c(1 = Primary
2 = Contributing
3 = Non-contributing
7 = Cognitively impaired but no Down syndrome diagnosis
8 = Diagnosis of normal cognition
-4 = Not applicable), label="Primary, contributing, or non- contributing cause of cognitive impairment — Down syndrome")</v>
      </c>
      <c r="I683" s="42" t="str">
        <f t="shared" si="22"/>
        <v>missing values DOWNSIF(7,8,-4).</v>
      </c>
      <c r="J683" s="61" t="s">
        <v>3839</v>
      </c>
    </row>
    <row r="684" spans="1:10" ht="48" x14ac:dyDescent="0.25">
      <c r="A684" s="49" t="s">
        <v>2723</v>
      </c>
      <c r="B684" s="8" t="s">
        <v>907</v>
      </c>
      <c r="C684" s="63" t="s">
        <v>907</v>
      </c>
      <c r="D684" s="50" t="s">
        <v>1437</v>
      </c>
      <c r="E684" s="49" t="s">
        <v>14</v>
      </c>
      <c r="F684" s="49" t="s">
        <v>9</v>
      </c>
      <c r="G684" s="50" t="s">
        <v>3078</v>
      </c>
      <c r="H684" s="42" t="str">
        <f t="shared" si="23"/>
        <v>NACC$HUNT=labelled_spss(NACC$HUNT,c(0 = No (assumed assessed and found not present)
1 = Yes), label="Presumptive etiologic diagnosis of the cognitive disorder — Huntington’s disease")</v>
      </c>
      <c r="I684" s="42" t="str">
        <f t="shared" si="22"/>
        <v/>
      </c>
    </row>
    <row r="685" spans="1:10" ht="108" x14ac:dyDescent="0.25">
      <c r="A685" s="49" t="s">
        <v>2723</v>
      </c>
      <c r="B685" s="8" t="s">
        <v>906</v>
      </c>
      <c r="C685" s="63" t="s">
        <v>906</v>
      </c>
      <c r="D685" s="50" t="s">
        <v>1438</v>
      </c>
      <c r="E685" s="49" t="s">
        <v>14</v>
      </c>
      <c r="F685" s="49" t="s">
        <v>9</v>
      </c>
      <c r="G685" s="50" t="s">
        <v>3100</v>
      </c>
      <c r="H685" s="42" t="str">
        <f t="shared" si="23"/>
        <v>NACC$HUNTIF=labelled_spss(NACC$HUNTIF,c(1 = Primary
2 = Contributing
3 = Non-contributing
7 = Cognitively impaired but no Huntington’s disease diagnosis
8 = Diagnosis of normal cognition
-4 = Not applicable), label="Primary, contributing, or non- contributing cause of cognitive impairment — Huntington’s disease")</v>
      </c>
      <c r="I685" s="42" t="str">
        <f t="shared" si="22"/>
        <v>missing values HUNTIF(7,8,-4).</v>
      </c>
      <c r="J685" s="61" t="s">
        <v>3839</v>
      </c>
    </row>
    <row r="686" spans="1:10" ht="48" x14ac:dyDescent="0.25">
      <c r="A686" s="49" t="s">
        <v>2723</v>
      </c>
      <c r="B686" s="8" t="s">
        <v>905</v>
      </c>
      <c r="C686" s="63" t="s">
        <v>905</v>
      </c>
      <c r="D686" s="50" t="s">
        <v>1439</v>
      </c>
      <c r="E686" s="49" t="s">
        <v>14</v>
      </c>
      <c r="F686" s="49" t="s">
        <v>9</v>
      </c>
      <c r="G686" s="50" t="s">
        <v>3078</v>
      </c>
      <c r="H686" s="42" t="str">
        <f t="shared" si="23"/>
        <v>NACC$PRION=labelled_spss(NACC$PRION,c(0 = No (assumed assessed and found not present)
1 = Yes), label="Presumptive etiologic diagnosis of the cognitive disorder — Prion disease (CJD, other)")</v>
      </c>
      <c r="I686" s="42" t="str">
        <f t="shared" si="22"/>
        <v/>
      </c>
    </row>
    <row r="687" spans="1:10" ht="108" x14ac:dyDescent="0.25">
      <c r="A687" s="49" t="s">
        <v>2723</v>
      </c>
      <c r="B687" s="8" t="s">
        <v>904</v>
      </c>
      <c r="C687" s="63" t="s">
        <v>904</v>
      </c>
      <c r="D687" s="50" t="s">
        <v>1440</v>
      </c>
      <c r="E687" s="49" t="s">
        <v>14</v>
      </c>
      <c r="F687" s="49" t="s">
        <v>9</v>
      </c>
      <c r="G687" s="50" t="s">
        <v>3101</v>
      </c>
      <c r="H687" s="42" t="str">
        <f t="shared" si="23"/>
        <v>NACC$PRIONIF=labelled_spss(NACC$PRIONIF,c(1 = Primary
2 = Contributing
3 = Non-contributing
7 = Cognitively impaired but no Prion disease diagnosis
8 = Diagnosis of normal cognition
-4 = Not applicable), label="Primary, contributing, or non- contributing cause of cognitive impairment — Prion disease (CJD, other)")</v>
      </c>
      <c r="I687" s="42" t="str">
        <f t="shared" si="22"/>
        <v>missing values PRIONIF(7,8,-4).</v>
      </c>
      <c r="J687" s="61" t="s">
        <v>3839</v>
      </c>
    </row>
    <row r="688" spans="1:10" ht="48" x14ac:dyDescent="0.25">
      <c r="A688" s="49" t="s">
        <v>2723</v>
      </c>
      <c r="B688" s="8" t="s">
        <v>903</v>
      </c>
      <c r="C688" s="63" t="s">
        <v>903</v>
      </c>
      <c r="D688" s="50" t="s">
        <v>1441</v>
      </c>
      <c r="E688" s="49" t="s">
        <v>14</v>
      </c>
      <c r="F688" s="49" t="s">
        <v>9</v>
      </c>
      <c r="G688" s="50" t="s">
        <v>3078</v>
      </c>
      <c r="H688" s="42" t="str">
        <f t="shared" si="23"/>
        <v>NACC$BRNINJ=labelled_spss(NACC$BRNINJ,c(0 = No (assumed assessed and found not present)
1 = Yes), label="Presumptive etiologic diagnosis of the cognitive disorder — Traumatic brain injury (TBI)")</v>
      </c>
      <c r="I688" s="42" t="str">
        <f t="shared" si="22"/>
        <v/>
      </c>
    </row>
    <row r="689" spans="1:10" ht="108" x14ac:dyDescent="0.25">
      <c r="A689" s="49" t="s">
        <v>2723</v>
      </c>
      <c r="B689" s="8" t="s">
        <v>902</v>
      </c>
      <c r="C689" s="63" t="s">
        <v>902</v>
      </c>
      <c r="D689" s="50" t="s">
        <v>1442</v>
      </c>
      <c r="E689" s="49" t="s">
        <v>14</v>
      </c>
      <c r="F689" s="49" t="s">
        <v>9</v>
      </c>
      <c r="G689" s="50" t="s">
        <v>3102</v>
      </c>
      <c r="H689" s="42" t="str">
        <f t="shared" si="23"/>
        <v>NACC$BRNINJIF=labelled_spss(NACC$BRNINJIF,c(1 = Primary
2 = Contributing
3 = Non-contributing
7 = Cognitively impaired but no diagnosis of TBI
8 = Diagnosis of normal cognition
-4 = Not applicable), label="Primary, contributing, or non- contributing cause of cognitive impairment — Traumatic brain injury (TBI)")</v>
      </c>
      <c r="I689" s="42" t="str">
        <f t="shared" si="22"/>
        <v>missing values BRNINJIF(7,8,-4).</v>
      </c>
      <c r="J689" s="61" t="s">
        <v>3839</v>
      </c>
    </row>
    <row r="690" spans="1:10" ht="84" x14ac:dyDescent="0.25">
      <c r="A690" s="49" t="s">
        <v>2723</v>
      </c>
      <c r="B690" s="8" t="s">
        <v>901</v>
      </c>
      <c r="C690" s="63" t="s">
        <v>901</v>
      </c>
      <c r="D690" s="50" t="s">
        <v>1443</v>
      </c>
      <c r="E690" s="49" t="s">
        <v>14</v>
      </c>
      <c r="F690" s="49" t="s">
        <v>65</v>
      </c>
      <c r="G690" s="50" t="s">
        <v>3103</v>
      </c>
      <c r="H690" s="42" t="str">
        <f t="shared" si="23"/>
        <v>NACC$BRNINCTE=labelled_spss(NACC$BRNINCTE,c(0 = No
1 = Yes
9 = Unknown
8 = No TBI diagnosis
-4 = Not applicable), label="Symptoms consistent with chronic traumatic encephalopathy (CTE)")</v>
      </c>
      <c r="I690" s="42" t="str">
        <f t="shared" si="22"/>
        <v>missing values BRNINCTE(8,9,-4).</v>
      </c>
      <c r="J690" s="61" t="s">
        <v>3829</v>
      </c>
    </row>
    <row r="691" spans="1:10" ht="48" x14ac:dyDescent="0.25">
      <c r="A691" s="49" t="s">
        <v>2723</v>
      </c>
      <c r="B691" s="8" t="s">
        <v>937</v>
      </c>
      <c r="C691" s="63" t="s">
        <v>937</v>
      </c>
      <c r="D691" s="50" t="s">
        <v>1444</v>
      </c>
      <c r="E691" s="49" t="s">
        <v>14</v>
      </c>
      <c r="F691" s="49" t="s">
        <v>9</v>
      </c>
      <c r="G691" s="50" t="s">
        <v>3078</v>
      </c>
      <c r="H691" s="42" t="str">
        <f t="shared" si="23"/>
        <v>NACC$HYCEPH=labelled_spss(NACC$HYCEPH,c(0 = No (assumed assessed and found not present)
1 = Yes), label="Presumptive etiologic diagnosis of the cognitive disorder — Normal-pressure hydrocephalus (NPH)")</v>
      </c>
      <c r="I691" s="42" t="str">
        <f t="shared" si="22"/>
        <v/>
      </c>
    </row>
    <row r="692" spans="1:10" ht="108" x14ac:dyDescent="0.25">
      <c r="A692" s="49" t="s">
        <v>2723</v>
      </c>
      <c r="B692" s="8" t="s">
        <v>936</v>
      </c>
      <c r="C692" s="63" t="s">
        <v>936</v>
      </c>
      <c r="D692" s="50" t="s">
        <v>1445</v>
      </c>
      <c r="E692" s="49" t="s">
        <v>14</v>
      </c>
      <c r="F692" s="49" t="s">
        <v>9</v>
      </c>
      <c r="G692" s="50" t="s">
        <v>3104</v>
      </c>
      <c r="H692" s="42" t="str">
        <f t="shared" si="23"/>
        <v>NACC$HYCEPHIF=labelled_spss(NACC$HYCEPHIF,c(1 = Primary
2 = Contributing
3 = Non-contributing
7 = Cognitively impaired but no hydrocephalus diagnosis
8 = Diagnosis of normal cognition
-4 = Not applicable), label="Primary, contributing, or non- contributing cause of cognitive impairment — Normal-pressure hydrocephalus (NPH)")</v>
      </c>
      <c r="I692" s="42" t="str">
        <f t="shared" si="22"/>
        <v>missing values HYCEPHIF(7,8,-4).</v>
      </c>
      <c r="J692" s="61" t="s">
        <v>3839</v>
      </c>
    </row>
    <row r="693" spans="1:10" ht="60" x14ac:dyDescent="0.25">
      <c r="A693" s="49" t="s">
        <v>2723</v>
      </c>
      <c r="B693" s="8" t="s">
        <v>935</v>
      </c>
      <c r="C693" s="63" t="s">
        <v>935</v>
      </c>
      <c r="D693" s="50" t="s">
        <v>1446</v>
      </c>
      <c r="E693" s="49" t="s">
        <v>14</v>
      </c>
      <c r="F693" s="49" t="s">
        <v>65</v>
      </c>
      <c r="G693" s="50" t="s">
        <v>3083</v>
      </c>
      <c r="H693" s="42" t="str">
        <f t="shared" si="23"/>
        <v>NACC$EPILEP=labelled_spss(NACC$EPILEP,c(0 = No (assumed assessed and found not present)
1 = Yes
-4 = Not applicable), label="Presumptive etiologic diagnosis of the cognitive disorder — Epilepsy")</v>
      </c>
      <c r="I693" s="42" t="str">
        <f t="shared" si="22"/>
        <v>missing values EPILEP(-4).</v>
      </c>
      <c r="J693" s="61" t="s">
        <v>2888</v>
      </c>
    </row>
    <row r="694" spans="1:10" ht="96" x14ac:dyDescent="0.25">
      <c r="A694" s="49" t="s">
        <v>2723</v>
      </c>
      <c r="B694" s="8" t="s">
        <v>934</v>
      </c>
      <c r="C694" s="63" t="s">
        <v>934</v>
      </c>
      <c r="D694" s="50" t="s">
        <v>1447</v>
      </c>
      <c r="E694" s="49" t="s">
        <v>14</v>
      </c>
      <c r="F694" s="49" t="s">
        <v>65</v>
      </c>
      <c r="G694" s="50" t="s">
        <v>3105</v>
      </c>
      <c r="H694" s="42" t="str">
        <f t="shared" si="23"/>
        <v>NACC$EPILEPIF=labelled_spss(NACC$EPILEPIF,c(1 = Primary
2 = Contributing
3 = Non-contributing
7 = Cognitively impaired but no epilepsy diagnosis
8 = Diagnosis of normal cognition
-4 = Not applicable), label="Primary, contributing, or non- contributing cause of cognitive impairment — Epilepsy")</v>
      </c>
      <c r="I694" s="42" t="str">
        <f t="shared" si="22"/>
        <v>missing values EPILEPIF(7,8,-4).</v>
      </c>
      <c r="J694" s="61" t="s">
        <v>3839</v>
      </c>
    </row>
    <row r="695" spans="1:10" ht="48" x14ac:dyDescent="0.25">
      <c r="A695" s="49" t="s">
        <v>2723</v>
      </c>
      <c r="B695" s="8" t="s">
        <v>933</v>
      </c>
      <c r="C695" s="63" t="s">
        <v>933</v>
      </c>
      <c r="D695" s="50" t="s">
        <v>1448</v>
      </c>
      <c r="E695" s="49" t="s">
        <v>14</v>
      </c>
      <c r="F695" s="49" t="s">
        <v>9</v>
      </c>
      <c r="G695" s="50" t="s">
        <v>3078</v>
      </c>
      <c r="H695" s="42" t="str">
        <f t="shared" si="23"/>
        <v>NACC$NEOP=labelled_spss(NACC$NEOP,c(0 = No (assumed assessed and found not present)
1 = Yes), label="Presumptive etiologic diagnosis of the cognitive disorder — CNS neoplasm")</v>
      </c>
      <c r="I695" s="42" t="str">
        <f t="shared" si="22"/>
        <v/>
      </c>
    </row>
    <row r="696" spans="1:10" ht="96" x14ac:dyDescent="0.25">
      <c r="A696" s="49" t="s">
        <v>2723</v>
      </c>
      <c r="B696" s="8" t="s">
        <v>932</v>
      </c>
      <c r="C696" s="63" t="s">
        <v>932</v>
      </c>
      <c r="D696" s="50" t="s">
        <v>1449</v>
      </c>
      <c r="E696" s="49" t="s">
        <v>14</v>
      </c>
      <c r="F696" s="49" t="s">
        <v>9</v>
      </c>
      <c r="G696" s="50" t="s">
        <v>3106</v>
      </c>
      <c r="H696" s="42" t="str">
        <f t="shared" si="23"/>
        <v>NACC$NEOPIF=labelled_spss(NACC$NEOPIF,c(1 = Primary
2 = Contributing
3 = Non-contributing
7 = Cognitively impaired but no CNS neoplasm diagnosis
8 = Diagnosis of normal cognition
-4 = Not applicable), label="Primary, contributing, or non- contributing cause of cognitive impairment — CNS neoplasm")</v>
      </c>
      <c r="I696" s="42" t="str">
        <f t="shared" si="22"/>
        <v>missing values NEOPIF(7,8,-4).</v>
      </c>
      <c r="J696" s="61" t="s">
        <v>3839</v>
      </c>
    </row>
    <row r="697" spans="1:10" ht="72" x14ac:dyDescent="0.25">
      <c r="A697" s="49" t="s">
        <v>2723</v>
      </c>
      <c r="B697" s="8" t="s">
        <v>931</v>
      </c>
      <c r="C697" s="63" t="s">
        <v>931</v>
      </c>
      <c r="D697" s="50" t="s">
        <v>930</v>
      </c>
      <c r="E697" s="49" t="s">
        <v>14</v>
      </c>
      <c r="F697" s="49" t="s">
        <v>65</v>
      </c>
      <c r="G697" s="50" t="s">
        <v>3107</v>
      </c>
      <c r="H697" s="42" t="str">
        <f t="shared" si="23"/>
        <v>NACC$NEOPSTAT=labelled_spss(NACC$NEOPSTAT,c(1 = Benign
2 = Malignant
8 = No diagnosis of CNS neoplasm
-4 = Not applicable), label="CNS neoplasm — benign or malignant")</v>
      </c>
      <c r="I697" s="42" t="str">
        <f t="shared" si="22"/>
        <v>missing values NEOPSTAT(8,-4).</v>
      </c>
      <c r="J697" s="61" t="s">
        <v>3828</v>
      </c>
    </row>
    <row r="698" spans="1:10" ht="72" x14ac:dyDescent="0.25">
      <c r="A698" s="49" t="s">
        <v>2723</v>
      </c>
      <c r="B698" s="8" t="s">
        <v>929</v>
      </c>
      <c r="C698" s="63" t="s">
        <v>929</v>
      </c>
      <c r="D698" s="50" t="s">
        <v>1450</v>
      </c>
      <c r="E698" s="49" t="s">
        <v>14</v>
      </c>
      <c r="F698" s="49" t="s">
        <v>65</v>
      </c>
      <c r="G698" s="50" t="s">
        <v>3083</v>
      </c>
      <c r="H698" s="42" t="str">
        <f t="shared" si="23"/>
        <v>NACC$HIV=labelled_spss(NACC$HIV,c(0 = No (assumed assessed and found not present)
1 = Yes
-4 = Not applicable), label="Presumptive etiologic diagnosis of the cognitive disorder — Human immunodeﬁciency virus (HIV)")</v>
      </c>
      <c r="I698" s="42" t="str">
        <f t="shared" si="22"/>
        <v>missing values HIV(-4).</v>
      </c>
      <c r="J698" s="61" t="s">
        <v>2888</v>
      </c>
    </row>
    <row r="699" spans="1:10" ht="84" x14ac:dyDescent="0.25">
      <c r="A699" s="49" t="s">
        <v>2723</v>
      </c>
      <c r="B699" s="8" t="s">
        <v>928</v>
      </c>
      <c r="C699" s="63" t="s">
        <v>928</v>
      </c>
      <c r="D699" s="50" t="s">
        <v>1451</v>
      </c>
      <c r="E699" s="49" t="s">
        <v>14</v>
      </c>
      <c r="F699" s="49" t="s">
        <v>65</v>
      </c>
      <c r="G699" s="50" t="s">
        <v>3108</v>
      </c>
      <c r="H699" s="42" t="str">
        <f t="shared" si="23"/>
        <v>NACC$HIVIF=labelled_spss(NACC$HIVIF,c(1 = Primary
2 = Contributing
3 = Non-contributing
7 = Cognitively impaired but no HIV diagnosis
8 = Diagnosis of normal cognition
-4 = Not applicable), label="Primary, contributing, or non- contributing cause of cognitive impairment — HIV")</v>
      </c>
      <c r="I699" s="42" t="str">
        <f t="shared" si="22"/>
        <v>missing values HIVIF(7,8,-4).</v>
      </c>
      <c r="J699" s="61" t="s">
        <v>3839</v>
      </c>
    </row>
    <row r="700" spans="1:10" ht="72" x14ac:dyDescent="0.25">
      <c r="A700" s="49" t="s">
        <v>2723</v>
      </c>
      <c r="B700" s="8" t="s">
        <v>927</v>
      </c>
      <c r="C700" s="63" t="s">
        <v>927</v>
      </c>
      <c r="D700" s="50" t="s">
        <v>1452</v>
      </c>
      <c r="E700" s="49" t="s">
        <v>14</v>
      </c>
      <c r="F700" s="49" t="s">
        <v>65</v>
      </c>
      <c r="G700" s="50" t="s">
        <v>3083</v>
      </c>
      <c r="H700" s="42" t="str">
        <f t="shared" si="23"/>
        <v>NACC$OTHCOG=labelled_spss(NACC$OTHCOG,c(0 = No (assumed assessed and found not present)
1 = Yes
-4 = Not applicable), label="Presumptive etiologic diagnosis of the cognitive disorder — Other neurological, genetic, or infectious condition")</v>
      </c>
      <c r="I700" s="42" t="str">
        <f t="shared" si="22"/>
        <v>missing values OTHCOG(-4).</v>
      </c>
      <c r="J700" s="61" t="s">
        <v>2888</v>
      </c>
    </row>
    <row r="701" spans="1:10" ht="120" x14ac:dyDescent="0.25">
      <c r="A701" s="49" t="s">
        <v>2723</v>
      </c>
      <c r="B701" s="8" t="s">
        <v>926</v>
      </c>
      <c r="C701" s="63" t="s">
        <v>926</v>
      </c>
      <c r="D701" s="50" t="s">
        <v>1453</v>
      </c>
      <c r="E701" s="49" t="s">
        <v>14</v>
      </c>
      <c r="F701" s="49" t="s">
        <v>65</v>
      </c>
      <c r="G701" s="50" t="s">
        <v>3109</v>
      </c>
      <c r="H701" s="42" t="str">
        <f t="shared" si="23"/>
        <v>NACC$OTHCOGIF=labelled_spss(NACC$OTHCOGIF,c(1 = Primary
2 = Contributing
3 = Non-contributing
7 = Cognitively impaired but no diagnosis of other neurological, genetic, or infectious condition 
8 = Diagnosis of normal cognition
-4 = Not applicable), label="Primary, contributing, or non- contributing cause of cognitive impairment — Other neurological, genetic, or infectious condition")</v>
      </c>
      <c r="I701" s="42" t="str">
        <f t="shared" si="22"/>
        <v>missing values OTHCOGIF(7,8,-4).</v>
      </c>
      <c r="J701" s="61" t="s">
        <v>3839</v>
      </c>
    </row>
    <row r="702" spans="1:10" ht="48" x14ac:dyDescent="0.25">
      <c r="A702" s="49" t="s">
        <v>2723</v>
      </c>
      <c r="B702" s="8" t="s">
        <v>925</v>
      </c>
      <c r="C702" s="63" t="s">
        <v>925</v>
      </c>
      <c r="D702" s="50" t="s">
        <v>1454</v>
      </c>
      <c r="E702" s="49" t="s">
        <v>14</v>
      </c>
      <c r="F702" s="49" t="s">
        <v>65</v>
      </c>
      <c r="H702" s="42" t="str">
        <f t="shared" si="23"/>
        <v>NACC$OTHCOGX=labelled_spss(NACC$OTHCOGX,c(), label="Presumptive etiologic diagnosis of the cognitive disorder — Other neurological, genetic, or infectious conditions (specify)")</v>
      </c>
      <c r="I702" s="42" t="str">
        <f t="shared" si="22"/>
        <v/>
      </c>
    </row>
    <row r="703" spans="1:10" ht="60" x14ac:dyDescent="0.25">
      <c r="A703" s="49" t="s">
        <v>2723</v>
      </c>
      <c r="B703" s="8" t="s">
        <v>924</v>
      </c>
      <c r="C703" s="63" t="s">
        <v>924</v>
      </c>
      <c r="D703" s="50" t="s">
        <v>1455</v>
      </c>
      <c r="E703" s="49" t="s">
        <v>14</v>
      </c>
      <c r="F703" s="49" t="s">
        <v>9</v>
      </c>
      <c r="G703" s="50" t="s">
        <v>3083</v>
      </c>
      <c r="H703" s="42" t="str">
        <f t="shared" si="23"/>
        <v>NACC$DEP=labelled_spss(NACC$DEP,c(0 = No (assumed assessed and found not present)
1 = Yes
-4 = Not applicable), label="Presumptive etiologic diagnosis of the cognitive disorder — Depression")</v>
      </c>
      <c r="I703" s="42" t="str">
        <f t="shared" si="22"/>
        <v>missing values DEP(-4).</v>
      </c>
      <c r="J703" s="61" t="s">
        <v>2888</v>
      </c>
    </row>
    <row r="704" spans="1:10" ht="84" x14ac:dyDescent="0.25">
      <c r="A704" s="49" t="s">
        <v>2723</v>
      </c>
      <c r="B704" s="8" t="s">
        <v>923</v>
      </c>
      <c r="C704" s="63" t="s">
        <v>923</v>
      </c>
      <c r="D704" s="50" t="s">
        <v>1456</v>
      </c>
      <c r="E704" s="49" t="s">
        <v>14</v>
      </c>
      <c r="F704" s="49" t="s">
        <v>9</v>
      </c>
      <c r="G704" s="50" t="s">
        <v>3110</v>
      </c>
      <c r="H704" s="42" t="str">
        <f t="shared" si="23"/>
        <v>NACC$DEPIF=labelled_spss(NACC$DEPIF,c(1 = Primary
2 = Contributing
3 = Non-contributing
7 = Cognitively impaired but no depression diagnosis
8 = Diagnosis of normal cognition
-4 = Not applicable), label="Primary, contributing, or non- contributing cause of cognitive impairment — Depression")</v>
      </c>
      <c r="I704" s="42" t="str">
        <f t="shared" si="22"/>
        <v>missing values DEPIF(7,8,-4).</v>
      </c>
      <c r="J704" s="61" t="s">
        <v>3839</v>
      </c>
    </row>
    <row r="705" spans="1:10" ht="72" x14ac:dyDescent="0.25">
      <c r="A705" s="49" t="s">
        <v>2723</v>
      </c>
      <c r="B705" s="8" t="s">
        <v>922</v>
      </c>
      <c r="C705" s="63" t="s">
        <v>922</v>
      </c>
      <c r="D705" s="50" t="s">
        <v>921</v>
      </c>
      <c r="E705" s="49" t="s">
        <v>14</v>
      </c>
      <c r="F705" s="49" t="s">
        <v>65</v>
      </c>
      <c r="G705" s="50" t="s">
        <v>3111</v>
      </c>
      <c r="H705" s="42" t="str">
        <f t="shared" si="23"/>
        <v>NACC$DEPTREAT=labelled_spss(NACC$DEPTREAT,c(0 = Untreated
1 = Treated
8 = No diagnosis of depression
-4 = Not applicable), label="Depression — Treated or untreated")</v>
      </c>
      <c r="I705" s="42" t="str">
        <f t="shared" si="22"/>
        <v>missing values DEPTREAT(8,-4).</v>
      </c>
      <c r="J705" s="61" t="s">
        <v>3828</v>
      </c>
    </row>
    <row r="706" spans="1:10" ht="60" x14ac:dyDescent="0.25">
      <c r="A706" s="49" t="s">
        <v>2723</v>
      </c>
      <c r="B706" s="8" t="s">
        <v>920</v>
      </c>
      <c r="C706" s="63" t="s">
        <v>920</v>
      </c>
      <c r="D706" s="50" t="s">
        <v>1457</v>
      </c>
      <c r="E706" s="49" t="s">
        <v>14</v>
      </c>
      <c r="F706" s="49" t="s">
        <v>65</v>
      </c>
      <c r="G706" s="50" t="s">
        <v>3083</v>
      </c>
      <c r="H706" s="42" t="str">
        <f t="shared" si="23"/>
        <v>NACC$BIPOLDX=labelled_spss(NACC$BIPOLDX,c(0 = No (assumed assessed and found not present)
1 = Yes
-4 = Not applicable), label="Presumptive etiologic diagnosis of the cognitive disorder — Bipolar disorder")</v>
      </c>
      <c r="I706" s="42" t="str">
        <f t="shared" ref="I706:I769" si="24">IF(J706="","",CONCATENATE("missing values ",B706,"(",J706,")."))</f>
        <v>missing values BIPOLDX(-4).</v>
      </c>
      <c r="J706" s="61" t="s">
        <v>2888</v>
      </c>
    </row>
    <row r="707" spans="1:10" ht="96" x14ac:dyDescent="0.25">
      <c r="A707" s="49" t="s">
        <v>2723</v>
      </c>
      <c r="B707" s="8" t="s">
        <v>919</v>
      </c>
      <c r="C707" s="63" t="s">
        <v>919</v>
      </c>
      <c r="D707" s="50" t="s">
        <v>1458</v>
      </c>
      <c r="E707" s="49" t="s">
        <v>14</v>
      </c>
      <c r="F707" s="49" t="s">
        <v>65</v>
      </c>
      <c r="G707" s="50" t="s">
        <v>3112</v>
      </c>
      <c r="H707" s="42" t="str">
        <f t="shared" ref="H707:H770" si="25">CONCATENATE("NACC$",B707,"=","labelled_spss(NACC$",B707,",c(",G707,"), label=",$H$1,D707,$H$1,")")</f>
        <v>NACC$BIPOLDIF=labelled_spss(NACC$BIPOLDIF,c(1 = Primary
2 = Contributing
3 = Non-contributing
7 = Cognitively impaired but no bipolar disorder diagnosis
8 = Diagnosis of normal cognition
-4 = Not applicable), label="Primary, contributing, or non- contributing cause of cognitive impairment — bipolar disorder")</v>
      </c>
      <c r="I707" s="42" t="str">
        <f t="shared" si="24"/>
        <v>missing values BIPOLDIF(7,8,-4).</v>
      </c>
      <c r="J707" s="61" t="s">
        <v>3839</v>
      </c>
    </row>
    <row r="708" spans="1:10" ht="60" x14ac:dyDescent="0.25">
      <c r="A708" s="49" t="s">
        <v>2723</v>
      </c>
      <c r="B708" s="8" t="s">
        <v>918</v>
      </c>
      <c r="C708" s="63" t="s">
        <v>918</v>
      </c>
      <c r="D708" s="50" t="s">
        <v>1459</v>
      </c>
      <c r="E708" s="49" t="s">
        <v>14</v>
      </c>
      <c r="F708" s="49" t="s">
        <v>65</v>
      </c>
      <c r="G708" s="50" t="s">
        <v>3083</v>
      </c>
      <c r="H708" s="42" t="str">
        <f t="shared" si="25"/>
        <v>NACC$SCHIZOP=labelled_spss(NACC$SCHIZOP,c(0 = No (assumed assessed and found not present)
1 = Yes
-4 = Not applicable), label="Presumptive etiologic diagnosis of the cognitive disorder — Schizophrenia or other psychosis")</v>
      </c>
      <c r="I708" s="42" t="str">
        <f t="shared" si="24"/>
        <v>missing values SCHIZOP(-4).</v>
      </c>
      <c r="J708" s="61" t="s">
        <v>2888</v>
      </c>
    </row>
    <row r="709" spans="1:10" ht="108" x14ac:dyDescent="0.25">
      <c r="A709" s="49" t="s">
        <v>2723</v>
      </c>
      <c r="B709" s="8" t="s">
        <v>955</v>
      </c>
      <c r="C709" s="63" t="s">
        <v>955</v>
      </c>
      <c r="D709" s="50" t="s">
        <v>1460</v>
      </c>
      <c r="E709" s="49" t="s">
        <v>14</v>
      </c>
      <c r="F709" s="49" t="s">
        <v>65</v>
      </c>
      <c r="G709" s="50" t="s">
        <v>3114</v>
      </c>
      <c r="H709" s="42" t="str">
        <f t="shared" si="25"/>
        <v>NACC$SCHIZOIF=labelled_spss(NACC$SCHIZOIF,c(1 = Primary
2 = Contributing
3 = Non-contributing
7 = Cognitively impaired but no schizophrenia diagnosis
8 = Diagnosis of normal cognition
-4 = Not applicable), label="Primary, contributing, or non- contributing cause of cognitive impairment — Schizophrenia or other psychosis")</v>
      </c>
      <c r="I709" s="42" t="str">
        <f t="shared" si="24"/>
        <v>missing values SCHIZOIF(7,8,-4).</v>
      </c>
      <c r="J709" s="61" t="s">
        <v>3839</v>
      </c>
    </row>
    <row r="710" spans="1:10" ht="60" x14ac:dyDescent="0.25">
      <c r="A710" s="49" t="s">
        <v>2723</v>
      </c>
      <c r="B710" s="8" t="s">
        <v>954</v>
      </c>
      <c r="C710" s="63" t="s">
        <v>954</v>
      </c>
      <c r="D710" s="50" t="s">
        <v>1461</v>
      </c>
      <c r="E710" s="49" t="s">
        <v>14</v>
      </c>
      <c r="F710" s="49" t="s">
        <v>65</v>
      </c>
      <c r="G710" s="50" t="s">
        <v>3083</v>
      </c>
      <c r="H710" s="42" t="str">
        <f t="shared" si="25"/>
        <v>NACC$ANXIET=labelled_spss(NACC$ANXIET,c(0 = No (assumed assessed and found not present)
1 = Yes
-4 = Not applicable), label="Presumptive etiologic diagnosis of the cognitive disorder — Anxiety")</v>
      </c>
      <c r="I710" s="42" t="str">
        <f t="shared" si="24"/>
        <v>missing values ANXIET(-4).</v>
      </c>
      <c r="J710" s="61" t="s">
        <v>2888</v>
      </c>
    </row>
    <row r="711" spans="1:10" ht="96" x14ac:dyDescent="0.25">
      <c r="A711" s="49" t="s">
        <v>2723</v>
      </c>
      <c r="B711" s="8" t="s">
        <v>953</v>
      </c>
      <c r="C711" s="63" t="s">
        <v>953</v>
      </c>
      <c r="D711" s="50" t="s">
        <v>1462</v>
      </c>
      <c r="E711" s="49" t="s">
        <v>14</v>
      </c>
      <c r="F711" s="49" t="s">
        <v>65</v>
      </c>
      <c r="G711" s="50" t="s">
        <v>3115</v>
      </c>
      <c r="H711" s="42" t="str">
        <f t="shared" si="25"/>
        <v>NACC$ANXIETIF=labelled_spss(NACC$ANXIETIF,c(1 = Primary
2 = Contributing
3 = Non-contributing
7 = Cognitively impaired but no anxiety diagnosis
8 = Diagnosis of normal cognition
-4 = Not applicable), label="Primary, contributing, or non- contributing cause of cognitive impairment — Anxiety")</v>
      </c>
      <c r="I711" s="42" t="str">
        <f t="shared" si="24"/>
        <v>missing values ANXIETIF(7,8,-4).</v>
      </c>
      <c r="J711" s="61" t="s">
        <v>3839</v>
      </c>
    </row>
    <row r="712" spans="1:10" ht="60" x14ac:dyDescent="0.25">
      <c r="A712" s="49" t="s">
        <v>2723</v>
      </c>
      <c r="B712" s="8" t="s">
        <v>952</v>
      </c>
      <c r="C712" s="63" t="s">
        <v>952</v>
      </c>
      <c r="D712" s="50" t="s">
        <v>1463</v>
      </c>
      <c r="E712" s="49" t="s">
        <v>14</v>
      </c>
      <c r="F712" s="49" t="s">
        <v>65</v>
      </c>
      <c r="G712" s="50" t="s">
        <v>3083</v>
      </c>
      <c r="H712" s="42" t="str">
        <f t="shared" si="25"/>
        <v>NACC$DELIR=labelled_spss(NACC$DELIR,c(0 = No (assumed assessed and found not present)
1 = Yes
-4 = Not applicable), label="Presumptive etiologic diagnosis of the cognitive disorder — Delirium")</v>
      </c>
      <c r="I712" s="42" t="str">
        <f t="shared" si="24"/>
        <v>missing values DELIR(-4).</v>
      </c>
      <c r="J712" s="61" t="s">
        <v>2888</v>
      </c>
    </row>
    <row r="713" spans="1:10" ht="96" x14ac:dyDescent="0.25">
      <c r="A713" s="49" t="s">
        <v>2723</v>
      </c>
      <c r="B713" s="8" t="s">
        <v>951</v>
      </c>
      <c r="C713" s="63" t="s">
        <v>951</v>
      </c>
      <c r="D713" s="50" t="s">
        <v>1464</v>
      </c>
      <c r="E713" s="49" t="s">
        <v>14</v>
      </c>
      <c r="F713" s="49" t="s">
        <v>65</v>
      </c>
      <c r="G713" s="50" t="s">
        <v>3116</v>
      </c>
      <c r="H713" s="42" t="str">
        <f t="shared" si="25"/>
        <v>NACC$DELIRIF=labelled_spss(NACC$DELIRIF,c(1 = Primary
2 = Contributing
3 = Non-contributing
7 = Cognitively impaired but no delirium diagnosis
8 = Diagnosis of normal cognition
-4 = Not applicable), label="Primary, contributing, or non- contributing cause of cognitive impairment — Delirium")</v>
      </c>
      <c r="I713" s="42" t="str">
        <f t="shared" si="24"/>
        <v>missing values DELIRIF(7,8,-4).</v>
      </c>
      <c r="J713" s="61" t="s">
        <v>3839</v>
      </c>
    </row>
    <row r="714" spans="1:10" ht="72" x14ac:dyDescent="0.25">
      <c r="A714" s="49" t="s">
        <v>2723</v>
      </c>
      <c r="B714" s="8" t="s">
        <v>950</v>
      </c>
      <c r="C714" s="63" t="s">
        <v>950</v>
      </c>
      <c r="D714" s="50" t="s">
        <v>1465</v>
      </c>
      <c r="E714" s="49" t="s">
        <v>14</v>
      </c>
      <c r="F714" s="49" t="s">
        <v>65</v>
      </c>
      <c r="G714" s="50" t="s">
        <v>3083</v>
      </c>
      <c r="H714" s="42" t="str">
        <f t="shared" si="25"/>
        <v>NACC$PTSDDX=labelled_spss(NACC$PTSDDX,c(0 = No (assumed assessed and found not present)
1 = Yes
-4 = Not applicable), label="Presumptive etiologic diagnosis of the cognitive disorder — Post-traumatic stress disorder (PTSD)")</v>
      </c>
      <c r="I714" s="42" t="str">
        <f t="shared" si="24"/>
        <v>missing values PTSDDX(-4).</v>
      </c>
      <c r="J714" s="61" t="s">
        <v>2888</v>
      </c>
    </row>
    <row r="715" spans="1:10" ht="96" x14ac:dyDescent="0.25">
      <c r="A715" s="49" t="s">
        <v>2723</v>
      </c>
      <c r="B715" s="8" t="s">
        <v>949</v>
      </c>
      <c r="C715" s="63" t="s">
        <v>949</v>
      </c>
      <c r="D715" s="50" t="s">
        <v>1466</v>
      </c>
      <c r="E715" s="49" t="s">
        <v>14</v>
      </c>
      <c r="F715" s="49" t="s">
        <v>65</v>
      </c>
      <c r="G715" s="50" t="s">
        <v>3117</v>
      </c>
      <c r="H715" s="42" t="str">
        <f t="shared" si="25"/>
        <v>NACC$PTSDDXIF=labelled_spss(NACC$PTSDDXIF,c(1 = Primary
2 = Contributing
3 = Non-contributing
7 = Cognitively impaired but no PTSD diagnosis
8 = Diagnosis of normal cognition
-4 = Not applicable), label="Primary, contributing, or non- contributing cause of cognitive impairment — PTSD")</v>
      </c>
      <c r="I715" s="42" t="str">
        <f t="shared" si="24"/>
        <v>missing values PTSDDXIF(7,8,-4).</v>
      </c>
      <c r="J715" s="61" t="s">
        <v>3839</v>
      </c>
    </row>
    <row r="716" spans="1:10" ht="48" x14ac:dyDescent="0.25">
      <c r="A716" s="49" t="s">
        <v>2723</v>
      </c>
      <c r="B716" s="8" t="s">
        <v>948</v>
      </c>
      <c r="C716" s="63" t="s">
        <v>948</v>
      </c>
      <c r="D716" s="50" t="s">
        <v>1467</v>
      </c>
      <c r="E716" s="49" t="s">
        <v>14</v>
      </c>
      <c r="F716" s="49" t="s">
        <v>9</v>
      </c>
      <c r="G716" s="50" t="s">
        <v>3078</v>
      </c>
      <c r="H716" s="42" t="str">
        <f t="shared" si="25"/>
        <v>NACC$OTHPSY=labelled_spss(NACC$OTHPSY,c(0 = No (assumed assessed and found not present)
1 = Yes), label="Presumptive etiologic diagnosis of the cognitive disorder — Other psychiatric disease")</v>
      </c>
      <c r="I716" s="42" t="str">
        <f t="shared" si="24"/>
        <v/>
      </c>
    </row>
    <row r="717" spans="1:10" ht="108" x14ac:dyDescent="0.25">
      <c r="A717" s="49" t="s">
        <v>2723</v>
      </c>
      <c r="B717" s="8" t="s">
        <v>947</v>
      </c>
      <c r="C717" s="63" t="s">
        <v>947</v>
      </c>
      <c r="D717" s="50" t="s">
        <v>1468</v>
      </c>
      <c r="E717" s="49" t="s">
        <v>14</v>
      </c>
      <c r="F717" s="49" t="s">
        <v>9</v>
      </c>
      <c r="G717" s="50" t="s">
        <v>3118</v>
      </c>
      <c r="H717" s="42" t="str">
        <f t="shared" si="25"/>
        <v>NACC$OTHPSYIF=labelled_spss(NACC$OTHPSYIF,c(1 = Primary
2 = Contributing
3 = Non-contributing
7 = Cognitively impaired but no diagnosis of other psychiatric disease
8 = Diagnosis of normal cognition), label="Primary, contributing, or non- contributing cause of cognitive impairment — Other psychiatric disease")</v>
      </c>
      <c r="I717" s="42" t="str">
        <f t="shared" si="24"/>
        <v>missing values OTHPSYIF(7,8).</v>
      </c>
      <c r="J717" s="61" t="s">
        <v>3838</v>
      </c>
    </row>
    <row r="718" spans="1:10" ht="36" x14ac:dyDescent="0.25">
      <c r="A718" s="49" t="s">
        <v>2723</v>
      </c>
      <c r="B718" s="8" t="s">
        <v>946</v>
      </c>
      <c r="C718" s="63" t="s">
        <v>946</v>
      </c>
      <c r="D718" s="50" t="s">
        <v>1469</v>
      </c>
      <c r="E718" s="49" t="s">
        <v>14</v>
      </c>
      <c r="F718" s="49" t="s">
        <v>65</v>
      </c>
      <c r="H718" s="42" t="str">
        <f t="shared" si="25"/>
        <v>NACC$OTHPSYX=labelled_spss(NACC$OTHPSYX,c(), label="Presumptive etiologic diagnosis of the cognitive disorder — Other psychiatric disease (specify)")</v>
      </c>
      <c r="I718" s="42" t="str">
        <f t="shared" si="24"/>
        <v/>
      </c>
    </row>
    <row r="719" spans="1:10" ht="72" x14ac:dyDescent="0.25">
      <c r="A719" s="49" t="s">
        <v>2723</v>
      </c>
      <c r="B719" s="8" t="s">
        <v>945</v>
      </c>
      <c r="C719" s="63" t="s">
        <v>945</v>
      </c>
      <c r="D719" s="50" t="s">
        <v>1470</v>
      </c>
      <c r="E719" s="49" t="s">
        <v>14</v>
      </c>
      <c r="F719" s="49" t="s">
        <v>9</v>
      </c>
      <c r="G719" s="50" t="s">
        <v>3083</v>
      </c>
      <c r="H719" s="42" t="str">
        <f t="shared" si="25"/>
        <v>NACC$ALCDEM=labelled_spss(NACC$ALCDEM,c(0 = No (assumed assessed and found not present)
1 = Yes
-4 = Not applicable), label="Presumptive etiologic diagnosis of the cognitive disorder — Cognitive impairment due to alcohol abuse")</v>
      </c>
      <c r="I719" s="42" t="str">
        <f t="shared" si="24"/>
        <v>missing values ALCDEM(-4).</v>
      </c>
      <c r="J719" s="61" t="s">
        <v>2888</v>
      </c>
    </row>
    <row r="720" spans="1:10" ht="108" x14ac:dyDescent="0.25">
      <c r="A720" s="49" t="s">
        <v>2723</v>
      </c>
      <c r="B720" s="8" t="s">
        <v>944</v>
      </c>
      <c r="C720" s="63" t="s">
        <v>944</v>
      </c>
      <c r="D720" s="50" t="s">
        <v>1471</v>
      </c>
      <c r="E720" s="49" t="s">
        <v>14</v>
      </c>
      <c r="F720" s="49" t="s">
        <v>9</v>
      </c>
      <c r="G720" s="50" t="s">
        <v>3119</v>
      </c>
      <c r="H720" s="42" t="str">
        <f t="shared" si="25"/>
        <v>NACC$ALCDEMIF=labelled_spss(NACC$ALCDEMIF,c(1 = Primary
2 = Contributing
3 = Non-contributing
7 = Cognitively impaired but no diagnosis of impairment due to alcohol abuse
8 = Diagnosis of normal cognition), label="Primary, contributing, or non- contributing cause of cognitive impairment — Alcohol abuse")</v>
      </c>
      <c r="I720" s="42" t="str">
        <f t="shared" si="24"/>
        <v>missing values ALCDEMIF(7,8).</v>
      </c>
      <c r="J720" s="61" t="s">
        <v>3838</v>
      </c>
    </row>
    <row r="721" spans="1:10" ht="72" x14ac:dyDescent="0.25">
      <c r="A721" s="49" t="s">
        <v>2723</v>
      </c>
      <c r="B721" s="8" t="s">
        <v>943</v>
      </c>
      <c r="C721" s="63" t="s">
        <v>943</v>
      </c>
      <c r="D721" s="50" t="s">
        <v>942</v>
      </c>
      <c r="E721" s="49" t="s">
        <v>14</v>
      </c>
      <c r="F721" s="49" t="s">
        <v>65</v>
      </c>
      <c r="G721" s="50" t="s">
        <v>3120</v>
      </c>
      <c r="H721" s="42" t="str">
        <f t="shared" si="25"/>
        <v>NACC$ALCABUSE=labelled_spss(NACC$ALCABUSE,c(0 = No
1 = Yes
9 = Unknown
8 = No diagnosis of impairment due to alcohol abuse
-4 = Not applicable), label="Current alcohol abuse")</v>
      </c>
      <c r="I721" s="42" t="str">
        <f t="shared" si="24"/>
        <v>missing values ALCABUSE(8,9,-4).</v>
      </c>
      <c r="J721" s="61" t="s">
        <v>3829</v>
      </c>
    </row>
    <row r="722" spans="1:10" ht="72" x14ac:dyDescent="0.25">
      <c r="A722" s="49" t="s">
        <v>2723</v>
      </c>
      <c r="B722" s="8" t="s">
        <v>941</v>
      </c>
      <c r="C722" s="63" t="s">
        <v>941</v>
      </c>
      <c r="D722" s="50" t="s">
        <v>1472</v>
      </c>
      <c r="E722" s="49" t="s">
        <v>14</v>
      </c>
      <c r="F722" s="49" t="s">
        <v>65</v>
      </c>
      <c r="G722" s="50" t="s">
        <v>3083</v>
      </c>
      <c r="H722" s="42" t="str">
        <f t="shared" si="25"/>
        <v>NACC$IMPSUB=labelled_spss(NACC$IMPSUB,c(0 = No (assumed assessed and found not present)
1 = Yes
-4 = Not applicable), label="Presumptive etiologic diagnosis of the cognitive disorder — Cognitive impairment due to other substance abuse")</v>
      </c>
      <c r="I722" s="42" t="str">
        <f t="shared" si="24"/>
        <v>missing values IMPSUB(-4).</v>
      </c>
      <c r="J722" s="61" t="s">
        <v>2888</v>
      </c>
    </row>
    <row r="723" spans="1:10" ht="120" x14ac:dyDescent="0.25">
      <c r="A723" s="49" t="s">
        <v>2723</v>
      </c>
      <c r="B723" s="8" t="s">
        <v>940</v>
      </c>
      <c r="C723" s="63" t="s">
        <v>940</v>
      </c>
      <c r="D723" s="50" t="s">
        <v>1473</v>
      </c>
      <c r="E723" s="49" t="s">
        <v>14</v>
      </c>
      <c r="F723" s="49" t="s">
        <v>65</v>
      </c>
      <c r="G723" s="50" t="s">
        <v>3121</v>
      </c>
      <c r="H723" s="42" t="str">
        <f t="shared" si="25"/>
        <v>NACC$IMPSUBIF=labelled_spss(NACC$IMPSUBIF,c(1 = Primary
2 = Contributing
3 = Non-contributing
7 = Cognitively impaired but no diagnosis of impairment due to substance abuse
8 = Diagnosis of normal cognition
-4 = Not applicable), label="Primary, contributing, or non- contributing cause of cognitive impairment — Other substance abuse")</v>
      </c>
      <c r="I723" s="42" t="str">
        <f t="shared" si="24"/>
        <v>missing values IMPSUBIF(7,8,-4).</v>
      </c>
      <c r="J723" s="61" t="s">
        <v>3839</v>
      </c>
    </row>
    <row r="724" spans="1:10" ht="60" x14ac:dyDescent="0.25">
      <c r="A724" s="49" t="s">
        <v>2723</v>
      </c>
      <c r="B724" s="8" t="s">
        <v>939</v>
      </c>
      <c r="C724" s="63" t="s">
        <v>939</v>
      </c>
      <c r="D724" s="50" t="s">
        <v>1474</v>
      </c>
      <c r="E724" s="49" t="s">
        <v>14</v>
      </c>
      <c r="F724" s="49" t="s">
        <v>9</v>
      </c>
      <c r="G724" s="50" t="s">
        <v>3078</v>
      </c>
      <c r="H724" s="42" t="str">
        <f t="shared" si="25"/>
        <v>NACC$DYSILL=labelled_spss(NACC$DYSILL,c(0 = No (assumed assessed and found not present)
1 = Yes), label="Presumptive etiologic diagnosis of the cognitive disorder — Cognitive impairment due to systemic disease/ medical illness")</v>
      </c>
      <c r="I724" s="42" t="str">
        <f t="shared" si="24"/>
        <v/>
      </c>
    </row>
    <row r="725" spans="1:10" ht="120" x14ac:dyDescent="0.25">
      <c r="A725" s="49" t="s">
        <v>2723</v>
      </c>
      <c r="B725" s="8" t="s">
        <v>938</v>
      </c>
      <c r="C725" s="63" t="s">
        <v>938</v>
      </c>
      <c r="D725" s="50" t="s">
        <v>1475</v>
      </c>
      <c r="E725" s="49" t="s">
        <v>14</v>
      </c>
      <c r="F725" s="49" t="s">
        <v>9</v>
      </c>
      <c r="G725" s="50" t="s">
        <v>3122</v>
      </c>
      <c r="H725" s="42" t="str">
        <f t="shared" si="25"/>
        <v>NACC$DYSILLIF=labelled_spss(NACC$DYSILLIF,c(1 = Primary
2 = Contributing
3 = Non-contributing
7 = Cognitively impaired but no diagnosis of impairment due to systemic disease/medical illness
8 = Diagnosis of normal cognition
-4 = Not applicable), label="Primary, contributing, or non- contributing cause of cognitive impairment — systemic disease/medical illness")</v>
      </c>
      <c r="I725" s="42" t="str">
        <f t="shared" si="24"/>
        <v>missing values DYSILLIF(7,8,-4).</v>
      </c>
      <c r="J725" s="61" t="s">
        <v>3839</v>
      </c>
    </row>
    <row r="726" spans="1:10" ht="48" x14ac:dyDescent="0.25">
      <c r="A726" s="49" t="s">
        <v>2723</v>
      </c>
      <c r="B726" s="8" t="s">
        <v>980</v>
      </c>
      <c r="C726" s="63" t="s">
        <v>980</v>
      </c>
      <c r="D726" s="50" t="s">
        <v>1476</v>
      </c>
      <c r="E726" s="49" t="s">
        <v>14</v>
      </c>
      <c r="F726" s="49" t="s">
        <v>9</v>
      </c>
      <c r="G726" s="50" t="s">
        <v>3078</v>
      </c>
      <c r="H726" s="42" t="str">
        <f t="shared" si="25"/>
        <v>NACC$MEDS=labelled_spss(NACC$MEDS,c(0 = No (assumed assessed and found not present)
1 = Yes), label="Presumptive etiologic diagnosis of the cognitive disorder — Cognitive impairment due to medications")</v>
      </c>
      <c r="I726" s="42" t="str">
        <f t="shared" si="24"/>
        <v/>
      </c>
    </row>
    <row r="727" spans="1:10" ht="108" x14ac:dyDescent="0.25">
      <c r="A727" s="49" t="s">
        <v>2723</v>
      </c>
      <c r="B727" s="8" t="s">
        <v>979</v>
      </c>
      <c r="C727" s="63" t="s">
        <v>979</v>
      </c>
      <c r="D727" s="50" t="s">
        <v>1477</v>
      </c>
      <c r="E727" s="49" t="s">
        <v>14</v>
      </c>
      <c r="F727" s="49" t="s">
        <v>9</v>
      </c>
      <c r="G727" s="50" t="s">
        <v>3123</v>
      </c>
      <c r="H727" s="42" t="str">
        <f t="shared" si="25"/>
        <v>NACC$MEDSIF=labelled_spss(NACC$MEDSIF,c(1 = Primary
2 = Contributing
3 = Non-contributing
7 = Cognitively impaired but no diagnosis of impairment due to medications
8 = Diagnosis of normal cognition
-4 = Not applicable), label="Primary, contributing, or non- contributing cause of cognitive impairment — medications")</v>
      </c>
      <c r="I727" s="42" t="str">
        <f t="shared" si="24"/>
        <v>missing values MEDSIF(7,8,-4).</v>
      </c>
      <c r="J727" s="61" t="s">
        <v>3839</v>
      </c>
    </row>
    <row r="728" spans="1:10" ht="60" x14ac:dyDescent="0.25">
      <c r="A728" s="49" t="s">
        <v>2723</v>
      </c>
      <c r="B728" s="8" t="s">
        <v>978</v>
      </c>
      <c r="C728" s="63" t="s">
        <v>978</v>
      </c>
      <c r="D728" s="50" t="s">
        <v>1478</v>
      </c>
      <c r="E728" s="49" t="s">
        <v>14</v>
      </c>
      <c r="F728" s="49" t="s">
        <v>67</v>
      </c>
      <c r="G728" s="50" t="s">
        <v>3083</v>
      </c>
      <c r="H728" s="42" t="str">
        <f t="shared" si="25"/>
        <v>NACC$DEMUN=labelled_spss(NACC$DEMUN,c(0 = No (assumed assessed and found not present)
1 = Yes
-4 = Not applicable), label="Presumptive etiologic diagnosis of the cognitive disorder — Undetermined etiology")</v>
      </c>
      <c r="I728" s="42" t="str">
        <f t="shared" si="24"/>
        <v>missing values DEMUN(-4).</v>
      </c>
      <c r="J728" s="61" t="s">
        <v>2888</v>
      </c>
    </row>
    <row r="729" spans="1:10" ht="120" x14ac:dyDescent="0.25">
      <c r="A729" s="49" t="s">
        <v>2723</v>
      </c>
      <c r="B729" s="8" t="s">
        <v>977</v>
      </c>
      <c r="C729" s="63" t="s">
        <v>977</v>
      </c>
      <c r="D729" s="50" t="s">
        <v>1479</v>
      </c>
      <c r="E729" s="49" t="s">
        <v>14</v>
      </c>
      <c r="F729" s="49" t="s">
        <v>67</v>
      </c>
      <c r="G729" s="50" t="s">
        <v>3124</v>
      </c>
      <c r="H729" s="42" t="str">
        <f t="shared" si="25"/>
        <v>NACC$DEMUNIF=labelled_spss(NACC$DEMUNIF,c(1 = Primary
2 = Contributing
3 = Non-contributing
7 = Cognitively impaired but no diagnosis of dementia due to undetermined etiology
8 = Diagnosis of normal cognition
-4 = Not applicable), label="Primary, contributing, or non- contributing cause of cognitive impairment — Undetermined etiology")</v>
      </c>
      <c r="I729" s="42" t="str">
        <f t="shared" si="24"/>
        <v>missing values DEMUNIF(7,8,-4).</v>
      </c>
      <c r="J729" s="61" t="s">
        <v>3839</v>
      </c>
    </row>
    <row r="730" spans="1:10" ht="48" x14ac:dyDescent="0.25">
      <c r="A730" s="49" t="s">
        <v>2723</v>
      </c>
      <c r="B730" s="8" t="s">
        <v>976</v>
      </c>
      <c r="C730" s="63" t="s">
        <v>976</v>
      </c>
      <c r="D730" s="50" t="s">
        <v>1480</v>
      </c>
      <c r="E730" s="49" t="s">
        <v>14</v>
      </c>
      <c r="F730" s="49" t="s">
        <v>9</v>
      </c>
      <c r="G730" s="50" t="s">
        <v>3078</v>
      </c>
      <c r="H730" s="42" t="str">
        <f t="shared" si="25"/>
        <v>NACC$COGOTH=labelled_spss(NACC$COGOTH,c(0 = No (assumed assessed and found not present)
1 = Yes), label="Presumptive etiologic diagnosis of the cognitive disorder — Other 1 (specify)")</v>
      </c>
      <c r="I730" s="42" t="str">
        <f t="shared" si="24"/>
        <v/>
      </c>
    </row>
    <row r="731" spans="1:10" ht="96" x14ac:dyDescent="0.25">
      <c r="A731" s="49" t="s">
        <v>2723</v>
      </c>
      <c r="B731" s="8" t="s">
        <v>975</v>
      </c>
      <c r="C731" s="63" t="s">
        <v>975</v>
      </c>
      <c r="D731" s="50" t="s">
        <v>1481</v>
      </c>
      <c r="E731" s="49" t="s">
        <v>14</v>
      </c>
      <c r="F731" s="49" t="s">
        <v>9</v>
      </c>
      <c r="G731" s="50" t="s">
        <v>3125</v>
      </c>
      <c r="H731" s="42" t="str">
        <f t="shared" si="25"/>
        <v>NACC$COGOTHIF=labelled_spss(NACC$COGOTHIF,c(1 = Primary
2 = Contributing
3 = Non-contributing
7 = Cognitively impaired but no other etiologic diagnosis
8 = Diagnosis of normal cognition), label="Primary, contributing, or non- contributing cause of cognitive impairment — Other1 (specify)")</v>
      </c>
      <c r="I731" s="42" t="str">
        <f t="shared" si="24"/>
        <v>missing values COGOTHIF(7,8).</v>
      </c>
      <c r="J731" s="61" t="s">
        <v>3838</v>
      </c>
    </row>
    <row r="732" spans="1:10" ht="36" x14ac:dyDescent="0.25">
      <c r="A732" s="49" t="s">
        <v>2723</v>
      </c>
      <c r="B732" s="8" t="s">
        <v>974</v>
      </c>
      <c r="C732" s="63" t="s">
        <v>974</v>
      </c>
      <c r="D732" s="50" t="s">
        <v>1482</v>
      </c>
      <c r="E732" s="49" t="s">
        <v>14</v>
      </c>
      <c r="F732" s="49" t="s">
        <v>9</v>
      </c>
      <c r="H732" s="42" t="str">
        <f t="shared" si="25"/>
        <v>NACC$COGOTHX=labelled_spss(NACC$COGOTHX,c(), label="Other presumptive etiologic diagnosis of the cognitive disorder 1, specify")</v>
      </c>
      <c r="I732" s="42" t="str">
        <f t="shared" si="24"/>
        <v/>
      </c>
    </row>
    <row r="733" spans="1:10" ht="60" x14ac:dyDescent="0.25">
      <c r="A733" s="49" t="s">
        <v>2723</v>
      </c>
      <c r="B733" s="8" t="s">
        <v>973</v>
      </c>
      <c r="C733" s="63" t="s">
        <v>973</v>
      </c>
      <c r="D733" s="50" t="s">
        <v>1483</v>
      </c>
      <c r="E733" s="49" t="s">
        <v>14</v>
      </c>
      <c r="F733" s="49" t="s">
        <v>443</v>
      </c>
      <c r="G733" s="50" t="s">
        <v>3071</v>
      </c>
      <c r="H733" s="42" t="str">
        <f t="shared" si="25"/>
        <v>NACC$COGOTH2=labelled_spss(NACC$COGOTH2,c(0 = No
1 = Yes
-4 = Not applicable), label="Presumptive etiologic diagnosis of the cognitive disorder — Other 2 (specify)")</v>
      </c>
      <c r="I733" s="42" t="str">
        <f t="shared" si="24"/>
        <v>missing values COGOTH2(-4).</v>
      </c>
      <c r="J733" s="61" t="s">
        <v>2888</v>
      </c>
    </row>
    <row r="734" spans="1:10" ht="108" x14ac:dyDescent="0.25">
      <c r="A734" s="49" t="s">
        <v>2723</v>
      </c>
      <c r="B734" s="8" t="s">
        <v>972</v>
      </c>
      <c r="C734" s="63" t="s">
        <v>972</v>
      </c>
      <c r="D734" s="50" t="s">
        <v>1484</v>
      </c>
      <c r="E734" s="49" t="s">
        <v>14</v>
      </c>
      <c r="F734" s="49" t="s">
        <v>443</v>
      </c>
      <c r="G734" s="50" t="s">
        <v>3126</v>
      </c>
      <c r="H734" s="42" t="str">
        <f t="shared" si="25"/>
        <v>NACC$COGOTH2F=labelled_spss(NACC$COGOTH2F,c(1 = Primary
2 = Contributing
3 = Non-contributing
7 = Cognitively impaired but no other etiologic diagnosis
8 = Diagnosis of normal cognition
-4 = Not applicable), label="Primary, contributing, or non- contributing cause of cognitive impairment — Other 2 (specify)")</v>
      </c>
      <c r="I734" s="42" t="str">
        <f t="shared" si="24"/>
        <v>missing values COGOTH2F(7,8,-4).</v>
      </c>
      <c r="J734" s="61" t="s">
        <v>3839</v>
      </c>
    </row>
    <row r="735" spans="1:10" ht="36" x14ac:dyDescent="0.25">
      <c r="A735" s="49" t="s">
        <v>2723</v>
      </c>
      <c r="B735" s="8" t="s">
        <v>971</v>
      </c>
      <c r="C735" s="63" t="s">
        <v>971</v>
      </c>
      <c r="D735" s="50" t="s">
        <v>1485</v>
      </c>
      <c r="E735" s="49" t="s">
        <v>14</v>
      </c>
      <c r="F735" s="49" t="s">
        <v>443</v>
      </c>
      <c r="H735" s="42" t="str">
        <f t="shared" si="25"/>
        <v>NACC$COGOTH2X=labelled_spss(NACC$COGOTH2X,c(), label="Other presumptive etiologic diagnosis of the cognitive disorder 2, specify")</v>
      </c>
      <c r="I735" s="42" t="str">
        <f t="shared" si="24"/>
        <v/>
      </c>
    </row>
    <row r="736" spans="1:10" ht="60" x14ac:dyDescent="0.25">
      <c r="A736" s="49" t="s">
        <v>2723</v>
      </c>
      <c r="B736" s="8" t="s">
        <v>970</v>
      </c>
      <c r="C736" s="63" t="s">
        <v>970</v>
      </c>
      <c r="D736" s="50" t="s">
        <v>1486</v>
      </c>
      <c r="E736" s="49" t="s">
        <v>14</v>
      </c>
      <c r="F736" s="49" t="s">
        <v>443</v>
      </c>
      <c r="G736" s="50" t="s">
        <v>3071</v>
      </c>
      <c r="H736" s="42" t="str">
        <f t="shared" si="25"/>
        <v>NACC$COGOTH3=labelled_spss(NACC$COGOTH3,c(0 = No
1 = Yes
-4 = Not applicable), label="Presumptive etiologic diagnosis of the cognitive disorder — Other 3 (specify)")</v>
      </c>
      <c r="I736" s="42" t="str">
        <f t="shared" si="24"/>
        <v>missing values COGOTH3(-4).</v>
      </c>
      <c r="J736" s="61" t="s">
        <v>2888</v>
      </c>
    </row>
    <row r="737" spans="1:13" ht="108" x14ac:dyDescent="0.25">
      <c r="A737" s="49" t="s">
        <v>2723</v>
      </c>
      <c r="B737" s="8" t="s">
        <v>969</v>
      </c>
      <c r="C737" s="63" t="s">
        <v>969</v>
      </c>
      <c r="D737" s="50" t="s">
        <v>1487</v>
      </c>
      <c r="E737" s="49" t="s">
        <v>14</v>
      </c>
      <c r="F737" s="49" t="s">
        <v>443</v>
      </c>
      <c r="G737" s="50" t="s">
        <v>3126</v>
      </c>
      <c r="H737" s="42" t="str">
        <f t="shared" si="25"/>
        <v>NACC$COGOTH3F=labelled_spss(NACC$COGOTH3F,c(1 = Primary
2 = Contributing
3 = Non-contributing
7 = Cognitively impaired but no other etiologic diagnosis
8 = Diagnosis of normal cognition
-4 = Not applicable), label="Primary, contributing, or non- contributing cause of cognitive impairment — Other 3 (specify)")</v>
      </c>
      <c r="I737" s="42" t="str">
        <f t="shared" si="24"/>
        <v>missing values COGOTH3F(7,8,-4).</v>
      </c>
      <c r="J737" s="61" t="s">
        <v>3839</v>
      </c>
    </row>
    <row r="738" spans="1:13" ht="36" x14ac:dyDescent="0.25">
      <c r="A738" s="49" t="s">
        <v>2723</v>
      </c>
      <c r="B738" s="8" t="s">
        <v>968</v>
      </c>
      <c r="C738" s="63" t="s">
        <v>968</v>
      </c>
      <c r="D738" s="50" t="s">
        <v>1488</v>
      </c>
      <c r="E738" s="49" t="s">
        <v>14</v>
      </c>
      <c r="F738" s="49" t="s">
        <v>443</v>
      </c>
      <c r="H738" s="42" t="str">
        <f t="shared" si="25"/>
        <v>NACC$COGOTH3X=labelled_spss(NACC$COGOTH3X,c(), label="Other presumptive etiologic diagnosis of the cognitive disorder 3, specify")</v>
      </c>
      <c r="I738" s="42" t="str">
        <f t="shared" si="24"/>
        <v/>
      </c>
    </row>
    <row r="739" spans="1:13" ht="60" x14ac:dyDescent="0.25">
      <c r="A739" s="49" t="s">
        <v>2723</v>
      </c>
      <c r="B739" s="30" t="s">
        <v>967</v>
      </c>
      <c r="C739" s="63" t="s">
        <v>967</v>
      </c>
      <c r="D739" s="50" t="s">
        <v>966</v>
      </c>
      <c r="E739" s="49" t="s">
        <v>8</v>
      </c>
      <c r="F739" s="49" t="s">
        <v>9</v>
      </c>
      <c r="G739" s="50" t="s">
        <v>3113</v>
      </c>
      <c r="H739" s="42" t="str">
        <f t="shared" si="25"/>
        <v>NACC$NACCNORM=labelled_spss(NACC$NACCNORM,c(0 = Had a diagnosis other than normal cognition (impaired but not MCI, MCI, or dementia) for at least one UDS visit
1 = Normal cognition at all UDS visits), label="Normal cognition at all visits to date")</v>
      </c>
      <c r="I739" s="42" t="str">
        <f t="shared" si="24"/>
        <v/>
      </c>
      <c r="M739" s="7">
        <v>1</v>
      </c>
    </row>
    <row r="740" spans="1:13" ht="60" x14ac:dyDescent="0.25">
      <c r="A740" s="49" t="s">
        <v>2723</v>
      </c>
      <c r="B740" s="30" t="s">
        <v>965</v>
      </c>
      <c r="C740" s="63" t="s">
        <v>965</v>
      </c>
      <c r="D740" s="50" t="s">
        <v>964</v>
      </c>
      <c r="E740" s="49" t="s">
        <v>8</v>
      </c>
      <c r="F740" s="49" t="s">
        <v>9</v>
      </c>
      <c r="G740" s="50" t="s">
        <v>3127</v>
      </c>
      <c r="H740" s="42" t="str">
        <f t="shared" si="25"/>
        <v>NACC$NACCIDEM=labelled_spss(NACC$NACCIDEM,c(0 = Did not progress to dementia
1 = Progressed to dementia
8 = Initial visit only or diagnosed with dementia at initial visit), label="Incident dementia during UDS follow-up")</v>
      </c>
      <c r="I740" s="42" t="str">
        <f t="shared" si="24"/>
        <v>missing values NACCIDEM(8).</v>
      </c>
      <c r="J740" s="61" t="s">
        <v>2737</v>
      </c>
      <c r="M740" s="7">
        <v>1</v>
      </c>
    </row>
    <row r="741" spans="1:13" ht="72" x14ac:dyDescent="0.25">
      <c r="A741" s="49" t="s">
        <v>2723</v>
      </c>
      <c r="B741" s="30" t="s">
        <v>963</v>
      </c>
      <c r="C741" s="63" t="s">
        <v>963</v>
      </c>
      <c r="D741" s="50" t="s">
        <v>962</v>
      </c>
      <c r="E741" s="49" t="s">
        <v>8</v>
      </c>
      <c r="F741" s="49" t="s">
        <v>9</v>
      </c>
      <c r="G741" s="50" t="s">
        <v>3128</v>
      </c>
      <c r="H741" s="42" t="str">
        <f t="shared" si="25"/>
        <v>NACC$NACCMCII=labelled_spss(NACC$NACCMCII,c(0 = Did not progress to MCI
1 = Progressed to MCI
8 = Initial visit only, or had a diagnosis of MCI or dementia at initial UDS visit, or progressed directly to dementia), label="Incident MCI during UDS follow-up")</v>
      </c>
      <c r="I741" s="42" t="str">
        <f t="shared" si="24"/>
        <v>missing values NACCMCII(8).</v>
      </c>
      <c r="J741" s="61" t="s">
        <v>2737</v>
      </c>
      <c r="M741" s="7">
        <v>1</v>
      </c>
    </row>
    <row r="742" spans="1:13" ht="48" x14ac:dyDescent="0.25">
      <c r="A742" s="49" t="s">
        <v>2723</v>
      </c>
      <c r="B742" s="8" t="s">
        <v>961</v>
      </c>
      <c r="C742" s="63" t="s">
        <v>961</v>
      </c>
      <c r="D742" s="50" t="s">
        <v>1489</v>
      </c>
      <c r="E742" s="49" t="s">
        <v>8</v>
      </c>
      <c r="F742" s="49" t="s">
        <v>65</v>
      </c>
      <c r="G742" s="50" t="s">
        <v>2941</v>
      </c>
      <c r="H742" s="42" t="str">
        <f t="shared" si="25"/>
        <v>NACC$NACCADMU=labelled_spss(NACC$NACCADMU,c(0 = No/unknown
1 = Yes), label="Does the subject have a dominantly inherited AD mutation?")</v>
      </c>
      <c r="I742" s="42" t="str">
        <f t="shared" si="24"/>
        <v/>
      </c>
    </row>
    <row r="743" spans="1:13" ht="48" x14ac:dyDescent="0.25">
      <c r="A743" s="49" t="s">
        <v>2723</v>
      </c>
      <c r="B743" s="8" t="s">
        <v>960</v>
      </c>
      <c r="C743" s="63" t="s">
        <v>960</v>
      </c>
      <c r="D743" s="50" t="s">
        <v>1490</v>
      </c>
      <c r="E743" s="49" t="s">
        <v>8</v>
      </c>
      <c r="F743" s="49" t="s">
        <v>65</v>
      </c>
      <c r="G743" s="50" t="s">
        <v>2941</v>
      </c>
      <c r="H743" s="42" t="str">
        <f t="shared" si="25"/>
        <v>NACC$NACCFTDM=labelled_spss(NACC$NACCFTDM,c(0 = No/unknown
1 = Yes), label="Does the subject have an hereditary FTLD mutation?")</v>
      </c>
      <c r="I743" s="42" t="str">
        <f t="shared" si="24"/>
        <v/>
      </c>
    </row>
    <row r="744" spans="1:13" ht="409.6" x14ac:dyDescent="0.25">
      <c r="A744" s="49" t="s">
        <v>2723</v>
      </c>
      <c r="B744" s="8" t="s">
        <v>959</v>
      </c>
      <c r="C744" s="63" t="s">
        <v>959</v>
      </c>
      <c r="D744" s="50" t="s">
        <v>1491</v>
      </c>
      <c r="E744" s="49" t="s">
        <v>8</v>
      </c>
      <c r="F744" s="49" t="s">
        <v>9</v>
      </c>
      <c r="G744" s="50" t="s">
        <v>3129</v>
      </c>
      <c r="H744" s="42" t="str">
        <f t="shared" si="25"/>
        <v>NACC$NACCETPR=labelled_spss(NACC$NACCETPR,c(1 = Alzheimer’s disease (AD)
2 = Lewy body disease (LBD)
3 = Multiple system atrophy (MSA)
4 = Progressive supranuclear palsy (PSP)
5 = Corticobasal degeneration (CBD)
6 = FTLD with motor neuron disease (e.g., ALS)
7 = FTLD, other
8 = Vascular brain injury or vascular dementia including stroke
9 = Essential tremor
10 = Down syndrome
11 = Huntington’s disease
12 = Prion disease (CJD, other)
13 = Traumatic brain injury (TBI)
14 = Normal-pressure hydrocephalus (NPH)
15 = Epilepsy
16 = CNS neoplasm
17 = Human immunodeficiency virus (HIV)
18 = Other neurologic, genetic, or infectious condition
19 = Depression
20 = Bipolar disorder
21 = Schizophrenia or other psychosis
22 = Anxiety disorder
23 = Delirium
24 = Post-traumatic stress disorder (PTSD)
25 = Other psychiatric disease
26 = Cognitive impairment due to alcohol abuse
27 = Cognitive impairment due to other substance abuse
28 = Cognitive impairment due to systemic disease or medical illness
29 = Cognitive impairment due to medications
30 = Cognitive impairment for other specified reasons (i.e., written-in values)
88 = Not applicable, not cognitively impaired
99 = Missing/unknown), label="Primary etiologic diagnosis (MCI); impaired, not MCI; or dementia")</v>
      </c>
      <c r="I744" s="42" t="str">
        <f t="shared" si="24"/>
        <v>missing values NACCETPR(88,99).</v>
      </c>
      <c r="J744" s="61" t="s">
        <v>3814</v>
      </c>
    </row>
    <row r="745" spans="1:13" ht="34.799999999999997" customHeight="1" x14ac:dyDescent="0.25">
      <c r="A745" s="49" t="s">
        <v>2724</v>
      </c>
      <c r="B745" s="8" t="s">
        <v>958</v>
      </c>
      <c r="C745" s="63" t="s">
        <v>958</v>
      </c>
      <c r="D745" s="50" t="s">
        <v>1492</v>
      </c>
      <c r="E745" s="49" t="s">
        <v>14</v>
      </c>
      <c r="F745" s="49" t="s">
        <v>65</v>
      </c>
      <c r="G745" s="50" t="s">
        <v>3130</v>
      </c>
      <c r="H745" s="42" t="str">
        <f t="shared" si="25"/>
        <v>NACC$CANCER=labelled_spss(NACC$CANCER,c(0 = No
1 = Yes, primary/non-metastatic
2 = Yes, metastatic
8 = Not assessed
-4 = Not available), label="Cancer present in the last 12 months (excluding non-melanoma skin cancer), primary or metastatic")</v>
      </c>
      <c r="I745" s="42" t="str">
        <f t="shared" si="24"/>
        <v>missing values CANCER(8,-4).</v>
      </c>
      <c r="J745" s="61" t="s">
        <v>3828</v>
      </c>
    </row>
    <row r="746" spans="1:13" ht="24" x14ac:dyDescent="0.25">
      <c r="A746" s="49" t="s">
        <v>2724</v>
      </c>
      <c r="B746" s="8" t="s">
        <v>957</v>
      </c>
      <c r="C746" s="63" t="s">
        <v>957</v>
      </c>
      <c r="D746" s="50" t="s">
        <v>1493</v>
      </c>
      <c r="E746" s="49" t="s">
        <v>14</v>
      </c>
      <c r="F746" s="49" t="s">
        <v>65</v>
      </c>
      <c r="H746" s="42" t="str">
        <f t="shared" si="25"/>
        <v>NACC$CANCSITE=labelled_spss(NACC$CANCSITE,c(), label="Cancer primary site speciﬁcation ")</v>
      </c>
      <c r="I746" s="42" t="str">
        <f t="shared" si="24"/>
        <v/>
      </c>
    </row>
    <row r="747" spans="1:13" ht="72" x14ac:dyDescent="0.25">
      <c r="A747" s="49" t="s">
        <v>2724</v>
      </c>
      <c r="B747" s="8" t="s">
        <v>956</v>
      </c>
      <c r="C747" s="63" t="s">
        <v>956</v>
      </c>
      <c r="D747" s="50" t="s">
        <v>1494</v>
      </c>
      <c r="E747" s="49" t="s">
        <v>14</v>
      </c>
      <c r="F747" s="49" t="s">
        <v>65</v>
      </c>
      <c r="G747" s="50" t="s">
        <v>3131</v>
      </c>
      <c r="H747" s="42" t="str">
        <f t="shared" si="25"/>
        <v>NACC$DIABET=labelled_spss(NACC$DIABET,c(0 = No
1 = Yes, Type I
2 = Yes, Type II
3 = Yes, other type
9 = Not assessed or unknown
-4 = Not available), label="Diabetes present at visit ")</v>
      </c>
      <c r="I747" s="42" t="str">
        <f t="shared" si="24"/>
        <v>missing values DIABET(9,-4).</v>
      </c>
      <c r="J747" s="61" t="s">
        <v>3826</v>
      </c>
    </row>
    <row r="748" spans="1:13" ht="60" x14ac:dyDescent="0.25">
      <c r="A748" s="49" t="s">
        <v>2724</v>
      </c>
      <c r="B748" s="8" t="s">
        <v>1022</v>
      </c>
      <c r="C748" s="63" t="s">
        <v>1022</v>
      </c>
      <c r="D748" s="50" t="s">
        <v>1495</v>
      </c>
      <c r="E748" s="49" t="s">
        <v>14</v>
      </c>
      <c r="F748" s="49" t="s">
        <v>65</v>
      </c>
      <c r="G748" s="50" t="s">
        <v>3015</v>
      </c>
      <c r="H748" s="42" t="str">
        <f t="shared" si="25"/>
        <v>NACC$MYOINF=labelled_spss(NACC$MYOINF,c(0 = No
1 = Yes
8 = Not assessed
-4 = Not available), label="Myocardial infarct present within the past 12 months")</v>
      </c>
      <c r="I748" s="42" t="str">
        <f t="shared" si="24"/>
        <v>missing values MYOINF(8,-4).</v>
      </c>
      <c r="J748" s="61" t="s">
        <v>3828</v>
      </c>
    </row>
    <row r="749" spans="1:13" ht="60" x14ac:dyDescent="0.25">
      <c r="A749" s="49" t="s">
        <v>2724</v>
      </c>
      <c r="B749" s="8" t="s">
        <v>1021</v>
      </c>
      <c r="C749" s="63" t="s">
        <v>1021</v>
      </c>
      <c r="D749" s="50" t="s">
        <v>1020</v>
      </c>
      <c r="E749" s="49" t="s">
        <v>14</v>
      </c>
      <c r="F749" s="49" t="s">
        <v>65</v>
      </c>
      <c r="G749" s="50" t="s">
        <v>3015</v>
      </c>
      <c r="H749" s="42" t="str">
        <f t="shared" si="25"/>
        <v>NACC$CONGHRT=labelled_spss(NACC$CONGHRT,c(0 = No
1 = Yes
8 = Not assessed
-4 = Not available), label="Congestive heart failure present")</v>
      </c>
      <c r="I749" s="42" t="str">
        <f t="shared" si="24"/>
        <v>missing values CONGHRT(8,-4).</v>
      </c>
      <c r="J749" s="61" t="s">
        <v>3828</v>
      </c>
    </row>
    <row r="750" spans="1:13" ht="60" x14ac:dyDescent="0.25">
      <c r="A750" s="49" t="s">
        <v>2724</v>
      </c>
      <c r="B750" s="8" t="s">
        <v>1019</v>
      </c>
      <c r="C750" s="63" t="s">
        <v>1019</v>
      </c>
      <c r="D750" s="50" t="s">
        <v>1018</v>
      </c>
      <c r="E750" s="49" t="s">
        <v>14</v>
      </c>
      <c r="F750" s="49" t="s">
        <v>65</v>
      </c>
      <c r="G750" s="50" t="s">
        <v>3015</v>
      </c>
      <c r="H750" s="42" t="str">
        <f t="shared" si="25"/>
        <v>NACC$AFIBRILL=labelled_spss(NACC$AFIBRILL,c(0 = No
1 = Yes
8 = Not assessed
-4 = Not available), label="Atrial ﬁbrillation present")</v>
      </c>
      <c r="I750" s="42" t="str">
        <f t="shared" si="24"/>
        <v>missing values AFIBRILL(8,-4).</v>
      </c>
      <c r="J750" s="61" t="s">
        <v>3828</v>
      </c>
    </row>
    <row r="751" spans="1:13" ht="48" x14ac:dyDescent="0.25">
      <c r="A751" s="49" t="s">
        <v>2724</v>
      </c>
      <c r="B751" s="8" t="s">
        <v>1017</v>
      </c>
      <c r="C751" s="63" t="s">
        <v>1017</v>
      </c>
      <c r="D751" s="50" t="s">
        <v>1016</v>
      </c>
      <c r="E751" s="49" t="s">
        <v>14</v>
      </c>
      <c r="F751" s="49" t="s">
        <v>65</v>
      </c>
      <c r="G751" s="50" t="s">
        <v>3015</v>
      </c>
      <c r="H751" s="42" t="str">
        <f t="shared" si="25"/>
        <v>NACC$HYPERT=labelled_spss(NACC$HYPERT,c(0 = No
1 = Yes
8 = Not assessed
-4 = Not available), label="Hypertension present")</v>
      </c>
      <c r="I751" s="42" t="str">
        <f t="shared" si="24"/>
        <v>missing values HYPERT(8,-4).</v>
      </c>
      <c r="J751" s="61" t="s">
        <v>3828</v>
      </c>
    </row>
    <row r="752" spans="1:13" ht="48" x14ac:dyDescent="0.25">
      <c r="A752" s="49" t="s">
        <v>2724</v>
      </c>
      <c r="B752" s="8" t="s">
        <v>1015</v>
      </c>
      <c r="C752" s="63" t="s">
        <v>1015</v>
      </c>
      <c r="D752" s="50" t="s">
        <v>1014</v>
      </c>
      <c r="E752" s="49" t="s">
        <v>14</v>
      </c>
      <c r="F752" s="49" t="s">
        <v>65</v>
      </c>
      <c r="G752" s="50" t="s">
        <v>3015</v>
      </c>
      <c r="H752" s="42" t="str">
        <f t="shared" si="25"/>
        <v>NACC$ANGINA=labelled_spss(NACC$ANGINA,c(0 = No
1 = Yes
8 = Not assessed
-4 = Not available), label="Angina present")</v>
      </c>
      <c r="I752" s="42" t="str">
        <f t="shared" si="24"/>
        <v>missing values ANGINA(8,-4).</v>
      </c>
      <c r="J752" s="61" t="s">
        <v>3828</v>
      </c>
    </row>
    <row r="753" spans="1:10" ht="60" x14ac:dyDescent="0.25">
      <c r="A753" s="49" t="s">
        <v>2724</v>
      </c>
      <c r="B753" s="8" t="s">
        <v>1013</v>
      </c>
      <c r="C753" s="63" t="s">
        <v>1013</v>
      </c>
      <c r="D753" s="50" t="s">
        <v>1012</v>
      </c>
      <c r="E753" s="49" t="s">
        <v>14</v>
      </c>
      <c r="F753" s="49" t="s">
        <v>65</v>
      </c>
      <c r="G753" s="50" t="s">
        <v>3015</v>
      </c>
      <c r="H753" s="42" t="str">
        <f t="shared" si="25"/>
        <v>NACC$HYPCHOL=labelled_spss(NACC$HYPCHOL,c(0 = No
1 = Yes
8 = Not assessed
-4 = Not available), label="Hypercholesterolemia present")</v>
      </c>
      <c r="I753" s="42" t="str">
        <f t="shared" si="24"/>
        <v>missing values HYPCHOL(8,-4).</v>
      </c>
      <c r="J753" s="61" t="s">
        <v>3828</v>
      </c>
    </row>
    <row r="754" spans="1:10" ht="48" x14ac:dyDescent="0.25">
      <c r="A754" s="49" t="s">
        <v>2724</v>
      </c>
      <c r="B754" s="8" t="s">
        <v>1011</v>
      </c>
      <c r="C754" s="63" t="s">
        <v>1011</v>
      </c>
      <c r="D754" s="50" t="s">
        <v>1010</v>
      </c>
      <c r="E754" s="49" t="s">
        <v>14</v>
      </c>
      <c r="F754" s="49" t="s">
        <v>65</v>
      </c>
      <c r="G754" s="50" t="s">
        <v>3015</v>
      </c>
      <c r="H754" s="42" t="str">
        <f t="shared" si="25"/>
        <v>NACC$VB12DEF=labelled_spss(NACC$VB12DEF,c(0 = No
1 = Yes
8 = Not assessed
-4 = Not available), label="B12 deﬁciency present")</v>
      </c>
      <c r="I754" s="42" t="str">
        <f t="shared" si="24"/>
        <v>missing values VB12DEF(8,-4).</v>
      </c>
      <c r="J754" s="61" t="s">
        <v>3828</v>
      </c>
    </row>
    <row r="755" spans="1:10" ht="48" x14ac:dyDescent="0.25">
      <c r="A755" s="49" t="s">
        <v>2724</v>
      </c>
      <c r="B755" s="8" t="s">
        <v>1009</v>
      </c>
      <c r="C755" s="63" t="s">
        <v>1009</v>
      </c>
      <c r="D755" s="50" t="s">
        <v>1008</v>
      </c>
      <c r="E755" s="49" t="s">
        <v>14</v>
      </c>
      <c r="F755" s="49" t="s">
        <v>65</v>
      </c>
      <c r="G755" s="50" t="s">
        <v>3015</v>
      </c>
      <c r="H755" s="42" t="str">
        <f t="shared" si="25"/>
        <v>NACC$THYDIS=labelled_spss(NACC$THYDIS,c(0 = No
1 = Yes
8 = Not assessed
-4 = Not available), label="Thyroid disease present")</v>
      </c>
      <c r="I755" s="42" t="str">
        <f t="shared" si="24"/>
        <v>missing values THYDIS(8,-4).</v>
      </c>
      <c r="J755" s="61" t="s">
        <v>3828</v>
      </c>
    </row>
    <row r="756" spans="1:10" ht="48" x14ac:dyDescent="0.25">
      <c r="A756" s="49" t="s">
        <v>2724</v>
      </c>
      <c r="B756" s="8" t="s">
        <v>1007</v>
      </c>
      <c r="C756" s="63" t="s">
        <v>1007</v>
      </c>
      <c r="D756" s="50" t="s">
        <v>1006</v>
      </c>
      <c r="E756" s="49" t="s">
        <v>14</v>
      </c>
      <c r="F756" s="49" t="s">
        <v>65</v>
      </c>
      <c r="G756" s="50" t="s">
        <v>3015</v>
      </c>
      <c r="H756" s="42" t="str">
        <f t="shared" si="25"/>
        <v>NACC$ARTH=labelled_spss(NACC$ARTH,c(0 = No
1 = Yes
8 = Not assessed
-4 = Not available), label="Arthritis present")</v>
      </c>
      <c r="I756" s="42" t="str">
        <f t="shared" si="24"/>
        <v>missing values ARTH(8,-4).</v>
      </c>
      <c r="J756" s="61" t="s">
        <v>3828</v>
      </c>
    </row>
    <row r="757" spans="1:10" ht="84" x14ac:dyDescent="0.25">
      <c r="A757" s="49" t="s">
        <v>2724</v>
      </c>
      <c r="B757" s="8" t="s">
        <v>1005</v>
      </c>
      <c r="C757" s="63" t="s">
        <v>1005</v>
      </c>
      <c r="D757" s="50" t="s">
        <v>1004</v>
      </c>
      <c r="E757" s="49" t="s">
        <v>14</v>
      </c>
      <c r="F757" s="49" t="s">
        <v>65</v>
      </c>
      <c r="G757" s="50" t="s">
        <v>3132</v>
      </c>
      <c r="H757" s="42" t="str">
        <f t="shared" si="25"/>
        <v>NACC$ARTYPE=labelled_spss(NACC$ARTYPE,c(1 = Rheumatoid
2 = Osteoarthritis
3 = Other (specify)
8 = No arthritis reported
9 = Unknown
-4 = Not available), label="Arthritis type")</v>
      </c>
      <c r="I757" s="42" t="str">
        <f t="shared" si="24"/>
        <v>missing values ARTYPE(8,9,-4).</v>
      </c>
      <c r="J757" s="61" t="s">
        <v>3829</v>
      </c>
    </row>
    <row r="758" spans="1:10" ht="24" x14ac:dyDescent="0.25">
      <c r="A758" s="49" t="s">
        <v>2724</v>
      </c>
      <c r="B758" s="8" t="s">
        <v>1003</v>
      </c>
      <c r="C758" s="63" t="s">
        <v>1003</v>
      </c>
      <c r="D758" s="50" t="s">
        <v>1002</v>
      </c>
      <c r="E758" s="49" t="s">
        <v>14</v>
      </c>
      <c r="F758" s="49" t="s">
        <v>65</v>
      </c>
      <c r="H758" s="42" t="str">
        <f t="shared" si="25"/>
        <v>NACC$ARTYPEX=labelled_spss(NACC$ARTYPEX,c(), label="Other arthritis type speciﬁcation")</v>
      </c>
      <c r="I758" s="42" t="str">
        <f t="shared" si="24"/>
        <v/>
      </c>
    </row>
    <row r="759" spans="1:10" ht="72" x14ac:dyDescent="0.25">
      <c r="A759" s="49" t="s">
        <v>2724</v>
      </c>
      <c r="B759" s="8" t="s">
        <v>1001</v>
      </c>
      <c r="C759" s="63" t="s">
        <v>1001</v>
      </c>
      <c r="D759" s="50" t="s">
        <v>1496</v>
      </c>
      <c r="E759" s="49" t="s">
        <v>14</v>
      </c>
      <c r="F759" s="49" t="s">
        <v>65</v>
      </c>
      <c r="G759" s="50" t="s">
        <v>3133</v>
      </c>
      <c r="H759" s="42" t="str">
        <f t="shared" si="25"/>
        <v>NACC$ARTUPEX=labelled_spss(NACC$ARTUPEX,c(0 = No
1 = Yes
8 = No arthritis reported
-4 = Not available), label="Arthritis region affected — upper extremity")</v>
      </c>
      <c r="I759" s="42" t="str">
        <f t="shared" si="24"/>
        <v>missing values ARTUPEX(8,-4).</v>
      </c>
      <c r="J759" s="61" t="s">
        <v>3828</v>
      </c>
    </row>
    <row r="760" spans="1:10" ht="72" x14ac:dyDescent="0.25">
      <c r="A760" s="49" t="s">
        <v>2724</v>
      </c>
      <c r="B760" s="8" t="s">
        <v>1000</v>
      </c>
      <c r="C760" s="63" t="s">
        <v>1000</v>
      </c>
      <c r="D760" s="50" t="s">
        <v>1497</v>
      </c>
      <c r="E760" s="49" t="s">
        <v>14</v>
      </c>
      <c r="F760" s="49" t="s">
        <v>65</v>
      </c>
      <c r="G760" s="50" t="s">
        <v>3133</v>
      </c>
      <c r="H760" s="42" t="str">
        <f t="shared" si="25"/>
        <v>NACC$ARTLOEX=labelled_spss(NACC$ARTLOEX,c(0 = No
1 = Yes
8 = No arthritis reported
-4 = Not available), label="Arthritis region affected — lower extremity")</v>
      </c>
      <c r="I760" s="42" t="str">
        <f t="shared" si="24"/>
        <v>missing values ARTLOEX(8,-4).</v>
      </c>
      <c r="J760" s="61" t="s">
        <v>3828</v>
      </c>
    </row>
    <row r="761" spans="1:10" ht="48" x14ac:dyDescent="0.25">
      <c r="A761" s="49" t="s">
        <v>2724</v>
      </c>
      <c r="B761" s="8" t="s">
        <v>999</v>
      </c>
      <c r="C761" s="63" t="s">
        <v>999</v>
      </c>
      <c r="D761" s="50" t="s">
        <v>998</v>
      </c>
      <c r="E761" s="49" t="s">
        <v>14</v>
      </c>
      <c r="F761" s="49" t="s">
        <v>65</v>
      </c>
      <c r="G761" s="50" t="s">
        <v>3133</v>
      </c>
      <c r="H761" s="42" t="str">
        <f t="shared" si="25"/>
        <v>NACC$ARTSPIN=labelled_spss(NACC$ARTSPIN,c(0 = No
1 = Yes
8 = No arthritis reported
-4 = Not available), label="Arthritis region affected — spine")</v>
      </c>
      <c r="I761" s="42" t="str">
        <f t="shared" si="24"/>
        <v>missing values ARTSPIN(8,-4).</v>
      </c>
      <c r="J761" s="61" t="s">
        <v>3828</v>
      </c>
    </row>
    <row r="762" spans="1:10" ht="72" x14ac:dyDescent="0.25">
      <c r="A762" s="49" t="s">
        <v>2724</v>
      </c>
      <c r="B762" s="8" t="s">
        <v>997</v>
      </c>
      <c r="C762" s="63" t="s">
        <v>997</v>
      </c>
      <c r="D762" s="50" t="s">
        <v>996</v>
      </c>
      <c r="E762" s="49" t="s">
        <v>14</v>
      </c>
      <c r="F762" s="49" t="s">
        <v>65</v>
      </c>
      <c r="G762" s="50" t="s">
        <v>3133</v>
      </c>
      <c r="H762" s="42" t="str">
        <f t="shared" si="25"/>
        <v>NACC$ARTUNKN=labelled_spss(NACC$ARTUNKN,c(0 = No
1 = Yes
8 = No arthritis reported
-4 = Not available), label="Arthritis region affected — unknown")</v>
      </c>
      <c r="I762" s="42" t="str">
        <f t="shared" si="24"/>
        <v>missing values ARTUNKN(8,-4).</v>
      </c>
      <c r="J762" s="61" t="s">
        <v>3828</v>
      </c>
    </row>
    <row r="763" spans="1:10" ht="60" x14ac:dyDescent="0.25">
      <c r="A763" s="49" t="s">
        <v>2724</v>
      </c>
      <c r="B763" s="8" t="s">
        <v>995</v>
      </c>
      <c r="C763" s="63" t="s">
        <v>995</v>
      </c>
      <c r="D763" s="50" t="s">
        <v>994</v>
      </c>
      <c r="E763" s="49" t="s">
        <v>14</v>
      </c>
      <c r="F763" s="49" t="s">
        <v>65</v>
      </c>
      <c r="G763" s="50" t="s">
        <v>3015</v>
      </c>
      <c r="H763" s="42" t="str">
        <f t="shared" si="25"/>
        <v>NACC$URINEINC=labelled_spss(NACC$URINEINC,c(0 = No
1 = Yes
8 = Not assessed
-4 = Not available), label="Incontinence present — urinary")</v>
      </c>
      <c r="I763" s="42" t="str">
        <f t="shared" si="24"/>
        <v>missing values URINEINC(8,-4).</v>
      </c>
      <c r="J763" s="61" t="s">
        <v>3828</v>
      </c>
    </row>
    <row r="764" spans="1:10" ht="60" x14ac:dyDescent="0.25">
      <c r="A764" s="49" t="s">
        <v>2724</v>
      </c>
      <c r="B764" s="8" t="s">
        <v>993</v>
      </c>
      <c r="C764" s="63" t="s">
        <v>993</v>
      </c>
      <c r="D764" s="50" t="s">
        <v>992</v>
      </c>
      <c r="E764" s="49" t="s">
        <v>14</v>
      </c>
      <c r="F764" s="49" t="s">
        <v>65</v>
      </c>
      <c r="G764" s="50" t="s">
        <v>3015</v>
      </c>
      <c r="H764" s="42" t="str">
        <f t="shared" si="25"/>
        <v>NACC$BOWLINC=labelled_spss(NACC$BOWLINC,c(0 = No
1 = Yes
8 = Not assessed
-4 = Not available), label="Incontinence present — bowel")</v>
      </c>
      <c r="I764" s="42" t="str">
        <f t="shared" si="24"/>
        <v>missing values BOWLINC(8,-4).</v>
      </c>
      <c r="J764" s="61" t="s">
        <v>3828</v>
      </c>
    </row>
    <row r="765" spans="1:10" ht="48" x14ac:dyDescent="0.25">
      <c r="A765" s="49" t="s">
        <v>2724</v>
      </c>
      <c r="B765" s="8" t="s">
        <v>991</v>
      </c>
      <c r="C765" s="63" t="s">
        <v>991</v>
      </c>
      <c r="D765" s="50" t="s">
        <v>990</v>
      </c>
      <c r="E765" s="49" t="s">
        <v>14</v>
      </c>
      <c r="F765" s="49" t="s">
        <v>65</v>
      </c>
      <c r="G765" s="50" t="s">
        <v>3015</v>
      </c>
      <c r="H765" s="42" t="str">
        <f t="shared" si="25"/>
        <v>NACC$SLEEPAP=labelled_spss(NACC$SLEEPAP,c(0 = No
1 = Yes
8 = Not assessed
-4 = Not available), label="Sleep apnea present")</v>
      </c>
      <c r="I765" s="42" t="str">
        <f t="shared" si="24"/>
        <v>missing values SLEEPAP(8,-4).</v>
      </c>
      <c r="J765" s="61" t="s">
        <v>3828</v>
      </c>
    </row>
    <row r="766" spans="1:10" ht="60" x14ac:dyDescent="0.25">
      <c r="A766" s="49" t="s">
        <v>2724</v>
      </c>
      <c r="B766" s="8" t="s">
        <v>989</v>
      </c>
      <c r="C766" s="63" t="s">
        <v>989</v>
      </c>
      <c r="D766" s="50" t="s">
        <v>1498</v>
      </c>
      <c r="E766" s="49" t="s">
        <v>14</v>
      </c>
      <c r="F766" s="49" t="s">
        <v>65</v>
      </c>
      <c r="G766" s="50" t="s">
        <v>3015</v>
      </c>
      <c r="H766" s="42" t="str">
        <f t="shared" si="25"/>
        <v>NACC$REMDIS=labelled_spss(NACC$REMDIS,c(0 = No
1 = Yes
8 = Not assessed
-4 = Not available), label="REM sleep behavior disorder (RBD) present")</v>
      </c>
      <c r="I766" s="42" t="str">
        <f t="shared" si="24"/>
        <v>missing values REMDIS(8,-4).</v>
      </c>
      <c r="J766" s="61" t="s">
        <v>3828</v>
      </c>
    </row>
    <row r="767" spans="1:10" ht="60" x14ac:dyDescent="0.25">
      <c r="A767" s="49" t="s">
        <v>2724</v>
      </c>
      <c r="B767" s="8" t="s">
        <v>988</v>
      </c>
      <c r="C767" s="63" t="s">
        <v>988</v>
      </c>
      <c r="D767" s="50" t="s">
        <v>987</v>
      </c>
      <c r="E767" s="49" t="s">
        <v>14</v>
      </c>
      <c r="F767" s="49" t="s">
        <v>65</v>
      </c>
      <c r="G767" s="50" t="s">
        <v>3015</v>
      </c>
      <c r="H767" s="42" t="str">
        <f t="shared" si="25"/>
        <v>NACC$HYPOSOM=labelled_spss(NACC$HYPOSOM,c(0 = No
1 = Yes
8 = Not assessed
-4 = Not available), label="Hyposomnia/insomnia present")</v>
      </c>
      <c r="I767" s="42" t="str">
        <f t="shared" si="24"/>
        <v>missing values HYPOSOM(8,-4).</v>
      </c>
      <c r="J767" s="61" t="s">
        <v>3828</v>
      </c>
    </row>
    <row r="768" spans="1:10" ht="60" x14ac:dyDescent="0.25">
      <c r="A768" s="49" t="s">
        <v>2724</v>
      </c>
      <c r="B768" s="8" t="s">
        <v>986</v>
      </c>
      <c r="C768" s="63" t="s">
        <v>986</v>
      </c>
      <c r="D768" s="50" t="s">
        <v>985</v>
      </c>
      <c r="E768" s="49" t="s">
        <v>14</v>
      </c>
      <c r="F768" s="49" t="s">
        <v>65</v>
      </c>
      <c r="G768" s="50" t="s">
        <v>3015</v>
      </c>
      <c r="H768" s="42" t="str">
        <f t="shared" si="25"/>
        <v>NACC$SLEEPOTH=labelled_spss(NACC$SLEEPOTH,c(0 = No
1 = Yes
8 = Not assessed
-4 = Not available), label="Other sleep disorder present")</v>
      </c>
      <c r="I768" s="42" t="str">
        <f t="shared" si="24"/>
        <v>missing values SLEEPOTH(8,-4).</v>
      </c>
      <c r="J768" s="61" t="s">
        <v>3828</v>
      </c>
    </row>
    <row r="769" spans="1:10" ht="24" x14ac:dyDescent="0.25">
      <c r="A769" s="49" t="s">
        <v>2724</v>
      </c>
      <c r="B769" s="8" t="s">
        <v>984</v>
      </c>
      <c r="C769" s="63" t="s">
        <v>984</v>
      </c>
      <c r="D769" s="50" t="s">
        <v>983</v>
      </c>
      <c r="E769" s="49" t="s">
        <v>14</v>
      </c>
      <c r="F769" s="49" t="s">
        <v>65</v>
      </c>
      <c r="H769" s="42" t="str">
        <f t="shared" si="25"/>
        <v>NACC$SLEEPOTX=labelled_spss(NACC$SLEEPOTX,c(), label="Other sleep disorder speciﬁcation")</v>
      </c>
      <c r="I769" s="42" t="str">
        <f t="shared" si="24"/>
        <v/>
      </c>
    </row>
    <row r="770" spans="1:10" ht="72" x14ac:dyDescent="0.25">
      <c r="A770" s="49" t="s">
        <v>2724</v>
      </c>
      <c r="B770" s="8" t="s">
        <v>982</v>
      </c>
      <c r="C770" s="63" t="s">
        <v>982</v>
      </c>
      <c r="D770" s="50" t="s">
        <v>1499</v>
      </c>
      <c r="E770" s="49" t="s">
        <v>14</v>
      </c>
      <c r="F770" s="49" t="s">
        <v>65</v>
      </c>
      <c r="G770" s="50" t="s">
        <v>3015</v>
      </c>
      <c r="H770" s="42" t="str">
        <f t="shared" si="25"/>
        <v>NACC$ANGIOCP=labelled_spss(NACC$ANGIOCP,c(0 = No
1 = Yes
8 = Not assessed
-4 = Not available), label="Carotid procedure: angioplasty, endarterectomy, or stent within the past 12 months")</v>
      </c>
      <c r="I770" s="42" t="str">
        <f t="shared" ref="I770:I829" si="26">IF(J770="","",CONCATENATE("missing values ",B770,"(",J770,")."))</f>
        <v>missing values ANGIOCP(8,-4).</v>
      </c>
      <c r="J770" s="61" t="s">
        <v>3828</v>
      </c>
    </row>
    <row r="771" spans="1:10" ht="72" x14ac:dyDescent="0.25">
      <c r="A771" s="49" t="s">
        <v>2724</v>
      </c>
      <c r="B771" s="8" t="s">
        <v>981</v>
      </c>
      <c r="C771" s="63" t="s">
        <v>981</v>
      </c>
      <c r="D771" s="50" t="s">
        <v>1500</v>
      </c>
      <c r="E771" s="49" t="s">
        <v>14</v>
      </c>
      <c r="F771" s="49" t="s">
        <v>65</v>
      </c>
      <c r="G771" s="50" t="s">
        <v>3015</v>
      </c>
      <c r="H771" s="42" t="str">
        <f t="shared" ref="H771:H830" si="27">CONCATENATE("NACC$",B771,"=","labelled_spss(NACC$",B771,",c(",G771,"), label=",$H$1,D771,$H$1,")")</f>
        <v>NACC$ANGIOPCI=labelled_spss(NACC$ANGIOPCI,c(0 = No
1 = Yes
8 = Not assessed
-4 = Not available), label="Percutaneous coronary intervention: angioplasty and/or stent within the past 12 months")</v>
      </c>
      <c r="I771" s="42" t="str">
        <f t="shared" si="26"/>
        <v>missing values ANGIOPCI(8,-4).</v>
      </c>
      <c r="J771" s="61" t="s">
        <v>3828</v>
      </c>
    </row>
    <row r="772" spans="1:10" ht="72" x14ac:dyDescent="0.25">
      <c r="A772" s="49" t="s">
        <v>2724</v>
      </c>
      <c r="B772" s="8" t="s">
        <v>1054</v>
      </c>
      <c r="C772" s="63" t="s">
        <v>1054</v>
      </c>
      <c r="D772" s="50" t="s">
        <v>1501</v>
      </c>
      <c r="E772" s="49" t="s">
        <v>14</v>
      </c>
      <c r="F772" s="49" t="s">
        <v>65</v>
      </c>
      <c r="G772" s="50" t="s">
        <v>3015</v>
      </c>
      <c r="H772" s="42" t="str">
        <f t="shared" si="27"/>
        <v>NACC$PACEMAKE=labelled_spss(NACC$PACEMAKE,c(0 = No
1 = Yes
8 = Not assessed
-4 = Not available), label="Procedure: pacemaker and/or deﬁbrillator within the past 12 months")</v>
      </c>
      <c r="I772" s="42" t="str">
        <f t="shared" si="26"/>
        <v>missing values PACEMAKE(8,-4).</v>
      </c>
      <c r="J772" s="61" t="s">
        <v>3828</v>
      </c>
    </row>
    <row r="773" spans="1:10" ht="60" x14ac:dyDescent="0.25">
      <c r="A773" s="49" t="s">
        <v>2724</v>
      </c>
      <c r="B773" s="8" t="s">
        <v>1053</v>
      </c>
      <c r="C773" s="63" t="s">
        <v>1053</v>
      </c>
      <c r="D773" s="50" t="s">
        <v>1502</v>
      </c>
      <c r="E773" s="49" t="s">
        <v>14</v>
      </c>
      <c r="F773" s="49" t="s">
        <v>65</v>
      </c>
      <c r="G773" s="50" t="s">
        <v>3015</v>
      </c>
      <c r="H773" s="42" t="str">
        <f t="shared" si="27"/>
        <v>NACC$HVALVE=labelled_spss(NACC$HVALVE,c(0 = No
1 = Yes
8 = Not assessed
-4 = Not available), label="Procedure: heart valve replacement or repair within the past 12 months")</v>
      </c>
      <c r="I773" s="42" t="str">
        <f t="shared" si="26"/>
        <v>missing values HVALVE(8,-4).</v>
      </c>
      <c r="J773" s="61" t="s">
        <v>3828</v>
      </c>
    </row>
    <row r="774" spans="1:10" ht="60" x14ac:dyDescent="0.25">
      <c r="A774" s="49" t="s">
        <v>2724</v>
      </c>
      <c r="B774" s="8" t="s">
        <v>1052</v>
      </c>
      <c r="C774" s="63" t="s">
        <v>1052</v>
      </c>
      <c r="D774" s="50" t="s">
        <v>1503</v>
      </c>
      <c r="E774" s="49" t="s">
        <v>14</v>
      </c>
      <c r="F774" s="49" t="s">
        <v>65</v>
      </c>
      <c r="G774" s="50" t="s">
        <v>3015</v>
      </c>
      <c r="H774" s="42" t="str">
        <f t="shared" si="27"/>
        <v>NACC$ANTIENC=labelled_spss(NACC$ANTIENC,c(0 = No
1 = Yes
8 = Not assessed
-4 = Not available), label="Antibody-mediated encephalopathy within the past 12 months")</v>
      </c>
      <c r="I774" s="42" t="str">
        <f t="shared" si="26"/>
        <v>missing values ANTIENC(8,-4).</v>
      </c>
      <c r="J774" s="61" t="s">
        <v>3828</v>
      </c>
    </row>
    <row r="775" spans="1:10" ht="24" x14ac:dyDescent="0.25">
      <c r="A775" s="49" t="s">
        <v>2724</v>
      </c>
      <c r="B775" s="8" t="s">
        <v>1051</v>
      </c>
      <c r="C775" s="63" t="s">
        <v>1051</v>
      </c>
      <c r="D775" s="50" t="s">
        <v>1504</v>
      </c>
      <c r="E775" s="49" t="s">
        <v>14</v>
      </c>
      <c r="F775" s="49" t="s">
        <v>65</v>
      </c>
      <c r="H775" s="42" t="str">
        <f t="shared" si="27"/>
        <v>NACC$ANTIENCX=labelled_spss(NACC$ANTIENCX,c(), label="Antibody-mediated encephalopathy, specify")</v>
      </c>
      <c r="I775" s="42" t="str">
        <f t="shared" si="26"/>
        <v/>
      </c>
    </row>
    <row r="776" spans="1:10" ht="60" x14ac:dyDescent="0.25">
      <c r="A776" s="49" t="s">
        <v>2724</v>
      </c>
      <c r="B776" s="8" t="s">
        <v>1050</v>
      </c>
      <c r="C776" s="63" t="s">
        <v>1050</v>
      </c>
      <c r="D776" s="50" t="s">
        <v>1505</v>
      </c>
      <c r="E776" s="49" t="s">
        <v>14</v>
      </c>
      <c r="F776" s="49" t="s">
        <v>65</v>
      </c>
      <c r="G776" s="50" t="s">
        <v>3014</v>
      </c>
      <c r="H776" s="42" t="str">
        <f t="shared" si="27"/>
        <v>NACC$OTHCOND=labelled_spss(NACC$OTHCOND,c(0 = No
1 = Yes
-4 = Not available), label="Other medical conditions or procedures within the past 12 months not listed above")</v>
      </c>
      <c r="I776" s="42" t="str">
        <f t="shared" si="26"/>
        <v>missing values OTHCOND(-4).</v>
      </c>
      <c r="J776" s="61" t="s">
        <v>2888</v>
      </c>
    </row>
    <row r="777" spans="1:10" ht="24" x14ac:dyDescent="0.25">
      <c r="A777" s="49" t="s">
        <v>2724</v>
      </c>
      <c r="B777" s="8" t="s">
        <v>1049</v>
      </c>
      <c r="C777" s="63" t="s">
        <v>1049</v>
      </c>
      <c r="D777" s="50" t="s">
        <v>1506</v>
      </c>
      <c r="E777" s="49" t="s">
        <v>14</v>
      </c>
      <c r="F777" s="49" t="s">
        <v>65</v>
      </c>
      <c r="H777" s="42" t="str">
        <f t="shared" si="27"/>
        <v>NACC$OTHCONDX=labelled_spss(NACC$OTHCONDX,c(), label="Other medical conditions speciﬁcation ")</v>
      </c>
      <c r="I777" s="42" t="str">
        <f t="shared" si="26"/>
        <v/>
      </c>
    </row>
    <row r="778" spans="1:10" ht="36" x14ac:dyDescent="0.25">
      <c r="A778" s="49" t="s">
        <v>2725</v>
      </c>
      <c r="B778" s="8" t="s">
        <v>1048</v>
      </c>
      <c r="C778" s="63" t="s">
        <v>1048</v>
      </c>
      <c r="D778" s="50" t="s">
        <v>1047</v>
      </c>
      <c r="E778" s="49" t="s">
        <v>14</v>
      </c>
      <c r="F778" s="49" t="s">
        <v>65</v>
      </c>
      <c r="G778" s="50" t="s">
        <v>3134</v>
      </c>
      <c r="H778" s="42" t="str">
        <f t="shared" si="27"/>
        <v>NACC$LANGA1=labelled_spss(NACC$LANGA1,c(1 = English
2 = Spanish), label="A1 Subject Demographics — language")</v>
      </c>
      <c r="I778" s="42" t="str">
        <f t="shared" si="26"/>
        <v/>
      </c>
    </row>
    <row r="779" spans="1:10" ht="48" x14ac:dyDescent="0.25">
      <c r="A779" s="49" t="s">
        <v>2725</v>
      </c>
      <c r="B779" s="8" t="s">
        <v>1046</v>
      </c>
      <c r="C779" s="63" t="s">
        <v>1046</v>
      </c>
      <c r="D779" s="50" t="s">
        <v>1507</v>
      </c>
      <c r="E779" s="49" t="s">
        <v>14</v>
      </c>
      <c r="F779" s="49" t="s">
        <v>65</v>
      </c>
      <c r="G779" s="50" t="s">
        <v>3134</v>
      </c>
      <c r="H779" s="42" t="str">
        <f t="shared" si="27"/>
        <v>NACC$LANGA2=labelled_spss(NACC$LANGA2,c(1 = English
2 = Spanish), label="A2 Co-participant Demographics — language")</v>
      </c>
      <c r="I779" s="42" t="str">
        <f t="shared" si="26"/>
        <v/>
      </c>
    </row>
    <row r="780" spans="1:10" ht="36" x14ac:dyDescent="0.25">
      <c r="A780" s="49" t="s">
        <v>2725</v>
      </c>
      <c r="B780" s="8" t="s">
        <v>1045</v>
      </c>
      <c r="C780" s="63" t="s">
        <v>1045</v>
      </c>
      <c r="D780" s="50" t="s">
        <v>1044</v>
      </c>
      <c r="E780" s="49" t="s">
        <v>14</v>
      </c>
      <c r="F780" s="49" t="s">
        <v>65</v>
      </c>
      <c r="G780" s="50" t="s">
        <v>3134</v>
      </c>
      <c r="H780" s="42" t="str">
        <f t="shared" si="27"/>
        <v>NACC$LANGA3=labelled_spss(NACC$LANGA3,c(1 = English
2 = Spanish), label="A3 Subject Family History — language")</v>
      </c>
      <c r="I780" s="42" t="str">
        <f t="shared" si="26"/>
        <v/>
      </c>
    </row>
    <row r="781" spans="1:10" ht="36" x14ac:dyDescent="0.25">
      <c r="A781" s="49" t="s">
        <v>2725</v>
      </c>
      <c r="B781" s="8" t="s">
        <v>1043</v>
      </c>
      <c r="C781" s="63" t="s">
        <v>1043</v>
      </c>
      <c r="D781" s="50" t="s">
        <v>1042</v>
      </c>
      <c r="E781" s="49" t="s">
        <v>14</v>
      </c>
      <c r="F781" s="49" t="s">
        <v>65</v>
      </c>
      <c r="G781" s="50" t="s">
        <v>3134</v>
      </c>
      <c r="H781" s="42" t="str">
        <f t="shared" si="27"/>
        <v>NACC$LANGA4=labelled_spss(NACC$LANGA4,c(1 = English
2 = Spanish), label="A4 Subject Medications — language")</v>
      </c>
      <c r="I781" s="42" t="str">
        <f t="shared" si="26"/>
        <v/>
      </c>
    </row>
    <row r="782" spans="1:10" ht="36" x14ac:dyDescent="0.25">
      <c r="A782" s="49" t="s">
        <v>2725</v>
      </c>
      <c r="B782" s="8" t="s">
        <v>1041</v>
      </c>
      <c r="C782" s="63" t="s">
        <v>1041</v>
      </c>
      <c r="D782" s="50" t="s">
        <v>1040</v>
      </c>
      <c r="E782" s="49" t="s">
        <v>14</v>
      </c>
      <c r="F782" s="49" t="s">
        <v>65</v>
      </c>
      <c r="G782" s="50" t="s">
        <v>3134</v>
      </c>
      <c r="H782" s="42" t="str">
        <f t="shared" si="27"/>
        <v>NACC$LANGA5=labelled_spss(NACC$LANGA5,c(1 = English
2 = Spanish), label="A5 Subject Health History — language")</v>
      </c>
      <c r="I782" s="42" t="str">
        <f t="shared" si="26"/>
        <v/>
      </c>
    </row>
    <row r="783" spans="1:10" ht="48" x14ac:dyDescent="0.25">
      <c r="A783" s="49" t="s">
        <v>2725</v>
      </c>
      <c r="B783" s="8" t="s">
        <v>1039</v>
      </c>
      <c r="C783" s="63" t="s">
        <v>1039</v>
      </c>
      <c r="D783" s="50" t="s">
        <v>1508</v>
      </c>
      <c r="E783" s="49" t="s">
        <v>14</v>
      </c>
      <c r="F783" s="49" t="s">
        <v>65</v>
      </c>
      <c r="G783" s="50" t="s">
        <v>3134</v>
      </c>
      <c r="H783" s="42" t="str">
        <f t="shared" si="27"/>
        <v>NACC$LANGB1=labelled_spss(NACC$LANGB1,c(1 = English
2 = Spanish), label="B1 Evaluation Form: Physical — language")</v>
      </c>
      <c r="I783" s="42" t="str">
        <f t="shared" si="26"/>
        <v/>
      </c>
    </row>
    <row r="784" spans="1:10" ht="48" x14ac:dyDescent="0.25">
      <c r="A784" s="49" t="s">
        <v>2725</v>
      </c>
      <c r="B784" s="8" t="s">
        <v>1038</v>
      </c>
      <c r="C784" s="63" t="s">
        <v>1038</v>
      </c>
      <c r="D784" s="50" t="s">
        <v>1509</v>
      </c>
      <c r="E784" s="49" t="s">
        <v>14</v>
      </c>
      <c r="F784" s="49" t="s">
        <v>65</v>
      </c>
      <c r="G784" s="50" t="s">
        <v>3134</v>
      </c>
      <c r="H784" s="42" t="str">
        <f t="shared" si="27"/>
        <v>NACC$LANGB4=labelled_spss(NACC$LANGB4,c(1 = English
2 = Spanish), label="B4 Global Staging — CDR: Standard and Supplemental — language")</v>
      </c>
      <c r="I784" s="42" t="str">
        <f t="shared" si="26"/>
        <v/>
      </c>
    </row>
    <row r="785" spans="1:13" ht="48" x14ac:dyDescent="0.25">
      <c r="A785" s="49" t="s">
        <v>2725</v>
      </c>
      <c r="B785" s="8" t="s">
        <v>1037</v>
      </c>
      <c r="C785" s="63" t="s">
        <v>1037</v>
      </c>
      <c r="D785" s="50" t="s">
        <v>1510</v>
      </c>
      <c r="E785" s="49" t="s">
        <v>14</v>
      </c>
      <c r="F785" s="49" t="s">
        <v>65</v>
      </c>
      <c r="G785" s="50" t="s">
        <v>3134</v>
      </c>
      <c r="H785" s="42" t="str">
        <f t="shared" si="27"/>
        <v>NACC$LANGB5=labelled_spss(NACC$LANGB5,c(1 = English
2 = Spanish), label="B5 Behavioral Assessment: NPI-Q — language")</v>
      </c>
      <c r="I785" s="42" t="str">
        <f t="shared" si="26"/>
        <v/>
      </c>
    </row>
    <row r="786" spans="1:13" ht="48" x14ac:dyDescent="0.25">
      <c r="A786" s="49" t="s">
        <v>2725</v>
      </c>
      <c r="B786" s="8" t="s">
        <v>1036</v>
      </c>
      <c r="C786" s="63" t="s">
        <v>1036</v>
      </c>
      <c r="D786" s="50" t="s">
        <v>1511</v>
      </c>
      <c r="E786" s="49" t="s">
        <v>14</v>
      </c>
      <c r="F786" s="49" t="s">
        <v>65</v>
      </c>
      <c r="G786" s="50" t="s">
        <v>3134</v>
      </c>
      <c r="H786" s="42" t="str">
        <f t="shared" si="27"/>
        <v>NACC$LANGB6=labelled_spss(NACC$LANGB6,c(1 = English
2 = Spanish), label="B6 Behavioral Assessment: GDS — language")</v>
      </c>
      <c r="I786" s="42" t="str">
        <f t="shared" si="26"/>
        <v/>
      </c>
    </row>
    <row r="787" spans="1:13" ht="48" x14ac:dyDescent="0.25">
      <c r="A787" s="49" t="s">
        <v>2725</v>
      </c>
      <c r="B787" s="8" t="s">
        <v>1035</v>
      </c>
      <c r="C787" s="63" t="s">
        <v>1035</v>
      </c>
      <c r="D787" s="50" t="s">
        <v>1512</v>
      </c>
      <c r="E787" s="49" t="s">
        <v>14</v>
      </c>
      <c r="F787" s="49" t="s">
        <v>65</v>
      </c>
      <c r="G787" s="50" t="s">
        <v>3134</v>
      </c>
      <c r="H787" s="42" t="str">
        <f t="shared" si="27"/>
        <v>NACC$LANGB7=labelled_spss(NACC$LANGB7,c(1 = English
2 = Spanish), label="B7 Functional Assessment: FAS — language")</v>
      </c>
      <c r="I787" s="42" t="str">
        <f t="shared" si="26"/>
        <v/>
      </c>
    </row>
    <row r="788" spans="1:13" ht="48" x14ac:dyDescent="0.25">
      <c r="A788" s="49" t="s">
        <v>2725</v>
      </c>
      <c r="B788" s="8" t="s">
        <v>1034</v>
      </c>
      <c r="C788" s="63" t="s">
        <v>1034</v>
      </c>
      <c r="D788" s="50" t="s">
        <v>1513</v>
      </c>
      <c r="E788" s="49" t="s">
        <v>14</v>
      </c>
      <c r="F788" s="49" t="s">
        <v>65</v>
      </c>
      <c r="G788" s="50" t="s">
        <v>3134</v>
      </c>
      <c r="H788" s="42" t="str">
        <f t="shared" si="27"/>
        <v>NACC$LANGB8=labelled_spss(NACC$LANGB8,c(1 = English
2 = Spanish), label="B8 Neurological Examination Findings — language")</v>
      </c>
      <c r="I788" s="42" t="str">
        <f t="shared" si="26"/>
        <v/>
      </c>
    </row>
    <row r="789" spans="1:13" ht="48" x14ac:dyDescent="0.25">
      <c r="A789" s="49" t="s">
        <v>2725</v>
      </c>
      <c r="B789" s="8" t="s">
        <v>1033</v>
      </c>
      <c r="C789" s="63" t="s">
        <v>1033</v>
      </c>
      <c r="D789" s="50" t="s">
        <v>1514</v>
      </c>
      <c r="E789" s="49" t="s">
        <v>14</v>
      </c>
      <c r="F789" s="49" t="s">
        <v>65</v>
      </c>
      <c r="G789" s="50" t="s">
        <v>3134</v>
      </c>
      <c r="H789" s="42" t="str">
        <f t="shared" si="27"/>
        <v>NACC$LANGB9=labelled_spss(NACC$LANGB9,c(1 = English
2 = Spanish), label="B9 Clinician Judgment of Symptoms — language")</v>
      </c>
      <c r="I789" s="42" t="str">
        <f t="shared" si="26"/>
        <v/>
      </c>
    </row>
    <row r="790" spans="1:13" ht="48" x14ac:dyDescent="0.25">
      <c r="A790" s="49" t="s">
        <v>2725</v>
      </c>
      <c r="B790" s="8" t="s">
        <v>1032</v>
      </c>
      <c r="C790" s="63" t="s">
        <v>1032</v>
      </c>
      <c r="D790" s="50" t="s">
        <v>1515</v>
      </c>
      <c r="E790" s="49" t="s">
        <v>14</v>
      </c>
      <c r="F790" s="49" t="s">
        <v>65</v>
      </c>
      <c r="G790" s="50" t="s">
        <v>3134</v>
      </c>
      <c r="H790" s="42" t="str">
        <f t="shared" si="27"/>
        <v>NACC$LANGC2=labelled_spss(NACC$LANGC2,c(1 = English
2 = Spanish), label="C2 Neuropsychological Battery Scores — language")</v>
      </c>
      <c r="I790" s="42" t="str">
        <f t="shared" si="26"/>
        <v/>
      </c>
    </row>
    <row r="791" spans="1:13" ht="36" x14ac:dyDescent="0.25">
      <c r="A791" s="49" t="s">
        <v>2725</v>
      </c>
      <c r="B791" s="8" t="s">
        <v>1031</v>
      </c>
      <c r="C791" s="63" t="s">
        <v>1031</v>
      </c>
      <c r="D791" s="50" t="s">
        <v>1030</v>
      </c>
      <c r="E791" s="49" t="s">
        <v>14</v>
      </c>
      <c r="F791" s="49" t="s">
        <v>65</v>
      </c>
      <c r="G791" s="50" t="s">
        <v>3134</v>
      </c>
      <c r="H791" s="42" t="str">
        <f t="shared" si="27"/>
        <v>NACC$LANGD1=labelled_spss(NACC$LANGD1,c(1 = English
2 = Spanish), label="D1 Clinician Diagnosis — language")</v>
      </c>
      <c r="I791" s="42" t="str">
        <f t="shared" si="26"/>
        <v/>
      </c>
    </row>
    <row r="792" spans="1:13" ht="48" x14ac:dyDescent="0.25">
      <c r="A792" s="49" t="s">
        <v>2725</v>
      </c>
      <c r="B792" s="8" t="s">
        <v>1029</v>
      </c>
      <c r="C792" s="63" t="s">
        <v>1029</v>
      </c>
      <c r="D792" s="50" t="s">
        <v>1516</v>
      </c>
      <c r="E792" s="49" t="s">
        <v>14</v>
      </c>
      <c r="F792" s="49" t="s">
        <v>65</v>
      </c>
      <c r="G792" s="50" t="s">
        <v>3134</v>
      </c>
      <c r="H792" s="42" t="str">
        <f t="shared" si="27"/>
        <v>NACC$LANGD2=labelled_spss(NACC$LANGD2,c(1 = English
2 = Spanish), label="D2 Clinician-assessed Medical Conditions — language")</v>
      </c>
      <c r="I792" s="42" t="str">
        <f t="shared" si="26"/>
        <v/>
      </c>
    </row>
    <row r="793" spans="1:13" ht="36" x14ac:dyDescent="0.25">
      <c r="A793" s="49" t="s">
        <v>2725</v>
      </c>
      <c r="B793" s="30" t="s">
        <v>1028</v>
      </c>
      <c r="C793" s="64" t="s">
        <v>1028</v>
      </c>
      <c r="D793" s="56" t="s">
        <v>1027</v>
      </c>
      <c r="E793" s="49" t="s">
        <v>14</v>
      </c>
      <c r="F793" s="49" t="s">
        <v>65</v>
      </c>
      <c r="G793" s="50" t="s">
        <v>3134</v>
      </c>
      <c r="H793" s="42" t="str">
        <f t="shared" si="27"/>
        <v>NACC$LANGB3F=labelled_spss(NACC$LANGB3F,c(1 = English
2 = Spanish), label="B3F Supplemental UPDRS — language")</v>
      </c>
      <c r="I793" s="42" t="str">
        <f t="shared" si="26"/>
        <v/>
      </c>
      <c r="M793" s="7">
        <v>1</v>
      </c>
    </row>
    <row r="794" spans="1:13" ht="48" x14ac:dyDescent="0.25">
      <c r="A794" s="49" t="s">
        <v>2725</v>
      </c>
      <c r="B794" s="30" t="s">
        <v>1026</v>
      </c>
      <c r="C794" s="64" t="s">
        <v>1026</v>
      </c>
      <c r="D794" s="56" t="s">
        <v>1517</v>
      </c>
      <c r="E794" s="49" t="s">
        <v>14</v>
      </c>
      <c r="F794" s="49" t="s">
        <v>65</v>
      </c>
      <c r="G794" s="50" t="s">
        <v>3134</v>
      </c>
      <c r="H794" s="42" t="str">
        <f t="shared" si="27"/>
        <v>NACC$LANGB9F=labelled_spss(NACC$LANGB9F,c(1 = English
2 = Spanish), label="B9F Clinical PPA and bvFTD Features — language")</v>
      </c>
      <c r="I794" s="42" t="str">
        <f t="shared" si="26"/>
        <v/>
      </c>
      <c r="M794" s="7">
        <v>1</v>
      </c>
    </row>
    <row r="795" spans="1:13" ht="48" x14ac:dyDescent="0.25">
      <c r="A795" s="49" t="s">
        <v>2725</v>
      </c>
      <c r="B795" s="30" t="s">
        <v>1025</v>
      </c>
      <c r="C795" s="64" t="s">
        <v>1025</v>
      </c>
      <c r="D795" s="56" t="s">
        <v>1518</v>
      </c>
      <c r="E795" s="49" t="s">
        <v>14</v>
      </c>
      <c r="F795" s="49" t="s">
        <v>65</v>
      </c>
      <c r="G795" s="50" t="s">
        <v>3134</v>
      </c>
      <c r="H795" s="42" t="str">
        <f t="shared" si="27"/>
        <v>NACC$LANGC1F=labelled_spss(NACC$LANGC1F,c(1 = English
2 = Spanish), label="C1F Neuropsychological Battery Summary Scores — language")</v>
      </c>
      <c r="I795" s="42" t="str">
        <f t="shared" si="26"/>
        <v/>
      </c>
      <c r="M795" s="7">
        <v>1</v>
      </c>
    </row>
    <row r="796" spans="1:13" ht="48" x14ac:dyDescent="0.25">
      <c r="A796" s="49" t="s">
        <v>2725</v>
      </c>
      <c r="B796" s="30" t="s">
        <v>1024</v>
      </c>
      <c r="C796" s="64" t="s">
        <v>1024</v>
      </c>
      <c r="D796" s="56" t="s">
        <v>1519</v>
      </c>
      <c r="E796" s="49" t="s">
        <v>14</v>
      </c>
      <c r="F796" s="49" t="s">
        <v>65</v>
      </c>
      <c r="G796" s="50" t="s">
        <v>3134</v>
      </c>
      <c r="H796" s="42" t="str">
        <f t="shared" si="27"/>
        <v>NACC$LANGC2F=labelled_spss(NACC$LANGC2F,c(1 = English
2 = Spanish), label="C2F Social Norms Questionnaire — language")</v>
      </c>
      <c r="I796" s="42" t="str">
        <f t="shared" si="26"/>
        <v/>
      </c>
      <c r="M796" s="7">
        <v>1</v>
      </c>
    </row>
    <row r="797" spans="1:13" ht="48" x14ac:dyDescent="0.25">
      <c r="A797" s="49" t="s">
        <v>2725</v>
      </c>
      <c r="B797" s="30" t="s">
        <v>1023</v>
      </c>
      <c r="C797" s="64" t="s">
        <v>1023</v>
      </c>
      <c r="D797" s="56" t="s">
        <v>1520</v>
      </c>
      <c r="E797" s="49" t="s">
        <v>14</v>
      </c>
      <c r="F797" s="49" t="s">
        <v>65</v>
      </c>
      <c r="G797" s="50" t="s">
        <v>3134</v>
      </c>
      <c r="H797" s="42" t="str">
        <f t="shared" si="27"/>
        <v>NACC$LANGC3F=labelled_spss(NACC$LANGC3F,c(1 = English
2 = Spanish), label="C3F Social Behavior Observer Checklist — language")</v>
      </c>
      <c r="I797" s="42" t="str">
        <f t="shared" si="26"/>
        <v/>
      </c>
      <c r="M797" s="7">
        <v>1</v>
      </c>
    </row>
    <row r="798" spans="1:13" ht="48" x14ac:dyDescent="0.25">
      <c r="A798" s="49" t="s">
        <v>2725</v>
      </c>
      <c r="B798" s="30" t="s">
        <v>1081</v>
      </c>
      <c r="C798" s="64" t="s">
        <v>1081</v>
      </c>
      <c r="D798" s="56" t="s">
        <v>1521</v>
      </c>
      <c r="E798" s="49" t="s">
        <v>14</v>
      </c>
      <c r="F798" s="49" t="s">
        <v>65</v>
      </c>
      <c r="G798" s="50" t="s">
        <v>3134</v>
      </c>
      <c r="H798" s="42" t="str">
        <f t="shared" si="27"/>
        <v>NACC$LANGC4F=labelled_spss(NACC$LANGC4F,c(1 = English
2 = Spanish), label="C4F Behavioral Inhibition Scale — language")</v>
      </c>
      <c r="I798" s="42" t="str">
        <f t="shared" si="26"/>
        <v/>
      </c>
      <c r="M798" s="7">
        <v>1</v>
      </c>
    </row>
    <row r="799" spans="1:13" ht="48" x14ac:dyDescent="0.25">
      <c r="A799" s="49" t="s">
        <v>2725</v>
      </c>
      <c r="B799" s="30" t="s">
        <v>1080</v>
      </c>
      <c r="C799" s="64" t="s">
        <v>1080</v>
      </c>
      <c r="D799" s="56" t="s">
        <v>1522</v>
      </c>
      <c r="E799" s="49" t="s">
        <v>14</v>
      </c>
      <c r="F799" s="49" t="s">
        <v>65</v>
      </c>
      <c r="G799" s="50" t="s">
        <v>3134</v>
      </c>
      <c r="H799" s="42" t="str">
        <f t="shared" si="27"/>
        <v>NACC$LANGC5F=labelled_spss(NACC$LANGC5F,c(1 = English
2 = Spanish), label="C5F Interpersonal Reactivity Index — language")</v>
      </c>
      <c r="I799" s="42" t="str">
        <f t="shared" si="26"/>
        <v/>
      </c>
      <c r="M799" s="7">
        <v>1</v>
      </c>
    </row>
    <row r="800" spans="1:13" ht="48" x14ac:dyDescent="0.25">
      <c r="A800" s="49" t="s">
        <v>2725</v>
      </c>
      <c r="B800" s="30" t="s">
        <v>1079</v>
      </c>
      <c r="C800" s="64" t="s">
        <v>1079</v>
      </c>
      <c r="D800" s="56" t="s">
        <v>1523</v>
      </c>
      <c r="E800" s="49" t="s">
        <v>14</v>
      </c>
      <c r="F800" s="49" t="s">
        <v>65</v>
      </c>
      <c r="G800" s="50" t="s">
        <v>3134</v>
      </c>
      <c r="H800" s="42" t="str">
        <f t="shared" si="27"/>
        <v>NACC$LANGC6F=labelled_spss(NACC$LANGC6F,c(1 = English
2 = Spanish), label="C6F Revised Self-monitoring Scale — language")</v>
      </c>
      <c r="I800" s="42" t="str">
        <f t="shared" si="26"/>
        <v/>
      </c>
      <c r="M800" s="7">
        <v>1</v>
      </c>
    </row>
    <row r="801" spans="1:13" ht="36" x14ac:dyDescent="0.25">
      <c r="A801" s="49" t="s">
        <v>2725</v>
      </c>
      <c r="B801" s="30" t="s">
        <v>1078</v>
      </c>
      <c r="C801" s="64" t="s">
        <v>1078</v>
      </c>
      <c r="D801" s="56" t="s">
        <v>1077</v>
      </c>
      <c r="E801" s="49" t="s">
        <v>14</v>
      </c>
      <c r="F801" s="49" t="s">
        <v>65</v>
      </c>
      <c r="G801" s="50" t="s">
        <v>3134</v>
      </c>
      <c r="H801" s="42" t="str">
        <f t="shared" si="27"/>
        <v>NACC$LANGE2F=labelled_spss(NACC$LANGE2F,c(1 = English
2 = Spanish), label="E2F Imaging Available — language")</v>
      </c>
      <c r="I801" s="42" t="str">
        <f t="shared" si="26"/>
        <v/>
      </c>
      <c r="M801" s="7">
        <v>1</v>
      </c>
    </row>
    <row r="802" spans="1:13" ht="36" x14ac:dyDescent="0.25">
      <c r="A802" s="49" t="s">
        <v>2725</v>
      </c>
      <c r="B802" s="30" t="s">
        <v>1076</v>
      </c>
      <c r="C802" s="64" t="s">
        <v>1076</v>
      </c>
      <c r="D802" s="56" t="s">
        <v>1075</v>
      </c>
      <c r="E802" s="49" t="s">
        <v>14</v>
      </c>
      <c r="F802" s="49" t="s">
        <v>65</v>
      </c>
      <c r="G802" s="50" t="s">
        <v>3134</v>
      </c>
      <c r="H802" s="42" t="str">
        <f t="shared" si="27"/>
        <v>NACC$LANGE3F=labelled_spss(NACC$LANGE3F,c(1 = English
2 = Spanish), label="E3F Imaging in Diagnosis — language")</v>
      </c>
      <c r="I802" s="42" t="str">
        <f t="shared" si="26"/>
        <v/>
      </c>
      <c r="M802" s="7">
        <v>1</v>
      </c>
    </row>
    <row r="803" spans="1:13" ht="36" x14ac:dyDescent="0.25">
      <c r="A803" s="49" t="s">
        <v>2725</v>
      </c>
      <c r="B803" s="30" t="s">
        <v>1074</v>
      </c>
      <c r="C803" s="64" t="s">
        <v>1074</v>
      </c>
      <c r="D803" s="56" t="s">
        <v>1073</v>
      </c>
      <c r="E803" s="49" t="s">
        <v>14</v>
      </c>
      <c r="F803" s="49" t="s">
        <v>65</v>
      </c>
      <c r="G803" s="50" t="s">
        <v>3134</v>
      </c>
      <c r="H803" s="42" t="str">
        <f t="shared" si="27"/>
        <v>NACC$LANGCLS=labelled_spss(NACC$LANGCLS,c(1 = English
2 = Spanish), label="CLS Subject Demographics — language")</v>
      </c>
      <c r="I803" s="42" t="str">
        <f t="shared" si="26"/>
        <v/>
      </c>
      <c r="M803" s="7">
        <v>1</v>
      </c>
    </row>
    <row r="804" spans="1:13" ht="24" x14ac:dyDescent="0.25">
      <c r="A804" s="49" t="s">
        <v>2725</v>
      </c>
      <c r="B804" s="30" t="s">
        <v>1072</v>
      </c>
      <c r="C804" s="63" t="s">
        <v>1072</v>
      </c>
      <c r="D804" s="50" t="s">
        <v>1071</v>
      </c>
      <c r="E804" s="49" t="s">
        <v>14</v>
      </c>
      <c r="F804" s="49" t="s">
        <v>65</v>
      </c>
      <c r="G804" s="50" t="s">
        <v>3062</v>
      </c>
      <c r="H804" s="42" t="str">
        <f t="shared" si="27"/>
        <v>NACC$CLSSUB=labelled_spss(NACC$CLSSUB,c(0 = No
1 = Yes), label="B3F Subject Demographics — language")</v>
      </c>
      <c r="I804" s="42" t="str">
        <f t="shared" si="26"/>
        <v/>
      </c>
      <c r="M804" s="7">
        <v>1</v>
      </c>
    </row>
    <row r="805" spans="1:13" ht="24" x14ac:dyDescent="0.25">
      <c r="A805" s="49" t="s">
        <v>2726</v>
      </c>
      <c r="B805" s="8" t="s">
        <v>1070</v>
      </c>
      <c r="C805" s="63" t="s">
        <v>1070</v>
      </c>
      <c r="D805" s="50" t="s">
        <v>1524</v>
      </c>
      <c r="E805" s="49" t="s">
        <v>8</v>
      </c>
      <c r="F805" s="49" t="s">
        <v>65</v>
      </c>
      <c r="H805" s="42" t="str">
        <f t="shared" si="27"/>
        <v>NACC$NACCSPNL=labelled_spss(NACC$NACCSPNL,c(), label="Average Spanish level (average of Questions 6 – 9)")</v>
      </c>
      <c r="I805" s="42" t="str">
        <f t="shared" si="26"/>
        <v/>
      </c>
    </row>
    <row r="806" spans="1:13" ht="24" x14ac:dyDescent="0.25">
      <c r="A806" s="49" t="s">
        <v>2726</v>
      </c>
      <c r="B806" s="8" t="s">
        <v>1069</v>
      </c>
      <c r="C806" s="63" t="s">
        <v>1069</v>
      </c>
      <c r="D806" s="50" t="s">
        <v>1525</v>
      </c>
      <c r="E806" s="49" t="s">
        <v>8</v>
      </c>
      <c r="F806" s="49" t="s">
        <v>65</v>
      </c>
      <c r="H806" s="42" t="str">
        <f t="shared" si="27"/>
        <v>NACC$NACCENGL=labelled_spss(NACC$NACCENGL,c(), label="Average English level (average of Questions 11 – 14)")</v>
      </c>
      <c r="I806" s="42" t="str">
        <f t="shared" si="26"/>
        <v/>
      </c>
    </row>
    <row r="807" spans="1:13" ht="48" x14ac:dyDescent="0.25">
      <c r="A807" s="49" t="s">
        <v>2726</v>
      </c>
      <c r="B807" s="8" t="s">
        <v>1068</v>
      </c>
      <c r="C807" s="63" t="s">
        <v>1068</v>
      </c>
      <c r="D807" s="50" t="s">
        <v>1526</v>
      </c>
      <c r="E807" s="49" t="s">
        <v>14</v>
      </c>
      <c r="F807" s="49" t="s">
        <v>65</v>
      </c>
      <c r="G807" s="50" t="s">
        <v>3134</v>
      </c>
      <c r="H807" s="42" t="str">
        <f t="shared" si="27"/>
        <v>NACC$APREFLAN=labelled_spss(NACC$APREFLAN,c(1 = English
2 = Spanish), label="In what language do you prefer to be evaluated (English or Spanish)")</v>
      </c>
      <c r="I807" s="42" t="str">
        <f t="shared" si="26"/>
        <v/>
      </c>
    </row>
    <row r="808" spans="1:13" ht="36" x14ac:dyDescent="0.25">
      <c r="A808" s="49" t="s">
        <v>2726</v>
      </c>
      <c r="B808" s="8" t="s">
        <v>1067</v>
      </c>
      <c r="C808" s="63" t="s">
        <v>1067</v>
      </c>
      <c r="D808" s="50" t="s">
        <v>1527</v>
      </c>
      <c r="E808" s="49" t="s">
        <v>14</v>
      </c>
      <c r="F808" s="49" t="s">
        <v>65</v>
      </c>
      <c r="H808" s="42" t="str">
        <f t="shared" si="27"/>
        <v>NACC$AYRSPAN=labelled_spss(NACC$AYRSPAN,c(), label="How many years have you lived in an environment where people generally speak Spanish")</v>
      </c>
      <c r="I808" s="42" t="str">
        <f t="shared" si="26"/>
        <v/>
      </c>
    </row>
    <row r="809" spans="1:13" ht="36" x14ac:dyDescent="0.25">
      <c r="A809" s="49" t="s">
        <v>2726</v>
      </c>
      <c r="B809" s="8" t="s">
        <v>1066</v>
      </c>
      <c r="C809" s="63" t="s">
        <v>1066</v>
      </c>
      <c r="D809" s="50" t="s">
        <v>1528</v>
      </c>
      <c r="E809" s="49" t="s">
        <v>14</v>
      </c>
      <c r="F809" s="49" t="s">
        <v>65</v>
      </c>
      <c r="H809" s="42" t="str">
        <f t="shared" si="27"/>
        <v>NACC$AYRENGL=labelled_spss(NACC$AYRENGL,c(), label="How many years have you lived in an environment where people generally speak English")</v>
      </c>
      <c r="I809" s="42" t="str">
        <f t="shared" si="26"/>
        <v/>
      </c>
    </row>
    <row r="810" spans="1:13" ht="36" x14ac:dyDescent="0.25">
      <c r="A810" s="49" t="s">
        <v>2726</v>
      </c>
      <c r="B810" s="8" t="s">
        <v>1065</v>
      </c>
      <c r="C810" s="63" t="s">
        <v>1065</v>
      </c>
      <c r="D810" s="50" t="s">
        <v>1529</v>
      </c>
      <c r="E810" s="49" t="s">
        <v>14</v>
      </c>
      <c r="F810" s="49" t="s">
        <v>65</v>
      </c>
      <c r="H810" s="42" t="str">
        <f t="shared" si="27"/>
        <v>NACC$APCSPAN=labelled_spss(NACC$APCSPAN,c(), label="Please approximate the percentage of time during a normal/average day that you use Spanish")</v>
      </c>
      <c r="I810" s="42" t="str">
        <f t="shared" si="26"/>
        <v/>
      </c>
    </row>
    <row r="811" spans="1:13" ht="36" x14ac:dyDescent="0.25">
      <c r="A811" s="49" t="s">
        <v>2726</v>
      </c>
      <c r="B811" s="8" t="s">
        <v>1064</v>
      </c>
      <c r="C811" s="63" t="s">
        <v>1064</v>
      </c>
      <c r="D811" s="50" t="s">
        <v>1530</v>
      </c>
      <c r="E811" s="49" t="s">
        <v>14</v>
      </c>
      <c r="F811" s="49" t="s">
        <v>65</v>
      </c>
      <c r="H811" s="42" t="str">
        <f t="shared" si="27"/>
        <v>NACC$APCENGL=labelled_spss(NACC$APCENGL,c(), label="Please approximate the percentage of time during a normal/average day that you use English")</v>
      </c>
      <c r="I811" s="42" t="str">
        <f t="shared" si="26"/>
        <v/>
      </c>
    </row>
    <row r="812" spans="1:13" ht="108" x14ac:dyDescent="0.25">
      <c r="A812" s="49" t="s">
        <v>2726</v>
      </c>
      <c r="B812" s="8" t="s">
        <v>1063</v>
      </c>
      <c r="C812" s="63" t="s">
        <v>1063</v>
      </c>
      <c r="D812" s="50" t="s">
        <v>1531</v>
      </c>
      <c r="E812" s="49" t="s">
        <v>14</v>
      </c>
      <c r="F812" s="49" t="s">
        <v>65</v>
      </c>
      <c r="G812" s="50" t="s">
        <v>3135</v>
      </c>
      <c r="H812" s="42" t="str">
        <f t="shared" si="27"/>
        <v>NACC$ASPKSPAN=labelled_spss(NACC$ASPKSPAN,c(1 = Almost none
2 = Very poor
3 = Fair
4 = Functional
5 = Good
6 = Very good
7 = Like native speaker), label="In your opinion, what is your level of proﬁciency when you speak Spanish")</v>
      </c>
      <c r="I812" s="42" t="str">
        <f t="shared" si="26"/>
        <v/>
      </c>
    </row>
    <row r="813" spans="1:13" ht="108" x14ac:dyDescent="0.25">
      <c r="A813" s="49" t="s">
        <v>2726</v>
      </c>
      <c r="B813" s="8" t="s">
        <v>1062</v>
      </c>
      <c r="C813" s="63" t="s">
        <v>1062</v>
      </c>
      <c r="D813" s="50" t="s">
        <v>1532</v>
      </c>
      <c r="E813" s="49" t="s">
        <v>14</v>
      </c>
      <c r="F813" s="49" t="s">
        <v>65</v>
      </c>
      <c r="G813" s="50" t="s">
        <v>3135</v>
      </c>
      <c r="H813" s="42" t="str">
        <f t="shared" si="27"/>
        <v>NACC$AREASPAN=labelled_spss(NACC$AREASPAN,c(1 = Almost none
2 = Very poor
3 = Fair
4 = Functional
5 = Good
6 = Very good
7 = Like native speaker), label="In your opinion, what is your level of proﬁciency when you read Spanish")</v>
      </c>
      <c r="I813" s="42" t="str">
        <f t="shared" si="26"/>
        <v/>
      </c>
    </row>
    <row r="814" spans="1:13" ht="108" x14ac:dyDescent="0.25">
      <c r="A814" s="49" t="s">
        <v>2726</v>
      </c>
      <c r="B814" s="8" t="s">
        <v>1061</v>
      </c>
      <c r="C814" s="63" t="s">
        <v>1061</v>
      </c>
      <c r="D814" s="50" t="s">
        <v>1533</v>
      </c>
      <c r="E814" s="49" t="s">
        <v>14</v>
      </c>
      <c r="F814" s="49" t="s">
        <v>65</v>
      </c>
      <c r="G814" s="50" t="s">
        <v>3135</v>
      </c>
      <c r="H814" s="42" t="str">
        <f t="shared" si="27"/>
        <v>NACC$AWRISPAN=labelled_spss(NACC$AWRISPAN,c(1 = Almost none
2 = Very poor
3 = Fair
4 = Functional
5 = Good
6 = Very good
7 = Like native speaker), label="In your opinion, what is your level of proﬁciency when you write in Spanish")</v>
      </c>
      <c r="I814" s="42" t="str">
        <f t="shared" si="26"/>
        <v/>
      </c>
    </row>
    <row r="815" spans="1:13" ht="108" x14ac:dyDescent="0.25">
      <c r="A815" s="49" t="s">
        <v>2726</v>
      </c>
      <c r="B815" s="8" t="s">
        <v>1060</v>
      </c>
      <c r="C815" s="63" t="s">
        <v>1060</v>
      </c>
      <c r="D815" s="50" t="s">
        <v>1534</v>
      </c>
      <c r="E815" s="49" t="s">
        <v>14</v>
      </c>
      <c r="F815" s="49" t="s">
        <v>65</v>
      </c>
      <c r="G815" s="50" t="s">
        <v>3135</v>
      </c>
      <c r="H815" s="42" t="str">
        <f t="shared" si="27"/>
        <v>NACC$AUNDSPAN=labelled_spss(NACC$AUNDSPAN,c(1 = Almost none
2 = Very poor
3 = Fair
4 = Functional
5 = Good
6 = Very good
7 = Like native speaker), label="In your opinion, what is your level of proﬁciency for understanding spoken/oral Spanish")</v>
      </c>
      <c r="I815" s="42" t="str">
        <f t="shared" si="26"/>
        <v/>
      </c>
    </row>
    <row r="816" spans="1:13" ht="108" x14ac:dyDescent="0.25">
      <c r="A816" s="49" t="s">
        <v>2726</v>
      </c>
      <c r="B816" s="8" t="s">
        <v>1059</v>
      </c>
      <c r="C816" s="63" t="s">
        <v>1059</v>
      </c>
      <c r="D816" s="50" t="s">
        <v>1535</v>
      </c>
      <c r="E816" s="49" t="s">
        <v>14</v>
      </c>
      <c r="F816" s="49" t="s">
        <v>65</v>
      </c>
      <c r="G816" s="50" t="s">
        <v>3135</v>
      </c>
      <c r="H816" s="42" t="str">
        <f t="shared" si="27"/>
        <v>NACC$ASPKENGL=labelled_spss(NACC$ASPKENGL,c(1 = Almost none
2 = Very poor
3 = Fair
4 = Functional
5 = Good
6 = Very good
7 = Like native speaker), label="In your opinion, what is your level of proﬁciency when you speak English")</v>
      </c>
      <c r="I816" s="42" t="str">
        <f t="shared" si="26"/>
        <v/>
      </c>
    </row>
    <row r="817" spans="1:13" ht="108" x14ac:dyDescent="0.25">
      <c r="A817" s="49" t="s">
        <v>2726</v>
      </c>
      <c r="B817" s="8" t="s">
        <v>1058</v>
      </c>
      <c r="C817" s="63" t="s">
        <v>1058</v>
      </c>
      <c r="D817" s="50" t="s">
        <v>1536</v>
      </c>
      <c r="E817" s="49" t="s">
        <v>14</v>
      </c>
      <c r="F817" s="49" t="s">
        <v>65</v>
      </c>
      <c r="G817" s="50" t="s">
        <v>3135</v>
      </c>
      <c r="H817" s="42" t="str">
        <f t="shared" si="27"/>
        <v>NACC$AREAENGL=labelled_spss(NACC$AREAENGL,c(1 = Almost none
2 = Very poor
3 = Fair
4 = Functional
5 = Good
6 = Very good
7 = Like native speaker), label="In your opinion, what is your level of proﬁciency when you read English")</v>
      </c>
      <c r="I817" s="42" t="str">
        <f t="shared" si="26"/>
        <v/>
      </c>
    </row>
    <row r="818" spans="1:13" ht="108" x14ac:dyDescent="0.25">
      <c r="A818" s="49" t="s">
        <v>2726</v>
      </c>
      <c r="B818" s="8" t="s">
        <v>1057</v>
      </c>
      <c r="C818" s="63" t="s">
        <v>1057</v>
      </c>
      <c r="D818" s="50" t="s">
        <v>1537</v>
      </c>
      <c r="E818" s="49" t="s">
        <v>14</v>
      </c>
      <c r="F818" s="49" t="s">
        <v>65</v>
      </c>
      <c r="G818" s="50" t="s">
        <v>3135</v>
      </c>
      <c r="H818" s="42" t="str">
        <f t="shared" si="27"/>
        <v>NACC$AWRIENGL=labelled_spss(NACC$AWRIENGL,c(1 = Almost none
2 = Very poor
3 = Fair
4 = Functional
5 = Good
6 = Very good
7 = Like native speaker), label="In your opinion, what is your level of proﬁciency when you write in English")</v>
      </c>
      <c r="I818" s="42" t="str">
        <f t="shared" si="26"/>
        <v/>
      </c>
    </row>
    <row r="819" spans="1:13" ht="108" x14ac:dyDescent="0.25">
      <c r="A819" s="49" t="s">
        <v>2726</v>
      </c>
      <c r="B819" s="8" t="s">
        <v>1056</v>
      </c>
      <c r="C819" s="63" t="s">
        <v>1056</v>
      </c>
      <c r="D819" s="50" t="s">
        <v>1538</v>
      </c>
      <c r="E819" s="49" t="s">
        <v>14</v>
      </c>
      <c r="F819" s="49" t="s">
        <v>65</v>
      </c>
      <c r="G819" s="50" t="s">
        <v>3135</v>
      </c>
      <c r="H819" s="42" t="str">
        <f t="shared" si="27"/>
        <v>NACC$AUNDENGL=labelled_spss(NACC$AUNDENGL,c(1 = Almost none
2 = Very poor
3 = Fair
4 = Functional
5 = Good
6 = Very good
7 = Like native speaker), label="In your opinion, what is your level of proﬁciency for understanding spoken/oral English")</v>
      </c>
      <c r="I819" s="42" t="str">
        <f t="shared" si="26"/>
        <v/>
      </c>
    </row>
    <row r="820" spans="1:13" ht="48" x14ac:dyDescent="0.25">
      <c r="A820" s="49" t="s">
        <v>2727</v>
      </c>
      <c r="B820" s="8" t="s">
        <v>1055</v>
      </c>
      <c r="C820" s="63" t="s">
        <v>1055</v>
      </c>
      <c r="D820" s="50" t="s">
        <v>1539</v>
      </c>
      <c r="E820" s="49" t="s">
        <v>8</v>
      </c>
      <c r="F820" s="49" t="s">
        <v>65</v>
      </c>
      <c r="G820" s="50" t="s">
        <v>3136</v>
      </c>
      <c r="H820" s="42" t="str">
        <f t="shared" si="27"/>
        <v>NACC$NACCFTD=labelled_spss(NACC$NACCFTD,c(0 = No FTLD Module visit
1 = At least one FTLD Module visit), label="One or more FTLD Module visits completed")</v>
      </c>
      <c r="I820" s="42" t="str">
        <f t="shared" si="26"/>
        <v/>
      </c>
    </row>
    <row r="821" spans="1:13" ht="48" x14ac:dyDescent="0.25">
      <c r="A821" s="49" t="s">
        <v>2727</v>
      </c>
      <c r="B821" s="8" t="s">
        <v>1094</v>
      </c>
      <c r="C821" s="63" t="s">
        <v>1094</v>
      </c>
      <c r="D821" s="50" t="s">
        <v>1540</v>
      </c>
      <c r="E821" s="49" t="s">
        <v>8</v>
      </c>
      <c r="F821" s="49" t="s">
        <v>65</v>
      </c>
      <c r="G821" s="50" t="s">
        <v>3137</v>
      </c>
      <c r="H821" s="42" t="str">
        <f t="shared" si="27"/>
        <v>NACC$NACCLBDM=labelled_spss(NACC$NACCLBDM,c(0 = No LBD Module visit
1 = At least one LBD Module visit), label="One or more LBD Module visits completed")</v>
      </c>
      <c r="I821" s="42" t="str">
        <f t="shared" si="26"/>
        <v/>
      </c>
    </row>
    <row r="822" spans="1:13" ht="36" x14ac:dyDescent="0.25">
      <c r="A822" s="49" t="s">
        <v>2727</v>
      </c>
      <c r="B822" s="8" t="s">
        <v>1093</v>
      </c>
      <c r="C822" s="63" t="s">
        <v>1093</v>
      </c>
      <c r="D822" s="50" t="s">
        <v>1092</v>
      </c>
      <c r="E822" s="49" t="s">
        <v>8</v>
      </c>
      <c r="F822" s="49" t="s">
        <v>65</v>
      </c>
      <c r="G822" s="50" t="s">
        <v>3138</v>
      </c>
      <c r="H822" s="42" t="str">
        <f t="shared" si="27"/>
        <v>NACC$NACCNMRI=labelled_spss(NACC$NACCNMRI,c(88 = Not applicable / no MRI available), label="Total number of MRI sessions")</v>
      </c>
      <c r="I822" s="42" t="str">
        <f t="shared" si="26"/>
        <v/>
      </c>
    </row>
    <row r="823" spans="1:13" ht="24" x14ac:dyDescent="0.25">
      <c r="A823" s="49" t="s">
        <v>2727</v>
      </c>
      <c r="B823" s="30" t="s">
        <v>1592</v>
      </c>
      <c r="C823" s="10"/>
      <c r="D823" s="56" t="s">
        <v>2464</v>
      </c>
      <c r="E823" s="49" t="s">
        <v>8</v>
      </c>
      <c r="F823" s="55" t="s">
        <v>319</v>
      </c>
      <c r="H823" s="42" t="str">
        <f t="shared" si="27"/>
        <v>NACC$NACCMRI=labelled_spss(NACC$NACCMRI,c(), label="MRI file available")</v>
      </c>
      <c r="I823" s="42" t="str">
        <f t="shared" si="26"/>
        <v>missing values NACCMRI(88).</v>
      </c>
      <c r="J823" s="61" t="s">
        <v>3821</v>
      </c>
      <c r="K823" s="10">
        <v>1</v>
      </c>
      <c r="L823" s="30"/>
      <c r="M823" s="6"/>
    </row>
    <row r="824" spans="1:13" s="6" customFormat="1" ht="48" x14ac:dyDescent="0.25">
      <c r="A824" s="49" t="s">
        <v>2727</v>
      </c>
      <c r="B824" s="62"/>
      <c r="C824" s="63" t="s">
        <v>1091</v>
      </c>
      <c r="D824" s="50" t="s">
        <v>1090</v>
      </c>
      <c r="E824" s="49" t="s">
        <v>8</v>
      </c>
      <c r="F824" s="49" t="s">
        <v>65</v>
      </c>
      <c r="G824" s="50" t="s">
        <v>3139</v>
      </c>
      <c r="H824" s="42" t="str">
        <f t="shared" si="27"/>
        <v>NACC$=labelled_spss(NACC$,c(0 = No; does not have at least one MRI available at NACC
1 = Yes; has at least one MRI available at NACC), label="At least one MRI scan available")</v>
      </c>
      <c r="I824" s="42" t="str">
        <f t="shared" si="26"/>
        <v/>
      </c>
      <c r="J824" s="61"/>
      <c r="K824" s="8"/>
      <c r="L824" s="10">
        <v>1</v>
      </c>
      <c r="M824" s="1"/>
    </row>
    <row r="825" spans="1:13" ht="36" x14ac:dyDescent="0.25">
      <c r="A825" s="49" t="s">
        <v>2727</v>
      </c>
      <c r="B825" s="62"/>
      <c r="C825" s="63" t="s">
        <v>1089</v>
      </c>
      <c r="D825" s="50" t="s">
        <v>1541</v>
      </c>
      <c r="E825" s="49" t="s">
        <v>8</v>
      </c>
      <c r="F825" s="49" t="s">
        <v>65</v>
      </c>
      <c r="G825" s="50" t="s">
        <v>3140</v>
      </c>
      <c r="H825" s="42" t="str">
        <f t="shared" si="27"/>
        <v>NACC$=labelled_spss(NACC$,c(88 = Not applicable / no amyloid PET available), label="Total number of amyloid PET scans available")</v>
      </c>
      <c r="I825" s="42" t="str">
        <f t="shared" si="26"/>
        <v>missing values (88).</v>
      </c>
      <c r="J825" s="61" t="s">
        <v>3821</v>
      </c>
      <c r="L825" s="10">
        <v>1</v>
      </c>
    </row>
    <row r="826" spans="1:13" ht="48" x14ac:dyDescent="0.25">
      <c r="A826" s="49" t="s">
        <v>2727</v>
      </c>
      <c r="B826" s="62"/>
      <c r="C826" s="63" t="s">
        <v>1088</v>
      </c>
      <c r="D826" s="50" t="s">
        <v>1087</v>
      </c>
      <c r="E826" s="49" t="s">
        <v>8</v>
      </c>
      <c r="F826" s="49" t="s">
        <v>65</v>
      </c>
      <c r="G826" s="50" t="s">
        <v>3141</v>
      </c>
      <c r="H826" s="42" t="str">
        <f t="shared" si="27"/>
        <v>NACC$=labelled_spss(NACC$,c(0 = No; does not have any amyloid PET scans at NACC
1 = Yes; has at least one amyloid PET scan available at NACC), label="At least one amyloid PET scan available")</v>
      </c>
      <c r="I826" s="42" t="str">
        <f t="shared" si="26"/>
        <v/>
      </c>
      <c r="L826" s="10">
        <v>1</v>
      </c>
    </row>
    <row r="827" spans="1:13" ht="48" x14ac:dyDescent="0.25">
      <c r="A827" s="49" t="s">
        <v>2727</v>
      </c>
      <c r="B827" s="30" t="s">
        <v>1086</v>
      </c>
      <c r="C827" s="64" t="s">
        <v>1086</v>
      </c>
      <c r="D827" s="50" t="s">
        <v>1542</v>
      </c>
      <c r="E827" s="49" t="s">
        <v>8</v>
      </c>
      <c r="F827" s="49" t="s">
        <v>65</v>
      </c>
      <c r="G827" s="50" t="s">
        <v>3142</v>
      </c>
      <c r="H827" s="42" t="str">
        <f t="shared" si="27"/>
        <v>NACC$NACCACSF=labelled_spss(NACC$NACCACSF,c(0 = No Aβ1–42 reported
1 = One or more measures of Aβ1–42 reported), label="One or more measures of Aβ1–42 reported")</v>
      </c>
      <c r="I827" s="42" t="str">
        <f t="shared" si="26"/>
        <v/>
      </c>
      <c r="M827" s="7">
        <v>1</v>
      </c>
    </row>
    <row r="828" spans="1:13" ht="48" x14ac:dyDescent="0.25">
      <c r="A828" s="49" t="s">
        <v>2727</v>
      </c>
      <c r="B828" s="30" t="s">
        <v>1085</v>
      </c>
      <c r="C828" s="64" t="s">
        <v>1085</v>
      </c>
      <c r="D828" s="50" t="s">
        <v>1543</v>
      </c>
      <c r="E828" s="49" t="s">
        <v>8</v>
      </c>
      <c r="F828" s="49" t="s">
        <v>65</v>
      </c>
      <c r="G828" s="50" t="s">
        <v>3143</v>
      </c>
      <c r="H828" s="42" t="str">
        <f t="shared" si="27"/>
        <v>NACC$NACCPCSF=labelled_spss(NACC$NACCPCSF,c(0 = No P-tau181P reported
1 = One or more measures of P-tau181P reported), label="One or more measures of P-tau181P reported")</v>
      </c>
      <c r="I828" s="42" t="str">
        <f t="shared" si="26"/>
        <v/>
      </c>
      <c r="M828" s="7">
        <v>1</v>
      </c>
    </row>
    <row r="829" spans="1:13" ht="48" x14ac:dyDescent="0.25">
      <c r="A829" s="49" t="s">
        <v>2727</v>
      </c>
      <c r="B829" s="30" t="s">
        <v>1084</v>
      </c>
      <c r="C829" s="64" t="s">
        <v>1084</v>
      </c>
      <c r="D829" s="50" t="s">
        <v>1083</v>
      </c>
      <c r="E829" s="49" t="s">
        <v>8</v>
      </c>
      <c r="F829" s="49" t="s">
        <v>65</v>
      </c>
      <c r="G829" s="50" t="s">
        <v>3144</v>
      </c>
      <c r="H829" s="42" t="str">
        <f t="shared" si="27"/>
        <v>NACC$NACCTCSF=labelled_spss(NACC$NACCTCSF,c(0 = No T-tau reported
1 = One or more measures of T-tau reported), label="One or more measures of T-tau reported")</v>
      </c>
      <c r="I829" s="42" t="str">
        <f t="shared" si="26"/>
        <v/>
      </c>
      <c r="M829" s="7">
        <v>1</v>
      </c>
    </row>
    <row r="830" spans="1:13" ht="60" x14ac:dyDescent="0.25">
      <c r="A830" s="49" t="s">
        <v>2727</v>
      </c>
      <c r="B830" s="30" t="s">
        <v>1082</v>
      </c>
      <c r="C830" s="64" t="s">
        <v>1082</v>
      </c>
      <c r="D830" s="50" t="s">
        <v>1544</v>
      </c>
      <c r="E830" s="49" t="s">
        <v>8</v>
      </c>
      <c r="F830" s="49" t="s">
        <v>65</v>
      </c>
      <c r="G830" s="50" t="s">
        <v>3145</v>
      </c>
      <c r="H830" s="42" t="str">
        <f t="shared" si="27"/>
        <v>NACC$NACCAUTP=labelled_spss(NACC$NACCAUTP,c(0 = No
1 = Yes
8 = Not applicable, subject not deceased), label="Neuropathology data from an autopsy is available")</v>
      </c>
      <c r="J830" s="61" t="s">
        <v>2737</v>
      </c>
      <c r="M830" s="7">
        <v>1</v>
      </c>
    </row>
    <row r="1474" spans="1:12" ht="14.4" x14ac:dyDescent="0.25">
      <c r="K1474" s="65"/>
      <c r="L1474" s="65"/>
    </row>
    <row r="1475" spans="1:12" ht="14.4" x14ac:dyDescent="0.25">
      <c r="A1475" s="49"/>
      <c r="C1475" s="63"/>
      <c r="E1475" s="49"/>
      <c r="K1475" s="65"/>
      <c r="L1475" s="65"/>
    </row>
    <row r="1476" spans="1:12" ht="14.4" x14ac:dyDescent="0.25">
      <c r="A1476" s="49"/>
      <c r="C1476" s="63"/>
      <c r="E1476" s="49"/>
      <c r="K1476" s="65"/>
      <c r="L1476" s="65"/>
    </row>
    <row r="1477" spans="1:12" ht="14.4" x14ac:dyDescent="0.25">
      <c r="A1477" s="49"/>
      <c r="C1477" s="63"/>
      <c r="E1477" s="49"/>
      <c r="K1477" s="65"/>
      <c r="L1477" s="65"/>
    </row>
    <row r="1478" spans="1:12" ht="14.4" x14ac:dyDescent="0.25">
      <c r="A1478" s="49"/>
      <c r="C1478" s="63"/>
      <c r="E1478" s="49"/>
      <c r="K1478" s="65"/>
      <c r="L1478" s="65"/>
    </row>
    <row r="1479" spans="1:12" ht="14.4" x14ac:dyDescent="0.25">
      <c r="A1479" s="49"/>
      <c r="C1479" s="63"/>
      <c r="E1479" s="49"/>
      <c r="K1479" s="65"/>
      <c r="L1479" s="65"/>
    </row>
    <row r="1480" spans="1:12" ht="14.4" x14ac:dyDescent="0.25">
      <c r="A1480" s="49"/>
      <c r="C1480" s="63"/>
      <c r="E1480" s="49"/>
      <c r="K1480" s="65"/>
      <c r="L1480" s="65"/>
    </row>
    <row r="1481" spans="1:12" ht="14.4" x14ac:dyDescent="0.25">
      <c r="A1481" s="49"/>
      <c r="C1481" s="63"/>
      <c r="E1481" s="49"/>
      <c r="K1481" s="65"/>
      <c r="L1481" s="65"/>
    </row>
    <row r="1482" spans="1:12" ht="14.4" x14ac:dyDescent="0.25">
      <c r="A1482" s="49"/>
      <c r="C1482" s="63"/>
      <c r="E1482" s="49"/>
      <c r="K1482" s="65"/>
      <c r="L1482" s="65"/>
    </row>
    <row r="1483" spans="1:12" ht="14.4" x14ac:dyDescent="0.25">
      <c r="A1483" s="49"/>
      <c r="C1483" s="63"/>
      <c r="E1483" s="49"/>
      <c r="K1483" s="65"/>
      <c r="L1483" s="65"/>
    </row>
    <row r="1484" spans="1:12" ht="14.4" x14ac:dyDescent="0.25">
      <c r="A1484" s="49"/>
      <c r="C1484" s="63"/>
      <c r="E1484" s="49"/>
      <c r="K1484" s="65"/>
      <c r="L1484" s="65"/>
    </row>
    <row r="1485" spans="1:12" ht="14.4" x14ac:dyDescent="0.25">
      <c r="A1485" s="49"/>
      <c r="C1485" s="63"/>
      <c r="E1485" s="49"/>
      <c r="K1485" s="65"/>
      <c r="L1485" s="65"/>
    </row>
    <row r="1486" spans="1:12" ht="14.4" x14ac:dyDescent="0.25">
      <c r="A1486" s="49"/>
      <c r="C1486" s="63"/>
      <c r="E1486" s="49"/>
      <c r="K1486" s="65"/>
      <c r="L1486" s="65"/>
    </row>
    <row r="1487" spans="1:12" ht="14.4" x14ac:dyDescent="0.25">
      <c r="A1487" s="49"/>
      <c r="C1487" s="63"/>
      <c r="E1487" s="49"/>
      <c r="K1487" s="65"/>
      <c r="L1487" s="65"/>
    </row>
    <row r="1488" spans="1:12" ht="14.4" x14ac:dyDescent="0.25">
      <c r="K1488" s="65"/>
      <c r="L1488" s="65"/>
    </row>
    <row r="1508" spans="1:11" ht="14.4" x14ac:dyDescent="0.25">
      <c r="A1508" s="57"/>
      <c r="C1508" s="65"/>
      <c r="K1508" s="65"/>
    </row>
    <row r="1509" spans="1:11" ht="14.4" x14ac:dyDescent="0.25">
      <c r="A1509" s="57"/>
      <c r="C1509" s="65"/>
      <c r="K1509" s="65"/>
    </row>
    <row r="1510" spans="1:11" ht="14.4" x14ac:dyDescent="0.25">
      <c r="A1510" s="57"/>
      <c r="C1510" s="65"/>
      <c r="K1510" s="65"/>
    </row>
    <row r="1511" spans="1:11" ht="14.4" x14ac:dyDescent="0.25">
      <c r="A1511" s="57"/>
      <c r="C1511" s="65"/>
      <c r="K1511" s="65"/>
    </row>
    <row r="1512" spans="1:11" ht="14.4" x14ac:dyDescent="0.25">
      <c r="A1512" s="57"/>
      <c r="C1512" s="65"/>
      <c r="K1512" s="65"/>
    </row>
    <row r="1513" spans="1:11" ht="14.4" x14ac:dyDescent="0.25">
      <c r="A1513" s="57"/>
      <c r="C1513" s="65"/>
      <c r="K1513" s="65"/>
    </row>
    <row r="1514" spans="1:11" ht="14.4" x14ac:dyDescent="0.25">
      <c r="A1514" s="57"/>
      <c r="C1514" s="65"/>
      <c r="K1514" s="65"/>
    </row>
    <row r="1515" spans="1:11" ht="14.4" x14ac:dyDescent="0.25">
      <c r="A1515" s="57"/>
      <c r="C1515" s="65"/>
      <c r="K1515" s="65"/>
    </row>
  </sheetData>
  <autoFilter ref="A1:AB831" xr:uid="{EDB87D9D-03D7-4E70-8009-E8E38989B59F}"/>
  <mergeCells count="10">
    <mergeCell ref="N17:O17"/>
    <mergeCell ref="B592:B601"/>
    <mergeCell ref="B584:B585"/>
    <mergeCell ref="B572:B579"/>
    <mergeCell ref="B562:B564"/>
    <mergeCell ref="N3:AA3"/>
    <mergeCell ref="N4:O5"/>
    <mergeCell ref="P4:Z4"/>
    <mergeCell ref="AA4:AA5"/>
    <mergeCell ref="N6:N16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E385-C132-479A-8D51-6EEB9F35D314}">
  <dimension ref="A1:U427"/>
  <sheetViews>
    <sheetView zoomScaleNormal="100" workbookViewId="0">
      <selection activeCell="U419" sqref="U419"/>
    </sheetView>
  </sheetViews>
  <sheetFormatPr defaultRowHeight="10.8" customHeight="1" x14ac:dyDescent="0.25"/>
  <cols>
    <col min="1" max="10" width="5.5546875" style="5" customWidth="1"/>
    <col min="11" max="12" width="10.5546875" style="5" bestFit="1" customWidth="1"/>
    <col min="13" max="13" width="58.21875" style="1" customWidth="1"/>
    <col min="14" max="14" width="13.109375" style="1" customWidth="1"/>
    <col min="15" max="15" width="9.109375" style="1" customWidth="1"/>
    <col min="16" max="16" width="9.88671875" style="309" customWidth="1"/>
    <col min="17" max="17" width="23.5546875" style="1" hidden="1" customWidth="1"/>
    <col min="18" max="18" width="2.109375" style="1" hidden="1" customWidth="1"/>
    <col min="19" max="19" width="0" style="1" hidden="1" customWidth="1"/>
    <col min="20" max="16384" width="8.88671875" style="1"/>
  </cols>
  <sheetData>
    <row r="1" spans="1:21" s="68" customFormat="1" ht="35.4" customHeight="1" thickBot="1" x14ac:dyDescent="0.3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0" t="s">
        <v>4894</v>
      </c>
      <c r="I1" s="179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69" t="s">
        <v>2880</v>
      </c>
      <c r="R1" s="69"/>
      <c r="S1" s="163"/>
      <c r="T1" s="162"/>
      <c r="U1" s="1"/>
    </row>
    <row r="2" spans="1:21" ht="10.8" customHeight="1" x14ac:dyDescent="0.25">
      <c r="A2" s="268">
        <v>0</v>
      </c>
      <c r="B2" s="269">
        <v>0</v>
      </c>
      <c r="C2" s="268">
        <v>1</v>
      </c>
      <c r="D2" s="202">
        <v>1</v>
      </c>
      <c r="E2" s="269">
        <v>1</v>
      </c>
      <c r="F2" s="268">
        <v>1</v>
      </c>
      <c r="G2" s="202">
        <v>1</v>
      </c>
      <c r="H2" s="202">
        <v>1</v>
      </c>
      <c r="I2" s="268">
        <v>1</v>
      </c>
      <c r="J2" s="148">
        <f t="shared" ref="J2:J65" si="0">IF(AND(F2=0,G2=0,H2=0),1,0)</f>
        <v>0</v>
      </c>
      <c r="K2" s="151" t="s">
        <v>156</v>
      </c>
      <c r="L2" s="152" t="s">
        <v>156</v>
      </c>
      <c r="M2" s="153" t="s">
        <v>155</v>
      </c>
      <c r="N2" s="153" t="s">
        <v>2947</v>
      </c>
      <c r="O2" s="153"/>
      <c r="P2" s="296"/>
      <c r="Q2" s="42" t="str">
        <f>CONCATENATE("NACC_UDS$",K2,"=","labelled_spss(NACC_UDS$",K2,",c(",N2,"), label=",$P$1,M2,$P$1,")")</f>
        <v>NACC_UDS$ANYMEDS=labelled_spss(NACC_UDS$ANYMEDS,c(0=No
1=Yes
-4=Did not complete medications form ), label=Relevant Derived VariableSubject taking any medicationsRelevant Derived Variable)</v>
      </c>
      <c r="R2" s="33" t="str">
        <f>IF(S2="","",CONCATENATE("missing values ",K2,"(",S2,")."))</f>
        <v>missing values ANYMEDS(-4).</v>
      </c>
      <c r="S2" s="61" t="s">
        <v>2888</v>
      </c>
    </row>
    <row r="3" spans="1:21" ht="10.8" customHeight="1" x14ac:dyDescent="0.25">
      <c r="A3" s="268">
        <v>0</v>
      </c>
      <c r="B3" s="269">
        <v>0</v>
      </c>
      <c r="C3" s="268">
        <v>1</v>
      </c>
      <c r="D3" s="202">
        <v>1</v>
      </c>
      <c r="E3" s="269">
        <v>1</v>
      </c>
      <c r="F3" s="268">
        <v>1</v>
      </c>
      <c r="G3" s="202">
        <v>1</v>
      </c>
      <c r="H3" s="202">
        <v>1</v>
      </c>
      <c r="I3" s="268">
        <v>0</v>
      </c>
      <c r="J3" s="148">
        <f t="shared" si="0"/>
        <v>0</v>
      </c>
      <c r="K3" s="247"/>
      <c r="L3" s="151" t="s">
        <v>5623</v>
      </c>
      <c r="M3" s="153" t="s">
        <v>5624</v>
      </c>
      <c r="N3" s="153"/>
      <c r="O3" s="153"/>
      <c r="P3" s="296" t="s">
        <v>5702</v>
      </c>
      <c r="Q3" s="42"/>
      <c r="R3" s="33"/>
      <c r="S3" s="61"/>
    </row>
    <row r="4" spans="1:21" ht="10.8" customHeight="1" x14ac:dyDescent="0.25">
      <c r="A4" s="268">
        <v>0</v>
      </c>
      <c r="B4" s="269">
        <v>0</v>
      </c>
      <c r="C4" s="268">
        <v>1</v>
      </c>
      <c r="D4" s="202">
        <v>1</v>
      </c>
      <c r="E4" s="269">
        <v>1</v>
      </c>
      <c r="F4" s="268">
        <v>1</v>
      </c>
      <c r="G4" s="202">
        <v>1</v>
      </c>
      <c r="H4" s="202">
        <v>1</v>
      </c>
      <c r="I4" s="268">
        <v>1</v>
      </c>
      <c r="J4" s="148">
        <f t="shared" si="0"/>
        <v>0</v>
      </c>
      <c r="K4" s="151" t="s">
        <v>1550</v>
      </c>
      <c r="L4" s="152" t="s">
        <v>1550</v>
      </c>
      <c r="M4" s="153" t="s">
        <v>1107</v>
      </c>
      <c r="N4" s="156"/>
      <c r="O4" s="156"/>
      <c r="P4" s="310" t="s">
        <v>5625</v>
      </c>
      <c r="Q4" s="42" t="str">
        <f t="shared" ref="Q4:Q43" si="1">CONCATENATE("NACC_UDS$",K4,"=","labelled_spss(NACC_UDS$",K4,",c(",N4,"), label=",$P$1,M4,$P$1,")")</f>
        <v>NACC_UDS$DRUG1=labelled_spss(NACC_UDS$DRUG1,c(), label=Relevant Derived VariableName of medications used within two weeks of UDS visitRelevant Derived Variable)</v>
      </c>
      <c r="R4" s="33" t="str">
        <f t="shared" ref="R4:R44" si="2">IF(S4="","",CONCATENATE("missing values ",K4,"(",S4,")."))</f>
        <v/>
      </c>
      <c r="S4" s="61"/>
    </row>
    <row r="5" spans="1:21" ht="10.8" customHeight="1" x14ac:dyDescent="0.25">
      <c r="A5" s="268">
        <v>0</v>
      </c>
      <c r="B5" s="269">
        <v>0</v>
      </c>
      <c r="C5" s="268">
        <v>1</v>
      </c>
      <c r="D5" s="202">
        <v>1</v>
      </c>
      <c r="E5" s="269">
        <v>1</v>
      </c>
      <c r="F5" s="268">
        <v>1</v>
      </c>
      <c r="G5" s="202">
        <v>1</v>
      </c>
      <c r="H5" s="202">
        <v>1</v>
      </c>
      <c r="I5" s="268">
        <v>1</v>
      </c>
      <c r="J5" s="148">
        <f t="shared" si="0"/>
        <v>0</v>
      </c>
      <c r="K5" s="151" t="s">
        <v>1551</v>
      </c>
      <c r="L5" s="152" t="s">
        <v>1551</v>
      </c>
      <c r="M5" s="153" t="s">
        <v>1107</v>
      </c>
      <c r="N5" s="156"/>
      <c r="O5" s="156"/>
      <c r="P5" s="310" t="s">
        <v>5625</v>
      </c>
      <c r="Q5" s="42" t="str">
        <f t="shared" si="1"/>
        <v>NACC_UDS$DRUG2=labelled_spss(NACC_UDS$DRUG2,c(), label=Relevant Derived VariableName of medications used within two weeks of UDS visitRelevant Derived Variable)</v>
      </c>
      <c r="R5" s="33" t="str">
        <f t="shared" si="2"/>
        <v/>
      </c>
      <c r="S5" s="61"/>
    </row>
    <row r="6" spans="1:21" ht="10.8" customHeight="1" x14ac:dyDescent="0.25">
      <c r="A6" s="268">
        <v>0</v>
      </c>
      <c r="B6" s="269">
        <v>0</v>
      </c>
      <c r="C6" s="268">
        <v>1</v>
      </c>
      <c r="D6" s="202">
        <v>1</v>
      </c>
      <c r="E6" s="269">
        <v>1</v>
      </c>
      <c r="F6" s="268">
        <v>1</v>
      </c>
      <c r="G6" s="202">
        <v>1</v>
      </c>
      <c r="H6" s="202">
        <v>1</v>
      </c>
      <c r="I6" s="268">
        <v>1</v>
      </c>
      <c r="J6" s="148">
        <f t="shared" si="0"/>
        <v>0</v>
      </c>
      <c r="K6" s="151" t="s">
        <v>1552</v>
      </c>
      <c r="L6" s="152" t="s">
        <v>1552</v>
      </c>
      <c r="M6" s="153" t="s">
        <v>1107</v>
      </c>
      <c r="N6" s="156"/>
      <c r="O6" s="156"/>
      <c r="P6" s="310" t="s">
        <v>5625</v>
      </c>
      <c r="Q6" s="42" t="str">
        <f t="shared" si="1"/>
        <v>NACC_UDS$DRUG3=labelled_spss(NACC_UDS$DRUG3,c(), label=Relevant Derived VariableName of medications used within two weeks of UDS visitRelevant Derived Variable)</v>
      </c>
      <c r="R6" s="33" t="str">
        <f t="shared" si="2"/>
        <v/>
      </c>
      <c r="S6" s="61"/>
    </row>
    <row r="7" spans="1:21" ht="10.8" customHeight="1" x14ac:dyDescent="0.25">
      <c r="A7" s="268">
        <v>0</v>
      </c>
      <c r="B7" s="269">
        <v>0</v>
      </c>
      <c r="C7" s="268">
        <v>1</v>
      </c>
      <c r="D7" s="202">
        <v>1</v>
      </c>
      <c r="E7" s="269">
        <v>1</v>
      </c>
      <c r="F7" s="268">
        <v>1</v>
      </c>
      <c r="G7" s="202">
        <v>1</v>
      </c>
      <c r="H7" s="202">
        <v>1</v>
      </c>
      <c r="I7" s="268">
        <v>1</v>
      </c>
      <c r="J7" s="148">
        <f t="shared" si="0"/>
        <v>0</v>
      </c>
      <c r="K7" s="151" t="s">
        <v>1553</v>
      </c>
      <c r="L7" s="152" t="s">
        <v>1553</v>
      </c>
      <c r="M7" s="153" t="s">
        <v>1107</v>
      </c>
      <c r="N7" s="156"/>
      <c r="O7" s="156"/>
      <c r="P7" s="310" t="s">
        <v>5625</v>
      </c>
      <c r="Q7" s="42" t="str">
        <f t="shared" si="1"/>
        <v>NACC_UDS$DRUG4=labelled_spss(NACC_UDS$DRUG4,c(), label=Relevant Derived VariableName of medications used within two weeks of UDS visitRelevant Derived Variable)</v>
      </c>
      <c r="R7" s="33" t="str">
        <f t="shared" si="2"/>
        <v/>
      </c>
      <c r="S7" s="61"/>
    </row>
    <row r="8" spans="1:21" ht="10.8" customHeight="1" x14ac:dyDescent="0.25">
      <c r="A8" s="268">
        <v>0</v>
      </c>
      <c r="B8" s="269">
        <v>0</v>
      </c>
      <c r="C8" s="268">
        <v>1</v>
      </c>
      <c r="D8" s="202">
        <v>1</v>
      </c>
      <c r="E8" s="269">
        <v>1</v>
      </c>
      <c r="F8" s="268">
        <v>1</v>
      </c>
      <c r="G8" s="202">
        <v>1</v>
      </c>
      <c r="H8" s="202">
        <v>1</v>
      </c>
      <c r="I8" s="268">
        <v>1</v>
      </c>
      <c r="J8" s="148">
        <f t="shared" si="0"/>
        <v>0</v>
      </c>
      <c r="K8" s="151" t="s">
        <v>1554</v>
      </c>
      <c r="L8" s="152" t="s">
        <v>1554</v>
      </c>
      <c r="M8" s="153" t="s">
        <v>1107</v>
      </c>
      <c r="N8" s="156"/>
      <c r="O8" s="156"/>
      <c r="P8" s="310" t="s">
        <v>5625</v>
      </c>
      <c r="Q8" s="42" t="str">
        <f t="shared" si="1"/>
        <v>NACC_UDS$DRUG5=labelled_spss(NACC_UDS$DRUG5,c(), label=Relevant Derived VariableName of medications used within two weeks of UDS visitRelevant Derived Variable)</v>
      </c>
      <c r="R8" s="33" t="str">
        <f t="shared" si="2"/>
        <v/>
      </c>
      <c r="S8" s="61"/>
    </row>
    <row r="9" spans="1:21" ht="10.8" customHeight="1" x14ac:dyDescent="0.25">
      <c r="A9" s="268">
        <v>0</v>
      </c>
      <c r="B9" s="269">
        <v>0</v>
      </c>
      <c r="C9" s="268">
        <v>1</v>
      </c>
      <c r="D9" s="202">
        <v>1</v>
      </c>
      <c r="E9" s="269">
        <v>1</v>
      </c>
      <c r="F9" s="268">
        <v>1</v>
      </c>
      <c r="G9" s="202">
        <v>1</v>
      </c>
      <c r="H9" s="202">
        <v>1</v>
      </c>
      <c r="I9" s="268">
        <v>1</v>
      </c>
      <c r="J9" s="148">
        <f t="shared" si="0"/>
        <v>0</v>
      </c>
      <c r="K9" s="151" t="s">
        <v>1555</v>
      </c>
      <c r="L9" s="152" t="s">
        <v>1555</v>
      </c>
      <c r="M9" s="153" t="s">
        <v>1107</v>
      </c>
      <c r="N9" s="156"/>
      <c r="O9" s="156"/>
      <c r="P9" s="310" t="s">
        <v>5625</v>
      </c>
      <c r="Q9" s="42" t="str">
        <f t="shared" si="1"/>
        <v>NACC_UDS$DRUG6=labelled_spss(NACC_UDS$DRUG6,c(), label=Relevant Derived VariableName of medications used within two weeks of UDS visitRelevant Derived Variable)</v>
      </c>
      <c r="R9" s="33" t="str">
        <f t="shared" si="2"/>
        <v/>
      </c>
      <c r="S9" s="61"/>
    </row>
    <row r="10" spans="1:21" ht="10.8" customHeight="1" x14ac:dyDescent="0.25">
      <c r="A10" s="268">
        <v>0</v>
      </c>
      <c r="B10" s="269">
        <v>0</v>
      </c>
      <c r="C10" s="268">
        <v>1</v>
      </c>
      <c r="D10" s="202">
        <v>1</v>
      </c>
      <c r="E10" s="269">
        <v>1</v>
      </c>
      <c r="F10" s="268">
        <v>1</v>
      </c>
      <c r="G10" s="202">
        <v>1</v>
      </c>
      <c r="H10" s="202">
        <v>1</v>
      </c>
      <c r="I10" s="268">
        <v>1</v>
      </c>
      <c r="J10" s="148">
        <f t="shared" si="0"/>
        <v>0</v>
      </c>
      <c r="K10" s="151" t="s">
        <v>1556</v>
      </c>
      <c r="L10" s="152" t="s">
        <v>1556</v>
      </c>
      <c r="M10" s="153" t="s">
        <v>1107</v>
      </c>
      <c r="N10" s="156"/>
      <c r="O10" s="156"/>
      <c r="P10" s="310" t="s">
        <v>5625</v>
      </c>
      <c r="Q10" s="42" t="str">
        <f t="shared" si="1"/>
        <v>NACC_UDS$DRUG7=labelled_spss(NACC_UDS$DRUG7,c(), label=Relevant Derived VariableName of medications used within two weeks of UDS visitRelevant Derived Variable)</v>
      </c>
      <c r="R10" s="33" t="str">
        <f t="shared" si="2"/>
        <v/>
      </c>
      <c r="S10" s="61"/>
    </row>
    <row r="11" spans="1:21" ht="10.8" customHeight="1" x14ac:dyDescent="0.25">
      <c r="A11" s="268">
        <v>0</v>
      </c>
      <c r="B11" s="269">
        <v>0</v>
      </c>
      <c r="C11" s="268">
        <v>1</v>
      </c>
      <c r="D11" s="202">
        <v>1</v>
      </c>
      <c r="E11" s="269">
        <v>1</v>
      </c>
      <c r="F11" s="268">
        <v>1</v>
      </c>
      <c r="G11" s="202">
        <v>1</v>
      </c>
      <c r="H11" s="202">
        <v>1</v>
      </c>
      <c r="I11" s="268">
        <v>1</v>
      </c>
      <c r="J11" s="148">
        <f t="shared" si="0"/>
        <v>0</v>
      </c>
      <c r="K11" s="151" t="s">
        <v>1557</v>
      </c>
      <c r="L11" s="152" t="s">
        <v>1557</v>
      </c>
      <c r="M11" s="153" t="s">
        <v>1107</v>
      </c>
      <c r="N11" s="156"/>
      <c r="O11" s="156"/>
      <c r="P11" s="310" t="s">
        <v>5625</v>
      </c>
      <c r="Q11" s="42" t="str">
        <f t="shared" si="1"/>
        <v>NACC_UDS$DRUG8=labelled_spss(NACC_UDS$DRUG8,c(), label=Relevant Derived VariableName of medications used within two weeks of UDS visitRelevant Derived Variable)</v>
      </c>
      <c r="R11" s="33" t="str">
        <f t="shared" si="2"/>
        <v/>
      </c>
      <c r="S11" s="61"/>
    </row>
    <row r="12" spans="1:21" ht="10.8" customHeight="1" x14ac:dyDescent="0.25">
      <c r="A12" s="268">
        <v>0</v>
      </c>
      <c r="B12" s="269">
        <v>0</v>
      </c>
      <c r="C12" s="268">
        <v>1</v>
      </c>
      <c r="D12" s="202">
        <v>1</v>
      </c>
      <c r="E12" s="269">
        <v>1</v>
      </c>
      <c r="F12" s="268">
        <v>1</v>
      </c>
      <c r="G12" s="202">
        <v>1</v>
      </c>
      <c r="H12" s="202">
        <v>1</v>
      </c>
      <c r="I12" s="268">
        <v>1</v>
      </c>
      <c r="J12" s="148">
        <f t="shared" si="0"/>
        <v>0</v>
      </c>
      <c r="K12" s="151" t="s">
        <v>1558</v>
      </c>
      <c r="L12" s="152" t="s">
        <v>1558</v>
      </c>
      <c r="M12" s="153" t="s">
        <v>1107</v>
      </c>
      <c r="N12" s="156"/>
      <c r="O12" s="156"/>
      <c r="P12" s="310" t="s">
        <v>5625</v>
      </c>
      <c r="Q12" s="42" t="str">
        <f t="shared" si="1"/>
        <v>NACC_UDS$DRUG9=labelled_spss(NACC_UDS$DRUG9,c(), label=Relevant Derived VariableName of medications used within two weeks of UDS visitRelevant Derived Variable)</v>
      </c>
      <c r="R12" s="33" t="str">
        <f t="shared" si="2"/>
        <v/>
      </c>
      <c r="S12" s="61"/>
    </row>
    <row r="13" spans="1:21" ht="10.8" customHeight="1" x14ac:dyDescent="0.25">
      <c r="A13" s="268">
        <v>0</v>
      </c>
      <c r="B13" s="269">
        <v>0</v>
      </c>
      <c r="C13" s="268">
        <v>1</v>
      </c>
      <c r="D13" s="202">
        <v>1</v>
      </c>
      <c r="E13" s="269">
        <v>1</v>
      </c>
      <c r="F13" s="268">
        <v>1</v>
      </c>
      <c r="G13" s="202">
        <v>1</v>
      </c>
      <c r="H13" s="202">
        <v>1</v>
      </c>
      <c r="I13" s="268">
        <v>1</v>
      </c>
      <c r="J13" s="148">
        <f t="shared" si="0"/>
        <v>0</v>
      </c>
      <c r="K13" s="151" t="s">
        <v>1559</v>
      </c>
      <c r="L13" s="152" t="s">
        <v>1559</v>
      </c>
      <c r="M13" s="153" t="s">
        <v>1107</v>
      </c>
      <c r="N13" s="156"/>
      <c r="O13" s="156"/>
      <c r="P13" s="310" t="s">
        <v>5625</v>
      </c>
      <c r="Q13" s="42" t="str">
        <f t="shared" si="1"/>
        <v>NACC_UDS$DRUG10=labelled_spss(NACC_UDS$DRUG10,c(), label=Relevant Derived VariableName of medications used within two weeks of UDS visitRelevant Derived Variable)</v>
      </c>
      <c r="R13" s="33" t="str">
        <f t="shared" si="2"/>
        <v/>
      </c>
      <c r="S13" s="61"/>
    </row>
    <row r="14" spans="1:21" ht="10.8" customHeight="1" x14ac:dyDescent="0.25">
      <c r="A14" s="268">
        <v>0</v>
      </c>
      <c r="B14" s="269">
        <v>0</v>
      </c>
      <c r="C14" s="268">
        <v>1</v>
      </c>
      <c r="D14" s="202">
        <v>1</v>
      </c>
      <c r="E14" s="269">
        <v>1</v>
      </c>
      <c r="F14" s="268">
        <v>1</v>
      </c>
      <c r="G14" s="202">
        <v>1</v>
      </c>
      <c r="H14" s="202">
        <v>1</v>
      </c>
      <c r="I14" s="268">
        <v>1</v>
      </c>
      <c r="J14" s="148">
        <f t="shared" si="0"/>
        <v>0</v>
      </c>
      <c r="K14" s="151" t="s">
        <v>1560</v>
      </c>
      <c r="L14" s="152" t="s">
        <v>1560</v>
      </c>
      <c r="M14" s="153" t="s">
        <v>1107</v>
      </c>
      <c r="N14" s="156"/>
      <c r="O14" s="156"/>
      <c r="P14" s="310" t="s">
        <v>5625</v>
      </c>
      <c r="Q14" s="42" t="str">
        <f t="shared" si="1"/>
        <v>NACC_UDS$DRUG11=labelled_spss(NACC_UDS$DRUG11,c(), label=Relevant Derived VariableName of medications used within two weeks of UDS visitRelevant Derived Variable)</v>
      </c>
      <c r="R14" s="33" t="str">
        <f t="shared" si="2"/>
        <v/>
      </c>
      <c r="S14" s="61"/>
    </row>
    <row r="15" spans="1:21" ht="10.8" customHeight="1" x14ac:dyDescent="0.25">
      <c r="A15" s="268">
        <v>0</v>
      </c>
      <c r="B15" s="269">
        <v>0</v>
      </c>
      <c r="C15" s="268">
        <v>1</v>
      </c>
      <c r="D15" s="202">
        <v>1</v>
      </c>
      <c r="E15" s="269">
        <v>1</v>
      </c>
      <c r="F15" s="268">
        <v>1</v>
      </c>
      <c r="G15" s="202">
        <v>1</v>
      </c>
      <c r="H15" s="202">
        <v>1</v>
      </c>
      <c r="I15" s="268">
        <v>1</v>
      </c>
      <c r="J15" s="148">
        <f t="shared" si="0"/>
        <v>0</v>
      </c>
      <c r="K15" s="151" t="s">
        <v>1561</v>
      </c>
      <c r="L15" s="152" t="s">
        <v>1561</v>
      </c>
      <c r="M15" s="153" t="s">
        <v>1107</v>
      </c>
      <c r="N15" s="156"/>
      <c r="O15" s="156"/>
      <c r="P15" s="310" t="s">
        <v>5625</v>
      </c>
      <c r="Q15" s="42" t="str">
        <f t="shared" si="1"/>
        <v>NACC_UDS$DRUG12=labelled_spss(NACC_UDS$DRUG12,c(), label=Relevant Derived VariableName of medications used within two weeks of UDS visitRelevant Derived Variable)</v>
      </c>
      <c r="R15" s="33" t="str">
        <f t="shared" si="2"/>
        <v/>
      </c>
      <c r="S15" s="61"/>
    </row>
    <row r="16" spans="1:21" ht="10.8" customHeight="1" x14ac:dyDescent="0.25">
      <c r="A16" s="268">
        <v>0</v>
      </c>
      <c r="B16" s="269">
        <v>0</v>
      </c>
      <c r="C16" s="268">
        <v>1</v>
      </c>
      <c r="D16" s="202">
        <v>1</v>
      </c>
      <c r="E16" s="269">
        <v>1</v>
      </c>
      <c r="F16" s="268">
        <v>1</v>
      </c>
      <c r="G16" s="202">
        <v>1</v>
      </c>
      <c r="H16" s="202">
        <v>1</v>
      </c>
      <c r="I16" s="268">
        <v>1</v>
      </c>
      <c r="J16" s="148">
        <f t="shared" si="0"/>
        <v>0</v>
      </c>
      <c r="K16" s="151" t="s">
        <v>1562</v>
      </c>
      <c r="L16" s="152" t="s">
        <v>1562</v>
      </c>
      <c r="M16" s="153" t="s">
        <v>1107</v>
      </c>
      <c r="N16" s="156"/>
      <c r="O16" s="156"/>
      <c r="P16" s="310" t="s">
        <v>5625</v>
      </c>
      <c r="Q16" s="42" t="str">
        <f t="shared" si="1"/>
        <v>NACC_UDS$DRUG13=labelled_spss(NACC_UDS$DRUG13,c(), label=Relevant Derived VariableName of medications used within two weeks of UDS visitRelevant Derived Variable)</v>
      </c>
      <c r="R16" s="33" t="str">
        <f t="shared" si="2"/>
        <v/>
      </c>
      <c r="S16" s="61"/>
    </row>
    <row r="17" spans="1:19" ht="10.8" customHeight="1" x14ac:dyDescent="0.25">
      <c r="A17" s="268">
        <v>0</v>
      </c>
      <c r="B17" s="269">
        <v>0</v>
      </c>
      <c r="C17" s="268">
        <v>1</v>
      </c>
      <c r="D17" s="202">
        <v>1</v>
      </c>
      <c r="E17" s="269">
        <v>1</v>
      </c>
      <c r="F17" s="268">
        <v>1</v>
      </c>
      <c r="G17" s="202">
        <v>1</v>
      </c>
      <c r="H17" s="202">
        <v>1</v>
      </c>
      <c r="I17" s="268">
        <v>1</v>
      </c>
      <c r="J17" s="148">
        <f t="shared" si="0"/>
        <v>0</v>
      </c>
      <c r="K17" s="151" t="s">
        <v>1563</v>
      </c>
      <c r="L17" s="152" t="s">
        <v>1563</v>
      </c>
      <c r="M17" s="153" t="s">
        <v>1107</v>
      </c>
      <c r="N17" s="156"/>
      <c r="O17" s="156"/>
      <c r="P17" s="310" t="s">
        <v>5625</v>
      </c>
      <c r="Q17" s="42" t="str">
        <f t="shared" si="1"/>
        <v>NACC_UDS$DRUG14=labelled_spss(NACC_UDS$DRUG14,c(), label=Relevant Derived VariableName of medications used within two weeks of UDS visitRelevant Derived Variable)</v>
      </c>
      <c r="R17" s="33" t="str">
        <f t="shared" si="2"/>
        <v/>
      </c>
      <c r="S17" s="61"/>
    </row>
    <row r="18" spans="1:19" ht="10.8" customHeight="1" x14ac:dyDescent="0.25">
      <c r="A18" s="268">
        <v>0</v>
      </c>
      <c r="B18" s="269">
        <v>0</v>
      </c>
      <c r="C18" s="268">
        <v>1</v>
      </c>
      <c r="D18" s="202">
        <v>1</v>
      </c>
      <c r="E18" s="269">
        <v>1</v>
      </c>
      <c r="F18" s="268">
        <v>1</v>
      </c>
      <c r="G18" s="202">
        <v>1</v>
      </c>
      <c r="H18" s="202">
        <v>1</v>
      </c>
      <c r="I18" s="268">
        <v>1</v>
      </c>
      <c r="J18" s="148">
        <f t="shared" si="0"/>
        <v>0</v>
      </c>
      <c r="K18" s="151" t="s">
        <v>1564</v>
      </c>
      <c r="L18" s="152" t="s">
        <v>1564</v>
      </c>
      <c r="M18" s="153" t="s">
        <v>1107</v>
      </c>
      <c r="N18" s="156"/>
      <c r="O18" s="156"/>
      <c r="P18" s="310" t="s">
        <v>5625</v>
      </c>
      <c r="Q18" s="42" t="str">
        <f t="shared" si="1"/>
        <v>NACC_UDS$DRUG15=labelled_spss(NACC_UDS$DRUG15,c(), label=Relevant Derived VariableName of medications used within two weeks of UDS visitRelevant Derived Variable)</v>
      </c>
      <c r="R18" s="33" t="str">
        <f t="shared" si="2"/>
        <v/>
      </c>
      <c r="S18" s="61"/>
    </row>
    <row r="19" spans="1:19" ht="10.8" customHeight="1" x14ac:dyDescent="0.25">
      <c r="A19" s="268">
        <v>0</v>
      </c>
      <c r="B19" s="269">
        <v>0</v>
      </c>
      <c r="C19" s="268">
        <v>1</v>
      </c>
      <c r="D19" s="202">
        <v>1</v>
      </c>
      <c r="E19" s="269">
        <v>1</v>
      </c>
      <c r="F19" s="268">
        <v>1</v>
      </c>
      <c r="G19" s="202">
        <v>1</v>
      </c>
      <c r="H19" s="202">
        <v>1</v>
      </c>
      <c r="I19" s="268">
        <v>1</v>
      </c>
      <c r="J19" s="148">
        <f t="shared" si="0"/>
        <v>0</v>
      </c>
      <c r="K19" s="151" t="s">
        <v>1565</v>
      </c>
      <c r="L19" s="152" t="s">
        <v>1565</v>
      </c>
      <c r="M19" s="153" t="s">
        <v>1107</v>
      </c>
      <c r="N19" s="156"/>
      <c r="O19" s="156"/>
      <c r="P19" s="310" t="s">
        <v>5625</v>
      </c>
      <c r="Q19" s="42" t="str">
        <f t="shared" si="1"/>
        <v>NACC_UDS$DRUG16=labelled_spss(NACC_UDS$DRUG16,c(), label=Relevant Derived VariableName of medications used within two weeks of UDS visitRelevant Derived Variable)</v>
      </c>
      <c r="R19" s="33" t="str">
        <f t="shared" si="2"/>
        <v/>
      </c>
      <c r="S19" s="61"/>
    </row>
    <row r="20" spans="1:19" ht="10.8" customHeight="1" x14ac:dyDescent="0.25">
      <c r="A20" s="268">
        <v>0</v>
      </c>
      <c r="B20" s="269">
        <v>0</v>
      </c>
      <c r="C20" s="268">
        <v>1</v>
      </c>
      <c r="D20" s="202">
        <v>1</v>
      </c>
      <c r="E20" s="269">
        <v>1</v>
      </c>
      <c r="F20" s="268">
        <v>1</v>
      </c>
      <c r="G20" s="202">
        <v>1</v>
      </c>
      <c r="H20" s="202">
        <v>1</v>
      </c>
      <c r="I20" s="268">
        <v>1</v>
      </c>
      <c r="J20" s="148">
        <f t="shared" si="0"/>
        <v>0</v>
      </c>
      <c r="K20" s="151" t="s">
        <v>1566</v>
      </c>
      <c r="L20" s="152" t="s">
        <v>1566</v>
      </c>
      <c r="M20" s="153" t="s">
        <v>1107</v>
      </c>
      <c r="N20" s="156"/>
      <c r="O20" s="156"/>
      <c r="P20" s="310" t="s">
        <v>5625</v>
      </c>
      <c r="Q20" s="42" t="str">
        <f t="shared" si="1"/>
        <v>NACC_UDS$DRUG17=labelled_spss(NACC_UDS$DRUG17,c(), label=Relevant Derived VariableName of medications used within two weeks of UDS visitRelevant Derived Variable)</v>
      </c>
      <c r="R20" s="33" t="str">
        <f t="shared" si="2"/>
        <v/>
      </c>
      <c r="S20" s="61"/>
    </row>
    <row r="21" spans="1:19" ht="10.8" customHeight="1" x14ac:dyDescent="0.25">
      <c r="A21" s="268">
        <v>0</v>
      </c>
      <c r="B21" s="269">
        <v>0</v>
      </c>
      <c r="C21" s="268">
        <v>1</v>
      </c>
      <c r="D21" s="202">
        <v>1</v>
      </c>
      <c r="E21" s="269">
        <v>1</v>
      </c>
      <c r="F21" s="268">
        <v>1</v>
      </c>
      <c r="G21" s="202">
        <v>1</v>
      </c>
      <c r="H21" s="202">
        <v>1</v>
      </c>
      <c r="I21" s="268">
        <v>1</v>
      </c>
      <c r="J21" s="148">
        <f t="shared" si="0"/>
        <v>0</v>
      </c>
      <c r="K21" s="151" t="s">
        <v>1567</v>
      </c>
      <c r="L21" s="152" t="s">
        <v>1567</v>
      </c>
      <c r="M21" s="153" t="s">
        <v>1107</v>
      </c>
      <c r="N21" s="156"/>
      <c r="O21" s="156"/>
      <c r="P21" s="310" t="s">
        <v>5625</v>
      </c>
      <c r="Q21" s="42" t="str">
        <f t="shared" si="1"/>
        <v>NACC_UDS$DRUG18=labelled_spss(NACC_UDS$DRUG18,c(), label=Relevant Derived VariableName of medications used within two weeks of UDS visitRelevant Derived Variable)</v>
      </c>
      <c r="R21" s="33" t="str">
        <f t="shared" si="2"/>
        <v/>
      </c>
      <c r="S21" s="61"/>
    </row>
    <row r="22" spans="1:19" ht="10.8" customHeight="1" x14ac:dyDescent="0.25">
      <c r="A22" s="268">
        <v>0</v>
      </c>
      <c r="B22" s="269">
        <v>0</v>
      </c>
      <c r="C22" s="268">
        <v>1</v>
      </c>
      <c r="D22" s="202">
        <v>1</v>
      </c>
      <c r="E22" s="269">
        <v>1</v>
      </c>
      <c r="F22" s="268">
        <v>1</v>
      </c>
      <c r="G22" s="202">
        <v>1</v>
      </c>
      <c r="H22" s="202">
        <v>1</v>
      </c>
      <c r="I22" s="268">
        <v>1</v>
      </c>
      <c r="J22" s="148">
        <f t="shared" si="0"/>
        <v>0</v>
      </c>
      <c r="K22" s="151" t="s">
        <v>1568</v>
      </c>
      <c r="L22" s="152" t="s">
        <v>1568</v>
      </c>
      <c r="M22" s="153" t="s">
        <v>1107</v>
      </c>
      <c r="N22" s="156"/>
      <c r="O22" s="156"/>
      <c r="P22" s="310" t="s">
        <v>5625</v>
      </c>
      <c r="Q22" s="42" t="str">
        <f t="shared" si="1"/>
        <v>NACC_UDS$DRUG19=labelled_spss(NACC_UDS$DRUG19,c(), label=Relevant Derived VariableName of medications used within two weeks of UDS visitRelevant Derived Variable)</v>
      </c>
      <c r="R22" s="33" t="str">
        <f t="shared" si="2"/>
        <v/>
      </c>
      <c r="S22" s="61"/>
    </row>
    <row r="23" spans="1:19" ht="10.8" customHeight="1" x14ac:dyDescent="0.25">
      <c r="A23" s="268">
        <v>0</v>
      </c>
      <c r="B23" s="269">
        <v>0</v>
      </c>
      <c r="C23" s="268">
        <v>1</v>
      </c>
      <c r="D23" s="202">
        <v>1</v>
      </c>
      <c r="E23" s="269">
        <v>1</v>
      </c>
      <c r="F23" s="268">
        <v>1</v>
      </c>
      <c r="G23" s="202">
        <v>1</v>
      </c>
      <c r="H23" s="202">
        <v>1</v>
      </c>
      <c r="I23" s="268">
        <v>1</v>
      </c>
      <c r="J23" s="148">
        <f t="shared" si="0"/>
        <v>0</v>
      </c>
      <c r="K23" s="151" t="s">
        <v>1569</v>
      </c>
      <c r="L23" s="152" t="s">
        <v>1569</v>
      </c>
      <c r="M23" s="153" t="s">
        <v>1107</v>
      </c>
      <c r="N23" s="156"/>
      <c r="O23" s="156"/>
      <c r="P23" s="310" t="s">
        <v>5625</v>
      </c>
      <c r="Q23" s="42" t="str">
        <f t="shared" si="1"/>
        <v>NACC_UDS$DRUG20=labelled_spss(NACC_UDS$DRUG20,c(), label=Relevant Derived VariableName of medications used within two weeks of UDS visitRelevant Derived Variable)</v>
      </c>
      <c r="R23" s="33" t="str">
        <f t="shared" si="2"/>
        <v/>
      </c>
      <c r="S23" s="61"/>
    </row>
    <row r="24" spans="1:19" ht="10.8" customHeight="1" x14ac:dyDescent="0.25">
      <c r="A24" s="268">
        <v>0</v>
      </c>
      <c r="B24" s="269">
        <v>0</v>
      </c>
      <c r="C24" s="268">
        <v>1</v>
      </c>
      <c r="D24" s="202">
        <v>1</v>
      </c>
      <c r="E24" s="269">
        <v>1</v>
      </c>
      <c r="F24" s="268">
        <v>1</v>
      </c>
      <c r="G24" s="202">
        <v>1</v>
      </c>
      <c r="H24" s="202">
        <v>1</v>
      </c>
      <c r="I24" s="268">
        <v>1</v>
      </c>
      <c r="J24" s="148">
        <f t="shared" si="0"/>
        <v>0</v>
      </c>
      <c r="K24" s="151" t="s">
        <v>1570</v>
      </c>
      <c r="L24" s="152" t="s">
        <v>1570</v>
      </c>
      <c r="M24" s="153" t="s">
        <v>1107</v>
      </c>
      <c r="N24" s="156"/>
      <c r="O24" s="156"/>
      <c r="P24" s="310" t="s">
        <v>5625</v>
      </c>
      <c r="Q24" s="42" t="str">
        <f t="shared" si="1"/>
        <v>NACC_UDS$DRUG21=labelled_spss(NACC_UDS$DRUG21,c(), label=Relevant Derived VariableName of medications used within two weeks of UDS visitRelevant Derived Variable)</v>
      </c>
      <c r="R24" s="33" t="str">
        <f t="shared" si="2"/>
        <v/>
      </c>
      <c r="S24" s="61"/>
    </row>
    <row r="25" spans="1:19" ht="10.8" customHeight="1" x14ac:dyDescent="0.25">
      <c r="A25" s="268">
        <v>0</v>
      </c>
      <c r="B25" s="269">
        <v>0</v>
      </c>
      <c r="C25" s="268">
        <v>1</v>
      </c>
      <c r="D25" s="202">
        <v>1</v>
      </c>
      <c r="E25" s="269">
        <v>1</v>
      </c>
      <c r="F25" s="268">
        <v>1</v>
      </c>
      <c r="G25" s="202">
        <v>1</v>
      </c>
      <c r="H25" s="202">
        <v>1</v>
      </c>
      <c r="I25" s="268">
        <v>1</v>
      </c>
      <c r="J25" s="148">
        <f t="shared" si="0"/>
        <v>0</v>
      </c>
      <c r="K25" s="151" t="s">
        <v>1571</v>
      </c>
      <c r="L25" s="152" t="s">
        <v>1571</v>
      </c>
      <c r="M25" s="153" t="s">
        <v>1107</v>
      </c>
      <c r="N25" s="156"/>
      <c r="O25" s="156"/>
      <c r="P25" s="310" t="s">
        <v>5625</v>
      </c>
      <c r="Q25" s="42" t="str">
        <f t="shared" si="1"/>
        <v>NACC_UDS$DRUG22=labelled_spss(NACC_UDS$DRUG22,c(), label=Relevant Derived VariableName of medications used within two weeks of UDS visitRelevant Derived Variable)</v>
      </c>
      <c r="R25" s="33" t="str">
        <f t="shared" si="2"/>
        <v/>
      </c>
      <c r="S25" s="61"/>
    </row>
    <row r="26" spans="1:19" ht="10.8" customHeight="1" x14ac:dyDescent="0.25">
      <c r="A26" s="268">
        <v>0</v>
      </c>
      <c r="B26" s="269">
        <v>0</v>
      </c>
      <c r="C26" s="268">
        <v>1</v>
      </c>
      <c r="D26" s="202">
        <v>1</v>
      </c>
      <c r="E26" s="269">
        <v>1</v>
      </c>
      <c r="F26" s="268">
        <v>1</v>
      </c>
      <c r="G26" s="202">
        <v>1</v>
      </c>
      <c r="H26" s="202">
        <v>1</v>
      </c>
      <c r="I26" s="268">
        <v>1</v>
      </c>
      <c r="J26" s="148">
        <f t="shared" si="0"/>
        <v>0</v>
      </c>
      <c r="K26" s="151" t="s">
        <v>1572</v>
      </c>
      <c r="L26" s="152" t="s">
        <v>1572</v>
      </c>
      <c r="M26" s="153" t="s">
        <v>1107</v>
      </c>
      <c r="N26" s="156"/>
      <c r="O26" s="156"/>
      <c r="P26" s="310" t="s">
        <v>5625</v>
      </c>
      <c r="Q26" s="42" t="str">
        <f t="shared" si="1"/>
        <v>NACC_UDS$DRUG23=labelled_spss(NACC_UDS$DRUG23,c(), label=Relevant Derived VariableName of medications used within two weeks of UDS visitRelevant Derived Variable)</v>
      </c>
      <c r="R26" s="33" t="str">
        <f t="shared" si="2"/>
        <v/>
      </c>
      <c r="S26" s="61"/>
    </row>
    <row r="27" spans="1:19" ht="10.8" customHeight="1" x14ac:dyDescent="0.25">
      <c r="A27" s="268">
        <v>0</v>
      </c>
      <c r="B27" s="269">
        <v>0</v>
      </c>
      <c r="C27" s="268">
        <v>1</v>
      </c>
      <c r="D27" s="202">
        <v>1</v>
      </c>
      <c r="E27" s="269">
        <v>1</v>
      </c>
      <c r="F27" s="268">
        <v>1</v>
      </c>
      <c r="G27" s="202">
        <v>1</v>
      </c>
      <c r="H27" s="202">
        <v>1</v>
      </c>
      <c r="I27" s="268">
        <v>1</v>
      </c>
      <c r="J27" s="148">
        <f t="shared" si="0"/>
        <v>0</v>
      </c>
      <c r="K27" s="151" t="s">
        <v>1573</v>
      </c>
      <c r="L27" s="152" t="s">
        <v>1573</v>
      </c>
      <c r="M27" s="153" t="s">
        <v>1107</v>
      </c>
      <c r="N27" s="156"/>
      <c r="O27" s="156"/>
      <c r="P27" s="310" t="s">
        <v>5625</v>
      </c>
      <c r="Q27" s="42" t="str">
        <f t="shared" si="1"/>
        <v>NACC_UDS$DRUG24=labelled_spss(NACC_UDS$DRUG24,c(), label=Relevant Derived VariableName of medications used within two weeks of UDS visitRelevant Derived Variable)</v>
      </c>
      <c r="R27" s="33" t="str">
        <f t="shared" si="2"/>
        <v/>
      </c>
      <c r="S27" s="61"/>
    </row>
    <row r="28" spans="1:19" ht="10.8" customHeight="1" x14ac:dyDescent="0.25">
      <c r="A28" s="268">
        <v>0</v>
      </c>
      <c r="B28" s="269">
        <v>0</v>
      </c>
      <c r="C28" s="268">
        <v>1</v>
      </c>
      <c r="D28" s="202">
        <v>1</v>
      </c>
      <c r="E28" s="269">
        <v>1</v>
      </c>
      <c r="F28" s="268">
        <v>1</v>
      </c>
      <c r="G28" s="202">
        <v>1</v>
      </c>
      <c r="H28" s="202">
        <v>1</v>
      </c>
      <c r="I28" s="268">
        <v>1</v>
      </c>
      <c r="J28" s="148">
        <f t="shared" si="0"/>
        <v>0</v>
      </c>
      <c r="K28" s="151" t="s">
        <v>1574</v>
      </c>
      <c r="L28" s="152" t="s">
        <v>1574</v>
      </c>
      <c r="M28" s="153" t="s">
        <v>1107</v>
      </c>
      <c r="N28" s="156"/>
      <c r="O28" s="156"/>
      <c r="P28" s="310" t="s">
        <v>5625</v>
      </c>
      <c r="Q28" s="42" t="str">
        <f t="shared" si="1"/>
        <v>NACC_UDS$DRUG25=labelled_spss(NACC_UDS$DRUG25,c(), label=Relevant Derived VariableName of medications used within two weeks of UDS visitRelevant Derived Variable)</v>
      </c>
      <c r="R28" s="33" t="str">
        <f t="shared" si="2"/>
        <v/>
      </c>
      <c r="S28" s="61"/>
    </row>
    <row r="29" spans="1:19" ht="10.8" customHeight="1" x14ac:dyDescent="0.25">
      <c r="A29" s="268">
        <v>0</v>
      </c>
      <c r="B29" s="269">
        <v>0</v>
      </c>
      <c r="C29" s="268">
        <v>1</v>
      </c>
      <c r="D29" s="202">
        <v>1</v>
      </c>
      <c r="E29" s="269">
        <v>1</v>
      </c>
      <c r="F29" s="268">
        <v>1</v>
      </c>
      <c r="G29" s="202">
        <v>1</v>
      </c>
      <c r="H29" s="202">
        <v>1</v>
      </c>
      <c r="I29" s="268">
        <v>1</v>
      </c>
      <c r="J29" s="148">
        <f t="shared" si="0"/>
        <v>0</v>
      </c>
      <c r="K29" s="151" t="s">
        <v>1575</v>
      </c>
      <c r="L29" s="152" t="s">
        <v>1575</v>
      </c>
      <c r="M29" s="153" t="s">
        <v>1107</v>
      </c>
      <c r="N29" s="156"/>
      <c r="O29" s="156"/>
      <c r="P29" s="310" t="s">
        <v>5625</v>
      </c>
      <c r="Q29" s="42" t="str">
        <f t="shared" si="1"/>
        <v>NACC_UDS$DRUG26=labelled_spss(NACC_UDS$DRUG26,c(), label=Relevant Derived VariableName of medications used within two weeks of UDS visitRelevant Derived Variable)</v>
      </c>
      <c r="R29" s="33" t="str">
        <f t="shared" si="2"/>
        <v/>
      </c>
      <c r="S29" s="61"/>
    </row>
    <row r="30" spans="1:19" ht="10.8" customHeight="1" x14ac:dyDescent="0.25">
      <c r="A30" s="268">
        <v>0</v>
      </c>
      <c r="B30" s="269">
        <v>0</v>
      </c>
      <c r="C30" s="268">
        <v>1</v>
      </c>
      <c r="D30" s="202">
        <v>1</v>
      </c>
      <c r="E30" s="269">
        <v>1</v>
      </c>
      <c r="F30" s="268">
        <v>1</v>
      </c>
      <c r="G30" s="202">
        <v>1</v>
      </c>
      <c r="H30" s="202">
        <v>1</v>
      </c>
      <c r="I30" s="268">
        <v>1</v>
      </c>
      <c r="J30" s="148">
        <f t="shared" si="0"/>
        <v>0</v>
      </c>
      <c r="K30" s="151" t="s">
        <v>1576</v>
      </c>
      <c r="L30" s="152" t="s">
        <v>1576</v>
      </c>
      <c r="M30" s="153" t="s">
        <v>1107</v>
      </c>
      <c r="N30" s="156"/>
      <c r="O30" s="156"/>
      <c r="P30" s="310" t="s">
        <v>5625</v>
      </c>
      <c r="Q30" s="42" t="str">
        <f t="shared" si="1"/>
        <v>NACC_UDS$DRUG27=labelled_spss(NACC_UDS$DRUG27,c(), label=Relevant Derived VariableName of medications used within two weeks of UDS visitRelevant Derived Variable)</v>
      </c>
      <c r="R30" s="33" t="str">
        <f t="shared" si="2"/>
        <v/>
      </c>
      <c r="S30" s="61"/>
    </row>
    <row r="31" spans="1:19" ht="10.8" customHeight="1" x14ac:dyDescent="0.25">
      <c r="A31" s="268">
        <v>0</v>
      </c>
      <c r="B31" s="269">
        <v>0</v>
      </c>
      <c r="C31" s="268">
        <v>1</v>
      </c>
      <c r="D31" s="202">
        <v>1</v>
      </c>
      <c r="E31" s="269">
        <v>1</v>
      </c>
      <c r="F31" s="268">
        <v>1</v>
      </c>
      <c r="G31" s="202">
        <v>1</v>
      </c>
      <c r="H31" s="202">
        <v>1</v>
      </c>
      <c r="I31" s="268">
        <v>1</v>
      </c>
      <c r="J31" s="148">
        <f t="shared" si="0"/>
        <v>0</v>
      </c>
      <c r="K31" s="151" t="s">
        <v>1577</v>
      </c>
      <c r="L31" s="152" t="s">
        <v>1577</v>
      </c>
      <c r="M31" s="153" t="s">
        <v>1107</v>
      </c>
      <c r="N31" s="156"/>
      <c r="O31" s="156"/>
      <c r="P31" s="310" t="s">
        <v>5625</v>
      </c>
      <c r="Q31" s="42" t="str">
        <f t="shared" si="1"/>
        <v>NACC_UDS$DRUG28=labelled_spss(NACC_UDS$DRUG28,c(), label=Relevant Derived VariableName of medications used within two weeks of UDS visitRelevant Derived Variable)</v>
      </c>
      <c r="R31" s="33" t="str">
        <f t="shared" si="2"/>
        <v/>
      </c>
      <c r="S31" s="61"/>
    </row>
    <row r="32" spans="1:19" ht="10.8" customHeight="1" x14ac:dyDescent="0.25">
      <c r="A32" s="268">
        <v>0</v>
      </c>
      <c r="B32" s="269">
        <v>0</v>
      </c>
      <c r="C32" s="268">
        <v>1</v>
      </c>
      <c r="D32" s="202">
        <v>1</v>
      </c>
      <c r="E32" s="269">
        <v>1</v>
      </c>
      <c r="F32" s="268">
        <v>1</v>
      </c>
      <c r="G32" s="202">
        <v>1</v>
      </c>
      <c r="H32" s="202">
        <v>1</v>
      </c>
      <c r="I32" s="268">
        <v>1</v>
      </c>
      <c r="J32" s="148">
        <f t="shared" si="0"/>
        <v>0</v>
      </c>
      <c r="K32" s="151" t="s">
        <v>1578</v>
      </c>
      <c r="L32" s="152" t="s">
        <v>1578</v>
      </c>
      <c r="M32" s="153" t="s">
        <v>1107</v>
      </c>
      <c r="N32" s="156"/>
      <c r="O32" s="156"/>
      <c r="P32" s="310" t="s">
        <v>5625</v>
      </c>
      <c r="Q32" s="42" t="str">
        <f t="shared" si="1"/>
        <v>NACC_UDS$DRUG29=labelled_spss(NACC_UDS$DRUG29,c(), label=Relevant Derived VariableName of medications used within two weeks of UDS visitRelevant Derived Variable)</v>
      </c>
      <c r="R32" s="33" t="str">
        <f t="shared" si="2"/>
        <v/>
      </c>
      <c r="S32" s="61"/>
    </row>
    <row r="33" spans="1:19" ht="10.8" customHeight="1" x14ac:dyDescent="0.25">
      <c r="A33" s="268">
        <v>0</v>
      </c>
      <c r="B33" s="269">
        <v>0</v>
      </c>
      <c r="C33" s="268">
        <v>1</v>
      </c>
      <c r="D33" s="202">
        <v>1</v>
      </c>
      <c r="E33" s="269">
        <v>1</v>
      </c>
      <c r="F33" s="268">
        <v>1</v>
      </c>
      <c r="G33" s="202">
        <v>1</v>
      </c>
      <c r="H33" s="202">
        <v>1</v>
      </c>
      <c r="I33" s="268">
        <v>1</v>
      </c>
      <c r="J33" s="148">
        <f t="shared" si="0"/>
        <v>0</v>
      </c>
      <c r="K33" s="151" t="s">
        <v>1579</v>
      </c>
      <c r="L33" s="152" t="s">
        <v>1579</v>
      </c>
      <c r="M33" s="153" t="s">
        <v>1107</v>
      </c>
      <c r="N33" s="156"/>
      <c r="O33" s="156"/>
      <c r="P33" s="310" t="s">
        <v>5625</v>
      </c>
      <c r="Q33" s="42" t="str">
        <f t="shared" si="1"/>
        <v>NACC_UDS$DRUG30=labelled_spss(NACC_UDS$DRUG30,c(), label=Relevant Derived VariableName of medications used within two weeks of UDS visitRelevant Derived Variable)</v>
      </c>
      <c r="R33" s="33" t="str">
        <f t="shared" si="2"/>
        <v/>
      </c>
      <c r="S33" s="61"/>
    </row>
    <row r="34" spans="1:19" ht="10.8" customHeight="1" x14ac:dyDescent="0.25">
      <c r="A34" s="268">
        <v>0</v>
      </c>
      <c r="B34" s="269">
        <v>0</v>
      </c>
      <c r="C34" s="268">
        <v>1</v>
      </c>
      <c r="D34" s="202">
        <v>1</v>
      </c>
      <c r="E34" s="269">
        <v>1</v>
      </c>
      <c r="F34" s="268">
        <v>1</v>
      </c>
      <c r="G34" s="202">
        <v>1</v>
      </c>
      <c r="H34" s="202">
        <v>1</v>
      </c>
      <c r="I34" s="268">
        <v>1</v>
      </c>
      <c r="J34" s="148">
        <f t="shared" si="0"/>
        <v>0</v>
      </c>
      <c r="K34" s="151" t="s">
        <v>1580</v>
      </c>
      <c r="L34" s="152" t="s">
        <v>1580</v>
      </c>
      <c r="M34" s="153" t="s">
        <v>1107</v>
      </c>
      <c r="N34" s="156"/>
      <c r="O34" s="156"/>
      <c r="P34" s="310" t="s">
        <v>5625</v>
      </c>
      <c r="Q34" s="42" t="str">
        <f t="shared" si="1"/>
        <v>NACC_UDS$DRUG31=labelled_spss(NACC_UDS$DRUG31,c(), label=Relevant Derived VariableName of medications used within two weeks of UDS visitRelevant Derived Variable)</v>
      </c>
      <c r="R34" s="33" t="str">
        <f t="shared" si="2"/>
        <v/>
      </c>
      <c r="S34" s="61"/>
    </row>
    <row r="35" spans="1:19" ht="10.8" customHeight="1" x14ac:dyDescent="0.25">
      <c r="A35" s="268">
        <v>0</v>
      </c>
      <c r="B35" s="269">
        <v>0</v>
      </c>
      <c r="C35" s="268">
        <v>1</v>
      </c>
      <c r="D35" s="202">
        <v>1</v>
      </c>
      <c r="E35" s="269">
        <v>1</v>
      </c>
      <c r="F35" s="268">
        <v>1</v>
      </c>
      <c r="G35" s="202">
        <v>1</v>
      </c>
      <c r="H35" s="202">
        <v>1</v>
      </c>
      <c r="I35" s="268">
        <v>1</v>
      </c>
      <c r="J35" s="148">
        <f t="shared" si="0"/>
        <v>0</v>
      </c>
      <c r="K35" s="151" t="s">
        <v>1581</v>
      </c>
      <c r="L35" s="152" t="s">
        <v>1581</v>
      </c>
      <c r="M35" s="153" t="s">
        <v>1107</v>
      </c>
      <c r="N35" s="156"/>
      <c r="O35" s="156"/>
      <c r="P35" s="310" t="s">
        <v>5625</v>
      </c>
      <c r="Q35" s="42" t="str">
        <f t="shared" si="1"/>
        <v>NACC_UDS$DRUG32=labelled_spss(NACC_UDS$DRUG32,c(), label=Relevant Derived VariableName of medications used within two weeks of UDS visitRelevant Derived Variable)</v>
      </c>
      <c r="R35" s="33" t="str">
        <f t="shared" si="2"/>
        <v/>
      </c>
      <c r="S35" s="61"/>
    </row>
    <row r="36" spans="1:19" ht="10.8" customHeight="1" x14ac:dyDescent="0.25">
      <c r="A36" s="268">
        <v>0</v>
      </c>
      <c r="B36" s="269">
        <v>0</v>
      </c>
      <c r="C36" s="268">
        <v>1</v>
      </c>
      <c r="D36" s="202">
        <v>1</v>
      </c>
      <c r="E36" s="269">
        <v>1</v>
      </c>
      <c r="F36" s="268">
        <v>1</v>
      </c>
      <c r="G36" s="202">
        <v>1</v>
      </c>
      <c r="H36" s="202">
        <v>1</v>
      </c>
      <c r="I36" s="268">
        <v>1</v>
      </c>
      <c r="J36" s="148">
        <f t="shared" si="0"/>
        <v>0</v>
      </c>
      <c r="K36" s="151" t="s">
        <v>1582</v>
      </c>
      <c r="L36" s="152" t="s">
        <v>1582</v>
      </c>
      <c r="M36" s="153" t="s">
        <v>1107</v>
      </c>
      <c r="N36" s="156"/>
      <c r="O36" s="156"/>
      <c r="P36" s="310" t="s">
        <v>5625</v>
      </c>
      <c r="Q36" s="42" t="str">
        <f t="shared" si="1"/>
        <v>NACC_UDS$DRUG33=labelled_spss(NACC_UDS$DRUG33,c(), label=Relevant Derived VariableName of medications used within two weeks of UDS visitRelevant Derived Variable)</v>
      </c>
      <c r="R36" s="33" t="str">
        <f t="shared" si="2"/>
        <v/>
      </c>
      <c r="S36" s="61"/>
    </row>
    <row r="37" spans="1:19" ht="10.8" customHeight="1" x14ac:dyDescent="0.25">
      <c r="A37" s="268">
        <v>0</v>
      </c>
      <c r="B37" s="269">
        <v>0</v>
      </c>
      <c r="C37" s="268">
        <v>1</v>
      </c>
      <c r="D37" s="202">
        <v>1</v>
      </c>
      <c r="E37" s="269">
        <v>1</v>
      </c>
      <c r="F37" s="268">
        <v>1</v>
      </c>
      <c r="G37" s="202">
        <v>1</v>
      </c>
      <c r="H37" s="202">
        <v>1</v>
      </c>
      <c r="I37" s="268">
        <v>1</v>
      </c>
      <c r="J37" s="148">
        <f t="shared" si="0"/>
        <v>0</v>
      </c>
      <c r="K37" s="151" t="s">
        <v>1583</v>
      </c>
      <c r="L37" s="152" t="s">
        <v>1583</v>
      </c>
      <c r="M37" s="153" t="s">
        <v>1107</v>
      </c>
      <c r="N37" s="156"/>
      <c r="O37" s="156"/>
      <c r="P37" s="310" t="s">
        <v>5625</v>
      </c>
      <c r="Q37" s="42" t="str">
        <f t="shared" si="1"/>
        <v>NACC_UDS$DRUG34=labelled_spss(NACC_UDS$DRUG34,c(), label=Relevant Derived VariableName of medications used within two weeks of UDS visitRelevant Derived Variable)</v>
      </c>
      <c r="R37" s="33" t="str">
        <f t="shared" si="2"/>
        <v/>
      </c>
      <c r="S37" s="61"/>
    </row>
    <row r="38" spans="1:19" ht="10.8" customHeight="1" x14ac:dyDescent="0.25">
      <c r="A38" s="268">
        <v>0</v>
      </c>
      <c r="B38" s="269">
        <v>0</v>
      </c>
      <c r="C38" s="268">
        <v>1</v>
      </c>
      <c r="D38" s="202">
        <v>1</v>
      </c>
      <c r="E38" s="269">
        <v>1</v>
      </c>
      <c r="F38" s="268">
        <v>1</v>
      </c>
      <c r="G38" s="202">
        <v>1</v>
      </c>
      <c r="H38" s="202">
        <v>1</v>
      </c>
      <c r="I38" s="268">
        <v>1</v>
      </c>
      <c r="J38" s="148">
        <f t="shared" si="0"/>
        <v>0</v>
      </c>
      <c r="K38" s="151" t="s">
        <v>1584</v>
      </c>
      <c r="L38" s="152" t="s">
        <v>1584</v>
      </c>
      <c r="M38" s="153" t="s">
        <v>1107</v>
      </c>
      <c r="N38" s="156"/>
      <c r="O38" s="156"/>
      <c r="P38" s="310" t="s">
        <v>5625</v>
      </c>
      <c r="Q38" s="42" t="str">
        <f t="shared" si="1"/>
        <v>NACC_UDS$DRUG35=labelled_spss(NACC_UDS$DRUG35,c(), label=Relevant Derived VariableName of medications used within two weeks of UDS visitRelevant Derived Variable)</v>
      </c>
      <c r="R38" s="33" t="str">
        <f t="shared" si="2"/>
        <v/>
      </c>
      <c r="S38" s="61"/>
    </row>
    <row r="39" spans="1:19" ht="10.8" customHeight="1" x14ac:dyDescent="0.25">
      <c r="A39" s="268">
        <v>0</v>
      </c>
      <c r="B39" s="269">
        <v>0</v>
      </c>
      <c r="C39" s="268">
        <v>1</v>
      </c>
      <c r="D39" s="202">
        <v>1</v>
      </c>
      <c r="E39" s="269">
        <v>1</v>
      </c>
      <c r="F39" s="268">
        <v>1</v>
      </c>
      <c r="G39" s="202">
        <v>1</v>
      </c>
      <c r="H39" s="202">
        <v>1</v>
      </c>
      <c r="I39" s="268">
        <v>1</v>
      </c>
      <c r="J39" s="148">
        <f t="shared" si="0"/>
        <v>0</v>
      </c>
      <c r="K39" s="151" t="s">
        <v>1585</v>
      </c>
      <c r="L39" s="152" t="s">
        <v>1585</v>
      </c>
      <c r="M39" s="153" t="s">
        <v>1107</v>
      </c>
      <c r="N39" s="156"/>
      <c r="O39" s="156"/>
      <c r="P39" s="310" t="s">
        <v>5625</v>
      </c>
      <c r="Q39" s="42" t="str">
        <f t="shared" si="1"/>
        <v>NACC_UDS$DRUG36=labelled_spss(NACC_UDS$DRUG36,c(), label=Relevant Derived VariableName of medications used within two weeks of UDS visitRelevant Derived Variable)</v>
      </c>
      <c r="R39" s="33" t="str">
        <f t="shared" si="2"/>
        <v/>
      </c>
      <c r="S39" s="61"/>
    </row>
    <row r="40" spans="1:19" ht="10.8" customHeight="1" x14ac:dyDescent="0.25">
      <c r="A40" s="268">
        <v>0</v>
      </c>
      <c r="B40" s="269">
        <v>0</v>
      </c>
      <c r="C40" s="268">
        <v>1</v>
      </c>
      <c r="D40" s="202">
        <v>1</v>
      </c>
      <c r="E40" s="269">
        <v>1</v>
      </c>
      <c r="F40" s="268">
        <v>1</v>
      </c>
      <c r="G40" s="202">
        <v>1</v>
      </c>
      <c r="H40" s="202">
        <v>1</v>
      </c>
      <c r="I40" s="268">
        <v>1</v>
      </c>
      <c r="J40" s="148">
        <f t="shared" si="0"/>
        <v>0</v>
      </c>
      <c r="K40" s="151" t="s">
        <v>1586</v>
      </c>
      <c r="L40" s="152" t="s">
        <v>1586</v>
      </c>
      <c r="M40" s="153" t="s">
        <v>1107</v>
      </c>
      <c r="N40" s="156"/>
      <c r="O40" s="156"/>
      <c r="P40" s="310" t="s">
        <v>5625</v>
      </c>
      <c r="Q40" s="42" t="str">
        <f t="shared" si="1"/>
        <v>NACC_UDS$DRUG37=labelled_spss(NACC_UDS$DRUG37,c(), label=Relevant Derived VariableName of medications used within two weeks of UDS visitRelevant Derived Variable)</v>
      </c>
      <c r="R40" s="33" t="str">
        <f t="shared" si="2"/>
        <v/>
      </c>
      <c r="S40" s="61"/>
    </row>
    <row r="41" spans="1:19" ht="10.8" customHeight="1" x14ac:dyDescent="0.25">
      <c r="A41" s="268">
        <v>0</v>
      </c>
      <c r="B41" s="269">
        <v>0</v>
      </c>
      <c r="C41" s="268">
        <v>1</v>
      </c>
      <c r="D41" s="202">
        <v>1</v>
      </c>
      <c r="E41" s="269">
        <v>1</v>
      </c>
      <c r="F41" s="268">
        <v>1</v>
      </c>
      <c r="G41" s="202">
        <v>1</v>
      </c>
      <c r="H41" s="202">
        <v>1</v>
      </c>
      <c r="I41" s="268">
        <v>1</v>
      </c>
      <c r="J41" s="148">
        <f t="shared" si="0"/>
        <v>0</v>
      </c>
      <c r="K41" s="151" t="s">
        <v>1587</v>
      </c>
      <c r="L41" s="152" t="s">
        <v>1587</v>
      </c>
      <c r="M41" s="153" t="s">
        <v>1107</v>
      </c>
      <c r="N41" s="156"/>
      <c r="O41" s="156"/>
      <c r="P41" s="310" t="s">
        <v>5625</v>
      </c>
      <c r="Q41" s="42" t="str">
        <f t="shared" si="1"/>
        <v>NACC_UDS$DRUG38=labelled_spss(NACC_UDS$DRUG38,c(), label=Relevant Derived VariableName of medications used within two weeks of UDS visitRelevant Derived Variable)</v>
      </c>
      <c r="R41" s="33" t="str">
        <f t="shared" si="2"/>
        <v/>
      </c>
      <c r="S41" s="61"/>
    </row>
    <row r="42" spans="1:19" ht="10.8" customHeight="1" x14ac:dyDescent="0.25">
      <c r="A42" s="268">
        <v>0</v>
      </c>
      <c r="B42" s="269">
        <v>0</v>
      </c>
      <c r="C42" s="268">
        <v>1</v>
      </c>
      <c r="D42" s="202">
        <v>1</v>
      </c>
      <c r="E42" s="269">
        <v>1</v>
      </c>
      <c r="F42" s="268">
        <v>1</v>
      </c>
      <c r="G42" s="202">
        <v>1</v>
      </c>
      <c r="H42" s="202">
        <v>1</v>
      </c>
      <c r="I42" s="268">
        <v>1</v>
      </c>
      <c r="J42" s="148">
        <f t="shared" si="0"/>
        <v>0</v>
      </c>
      <c r="K42" s="151" t="s">
        <v>1588</v>
      </c>
      <c r="L42" s="152" t="s">
        <v>1588</v>
      </c>
      <c r="M42" s="153" t="s">
        <v>1107</v>
      </c>
      <c r="N42" s="156"/>
      <c r="O42" s="156"/>
      <c r="P42" s="310" t="s">
        <v>5625</v>
      </c>
      <c r="Q42" s="42" t="str">
        <f t="shared" si="1"/>
        <v>NACC_UDS$DRUG39=labelled_spss(NACC_UDS$DRUG39,c(), label=Relevant Derived VariableName of medications used within two weeks of UDS visitRelevant Derived Variable)</v>
      </c>
      <c r="R42" s="33" t="str">
        <f t="shared" si="2"/>
        <v/>
      </c>
      <c r="S42" s="61"/>
    </row>
    <row r="43" spans="1:19" ht="10.8" customHeight="1" x14ac:dyDescent="0.25">
      <c r="A43" s="268">
        <v>0</v>
      </c>
      <c r="B43" s="269">
        <v>0</v>
      </c>
      <c r="C43" s="268">
        <v>1</v>
      </c>
      <c r="D43" s="202">
        <v>1</v>
      </c>
      <c r="E43" s="269">
        <v>1</v>
      </c>
      <c r="F43" s="268">
        <v>1</v>
      </c>
      <c r="G43" s="202">
        <v>1</v>
      </c>
      <c r="H43" s="202">
        <v>1</v>
      </c>
      <c r="I43" s="268">
        <v>1</v>
      </c>
      <c r="J43" s="148">
        <f t="shared" si="0"/>
        <v>0</v>
      </c>
      <c r="K43" s="151" t="s">
        <v>154</v>
      </c>
      <c r="L43" s="152" t="s">
        <v>154</v>
      </c>
      <c r="M43" s="153" t="s">
        <v>1107</v>
      </c>
      <c r="N43" s="156"/>
      <c r="O43" s="156"/>
      <c r="P43" s="310" t="s">
        <v>5625</v>
      </c>
      <c r="Q43" s="42" t="str">
        <f t="shared" si="1"/>
        <v>NACC_UDS$DRUG40=labelled_spss(NACC_UDS$DRUG40,c(), label=Relevant Derived VariableName of medications used within two weeks of UDS visitRelevant Derived Variable)</v>
      </c>
      <c r="R43" s="33" t="str">
        <f t="shared" si="2"/>
        <v/>
      </c>
      <c r="S43" s="61"/>
    </row>
    <row r="44" spans="1:19" ht="10.8" customHeight="1" x14ac:dyDescent="0.25">
      <c r="A44" s="268">
        <v>1</v>
      </c>
      <c r="B44" s="269">
        <v>1</v>
      </c>
      <c r="C44" s="268">
        <v>0</v>
      </c>
      <c r="D44" s="202">
        <v>0</v>
      </c>
      <c r="E44" s="269">
        <v>0</v>
      </c>
      <c r="F44" s="268">
        <v>0</v>
      </c>
      <c r="G44" s="202">
        <v>0</v>
      </c>
      <c r="H44" s="202">
        <v>0</v>
      </c>
      <c r="I44" s="268">
        <v>0</v>
      </c>
      <c r="J44" s="148">
        <f t="shared" si="0"/>
        <v>1</v>
      </c>
      <c r="K44" s="175"/>
      <c r="L44" s="245" t="s">
        <v>4896</v>
      </c>
      <c r="M44" s="206" t="s">
        <v>5262</v>
      </c>
      <c r="N44" s="253" t="s">
        <v>5259</v>
      </c>
      <c r="O44" s="253" t="s">
        <v>156</v>
      </c>
      <c r="P44" s="308" t="s">
        <v>5625</v>
      </c>
      <c r="Q44" s="42" t="e">
        <f>CONCATENATE("NACC_UDS$",K44,"=","labelled_spss(NACC_UDS$",K44,",c(",N44,"), label=",$P$1,#REF!,$P$1,")")</f>
        <v>#REF!</v>
      </c>
      <c r="R44" s="33" t="str">
        <f t="shared" si="2"/>
        <v/>
      </c>
      <c r="S44" s="61"/>
    </row>
    <row r="45" spans="1:19" ht="10.8" customHeight="1" x14ac:dyDescent="0.25">
      <c r="A45" s="268">
        <v>1</v>
      </c>
      <c r="B45" s="269">
        <v>1</v>
      </c>
      <c r="C45" s="268">
        <v>0</v>
      </c>
      <c r="D45" s="202">
        <v>0</v>
      </c>
      <c r="E45" s="269">
        <v>0</v>
      </c>
      <c r="F45" s="268">
        <v>0</v>
      </c>
      <c r="G45" s="202">
        <v>0</v>
      </c>
      <c r="H45" s="202">
        <v>0</v>
      </c>
      <c r="I45" s="268">
        <v>0</v>
      </c>
      <c r="J45" s="148">
        <f t="shared" si="0"/>
        <v>1</v>
      </c>
      <c r="K45" s="206"/>
      <c r="L45" s="175" t="s">
        <v>4897</v>
      </c>
      <c r="M45" s="206" t="s">
        <v>5260</v>
      </c>
      <c r="N45" s="206"/>
      <c r="O45" s="206" t="s">
        <v>5702</v>
      </c>
      <c r="P45" s="308" t="s">
        <v>5625</v>
      </c>
      <c r="Q45" s="42" t="e">
        <f>CONCATENATE("NACC_UDS$",L45,"=","labelled_spss(NACC_UDS$",L45,",c(",#REF!,"), label=",$P$1,#REF!,$P$1,")")</f>
        <v>#REF!</v>
      </c>
      <c r="R45" s="33" t="str">
        <f t="shared" ref="R45:R76" si="3">IF(S45="","",CONCATENATE("missing values ",L45,"(",S45,")."))</f>
        <v/>
      </c>
      <c r="S45" s="61"/>
    </row>
    <row r="46" spans="1:19" ht="10.8" customHeight="1" x14ac:dyDescent="0.25">
      <c r="A46" s="268">
        <v>1</v>
      </c>
      <c r="B46" s="269">
        <v>1</v>
      </c>
      <c r="C46" s="268">
        <v>0</v>
      </c>
      <c r="D46" s="202">
        <v>0</v>
      </c>
      <c r="E46" s="269">
        <v>0</v>
      </c>
      <c r="F46" s="268">
        <v>0</v>
      </c>
      <c r="G46" s="202">
        <v>0</v>
      </c>
      <c r="H46" s="202">
        <v>0</v>
      </c>
      <c r="I46" s="268">
        <v>0</v>
      </c>
      <c r="J46" s="148">
        <f t="shared" si="0"/>
        <v>1</v>
      </c>
      <c r="K46" s="206"/>
      <c r="L46" s="175" t="s">
        <v>4898</v>
      </c>
      <c r="M46" s="206" t="s">
        <v>5264</v>
      </c>
      <c r="N46" s="206"/>
      <c r="O46" s="206"/>
      <c r="P46" s="308"/>
      <c r="Q46" s="42" t="e">
        <f>CONCATENATE("NACC_UDS$",L46,"=","labelled_spss(NACC_UDS$",L46,",c(",#REF!,"), label=",$P$1,#REF!,$P$1,")")</f>
        <v>#REF!</v>
      </c>
      <c r="R46" s="33" t="str">
        <f t="shared" si="3"/>
        <v/>
      </c>
      <c r="S46" s="61"/>
    </row>
    <row r="47" spans="1:19" ht="10.8" customHeight="1" x14ac:dyDescent="0.25">
      <c r="A47" s="268">
        <v>1</v>
      </c>
      <c r="B47" s="269">
        <v>1</v>
      </c>
      <c r="C47" s="268">
        <v>0</v>
      </c>
      <c r="D47" s="202">
        <v>0</v>
      </c>
      <c r="E47" s="269">
        <v>0</v>
      </c>
      <c r="F47" s="268">
        <v>0</v>
      </c>
      <c r="G47" s="202">
        <v>0</v>
      </c>
      <c r="H47" s="202">
        <v>0</v>
      </c>
      <c r="I47" s="268">
        <v>0</v>
      </c>
      <c r="J47" s="148">
        <f t="shared" si="0"/>
        <v>1</v>
      </c>
      <c r="K47" s="206"/>
      <c r="L47" s="175" t="s">
        <v>4899</v>
      </c>
      <c r="M47" s="206" t="s">
        <v>5265</v>
      </c>
      <c r="N47" s="206"/>
      <c r="O47" s="206"/>
      <c r="P47" s="308"/>
      <c r="Q47" s="42" t="e">
        <f>CONCATENATE("NACC_UDS$",L47,"=","labelled_spss(NACC_UDS$",L47,",c(",#REF!,"), label=",$P$1,#REF!,$P$1,")")</f>
        <v>#REF!</v>
      </c>
      <c r="R47" s="33" t="str">
        <f t="shared" si="3"/>
        <v/>
      </c>
      <c r="S47" s="61"/>
    </row>
    <row r="48" spans="1:19" ht="10.8" customHeight="1" x14ac:dyDescent="0.25">
      <c r="A48" s="268">
        <v>1</v>
      </c>
      <c r="B48" s="269">
        <v>1</v>
      </c>
      <c r="C48" s="268">
        <v>0</v>
      </c>
      <c r="D48" s="202">
        <v>0</v>
      </c>
      <c r="E48" s="269">
        <v>0</v>
      </c>
      <c r="F48" s="268">
        <v>0</v>
      </c>
      <c r="G48" s="202">
        <v>0</v>
      </c>
      <c r="H48" s="202">
        <v>0</v>
      </c>
      <c r="I48" s="268">
        <v>0</v>
      </c>
      <c r="J48" s="148">
        <f t="shared" si="0"/>
        <v>1</v>
      </c>
      <c r="K48" s="206"/>
      <c r="L48" s="175" t="s">
        <v>4900</v>
      </c>
      <c r="M48" s="206" t="s">
        <v>5266</v>
      </c>
      <c r="N48" s="206"/>
      <c r="O48" s="206"/>
      <c r="P48" s="308"/>
      <c r="Q48" s="42" t="e">
        <f>CONCATENATE("NACC_UDS$",L48,"=","labelled_spss(NACC_UDS$",L48,",c(",#REF!,"), label=",$P$1,#REF!,$P$1,")")</f>
        <v>#REF!</v>
      </c>
      <c r="R48" s="33" t="str">
        <f t="shared" si="3"/>
        <v/>
      </c>
      <c r="S48" s="61"/>
    </row>
    <row r="49" spans="1:19" ht="10.8" customHeight="1" x14ac:dyDescent="0.25">
      <c r="A49" s="268">
        <v>1</v>
      </c>
      <c r="B49" s="269">
        <v>1</v>
      </c>
      <c r="C49" s="268">
        <v>0</v>
      </c>
      <c r="D49" s="202">
        <v>0</v>
      </c>
      <c r="E49" s="269">
        <v>0</v>
      </c>
      <c r="F49" s="268">
        <v>0</v>
      </c>
      <c r="G49" s="202">
        <v>0</v>
      </c>
      <c r="H49" s="202">
        <v>0</v>
      </c>
      <c r="I49" s="268">
        <v>0</v>
      </c>
      <c r="J49" s="148">
        <f t="shared" si="0"/>
        <v>1</v>
      </c>
      <c r="K49" s="206"/>
      <c r="L49" s="175" t="s">
        <v>4901</v>
      </c>
      <c r="M49" s="206" t="s">
        <v>5267</v>
      </c>
      <c r="N49" s="206"/>
      <c r="O49" s="206"/>
      <c r="P49" s="308"/>
      <c r="Q49" s="42" t="e">
        <f>CONCATENATE("NACC_UDS$",L49,"=","labelled_spss(NACC_UDS$",L49,",c(",#REF!,"), label=",$P$1,#REF!,$P$1,")")</f>
        <v>#REF!</v>
      </c>
      <c r="R49" s="33" t="str">
        <f t="shared" si="3"/>
        <v/>
      </c>
      <c r="S49" s="61"/>
    </row>
    <row r="50" spans="1:19" ht="10.8" customHeight="1" x14ac:dyDescent="0.25">
      <c r="A50" s="268">
        <v>1</v>
      </c>
      <c r="B50" s="269">
        <v>1</v>
      </c>
      <c r="C50" s="268">
        <v>0</v>
      </c>
      <c r="D50" s="202">
        <v>0</v>
      </c>
      <c r="E50" s="269">
        <v>0</v>
      </c>
      <c r="F50" s="268">
        <v>0</v>
      </c>
      <c r="G50" s="202">
        <v>0</v>
      </c>
      <c r="H50" s="202">
        <v>0</v>
      </c>
      <c r="I50" s="268">
        <v>0</v>
      </c>
      <c r="J50" s="148">
        <f t="shared" si="0"/>
        <v>1</v>
      </c>
      <c r="K50" s="206"/>
      <c r="L50" s="175" t="s">
        <v>4902</v>
      </c>
      <c r="M50" s="206" t="s">
        <v>5268</v>
      </c>
      <c r="N50" s="253" t="s">
        <v>5259</v>
      </c>
      <c r="O50" s="253"/>
      <c r="P50" s="308"/>
      <c r="Q50" s="42" t="e">
        <f>CONCATENATE("NACC_UDS$",L50,"=","labelled_spss(NACC_UDS$",L50,",c(",#REF!,"), label=",$P$1,#REF!,$P$1,")")</f>
        <v>#REF!</v>
      </c>
      <c r="R50" s="33" t="str">
        <f t="shared" si="3"/>
        <v/>
      </c>
      <c r="S50" s="61"/>
    </row>
    <row r="51" spans="1:19" ht="10.8" customHeight="1" x14ac:dyDescent="0.25">
      <c r="A51" s="268">
        <v>1</v>
      </c>
      <c r="B51" s="269">
        <v>1</v>
      </c>
      <c r="C51" s="268">
        <v>0</v>
      </c>
      <c r="D51" s="202">
        <v>0</v>
      </c>
      <c r="E51" s="269">
        <v>0</v>
      </c>
      <c r="F51" s="268">
        <v>0</v>
      </c>
      <c r="G51" s="202">
        <v>0</v>
      </c>
      <c r="H51" s="202">
        <v>0</v>
      </c>
      <c r="I51" s="268">
        <v>0</v>
      </c>
      <c r="J51" s="148">
        <f t="shared" si="0"/>
        <v>1</v>
      </c>
      <c r="K51" s="206"/>
      <c r="L51" s="175" t="s">
        <v>4903</v>
      </c>
      <c r="M51" s="206" t="s">
        <v>5269</v>
      </c>
      <c r="N51" s="206"/>
      <c r="O51" s="206"/>
      <c r="P51" s="308"/>
      <c r="Q51" s="42" t="e">
        <f>CONCATENATE("NACC_UDS$",L51,"=","labelled_spss(NACC_UDS$",L51,",c(",#REF!,"), label=",$P$1,#REF!,$P$1,")")</f>
        <v>#REF!</v>
      </c>
      <c r="R51" s="33" t="str">
        <f t="shared" si="3"/>
        <v/>
      </c>
      <c r="S51" s="61"/>
    </row>
    <row r="52" spans="1:19" ht="10.8" customHeight="1" x14ac:dyDescent="0.25">
      <c r="A52" s="268">
        <v>1</v>
      </c>
      <c r="B52" s="269">
        <v>1</v>
      </c>
      <c r="C52" s="268">
        <v>0</v>
      </c>
      <c r="D52" s="202">
        <v>0</v>
      </c>
      <c r="E52" s="269">
        <v>0</v>
      </c>
      <c r="F52" s="268">
        <v>0</v>
      </c>
      <c r="G52" s="202">
        <v>0</v>
      </c>
      <c r="H52" s="202">
        <v>0</v>
      </c>
      <c r="I52" s="268">
        <v>0</v>
      </c>
      <c r="J52" s="148">
        <f t="shared" si="0"/>
        <v>1</v>
      </c>
      <c r="K52" s="206"/>
      <c r="L52" s="175" t="s">
        <v>4904</v>
      </c>
      <c r="M52" s="206" t="s">
        <v>5270</v>
      </c>
      <c r="N52" s="206"/>
      <c r="O52" s="206"/>
      <c r="P52" s="308"/>
      <c r="Q52" s="42" t="e">
        <f>CONCATENATE("NACC_UDS$",L52,"=","labelled_spss(NACC_UDS$",L52,",c(",#REF!,"), label=",$P$1,#REF!,$P$1,")")</f>
        <v>#REF!</v>
      </c>
      <c r="R52" s="33" t="str">
        <f t="shared" si="3"/>
        <v/>
      </c>
      <c r="S52" s="61"/>
    </row>
    <row r="53" spans="1:19" ht="10.8" customHeight="1" x14ac:dyDescent="0.25">
      <c r="A53" s="268">
        <v>1</v>
      </c>
      <c r="B53" s="269">
        <v>1</v>
      </c>
      <c r="C53" s="268">
        <v>0</v>
      </c>
      <c r="D53" s="202">
        <v>0</v>
      </c>
      <c r="E53" s="269">
        <v>0</v>
      </c>
      <c r="F53" s="268">
        <v>0</v>
      </c>
      <c r="G53" s="202">
        <v>0</v>
      </c>
      <c r="H53" s="202">
        <v>0</v>
      </c>
      <c r="I53" s="268">
        <v>0</v>
      </c>
      <c r="J53" s="148">
        <f t="shared" si="0"/>
        <v>1</v>
      </c>
      <c r="K53" s="206"/>
      <c r="L53" s="175" t="s">
        <v>4905</v>
      </c>
      <c r="M53" s="206" t="s">
        <v>5271</v>
      </c>
      <c r="N53" s="206"/>
      <c r="O53" s="206" t="s">
        <v>5702</v>
      </c>
      <c r="P53" s="308" t="s">
        <v>5625</v>
      </c>
      <c r="Q53" s="42" t="e">
        <f>CONCATENATE("NACC_UDS$",L53,"=","labelled_spss(NACC_UDS$",L53,",c(",#REF!,"), label=",$P$1,#REF!,$P$1,")")</f>
        <v>#REF!</v>
      </c>
      <c r="R53" s="33" t="str">
        <f t="shared" si="3"/>
        <v/>
      </c>
      <c r="S53" s="61"/>
    </row>
    <row r="54" spans="1:19" ht="10.8" customHeight="1" x14ac:dyDescent="0.25">
      <c r="A54" s="268">
        <v>1</v>
      </c>
      <c r="B54" s="269">
        <v>1</v>
      </c>
      <c r="C54" s="268">
        <v>0</v>
      </c>
      <c r="D54" s="202">
        <v>0</v>
      </c>
      <c r="E54" s="269">
        <v>0</v>
      </c>
      <c r="F54" s="268">
        <v>0</v>
      </c>
      <c r="G54" s="202">
        <v>0</v>
      </c>
      <c r="H54" s="202">
        <v>0</v>
      </c>
      <c r="I54" s="268">
        <v>0</v>
      </c>
      <c r="J54" s="148">
        <f t="shared" si="0"/>
        <v>1</v>
      </c>
      <c r="K54" s="206"/>
      <c r="L54" s="175" t="s">
        <v>4966</v>
      </c>
      <c r="M54" s="206" t="s">
        <v>5272</v>
      </c>
      <c r="N54" s="206"/>
      <c r="O54" s="206"/>
      <c r="P54" s="308"/>
      <c r="Q54" s="42" t="e">
        <f>CONCATENATE("NACC_UDS$",L54,"=","labelled_spss(NACC_UDS$",L54,",c(",#REF!,"), label=",$P$1,#REF!,$P$1,")")</f>
        <v>#REF!</v>
      </c>
      <c r="R54" s="33" t="str">
        <f t="shared" si="3"/>
        <v/>
      </c>
      <c r="S54" s="61"/>
    </row>
    <row r="55" spans="1:19" ht="10.8" customHeight="1" x14ac:dyDescent="0.25">
      <c r="A55" s="268">
        <v>1</v>
      </c>
      <c r="B55" s="269">
        <v>1</v>
      </c>
      <c r="C55" s="268">
        <v>0</v>
      </c>
      <c r="D55" s="202">
        <v>0</v>
      </c>
      <c r="E55" s="269">
        <v>0</v>
      </c>
      <c r="F55" s="268">
        <v>0</v>
      </c>
      <c r="G55" s="202">
        <v>0</v>
      </c>
      <c r="H55" s="202">
        <v>0</v>
      </c>
      <c r="I55" s="268">
        <v>0</v>
      </c>
      <c r="J55" s="148">
        <f t="shared" si="0"/>
        <v>1</v>
      </c>
      <c r="K55" s="206"/>
      <c r="L55" s="175" t="s">
        <v>4967</v>
      </c>
      <c r="M55" s="206" t="s">
        <v>5273</v>
      </c>
      <c r="N55" s="206"/>
      <c r="O55" s="206"/>
      <c r="P55" s="308"/>
      <c r="Q55" s="42" t="e">
        <f>CONCATENATE("NACC_UDS$",L55,"=","labelled_spss(NACC_UDS$",L55,",c(",#REF!,"), label=",$P$1,#REF!,$P$1,")")</f>
        <v>#REF!</v>
      </c>
      <c r="R55" s="33" t="str">
        <f t="shared" si="3"/>
        <v/>
      </c>
      <c r="S55" s="61"/>
    </row>
    <row r="56" spans="1:19" ht="10.8" customHeight="1" x14ac:dyDescent="0.25">
      <c r="A56" s="268">
        <v>1</v>
      </c>
      <c r="B56" s="269">
        <v>1</v>
      </c>
      <c r="C56" s="268">
        <v>0</v>
      </c>
      <c r="D56" s="202">
        <v>0</v>
      </c>
      <c r="E56" s="269">
        <v>0</v>
      </c>
      <c r="F56" s="268">
        <v>0</v>
      </c>
      <c r="G56" s="202">
        <v>0</v>
      </c>
      <c r="H56" s="202">
        <v>0</v>
      </c>
      <c r="I56" s="268">
        <v>0</v>
      </c>
      <c r="J56" s="148">
        <f t="shared" si="0"/>
        <v>1</v>
      </c>
      <c r="K56" s="206"/>
      <c r="L56" s="175" t="s">
        <v>4968</v>
      </c>
      <c r="M56" s="206" t="s">
        <v>5274</v>
      </c>
      <c r="N56" s="206"/>
      <c r="O56" s="206"/>
      <c r="P56" s="308"/>
      <c r="Q56" s="42" t="e">
        <f>CONCATENATE("NACC_UDS$",L56,"=","labelled_spss(NACC_UDS$",L56,",c(",#REF!,"), label=",$P$1,#REF!,$P$1,")")</f>
        <v>#REF!</v>
      </c>
      <c r="R56" s="33" t="str">
        <f t="shared" si="3"/>
        <v/>
      </c>
      <c r="S56" s="61"/>
    </row>
    <row r="57" spans="1:19" ht="10.8" customHeight="1" x14ac:dyDescent="0.25">
      <c r="A57" s="268">
        <v>1</v>
      </c>
      <c r="B57" s="269">
        <v>1</v>
      </c>
      <c r="C57" s="268">
        <v>0</v>
      </c>
      <c r="D57" s="202">
        <v>0</v>
      </c>
      <c r="E57" s="269">
        <v>0</v>
      </c>
      <c r="F57" s="268">
        <v>0</v>
      </c>
      <c r="G57" s="202">
        <v>0</v>
      </c>
      <c r="H57" s="202">
        <v>0</v>
      </c>
      <c r="I57" s="268">
        <v>0</v>
      </c>
      <c r="J57" s="148">
        <f t="shared" si="0"/>
        <v>1</v>
      </c>
      <c r="K57" s="206"/>
      <c r="L57" s="175" t="s">
        <v>4969</v>
      </c>
      <c r="M57" s="206" t="s">
        <v>5275</v>
      </c>
      <c r="N57" s="206"/>
      <c r="O57" s="206"/>
      <c r="P57" s="308"/>
      <c r="Q57" s="42" t="e">
        <f>CONCATENATE("NACC_UDS$",L57,"=","labelled_spss(NACC_UDS$",L57,",c(",#REF!,"), label=",$P$1,#REF!,$P$1,")")</f>
        <v>#REF!</v>
      </c>
      <c r="R57" s="33" t="str">
        <f t="shared" si="3"/>
        <v/>
      </c>
      <c r="S57" s="61"/>
    </row>
    <row r="58" spans="1:19" ht="10.8" customHeight="1" x14ac:dyDescent="0.25">
      <c r="A58" s="268">
        <v>1</v>
      </c>
      <c r="B58" s="269">
        <v>1</v>
      </c>
      <c r="C58" s="268">
        <v>0</v>
      </c>
      <c r="D58" s="202">
        <v>0</v>
      </c>
      <c r="E58" s="269">
        <v>0</v>
      </c>
      <c r="F58" s="268">
        <v>0</v>
      </c>
      <c r="G58" s="202">
        <v>0</v>
      </c>
      <c r="H58" s="202">
        <v>0</v>
      </c>
      <c r="I58" s="268">
        <v>0</v>
      </c>
      <c r="J58" s="148">
        <f t="shared" si="0"/>
        <v>1</v>
      </c>
      <c r="K58" s="206"/>
      <c r="L58" s="175" t="s">
        <v>4970</v>
      </c>
      <c r="M58" s="206" t="s">
        <v>5276</v>
      </c>
      <c r="N58" s="253" t="s">
        <v>5259</v>
      </c>
      <c r="O58" s="253"/>
      <c r="P58" s="308"/>
      <c r="Q58" s="42" t="e">
        <f>CONCATENATE("NACC_UDS$",L58,"=","labelled_spss(NACC_UDS$",L58,",c(",#REF!,"), label=",$P$1,#REF!,$P$1,")")</f>
        <v>#REF!</v>
      </c>
      <c r="R58" s="33" t="str">
        <f t="shared" si="3"/>
        <v/>
      </c>
      <c r="S58" s="61"/>
    </row>
    <row r="59" spans="1:19" ht="10.8" customHeight="1" x14ac:dyDescent="0.25">
      <c r="A59" s="268">
        <v>1</v>
      </c>
      <c r="B59" s="269">
        <v>1</v>
      </c>
      <c r="C59" s="268">
        <v>0</v>
      </c>
      <c r="D59" s="202">
        <v>0</v>
      </c>
      <c r="E59" s="269">
        <v>0</v>
      </c>
      <c r="F59" s="268">
        <v>0</v>
      </c>
      <c r="G59" s="202">
        <v>0</v>
      </c>
      <c r="H59" s="202">
        <v>0</v>
      </c>
      <c r="I59" s="268">
        <v>0</v>
      </c>
      <c r="J59" s="148">
        <f t="shared" si="0"/>
        <v>1</v>
      </c>
      <c r="K59" s="206"/>
      <c r="L59" s="175" t="s">
        <v>4971</v>
      </c>
      <c r="M59" s="206" t="s">
        <v>5277</v>
      </c>
      <c r="N59" s="206"/>
      <c r="O59" s="206"/>
      <c r="P59" s="308"/>
      <c r="Q59" s="42" t="e">
        <f>CONCATENATE("NACC_UDS$",L59,"=","labelled_spss(NACC_UDS$",L59,",c(",#REF!,"), label=",$P$1,#REF!,$P$1,")")</f>
        <v>#REF!</v>
      </c>
      <c r="R59" s="33" t="str">
        <f t="shared" si="3"/>
        <v/>
      </c>
      <c r="S59" s="61"/>
    </row>
    <row r="60" spans="1:19" ht="10.8" customHeight="1" x14ac:dyDescent="0.25">
      <c r="A60" s="268">
        <v>1</v>
      </c>
      <c r="B60" s="269">
        <v>1</v>
      </c>
      <c r="C60" s="268">
        <v>0</v>
      </c>
      <c r="D60" s="202">
        <v>0</v>
      </c>
      <c r="E60" s="269">
        <v>0</v>
      </c>
      <c r="F60" s="268">
        <v>0</v>
      </c>
      <c r="G60" s="202">
        <v>0</v>
      </c>
      <c r="H60" s="202">
        <v>0</v>
      </c>
      <c r="I60" s="268">
        <v>0</v>
      </c>
      <c r="J60" s="148">
        <f t="shared" si="0"/>
        <v>1</v>
      </c>
      <c r="K60" s="206"/>
      <c r="L60" s="175" t="s">
        <v>4972</v>
      </c>
      <c r="M60" s="206" t="s">
        <v>5278</v>
      </c>
      <c r="N60" s="206"/>
      <c r="O60" s="206"/>
      <c r="P60" s="308"/>
      <c r="Q60" s="42" t="e">
        <f>CONCATENATE("NACC_UDS$",L60,"=","labelled_spss(NACC_UDS$",L60,",c(",#REF!,"), label=",$P$1,#REF!,$P$1,")")</f>
        <v>#REF!</v>
      </c>
      <c r="R60" s="33" t="str">
        <f t="shared" si="3"/>
        <v/>
      </c>
      <c r="S60" s="61"/>
    </row>
    <row r="61" spans="1:19" ht="10.8" customHeight="1" x14ac:dyDescent="0.25">
      <c r="A61" s="268">
        <v>1</v>
      </c>
      <c r="B61" s="269">
        <v>1</v>
      </c>
      <c r="C61" s="268">
        <v>0</v>
      </c>
      <c r="D61" s="202">
        <v>0</v>
      </c>
      <c r="E61" s="269">
        <v>0</v>
      </c>
      <c r="F61" s="268">
        <v>0</v>
      </c>
      <c r="G61" s="202">
        <v>0</v>
      </c>
      <c r="H61" s="202">
        <v>0</v>
      </c>
      <c r="I61" s="268">
        <v>0</v>
      </c>
      <c r="J61" s="148">
        <f t="shared" si="0"/>
        <v>1</v>
      </c>
      <c r="K61" s="206"/>
      <c r="L61" s="175" t="s">
        <v>4906</v>
      </c>
      <c r="M61" s="206" t="s">
        <v>5279</v>
      </c>
      <c r="N61" s="206"/>
      <c r="O61" s="206" t="s">
        <v>5702</v>
      </c>
      <c r="P61" s="308" t="s">
        <v>5625</v>
      </c>
      <c r="Q61" s="42" t="e">
        <f>CONCATENATE("NACC_UDS$",L61,"=","labelled_spss(NACC_UDS$",L61,",c(",#REF!,"), label=",$P$1,#REF!,$P$1,")")</f>
        <v>#REF!</v>
      </c>
      <c r="R61" s="33" t="str">
        <f t="shared" si="3"/>
        <v/>
      </c>
      <c r="S61" s="61"/>
    </row>
    <row r="62" spans="1:19" ht="10.8" customHeight="1" x14ac:dyDescent="0.25">
      <c r="A62" s="268">
        <v>1</v>
      </c>
      <c r="B62" s="269">
        <v>1</v>
      </c>
      <c r="C62" s="268">
        <v>0</v>
      </c>
      <c r="D62" s="202">
        <v>0</v>
      </c>
      <c r="E62" s="269">
        <v>0</v>
      </c>
      <c r="F62" s="268">
        <v>0</v>
      </c>
      <c r="G62" s="202">
        <v>0</v>
      </c>
      <c r="H62" s="202">
        <v>0</v>
      </c>
      <c r="I62" s="268">
        <v>0</v>
      </c>
      <c r="J62" s="148">
        <f t="shared" si="0"/>
        <v>1</v>
      </c>
      <c r="K62" s="206"/>
      <c r="L62" s="175" t="s">
        <v>4973</v>
      </c>
      <c r="M62" s="206" t="s">
        <v>5280</v>
      </c>
      <c r="N62" s="206"/>
      <c r="O62" s="206"/>
      <c r="P62" s="308"/>
      <c r="Q62" s="42" t="e">
        <f>CONCATENATE("NACC_UDS$",L62,"=","labelled_spss(NACC_UDS$",L62,",c(",#REF!,"), label=",$P$1,#REF!,$P$1,")")</f>
        <v>#REF!</v>
      </c>
      <c r="R62" s="33" t="str">
        <f t="shared" si="3"/>
        <v/>
      </c>
      <c r="S62" s="61"/>
    </row>
    <row r="63" spans="1:19" ht="10.8" customHeight="1" x14ac:dyDescent="0.25">
      <c r="A63" s="268">
        <v>1</v>
      </c>
      <c r="B63" s="269">
        <v>1</v>
      </c>
      <c r="C63" s="268">
        <v>0</v>
      </c>
      <c r="D63" s="202">
        <v>0</v>
      </c>
      <c r="E63" s="269">
        <v>0</v>
      </c>
      <c r="F63" s="268">
        <v>0</v>
      </c>
      <c r="G63" s="202">
        <v>0</v>
      </c>
      <c r="H63" s="202">
        <v>0</v>
      </c>
      <c r="I63" s="268">
        <v>0</v>
      </c>
      <c r="J63" s="148">
        <f t="shared" si="0"/>
        <v>1</v>
      </c>
      <c r="K63" s="206"/>
      <c r="L63" s="175" t="s">
        <v>4974</v>
      </c>
      <c r="M63" s="206" t="s">
        <v>5281</v>
      </c>
      <c r="N63" s="206"/>
      <c r="O63" s="206"/>
      <c r="P63" s="308"/>
      <c r="Q63" s="42" t="e">
        <f>CONCATENATE("NACC_UDS$",L63,"=","labelled_spss(NACC_UDS$",L63,",c(",#REF!,"), label=",$P$1,#REF!,$P$1,")")</f>
        <v>#REF!</v>
      </c>
      <c r="R63" s="33" t="str">
        <f t="shared" si="3"/>
        <v/>
      </c>
      <c r="S63" s="61"/>
    </row>
    <row r="64" spans="1:19" ht="10.8" customHeight="1" x14ac:dyDescent="0.25">
      <c r="A64" s="268">
        <v>1</v>
      </c>
      <c r="B64" s="269">
        <v>1</v>
      </c>
      <c r="C64" s="268">
        <v>0</v>
      </c>
      <c r="D64" s="202">
        <v>0</v>
      </c>
      <c r="E64" s="269">
        <v>0</v>
      </c>
      <c r="F64" s="268">
        <v>0</v>
      </c>
      <c r="G64" s="202">
        <v>0</v>
      </c>
      <c r="H64" s="202">
        <v>0</v>
      </c>
      <c r="I64" s="268">
        <v>0</v>
      </c>
      <c r="J64" s="148">
        <f t="shared" si="0"/>
        <v>1</v>
      </c>
      <c r="K64" s="206"/>
      <c r="L64" s="175" t="s">
        <v>4975</v>
      </c>
      <c r="M64" s="206" t="s">
        <v>5282</v>
      </c>
      <c r="N64" s="206"/>
      <c r="O64" s="206"/>
      <c r="P64" s="308"/>
      <c r="Q64" s="42" t="e">
        <f>CONCATENATE("NACC_UDS$",L64,"=","labelled_spss(NACC_UDS$",L64,",c(",#REF!,"), label=",$P$1,#REF!,$P$1,")")</f>
        <v>#REF!</v>
      </c>
      <c r="R64" s="33" t="str">
        <f t="shared" si="3"/>
        <v/>
      </c>
      <c r="S64" s="61"/>
    </row>
    <row r="65" spans="1:19" ht="10.8" customHeight="1" x14ac:dyDescent="0.25">
      <c r="A65" s="268">
        <v>1</v>
      </c>
      <c r="B65" s="269">
        <v>1</v>
      </c>
      <c r="C65" s="268">
        <v>0</v>
      </c>
      <c r="D65" s="202">
        <v>0</v>
      </c>
      <c r="E65" s="269">
        <v>0</v>
      </c>
      <c r="F65" s="268">
        <v>0</v>
      </c>
      <c r="G65" s="202">
        <v>0</v>
      </c>
      <c r="H65" s="202">
        <v>0</v>
      </c>
      <c r="I65" s="268">
        <v>0</v>
      </c>
      <c r="J65" s="148">
        <f t="shared" si="0"/>
        <v>1</v>
      </c>
      <c r="K65" s="206"/>
      <c r="L65" s="175" t="s">
        <v>4976</v>
      </c>
      <c r="M65" s="206" t="s">
        <v>5283</v>
      </c>
      <c r="N65" s="206"/>
      <c r="O65" s="206"/>
      <c r="P65" s="308"/>
      <c r="Q65" s="42" t="e">
        <f>CONCATENATE("NACC_UDS$",L65,"=","labelled_spss(NACC_UDS$",L65,",c(",#REF!,"), label=",$P$1,#REF!,$P$1,")")</f>
        <v>#REF!</v>
      </c>
      <c r="R65" s="33" t="str">
        <f t="shared" si="3"/>
        <v/>
      </c>
      <c r="S65" s="61"/>
    </row>
    <row r="66" spans="1:19" ht="10.8" customHeight="1" x14ac:dyDescent="0.25">
      <c r="A66" s="268">
        <v>1</v>
      </c>
      <c r="B66" s="269">
        <v>1</v>
      </c>
      <c r="C66" s="268">
        <v>0</v>
      </c>
      <c r="D66" s="202">
        <v>0</v>
      </c>
      <c r="E66" s="269">
        <v>0</v>
      </c>
      <c r="F66" s="268">
        <v>0</v>
      </c>
      <c r="G66" s="202">
        <v>0</v>
      </c>
      <c r="H66" s="202">
        <v>0</v>
      </c>
      <c r="I66" s="268">
        <v>0</v>
      </c>
      <c r="J66" s="148">
        <f t="shared" ref="J66:J129" si="4">IF(AND(F66=0,G66=0,H66=0),1,0)</f>
        <v>1</v>
      </c>
      <c r="K66" s="206"/>
      <c r="L66" s="175" t="s">
        <v>4977</v>
      </c>
      <c r="M66" s="206" t="s">
        <v>5284</v>
      </c>
      <c r="N66" s="253" t="s">
        <v>5259</v>
      </c>
      <c r="O66" s="253"/>
      <c r="P66" s="308"/>
      <c r="Q66" s="42" t="e">
        <f>CONCATENATE("NACC_UDS$",L66,"=","labelled_spss(NACC_UDS$",L66,",c(",#REF!,"), label=",$P$1,#REF!,$P$1,")")</f>
        <v>#REF!</v>
      </c>
      <c r="R66" s="33" t="str">
        <f t="shared" si="3"/>
        <v/>
      </c>
      <c r="S66" s="61"/>
    </row>
    <row r="67" spans="1:19" ht="10.8" customHeight="1" x14ac:dyDescent="0.25">
      <c r="A67" s="268">
        <v>1</v>
      </c>
      <c r="B67" s="269">
        <v>1</v>
      </c>
      <c r="C67" s="268">
        <v>0</v>
      </c>
      <c r="D67" s="202">
        <v>0</v>
      </c>
      <c r="E67" s="269">
        <v>0</v>
      </c>
      <c r="F67" s="268">
        <v>0</v>
      </c>
      <c r="G67" s="202">
        <v>0</v>
      </c>
      <c r="H67" s="202">
        <v>0</v>
      </c>
      <c r="I67" s="268">
        <v>0</v>
      </c>
      <c r="J67" s="148">
        <f t="shared" si="4"/>
        <v>1</v>
      </c>
      <c r="K67" s="206"/>
      <c r="L67" s="175" t="s">
        <v>4978</v>
      </c>
      <c r="M67" s="206" t="s">
        <v>5285</v>
      </c>
      <c r="N67" s="206"/>
      <c r="O67" s="206"/>
      <c r="P67" s="308"/>
      <c r="Q67" s="42" t="e">
        <f>CONCATENATE("NACC_UDS$",L67,"=","labelled_spss(NACC_UDS$",L67,",c(",#REF!,"), label=",$P$1,#REF!,$P$1,")")</f>
        <v>#REF!</v>
      </c>
      <c r="R67" s="33" t="str">
        <f t="shared" si="3"/>
        <v/>
      </c>
      <c r="S67" s="61"/>
    </row>
    <row r="68" spans="1:19" ht="10.8" customHeight="1" x14ac:dyDescent="0.25">
      <c r="A68" s="268">
        <v>1</v>
      </c>
      <c r="B68" s="269">
        <v>1</v>
      </c>
      <c r="C68" s="268">
        <v>0</v>
      </c>
      <c r="D68" s="202">
        <v>0</v>
      </c>
      <c r="E68" s="269">
        <v>0</v>
      </c>
      <c r="F68" s="268">
        <v>0</v>
      </c>
      <c r="G68" s="202">
        <v>0</v>
      </c>
      <c r="H68" s="202">
        <v>0</v>
      </c>
      <c r="I68" s="268">
        <v>0</v>
      </c>
      <c r="J68" s="148">
        <f t="shared" si="4"/>
        <v>1</v>
      </c>
      <c r="K68" s="206"/>
      <c r="L68" s="175" t="s">
        <v>4979</v>
      </c>
      <c r="M68" s="206" t="s">
        <v>5286</v>
      </c>
      <c r="N68" s="206"/>
      <c r="O68" s="206"/>
      <c r="P68" s="308"/>
      <c r="Q68" s="42" t="e">
        <f>CONCATENATE("NACC_UDS$",L68,"=","labelled_spss(NACC_UDS$",L68,",c(",#REF!,"), label=",$P$1,#REF!,$P$1,")")</f>
        <v>#REF!</v>
      </c>
      <c r="R68" s="33" t="str">
        <f t="shared" si="3"/>
        <v/>
      </c>
      <c r="S68" s="61"/>
    </row>
    <row r="69" spans="1:19" ht="10.8" customHeight="1" x14ac:dyDescent="0.25">
      <c r="A69" s="268">
        <v>1</v>
      </c>
      <c r="B69" s="269">
        <v>1</v>
      </c>
      <c r="C69" s="268">
        <v>0</v>
      </c>
      <c r="D69" s="202">
        <v>0</v>
      </c>
      <c r="E69" s="269">
        <v>0</v>
      </c>
      <c r="F69" s="268">
        <v>0</v>
      </c>
      <c r="G69" s="202">
        <v>0</v>
      </c>
      <c r="H69" s="202">
        <v>0</v>
      </c>
      <c r="I69" s="268">
        <v>0</v>
      </c>
      <c r="J69" s="148">
        <f t="shared" si="4"/>
        <v>1</v>
      </c>
      <c r="K69" s="206"/>
      <c r="L69" s="175" t="s">
        <v>4907</v>
      </c>
      <c r="M69" s="206" t="s">
        <v>5287</v>
      </c>
      <c r="N69" s="206"/>
      <c r="O69" s="206" t="s">
        <v>5702</v>
      </c>
      <c r="P69" s="308" t="s">
        <v>5625</v>
      </c>
      <c r="Q69" s="42" t="e">
        <f>CONCATENATE("NACC_UDS$",L69,"=","labelled_spss(NACC_UDS$",L69,",c(",#REF!,"), label=",$P$1,#REF!,$P$1,")")</f>
        <v>#REF!</v>
      </c>
      <c r="R69" s="33" t="str">
        <f t="shared" si="3"/>
        <v/>
      </c>
      <c r="S69" s="61"/>
    </row>
    <row r="70" spans="1:19" ht="10.8" customHeight="1" x14ac:dyDescent="0.25">
      <c r="A70" s="268">
        <v>1</v>
      </c>
      <c r="B70" s="269">
        <v>1</v>
      </c>
      <c r="C70" s="268">
        <v>0</v>
      </c>
      <c r="D70" s="202">
        <v>0</v>
      </c>
      <c r="E70" s="269">
        <v>0</v>
      </c>
      <c r="F70" s="268">
        <v>0</v>
      </c>
      <c r="G70" s="202">
        <v>0</v>
      </c>
      <c r="H70" s="202">
        <v>0</v>
      </c>
      <c r="I70" s="268">
        <v>0</v>
      </c>
      <c r="J70" s="148">
        <f t="shared" si="4"/>
        <v>1</v>
      </c>
      <c r="K70" s="206"/>
      <c r="L70" s="175" t="s">
        <v>4980</v>
      </c>
      <c r="M70" s="206" t="s">
        <v>5288</v>
      </c>
      <c r="N70" s="206"/>
      <c r="O70" s="206"/>
      <c r="P70" s="308"/>
      <c r="Q70" s="42" t="e">
        <f>CONCATENATE("NACC_UDS$",L70,"=","labelled_spss(NACC_UDS$",L70,",c(",#REF!,"), label=",$P$1,#REF!,$P$1,")")</f>
        <v>#REF!</v>
      </c>
      <c r="R70" s="33" t="str">
        <f t="shared" si="3"/>
        <v/>
      </c>
      <c r="S70" s="61"/>
    </row>
    <row r="71" spans="1:19" ht="10.8" customHeight="1" x14ac:dyDescent="0.25">
      <c r="A71" s="268">
        <v>1</v>
      </c>
      <c r="B71" s="269">
        <v>1</v>
      </c>
      <c r="C71" s="268">
        <v>0</v>
      </c>
      <c r="D71" s="202">
        <v>0</v>
      </c>
      <c r="E71" s="269">
        <v>0</v>
      </c>
      <c r="F71" s="268">
        <v>0</v>
      </c>
      <c r="G71" s="202">
        <v>0</v>
      </c>
      <c r="H71" s="202">
        <v>0</v>
      </c>
      <c r="I71" s="268">
        <v>0</v>
      </c>
      <c r="J71" s="148">
        <f t="shared" si="4"/>
        <v>1</v>
      </c>
      <c r="K71" s="206"/>
      <c r="L71" s="175" t="s">
        <v>4981</v>
      </c>
      <c r="M71" s="206" t="s">
        <v>5289</v>
      </c>
      <c r="N71" s="206"/>
      <c r="O71" s="206"/>
      <c r="P71" s="308"/>
      <c r="Q71" s="42" t="e">
        <f>CONCATENATE("NACC_UDS$",L71,"=","labelled_spss(NACC_UDS$",L71,",c(",#REF!,"), label=",$P$1,#REF!,$P$1,")")</f>
        <v>#REF!</v>
      </c>
      <c r="R71" s="33" t="str">
        <f t="shared" si="3"/>
        <v/>
      </c>
      <c r="S71" s="61"/>
    </row>
    <row r="72" spans="1:19" ht="10.8" customHeight="1" x14ac:dyDescent="0.25">
      <c r="A72" s="268">
        <v>1</v>
      </c>
      <c r="B72" s="269">
        <v>1</v>
      </c>
      <c r="C72" s="268">
        <v>0</v>
      </c>
      <c r="D72" s="202">
        <v>0</v>
      </c>
      <c r="E72" s="269">
        <v>0</v>
      </c>
      <c r="F72" s="268">
        <v>0</v>
      </c>
      <c r="G72" s="202">
        <v>0</v>
      </c>
      <c r="H72" s="202">
        <v>0</v>
      </c>
      <c r="I72" s="268">
        <v>0</v>
      </c>
      <c r="J72" s="148">
        <f t="shared" si="4"/>
        <v>1</v>
      </c>
      <c r="K72" s="206"/>
      <c r="L72" s="175" t="s">
        <v>4982</v>
      </c>
      <c r="M72" s="206" t="s">
        <v>5290</v>
      </c>
      <c r="N72" s="206"/>
      <c r="O72" s="206"/>
      <c r="P72" s="308"/>
      <c r="Q72" s="42" t="e">
        <f>CONCATENATE("NACC_UDS$",L72,"=","labelled_spss(NACC_UDS$",L72,",c(",#REF!,"), label=",$P$1,#REF!,$P$1,")")</f>
        <v>#REF!</v>
      </c>
      <c r="R72" s="33" t="str">
        <f t="shared" si="3"/>
        <v/>
      </c>
      <c r="S72" s="61"/>
    </row>
    <row r="73" spans="1:19" ht="10.8" customHeight="1" x14ac:dyDescent="0.25">
      <c r="A73" s="268">
        <v>1</v>
      </c>
      <c r="B73" s="269">
        <v>1</v>
      </c>
      <c r="C73" s="268">
        <v>0</v>
      </c>
      <c r="D73" s="202">
        <v>0</v>
      </c>
      <c r="E73" s="269">
        <v>0</v>
      </c>
      <c r="F73" s="268">
        <v>0</v>
      </c>
      <c r="G73" s="202">
        <v>0</v>
      </c>
      <c r="H73" s="202">
        <v>0</v>
      </c>
      <c r="I73" s="268">
        <v>0</v>
      </c>
      <c r="J73" s="148">
        <f t="shared" si="4"/>
        <v>1</v>
      </c>
      <c r="K73" s="206"/>
      <c r="L73" s="175" t="s">
        <v>4983</v>
      </c>
      <c r="M73" s="206" t="s">
        <v>5291</v>
      </c>
      <c r="N73" s="206"/>
      <c r="O73" s="206"/>
      <c r="P73" s="308"/>
      <c r="Q73" s="42" t="e">
        <f>CONCATENATE("NACC_UDS$",L73,"=","labelled_spss(NACC_UDS$",L73,",c(",#REF!,"), label=",$P$1,#REF!,$P$1,")")</f>
        <v>#REF!</v>
      </c>
      <c r="R73" s="33" t="str">
        <f t="shared" si="3"/>
        <v/>
      </c>
      <c r="S73" s="61"/>
    </row>
    <row r="74" spans="1:19" ht="10.8" customHeight="1" x14ac:dyDescent="0.25">
      <c r="A74" s="268">
        <v>1</v>
      </c>
      <c r="B74" s="269">
        <v>1</v>
      </c>
      <c r="C74" s="268">
        <v>0</v>
      </c>
      <c r="D74" s="202">
        <v>0</v>
      </c>
      <c r="E74" s="269">
        <v>0</v>
      </c>
      <c r="F74" s="268">
        <v>0</v>
      </c>
      <c r="G74" s="202">
        <v>0</v>
      </c>
      <c r="H74" s="202">
        <v>0</v>
      </c>
      <c r="I74" s="268">
        <v>0</v>
      </c>
      <c r="J74" s="148">
        <f t="shared" si="4"/>
        <v>1</v>
      </c>
      <c r="K74" s="206"/>
      <c r="L74" s="175" t="s">
        <v>4984</v>
      </c>
      <c r="M74" s="206" t="s">
        <v>5292</v>
      </c>
      <c r="N74" s="253" t="s">
        <v>5259</v>
      </c>
      <c r="O74" s="253"/>
      <c r="P74" s="308"/>
      <c r="Q74" s="42" t="e">
        <f>CONCATENATE("NACC_UDS$",L74,"=","labelled_spss(NACC_UDS$",L74,",c(",#REF!,"), label=",$P$1,#REF!,$P$1,")")</f>
        <v>#REF!</v>
      </c>
      <c r="R74" s="33" t="str">
        <f t="shared" si="3"/>
        <v/>
      </c>
      <c r="S74" s="61"/>
    </row>
    <row r="75" spans="1:19" ht="10.8" customHeight="1" x14ac:dyDescent="0.25">
      <c r="A75" s="268">
        <v>1</v>
      </c>
      <c r="B75" s="269">
        <v>1</v>
      </c>
      <c r="C75" s="268">
        <v>0</v>
      </c>
      <c r="D75" s="202">
        <v>0</v>
      </c>
      <c r="E75" s="269">
        <v>0</v>
      </c>
      <c r="F75" s="268">
        <v>0</v>
      </c>
      <c r="G75" s="202">
        <v>0</v>
      </c>
      <c r="H75" s="202">
        <v>0</v>
      </c>
      <c r="I75" s="268">
        <v>0</v>
      </c>
      <c r="J75" s="148">
        <f t="shared" si="4"/>
        <v>1</v>
      </c>
      <c r="K75" s="206"/>
      <c r="L75" s="175" t="s">
        <v>4985</v>
      </c>
      <c r="M75" s="206" t="s">
        <v>5293</v>
      </c>
      <c r="N75" s="206"/>
      <c r="O75" s="206"/>
      <c r="P75" s="308"/>
      <c r="Q75" s="42" t="e">
        <f>CONCATENATE("NACC_UDS$",L75,"=","labelled_spss(NACC_UDS$",L75,",c(",#REF!,"), label=",$P$1,#REF!,$P$1,")")</f>
        <v>#REF!</v>
      </c>
      <c r="R75" s="33" t="str">
        <f t="shared" si="3"/>
        <v/>
      </c>
      <c r="S75" s="61"/>
    </row>
    <row r="76" spans="1:19" ht="10.8" customHeight="1" x14ac:dyDescent="0.25">
      <c r="A76" s="268">
        <v>1</v>
      </c>
      <c r="B76" s="269">
        <v>1</v>
      </c>
      <c r="C76" s="268">
        <v>0</v>
      </c>
      <c r="D76" s="202">
        <v>0</v>
      </c>
      <c r="E76" s="269">
        <v>0</v>
      </c>
      <c r="F76" s="268">
        <v>0</v>
      </c>
      <c r="G76" s="202">
        <v>0</v>
      </c>
      <c r="H76" s="202">
        <v>0</v>
      </c>
      <c r="I76" s="268">
        <v>0</v>
      </c>
      <c r="J76" s="148">
        <f t="shared" si="4"/>
        <v>1</v>
      </c>
      <c r="K76" s="206"/>
      <c r="L76" s="175" t="s">
        <v>4986</v>
      </c>
      <c r="M76" s="206" t="s">
        <v>5294</v>
      </c>
      <c r="N76" s="206"/>
      <c r="O76" s="206"/>
      <c r="P76" s="308"/>
      <c r="Q76" s="42" t="e">
        <f>CONCATENATE("NACC_UDS$",L76,"=","labelled_spss(NACC_UDS$",L76,",c(",#REF!,"), label=",$P$1,#REF!,$P$1,")")</f>
        <v>#REF!</v>
      </c>
      <c r="R76" s="33" t="str">
        <f t="shared" si="3"/>
        <v/>
      </c>
      <c r="S76" s="61"/>
    </row>
    <row r="77" spans="1:19" ht="10.8" customHeight="1" x14ac:dyDescent="0.25">
      <c r="A77" s="268">
        <v>1</v>
      </c>
      <c r="B77" s="269">
        <v>1</v>
      </c>
      <c r="C77" s="268">
        <v>0</v>
      </c>
      <c r="D77" s="202">
        <v>0</v>
      </c>
      <c r="E77" s="269">
        <v>0</v>
      </c>
      <c r="F77" s="268">
        <v>0</v>
      </c>
      <c r="G77" s="202">
        <v>0</v>
      </c>
      <c r="H77" s="202">
        <v>0</v>
      </c>
      <c r="I77" s="268">
        <v>0</v>
      </c>
      <c r="J77" s="148">
        <f t="shared" si="4"/>
        <v>1</v>
      </c>
      <c r="K77" s="206"/>
      <c r="L77" s="175" t="s">
        <v>4908</v>
      </c>
      <c r="M77" s="206" t="s">
        <v>5295</v>
      </c>
      <c r="N77" s="206"/>
      <c r="O77" s="206" t="s">
        <v>5702</v>
      </c>
      <c r="P77" s="308" t="s">
        <v>5625</v>
      </c>
      <c r="Q77" s="42" t="e">
        <f>CONCATENATE("NACC_UDS$",L77,"=","labelled_spss(NACC_UDS$",L77,",c(",#REF!,"), label=",$P$1,#REF!,$P$1,")")</f>
        <v>#REF!</v>
      </c>
      <c r="R77" s="33" t="str">
        <f t="shared" ref="R77:R108" si="5">IF(S77="","",CONCATENATE("missing values ",L77,"(",S77,")."))</f>
        <v/>
      </c>
      <c r="S77" s="61"/>
    </row>
    <row r="78" spans="1:19" ht="10.8" customHeight="1" x14ac:dyDescent="0.25">
      <c r="A78" s="268">
        <v>1</v>
      </c>
      <c r="B78" s="269">
        <v>1</v>
      </c>
      <c r="C78" s="268">
        <v>0</v>
      </c>
      <c r="D78" s="202">
        <v>0</v>
      </c>
      <c r="E78" s="269">
        <v>0</v>
      </c>
      <c r="F78" s="268">
        <v>0</v>
      </c>
      <c r="G78" s="202">
        <v>0</v>
      </c>
      <c r="H78" s="202">
        <v>0</v>
      </c>
      <c r="I78" s="268">
        <v>0</v>
      </c>
      <c r="J78" s="148">
        <f t="shared" si="4"/>
        <v>1</v>
      </c>
      <c r="K78" s="206"/>
      <c r="L78" s="175" t="s">
        <v>4987</v>
      </c>
      <c r="M78" s="206" t="s">
        <v>5296</v>
      </c>
      <c r="N78" s="206"/>
      <c r="O78" s="206"/>
      <c r="P78" s="308"/>
      <c r="Q78" s="42" t="e">
        <f>CONCATENATE("NACC_UDS$",L78,"=","labelled_spss(NACC_UDS$",L78,",c(",#REF!,"), label=",$P$1,#REF!,$P$1,")")</f>
        <v>#REF!</v>
      </c>
      <c r="R78" s="33" t="str">
        <f t="shared" si="5"/>
        <v/>
      </c>
      <c r="S78" s="61"/>
    </row>
    <row r="79" spans="1:19" ht="10.8" customHeight="1" x14ac:dyDescent="0.25">
      <c r="A79" s="268">
        <v>1</v>
      </c>
      <c r="B79" s="269">
        <v>1</v>
      </c>
      <c r="C79" s="268">
        <v>0</v>
      </c>
      <c r="D79" s="202">
        <v>0</v>
      </c>
      <c r="E79" s="269">
        <v>0</v>
      </c>
      <c r="F79" s="268">
        <v>0</v>
      </c>
      <c r="G79" s="202">
        <v>0</v>
      </c>
      <c r="H79" s="202">
        <v>0</v>
      </c>
      <c r="I79" s="268">
        <v>0</v>
      </c>
      <c r="J79" s="148">
        <f t="shared" si="4"/>
        <v>1</v>
      </c>
      <c r="K79" s="206"/>
      <c r="L79" s="175" t="s">
        <v>4988</v>
      </c>
      <c r="M79" s="206" t="s">
        <v>5297</v>
      </c>
      <c r="N79" s="206"/>
      <c r="O79" s="206"/>
      <c r="P79" s="308"/>
      <c r="Q79" s="42" t="e">
        <f>CONCATENATE("NACC_UDS$",L79,"=","labelled_spss(NACC_UDS$",L79,",c(",#REF!,"), label=",$P$1,#REF!,$P$1,")")</f>
        <v>#REF!</v>
      </c>
      <c r="R79" s="33" t="str">
        <f t="shared" si="5"/>
        <v/>
      </c>
      <c r="S79" s="61"/>
    </row>
    <row r="80" spans="1:19" ht="10.8" customHeight="1" x14ac:dyDescent="0.25">
      <c r="A80" s="268">
        <v>1</v>
      </c>
      <c r="B80" s="269">
        <v>1</v>
      </c>
      <c r="C80" s="268">
        <v>0</v>
      </c>
      <c r="D80" s="202">
        <v>0</v>
      </c>
      <c r="E80" s="269">
        <v>0</v>
      </c>
      <c r="F80" s="268">
        <v>0</v>
      </c>
      <c r="G80" s="202">
        <v>0</v>
      </c>
      <c r="H80" s="202">
        <v>0</v>
      </c>
      <c r="I80" s="268">
        <v>0</v>
      </c>
      <c r="J80" s="148">
        <f t="shared" si="4"/>
        <v>1</v>
      </c>
      <c r="K80" s="206"/>
      <c r="L80" s="175" t="s">
        <v>4989</v>
      </c>
      <c r="M80" s="206" t="s">
        <v>5298</v>
      </c>
      <c r="N80" s="206"/>
      <c r="O80" s="206"/>
      <c r="P80" s="308"/>
      <c r="Q80" s="42" t="e">
        <f>CONCATENATE("NACC_UDS$",L80,"=","labelled_spss(NACC_UDS$",L80,",c(",#REF!,"), label=",$P$1,#REF!,$P$1,")")</f>
        <v>#REF!</v>
      </c>
      <c r="R80" s="33" t="str">
        <f t="shared" si="5"/>
        <v/>
      </c>
      <c r="S80" s="61"/>
    </row>
    <row r="81" spans="1:19" ht="10.8" customHeight="1" x14ac:dyDescent="0.25">
      <c r="A81" s="268">
        <v>1</v>
      </c>
      <c r="B81" s="269">
        <v>1</v>
      </c>
      <c r="C81" s="268">
        <v>0</v>
      </c>
      <c r="D81" s="202">
        <v>0</v>
      </c>
      <c r="E81" s="269">
        <v>0</v>
      </c>
      <c r="F81" s="268">
        <v>0</v>
      </c>
      <c r="G81" s="202">
        <v>0</v>
      </c>
      <c r="H81" s="202">
        <v>0</v>
      </c>
      <c r="I81" s="268">
        <v>0</v>
      </c>
      <c r="J81" s="148">
        <f t="shared" si="4"/>
        <v>1</v>
      </c>
      <c r="K81" s="206"/>
      <c r="L81" s="175" t="s">
        <v>4990</v>
      </c>
      <c r="M81" s="206" t="s">
        <v>5299</v>
      </c>
      <c r="N81" s="206"/>
      <c r="O81" s="206"/>
      <c r="P81" s="308"/>
      <c r="Q81" s="42" t="e">
        <f>CONCATENATE("NACC_UDS$",L81,"=","labelled_spss(NACC_UDS$",L81,",c(",#REF!,"), label=",$P$1,#REF!,$P$1,")")</f>
        <v>#REF!</v>
      </c>
      <c r="R81" s="33" t="str">
        <f t="shared" si="5"/>
        <v/>
      </c>
      <c r="S81" s="61"/>
    </row>
    <row r="82" spans="1:19" ht="10.8" customHeight="1" x14ac:dyDescent="0.25">
      <c r="A82" s="268">
        <v>1</v>
      </c>
      <c r="B82" s="269">
        <v>1</v>
      </c>
      <c r="C82" s="268">
        <v>0</v>
      </c>
      <c r="D82" s="202">
        <v>0</v>
      </c>
      <c r="E82" s="269">
        <v>0</v>
      </c>
      <c r="F82" s="268">
        <v>0</v>
      </c>
      <c r="G82" s="202">
        <v>0</v>
      </c>
      <c r="H82" s="202">
        <v>0</v>
      </c>
      <c r="I82" s="268">
        <v>0</v>
      </c>
      <c r="J82" s="148">
        <f t="shared" si="4"/>
        <v>1</v>
      </c>
      <c r="K82" s="206"/>
      <c r="L82" s="175" t="s">
        <v>4991</v>
      </c>
      <c r="M82" s="206" t="s">
        <v>5300</v>
      </c>
      <c r="N82" s="253" t="s">
        <v>5259</v>
      </c>
      <c r="O82" s="253"/>
      <c r="P82" s="308"/>
      <c r="Q82" s="42" t="e">
        <f>CONCATENATE("NACC_UDS$",L82,"=","labelled_spss(NACC_UDS$",L82,",c(",#REF!,"), label=",$P$1,#REF!,$P$1,")")</f>
        <v>#REF!</v>
      </c>
      <c r="R82" s="33" t="str">
        <f t="shared" si="5"/>
        <v/>
      </c>
      <c r="S82" s="61"/>
    </row>
    <row r="83" spans="1:19" ht="10.8" customHeight="1" x14ac:dyDescent="0.25">
      <c r="A83" s="268">
        <v>1</v>
      </c>
      <c r="B83" s="269">
        <v>1</v>
      </c>
      <c r="C83" s="268">
        <v>0</v>
      </c>
      <c r="D83" s="202">
        <v>0</v>
      </c>
      <c r="E83" s="269">
        <v>0</v>
      </c>
      <c r="F83" s="268">
        <v>0</v>
      </c>
      <c r="G83" s="202">
        <v>0</v>
      </c>
      <c r="H83" s="202">
        <v>0</v>
      </c>
      <c r="I83" s="268">
        <v>0</v>
      </c>
      <c r="J83" s="148">
        <f t="shared" si="4"/>
        <v>1</v>
      </c>
      <c r="K83" s="206"/>
      <c r="L83" s="175" t="s">
        <v>4992</v>
      </c>
      <c r="M83" s="206" t="s">
        <v>5301</v>
      </c>
      <c r="N83" s="206"/>
      <c r="O83" s="206"/>
      <c r="P83" s="308"/>
      <c r="Q83" s="42" t="e">
        <f>CONCATENATE("NACC_UDS$",L83,"=","labelled_spss(NACC_UDS$",L83,",c(",#REF!,"), label=",$P$1,#REF!,$P$1,")")</f>
        <v>#REF!</v>
      </c>
      <c r="R83" s="33" t="str">
        <f t="shared" si="5"/>
        <v/>
      </c>
      <c r="S83" s="61"/>
    </row>
    <row r="84" spans="1:19" ht="10.8" customHeight="1" x14ac:dyDescent="0.25">
      <c r="A84" s="268">
        <v>1</v>
      </c>
      <c r="B84" s="269">
        <v>1</v>
      </c>
      <c r="C84" s="268">
        <v>0</v>
      </c>
      <c r="D84" s="202">
        <v>0</v>
      </c>
      <c r="E84" s="269">
        <v>0</v>
      </c>
      <c r="F84" s="268">
        <v>0</v>
      </c>
      <c r="G84" s="202">
        <v>0</v>
      </c>
      <c r="H84" s="202">
        <v>0</v>
      </c>
      <c r="I84" s="268">
        <v>0</v>
      </c>
      <c r="J84" s="148">
        <f t="shared" si="4"/>
        <v>1</v>
      </c>
      <c r="K84" s="206"/>
      <c r="L84" s="175" t="s">
        <v>4993</v>
      </c>
      <c r="M84" s="206" t="s">
        <v>5302</v>
      </c>
      <c r="N84" s="206"/>
      <c r="O84" s="206"/>
      <c r="P84" s="308"/>
      <c r="Q84" s="42" t="e">
        <f>CONCATENATE("NACC_UDS$",L84,"=","labelled_spss(NACC_UDS$",L84,",c(",#REF!,"), label=",$P$1,#REF!,$P$1,")")</f>
        <v>#REF!</v>
      </c>
      <c r="R84" s="33" t="str">
        <f t="shared" si="5"/>
        <v/>
      </c>
      <c r="S84" s="61"/>
    </row>
    <row r="85" spans="1:19" ht="10.8" customHeight="1" x14ac:dyDescent="0.25">
      <c r="A85" s="268">
        <v>1</v>
      </c>
      <c r="B85" s="269">
        <v>1</v>
      </c>
      <c r="C85" s="268">
        <v>0</v>
      </c>
      <c r="D85" s="202">
        <v>0</v>
      </c>
      <c r="E85" s="269">
        <v>0</v>
      </c>
      <c r="F85" s="268">
        <v>0</v>
      </c>
      <c r="G85" s="202">
        <v>0</v>
      </c>
      <c r="H85" s="202">
        <v>0</v>
      </c>
      <c r="I85" s="268">
        <v>0</v>
      </c>
      <c r="J85" s="148">
        <f t="shared" si="4"/>
        <v>1</v>
      </c>
      <c r="K85" s="206"/>
      <c r="L85" s="175" t="s">
        <v>4909</v>
      </c>
      <c r="M85" s="206" t="s">
        <v>5303</v>
      </c>
      <c r="N85" s="206"/>
      <c r="O85" s="206" t="s">
        <v>5702</v>
      </c>
      <c r="P85" s="308" t="s">
        <v>5625</v>
      </c>
      <c r="Q85" s="42" t="e">
        <f>CONCATENATE("NACC_UDS$",L85,"=","labelled_spss(NACC_UDS$",L85,",c(",#REF!,"), label=",$P$1,#REF!,$P$1,")")</f>
        <v>#REF!</v>
      </c>
      <c r="R85" s="33" t="str">
        <f t="shared" si="5"/>
        <v/>
      </c>
      <c r="S85" s="61"/>
    </row>
    <row r="86" spans="1:19" ht="10.8" customHeight="1" x14ac:dyDescent="0.25">
      <c r="A86" s="268">
        <v>1</v>
      </c>
      <c r="B86" s="269">
        <v>1</v>
      </c>
      <c r="C86" s="268">
        <v>0</v>
      </c>
      <c r="D86" s="202">
        <v>0</v>
      </c>
      <c r="E86" s="269">
        <v>0</v>
      </c>
      <c r="F86" s="268">
        <v>0</v>
      </c>
      <c r="G86" s="202">
        <v>0</v>
      </c>
      <c r="H86" s="202">
        <v>0</v>
      </c>
      <c r="I86" s="268">
        <v>0</v>
      </c>
      <c r="J86" s="148">
        <f t="shared" si="4"/>
        <v>1</v>
      </c>
      <c r="K86" s="206"/>
      <c r="L86" s="175" t="s">
        <v>4994</v>
      </c>
      <c r="M86" s="206" t="s">
        <v>5304</v>
      </c>
      <c r="N86" s="206"/>
      <c r="O86" s="206"/>
      <c r="P86" s="308"/>
      <c r="Q86" s="42" t="e">
        <f>CONCATENATE("NACC_UDS$",L86,"=","labelled_spss(NACC_UDS$",L86,",c(",#REF!,"), label=",$P$1,#REF!,$P$1,")")</f>
        <v>#REF!</v>
      </c>
      <c r="R86" s="33" t="str">
        <f t="shared" si="5"/>
        <v/>
      </c>
      <c r="S86" s="61"/>
    </row>
    <row r="87" spans="1:19" ht="10.8" customHeight="1" x14ac:dyDescent="0.25">
      <c r="A87" s="268">
        <v>1</v>
      </c>
      <c r="B87" s="269">
        <v>1</v>
      </c>
      <c r="C87" s="268">
        <v>0</v>
      </c>
      <c r="D87" s="202">
        <v>0</v>
      </c>
      <c r="E87" s="269">
        <v>0</v>
      </c>
      <c r="F87" s="268">
        <v>0</v>
      </c>
      <c r="G87" s="202">
        <v>0</v>
      </c>
      <c r="H87" s="202">
        <v>0</v>
      </c>
      <c r="I87" s="268">
        <v>0</v>
      </c>
      <c r="J87" s="148">
        <f t="shared" si="4"/>
        <v>1</v>
      </c>
      <c r="K87" s="206"/>
      <c r="L87" s="175" t="s">
        <v>4995</v>
      </c>
      <c r="M87" s="206" t="s">
        <v>5305</v>
      </c>
      <c r="N87" s="206"/>
      <c r="O87" s="206"/>
      <c r="P87" s="308"/>
      <c r="Q87" s="42" t="e">
        <f>CONCATENATE("NACC_UDS$",L87,"=","labelled_spss(NACC_UDS$",L87,",c(",#REF!,"), label=",$P$1,#REF!,$P$1,")")</f>
        <v>#REF!</v>
      </c>
      <c r="R87" s="33" t="str">
        <f t="shared" si="5"/>
        <v/>
      </c>
      <c r="S87" s="61"/>
    </row>
    <row r="88" spans="1:19" ht="10.8" customHeight="1" x14ac:dyDescent="0.25">
      <c r="A88" s="268">
        <v>1</v>
      </c>
      <c r="B88" s="269">
        <v>1</v>
      </c>
      <c r="C88" s="268">
        <v>0</v>
      </c>
      <c r="D88" s="202">
        <v>0</v>
      </c>
      <c r="E88" s="269">
        <v>0</v>
      </c>
      <c r="F88" s="268">
        <v>0</v>
      </c>
      <c r="G88" s="202">
        <v>0</v>
      </c>
      <c r="H88" s="202">
        <v>0</v>
      </c>
      <c r="I88" s="268">
        <v>0</v>
      </c>
      <c r="J88" s="148">
        <f t="shared" si="4"/>
        <v>1</v>
      </c>
      <c r="K88" s="206"/>
      <c r="L88" s="175" t="s">
        <v>4996</v>
      </c>
      <c r="M88" s="206" t="s">
        <v>5306</v>
      </c>
      <c r="N88" s="206"/>
      <c r="O88" s="206"/>
      <c r="P88" s="308"/>
      <c r="Q88" s="42" t="e">
        <f>CONCATENATE("NACC_UDS$",L88,"=","labelled_spss(NACC_UDS$",L88,",c(",#REF!,"), label=",$P$1,#REF!,$P$1,")")</f>
        <v>#REF!</v>
      </c>
      <c r="R88" s="33" t="str">
        <f t="shared" si="5"/>
        <v/>
      </c>
      <c r="S88" s="61"/>
    </row>
    <row r="89" spans="1:19" ht="10.8" customHeight="1" x14ac:dyDescent="0.25">
      <c r="A89" s="268">
        <v>1</v>
      </c>
      <c r="B89" s="269">
        <v>1</v>
      </c>
      <c r="C89" s="268">
        <v>0</v>
      </c>
      <c r="D89" s="202">
        <v>0</v>
      </c>
      <c r="E89" s="269">
        <v>0</v>
      </c>
      <c r="F89" s="268">
        <v>0</v>
      </c>
      <c r="G89" s="202">
        <v>0</v>
      </c>
      <c r="H89" s="202">
        <v>0</v>
      </c>
      <c r="I89" s="268">
        <v>0</v>
      </c>
      <c r="J89" s="148">
        <f t="shared" si="4"/>
        <v>1</v>
      </c>
      <c r="K89" s="206"/>
      <c r="L89" s="175" t="s">
        <v>4997</v>
      </c>
      <c r="M89" s="206" t="s">
        <v>5307</v>
      </c>
      <c r="N89" s="206"/>
      <c r="O89" s="206"/>
      <c r="P89" s="308"/>
      <c r="Q89" s="42" t="e">
        <f>CONCATENATE("NACC_UDS$",L89,"=","labelled_spss(NACC_UDS$",L89,",c(",#REF!,"), label=",$P$1,#REF!,$P$1,")")</f>
        <v>#REF!</v>
      </c>
      <c r="R89" s="33" t="str">
        <f t="shared" si="5"/>
        <v/>
      </c>
      <c r="S89" s="61"/>
    </row>
    <row r="90" spans="1:19" ht="10.8" customHeight="1" x14ac:dyDescent="0.25">
      <c r="A90" s="268">
        <v>1</v>
      </c>
      <c r="B90" s="269">
        <v>1</v>
      </c>
      <c r="C90" s="268">
        <v>0</v>
      </c>
      <c r="D90" s="202">
        <v>0</v>
      </c>
      <c r="E90" s="269">
        <v>0</v>
      </c>
      <c r="F90" s="268">
        <v>0</v>
      </c>
      <c r="G90" s="202">
        <v>0</v>
      </c>
      <c r="H90" s="202">
        <v>0</v>
      </c>
      <c r="I90" s="268">
        <v>0</v>
      </c>
      <c r="J90" s="148">
        <f t="shared" si="4"/>
        <v>1</v>
      </c>
      <c r="K90" s="206"/>
      <c r="L90" s="175" t="s">
        <v>4998</v>
      </c>
      <c r="M90" s="206" t="s">
        <v>5308</v>
      </c>
      <c r="N90" s="253" t="s">
        <v>5259</v>
      </c>
      <c r="O90" s="253"/>
      <c r="P90" s="308"/>
      <c r="Q90" s="42" t="e">
        <f>CONCATENATE("NACC_UDS$",L90,"=","labelled_spss(NACC_UDS$",L90,",c(",#REF!,"), label=",$P$1,#REF!,$P$1,")")</f>
        <v>#REF!</v>
      </c>
      <c r="R90" s="33" t="str">
        <f t="shared" si="5"/>
        <v/>
      </c>
      <c r="S90" s="61"/>
    </row>
    <row r="91" spans="1:19" ht="10.8" customHeight="1" x14ac:dyDescent="0.25">
      <c r="A91" s="268">
        <v>1</v>
      </c>
      <c r="B91" s="269">
        <v>1</v>
      </c>
      <c r="C91" s="268">
        <v>0</v>
      </c>
      <c r="D91" s="202">
        <v>0</v>
      </c>
      <c r="E91" s="269">
        <v>0</v>
      </c>
      <c r="F91" s="268">
        <v>0</v>
      </c>
      <c r="G91" s="202">
        <v>0</v>
      </c>
      <c r="H91" s="202">
        <v>0</v>
      </c>
      <c r="I91" s="268">
        <v>0</v>
      </c>
      <c r="J91" s="148">
        <f t="shared" si="4"/>
        <v>1</v>
      </c>
      <c r="K91" s="206"/>
      <c r="L91" s="175" t="s">
        <v>4999</v>
      </c>
      <c r="M91" s="206" t="s">
        <v>5309</v>
      </c>
      <c r="N91" s="206"/>
      <c r="O91" s="206"/>
      <c r="P91" s="308"/>
      <c r="Q91" s="42" t="e">
        <f>CONCATENATE("NACC_UDS$",L91,"=","labelled_spss(NACC_UDS$",L91,",c(",#REF!,"), label=",$P$1,#REF!,$P$1,")")</f>
        <v>#REF!</v>
      </c>
      <c r="R91" s="33" t="str">
        <f t="shared" si="5"/>
        <v/>
      </c>
      <c r="S91" s="61"/>
    </row>
    <row r="92" spans="1:19" ht="10.8" customHeight="1" x14ac:dyDescent="0.25">
      <c r="A92" s="268">
        <v>1</v>
      </c>
      <c r="B92" s="269">
        <v>1</v>
      </c>
      <c r="C92" s="268">
        <v>0</v>
      </c>
      <c r="D92" s="202">
        <v>0</v>
      </c>
      <c r="E92" s="269">
        <v>0</v>
      </c>
      <c r="F92" s="268">
        <v>0</v>
      </c>
      <c r="G92" s="202">
        <v>0</v>
      </c>
      <c r="H92" s="202">
        <v>0</v>
      </c>
      <c r="I92" s="268">
        <v>0</v>
      </c>
      <c r="J92" s="148">
        <f t="shared" si="4"/>
        <v>1</v>
      </c>
      <c r="K92" s="206"/>
      <c r="L92" s="175" t="s">
        <v>5000</v>
      </c>
      <c r="M92" s="206" t="s">
        <v>5310</v>
      </c>
      <c r="N92" s="206"/>
      <c r="O92" s="206"/>
      <c r="P92" s="308"/>
      <c r="Q92" s="42" t="e">
        <f>CONCATENATE("NACC_UDS$",L92,"=","labelled_spss(NACC_UDS$",L92,",c(",#REF!,"), label=",$P$1,#REF!,$P$1,")")</f>
        <v>#REF!</v>
      </c>
      <c r="R92" s="33" t="str">
        <f t="shared" si="5"/>
        <v/>
      </c>
      <c r="S92" s="61"/>
    </row>
    <row r="93" spans="1:19" ht="10.8" customHeight="1" x14ac:dyDescent="0.25">
      <c r="A93" s="268">
        <v>1</v>
      </c>
      <c r="B93" s="269">
        <v>1</v>
      </c>
      <c r="C93" s="268">
        <v>0</v>
      </c>
      <c r="D93" s="202">
        <v>0</v>
      </c>
      <c r="E93" s="269">
        <v>0</v>
      </c>
      <c r="F93" s="268">
        <v>0</v>
      </c>
      <c r="G93" s="202">
        <v>0</v>
      </c>
      <c r="H93" s="202">
        <v>0</v>
      </c>
      <c r="I93" s="268">
        <v>0</v>
      </c>
      <c r="J93" s="148">
        <f t="shared" si="4"/>
        <v>1</v>
      </c>
      <c r="K93" s="206"/>
      <c r="L93" s="175" t="s">
        <v>4910</v>
      </c>
      <c r="M93" s="206" t="s">
        <v>5311</v>
      </c>
      <c r="N93" s="206"/>
      <c r="O93" s="206" t="s">
        <v>5702</v>
      </c>
      <c r="P93" s="308" t="s">
        <v>5625</v>
      </c>
      <c r="Q93" s="42" t="e">
        <f>CONCATENATE("NACC_UDS$",L93,"=","labelled_spss(NACC_UDS$",L93,",c(",#REF!,"), label=",$P$1,#REF!,$P$1,")")</f>
        <v>#REF!</v>
      </c>
      <c r="R93" s="33" t="str">
        <f t="shared" si="5"/>
        <v/>
      </c>
      <c r="S93" s="61"/>
    </row>
    <row r="94" spans="1:19" ht="10.8" customHeight="1" x14ac:dyDescent="0.25">
      <c r="A94" s="268">
        <v>1</v>
      </c>
      <c r="B94" s="269">
        <v>1</v>
      </c>
      <c r="C94" s="268">
        <v>0</v>
      </c>
      <c r="D94" s="202">
        <v>0</v>
      </c>
      <c r="E94" s="269">
        <v>0</v>
      </c>
      <c r="F94" s="268">
        <v>0</v>
      </c>
      <c r="G94" s="202">
        <v>0</v>
      </c>
      <c r="H94" s="202">
        <v>0</v>
      </c>
      <c r="I94" s="268">
        <v>0</v>
      </c>
      <c r="J94" s="148">
        <f t="shared" si="4"/>
        <v>1</v>
      </c>
      <c r="K94" s="206"/>
      <c r="L94" s="175" t="s">
        <v>5001</v>
      </c>
      <c r="M94" s="206" t="s">
        <v>5312</v>
      </c>
      <c r="N94" s="206"/>
      <c r="O94" s="206"/>
      <c r="P94" s="308"/>
      <c r="Q94" s="42" t="e">
        <f>CONCATENATE("NACC_UDS$",L94,"=","labelled_spss(NACC_UDS$",L94,",c(",#REF!,"), label=",$P$1,#REF!,$P$1,")")</f>
        <v>#REF!</v>
      </c>
      <c r="R94" s="33" t="str">
        <f t="shared" si="5"/>
        <v/>
      </c>
      <c r="S94" s="61"/>
    </row>
    <row r="95" spans="1:19" ht="10.8" customHeight="1" x14ac:dyDescent="0.25">
      <c r="A95" s="268">
        <v>1</v>
      </c>
      <c r="B95" s="269">
        <v>1</v>
      </c>
      <c r="C95" s="268">
        <v>0</v>
      </c>
      <c r="D95" s="202">
        <v>0</v>
      </c>
      <c r="E95" s="269">
        <v>0</v>
      </c>
      <c r="F95" s="268">
        <v>0</v>
      </c>
      <c r="G95" s="202">
        <v>0</v>
      </c>
      <c r="H95" s="202">
        <v>0</v>
      </c>
      <c r="I95" s="268">
        <v>0</v>
      </c>
      <c r="J95" s="148">
        <f t="shared" si="4"/>
        <v>1</v>
      </c>
      <c r="K95" s="206"/>
      <c r="L95" s="175" t="s">
        <v>5002</v>
      </c>
      <c r="M95" s="206" t="s">
        <v>5313</v>
      </c>
      <c r="N95" s="206"/>
      <c r="O95" s="206"/>
      <c r="P95" s="308"/>
      <c r="Q95" s="42" t="e">
        <f>CONCATENATE("NACC_UDS$",L95,"=","labelled_spss(NACC_UDS$",L95,",c(",#REF!,"), label=",$P$1,#REF!,$P$1,")")</f>
        <v>#REF!</v>
      </c>
      <c r="R95" s="33" t="str">
        <f t="shared" si="5"/>
        <v/>
      </c>
      <c r="S95" s="61"/>
    </row>
    <row r="96" spans="1:19" ht="10.8" customHeight="1" x14ac:dyDescent="0.25">
      <c r="A96" s="268">
        <v>1</v>
      </c>
      <c r="B96" s="269">
        <v>1</v>
      </c>
      <c r="C96" s="268">
        <v>0</v>
      </c>
      <c r="D96" s="202">
        <v>0</v>
      </c>
      <c r="E96" s="269">
        <v>0</v>
      </c>
      <c r="F96" s="268">
        <v>0</v>
      </c>
      <c r="G96" s="202">
        <v>0</v>
      </c>
      <c r="H96" s="202">
        <v>0</v>
      </c>
      <c r="I96" s="268">
        <v>0</v>
      </c>
      <c r="J96" s="148">
        <f t="shared" si="4"/>
        <v>1</v>
      </c>
      <c r="K96" s="206"/>
      <c r="L96" s="175" t="s">
        <v>5003</v>
      </c>
      <c r="M96" s="206" t="s">
        <v>5314</v>
      </c>
      <c r="N96" s="206"/>
      <c r="O96" s="206"/>
      <c r="P96" s="308"/>
      <c r="Q96" s="42" t="e">
        <f>CONCATENATE("NACC_UDS$",L96,"=","labelled_spss(NACC_UDS$",L96,",c(",#REF!,"), label=",$P$1,#REF!,$P$1,")")</f>
        <v>#REF!</v>
      </c>
      <c r="R96" s="33" t="str">
        <f t="shared" si="5"/>
        <v/>
      </c>
      <c r="S96" s="61"/>
    </row>
    <row r="97" spans="1:19" ht="10.8" customHeight="1" x14ac:dyDescent="0.25">
      <c r="A97" s="268">
        <v>1</v>
      </c>
      <c r="B97" s="269">
        <v>1</v>
      </c>
      <c r="C97" s="268">
        <v>0</v>
      </c>
      <c r="D97" s="202">
        <v>0</v>
      </c>
      <c r="E97" s="269">
        <v>0</v>
      </c>
      <c r="F97" s="268">
        <v>0</v>
      </c>
      <c r="G97" s="202">
        <v>0</v>
      </c>
      <c r="H97" s="202">
        <v>0</v>
      </c>
      <c r="I97" s="268">
        <v>0</v>
      </c>
      <c r="J97" s="148">
        <f t="shared" si="4"/>
        <v>1</v>
      </c>
      <c r="K97" s="206"/>
      <c r="L97" s="175" t="s">
        <v>5004</v>
      </c>
      <c r="M97" s="206" t="s">
        <v>5315</v>
      </c>
      <c r="N97" s="206"/>
      <c r="O97" s="206"/>
      <c r="P97" s="308"/>
      <c r="Q97" s="42" t="e">
        <f>CONCATENATE("NACC_UDS$",L97,"=","labelled_spss(NACC_UDS$",L97,",c(",#REF!,"), label=",$P$1,#REF!,$P$1,")")</f>
        <v>#REF!</v>
      </c>
      <c r="R97" s="33" t="str">
        <f t="shared" si="5"/>
        <v/>
      </c>
      <c r="S97" s="61"/>
    </row>
    <row r="98" spans="1:19" ht="10.8" customHeight="1" x14ac:dyDescent="0.25">
      <c r="A98" s="268">
        <v>1</v>
      </c>
      <c r="B98" s="269">
        <v>1</v>
      </c>
      <c r="C98" s="268">
        <v>0</v>
      </c>
      <c r="D98" s="202">
        <v>0</v>
      </c>
      <c r="E98" s="269">
        <v>0</v>
      </c>
      <c r="F98" s="268">
        <v>0</v>
      </c>
      <c r="G98" s="202">
        <v>0</v>
      </c>
      <c r="H98" s="202">
        <v>0</v>
      </c>
      <c r="I98" s="268">
        <v>0</v>
      </c>
      <c r="J98" s="148">
        <f t="shared" si="4"/>
        <v>1</v>
      </c>
      <c r="K98" s="206"/>
      <c r="L98" s="175" t="s">
        <v>5005</v>
      </c>
      <c r="M98" s="206" t="s">
        <v>5316</v>
      </c>
      <c r="N98" s="253" t="s">
        <v>5259</v>
      </c>
      <c r="O98" s="253"/>
      <c r="P98" s="308"/>
      <c r="Q98" s="42" t="e">
        <f>CONCATENATE("NACC_UDS$",L98,"=","labelled_spss(NACC_UDS$",L98,",c(",#REF!,"), label=",$P$1,#REF!,$P$1,")")</f>
        <v>#REF!</v>
      </c>
      <c r="R98" s="33" t="str">
        <f t="shared" si="5"/>
        <v/>
      </c>
      <c r="S98" s="61"/>
    </row>
    <row r="99" spans="1:19" ht="10.8" customHeight="1" x14ac:dyDescent="0.25">
      <c r="A99" s="268">
        <v>1</v>
      </c>
      <c r="B99" s="269">
        <v>1</v>
      </c>
      <c r="C99" s="268">
        <v>0</v>
      </c>
      <c r="D99" s="202">
        <v>0</v>
      </c>
      <c r="E99" s="269">
        <v>0</v>
      </c>
      <c r="F99" s="268">
        <v>0</v>
      </c>
      <c r="G99" s="202">
        <v>0</v>
      </c>
      <c r="H99" s="202">
        <v>0</v>
      </c>
      <c r="I99" s="268">
        <v>0</v>
      </c>
      <c r="J99" s="148">
        <f t="shared" si="4"/>
        <v>1</v>
      </c>
      <c r="K99" s="206"/>
      <c r="L99" s="175" t="s">
        <v>5006</v>
      </c>
      <c r="M99" s="206" t="s">
        <v>5317</v>
      </c>
      <c r="N99" s="206"/>
      <c r="O99" s="206"/>
      <c r="P99" s="308"/>
      <c r="Q99" s="42" t="e">
        <f>CONCATENATE("NACC_UDS$",L99,"=","labelled_spss(NACC_UDS$",L99,",c(",#REF!,"), label=",$P$1,#REF!,$P$1,")")</f>
        <v>#REF!</v>
      </c>
      <c r="R99" s="33" t="str">
        <f t="shared" si="5"/>
        <v/>
      </c>
      <c r="S99" s="61"/>
    </row>
    <row r="100" spans="1:19" ht="10.8" customHeight="1" x14ac:dyDescent="0.25">
      <c r="A100" s="268">
        <v>1</v>
      </c>
      <c r="B100" s="269">
        <v>1</v>
      </c>
      <c r="C100" s="268">
        <v>0</v>
      </c>
      <c r="D100" s="202">
        <v>0</v>
      </c>
      <c r="E100" s="269">
        <v>0</v>
      </c>
      <c r="F100" s="268">
        <v>0</v>
      </c>
      <c r="G100" s="202">
        <v>0</v>
      </c>
      <c r="H100" s="202">
        <v>0</v>
      </c>
      <c r="I100" s="268">
        <v>0</v>
      </c>
      <c r="J100" s="148">
        <f t="shared" si="4"/>
        <v>1</v>
      </c>
      <c r="K100" s="206"/>
      <c r="L100" s="175" t="s">
        <v>5007</v>
      </c>
      <c r="M100" s="206" t="s">
        <v>5318</v>
      </c>
      <c r="N100" s="206"/>
      <c r="O100" s="206"/>
      <c r="P100" s="308"/>
      <c r="Q100" s="42" t="e">
        <f>CONCATENATE("NACC_UDS$",L100,"=","labelled_spss(NACC_UDS$",L100,",c(",#REF!,"), label=",$P$1,#REF!,$P$1,")")</f>
        <v>#REF!</v>
      </c>
      <c r="R100" s="33" t="str">
        <f t="shared" si="5"/>
        <v/>
      </c>
      <c r="S100" s="61"/>
    </row>
    <row r="101" spans="1:19" ht="10.8" customHeight="1" x14ac:dyDescent="0.25">
      <c r="A101" s="268">
        <v>1</v>
      </c>
      <c r="B101" s="269">
        <v>1</v>
      </c>
      <c r="C101" s="268">
        <v>0</v>
      </c>
      <c r="D101" s="202">
        <v>0</v>
      </c>
      <c r="E101" s="269">
        <v>0</v>
      </c>
      <c r="F101" s="268">
        <v>0</v>
      </c>
      <c r="G101" s="202">
        <v>0</v>
      </c>
      <c r="H101" s="202">
        <v>0</v>
      </c>
      <c r="I101" s="268">
        <v>0</v>
      </c>
      <c r="J101" s="148">
        <f t="shared" si="4"/>
        <v>1</v>
      </c>
      <c r="K101" s="206"/>
      <c r="L101" s="175" t="s">
        <v>4911</v>
      </c>
      <c r="M101" s="206" t="s">
        <v>5319</v>
      </c>
      <c r="N101" s="206"/>
      <c r="O101" s="206" t="s">
        <v>5702</v>
      </c>
      <c r="P101" s="308" t="s">
        <v>5625</v>
      </c>
      <c r="Q101" s="42" t="e">
        <f>CONCATENATE("NACC_UDS$",L101,"=","labelled_spss(NACC_UDS$",L101,",c(",#REF!,"), label=",$P$1,#REF!,$P$1,")")</f>
        <v>#REF!</v>
      </c>
      <c r="R101" s="33" t="str">
        <f t="shared" si="5"/>
        <v/>
      </c>
      <c r="S101" s="61"/>
    </row>
    <row r="102" spans="1:19" ht="10.8" customHeight="1" x14ac:dyDescent="0.25">
      <c r="A102" s="268">
        <v>1</v>
      </c>
      <c r="B102" s="269">
        <v>1</v>
      </c>
      <c r="C102" s="268">
        <v>0</v>
      </c>
      <c r="D102" s="202">
        <v>0</v>
      </c>
      <c r="E102" s="269">
        <v>0</v>
      </c>
      <c r="F102" s="268">
        <v>0</v>
      </c>
      <c r="G102" s="202">
        <v>0</v>
      </c>
      <c r="H102" s="202">
        <v>0</v>
      </c>
      <c r="I102" s="268">
        <v>0</v>
      </c>
      <c r="J102" s="148">
        <f t="shared" si="4"/>
        <v>1</v>
      </c>
      <c r="K102" s="206"/>
      <c r="L102" s="175" t="s">
        <v>5008</v>
      </c>
      <c r="M102" s="206" t="s">
        <v>5320</v>
      </c>
      <c r="N102" s="206"/>
      <c r="O102" s="206"/>
      <c r="P102" s="308"/>
      <c r="Q102" s="42" t="e">
        <f>CONCATENATE("NACC_UDS$",L102,"=","labelled_spss(NACC_UDS$",L102,",c(",#REF!,"), label=",$P$1,#REF!,$P$1,")")</f>
        <v>#REF!</v>
      </c>
      <c r="R102" s="33" t="str">
        <f t="shared" si="5"/>
        <v/>
      </c>
      <c r="S102" s="61"/>
    </row>
    <row r="103" spans="1:19" ht="10.8" customHeight="1" x14ac:dyDescent="0.25">
      <c r="A103" s="268">
        <v>1</v>
      </c>
      <c r="B103" s="269">
        <v>1</v>
      </c>
      <c r="C103" s="268">
        <v>0</v>
      </c>
      <c r="D103" s="202">
        <v>0</v>
      </c>
      <c r="E103" s="269">
        <v>0</v>
      </c>
      <c r="F103" s="268">
        <v>0</v>
      </c>
      <c r="G103" s="202">
        <v>0</v>
      </c>
      <c r="H103" s="202">
        <v>0</v>
      </c>
      <c r="I103" s="268">
        <v>0</v>
      </c>
      <c r="J103" s="148">
        <f t="shared" si="4"/>
        <v>1</v>
      </c>
      <c r="K103" s="206"/>
      <c r="L103" s="175" t="s">
        <v>5009</v>
      </c>
      <c r="M103" s="206" t="s">
        <v>5321</v>
      </c>
      <c r="N103" s="206"/>
      <c r="O103" s="206"/>
      <c r="P103" s="308"/>
      <c r="Q103" s="42" t="e">
        <f>CONCATENATE("NACC_UDS$",L103,"=","labelled_spss(NACC_UDS$",L103,",c(",#REF!,"), label=",$P$1,#REF!,$P$1,")")</f>
        <v>#REF!</v>
      </c>
      <c r="R103" s="33" t="str">
        <f t="shared" si="5"/>
        <v/>
      </c>
      <c r="S103" s="61"/>
    </row>
    <row r="104" spans="1:19" ht="10.8" customHeight="1" x14ac:dyDescent="0.25">
      <c r="A104" s="268">
        <v>1</v>
      </c>
      <c r="B104" s="269">
        <v>1</v>
      </c>
      <c r="C104" s="268">
        <v>0</v>
      </c>
      <c r="D104" s="202">
        <v>0</v>
      </c>
      <c r="E104" s="269">
        <v>0</v>
      </c>
      <c r="F104" s="268">
        <v>0</v>
      </c>
      <c r="G104" s="202">
        <v>0</v>
      </c>
      <c r="H104" s="202">
        <v>0</v>
      </c>
      <c r="I104" s="268">
        <v>0</v>
      </c>
      <c r="J104" s="148">
        <f t="shared" si="4"/>
        <v>1</v>
      </c>
      <c r="K104" s="206"/>
      <c r="L104" s="175" t="s">
        <v>5010</v>
      </c>
      <c r="M104" s="206" t="s">
        <v>5322</v>
      </c>
      <c r="N104" s="206"/>
      <c r="O104" s="206"/>
      <c r="P104" s="308"/>
      <c r="Q104" s="42" t="e">
        <f>CONCATENATE("NACC_UDS$",L104,"=","labelled_spss(NACC_UDS$",L104,",c(",#REF!,"), label=",$P$1,#REF!,$P$1,")")</f>
        <v>#REF!</v>
      </c>
      <c r="R104" s="33" t="str">
        <f t="shared" si="5"/>
        <v/>
      </c>
      <c r="S104" s="61"/>
    </row>
    <row r="105" spans="1:19" ht="10.8" customHeight="1" x14ac:dyDescent="0.25">
      <c r="A105" s="268">
        <v>1</v>
      </c>
      <c r="B105" s="269">
        <v>1</v>
      </c>
      <c r="C105" s="268">
        <v>0</v>
      </c>
      <c r="D105" s="202">
        <v>0</v>
      </c>
      <c r="E105" s="269">
        <v>0</v>
      </c>
      <c r="F105" s="268">
        <v>0</v>
      </c>
      <c r="G105" s="202">
        <v>0</v>
      </c>
      <c r="H105" s="202">
        <v>0</v>
      </c>
      <c r="I105" s="268">
        <v>0</v>
      </c>
      <c r="J105" s="148">
        <f t="shared" si="4"/>
        <v>1</v>
      </c>
      <c r="K105" s="206"/>
      <c r="L105" s="175" t="s">
        <v>5011</v>
      </c>
      <c r="M105" s="206" t="s">
        <v>5323</v>
      </c>
      <c r="N105" s="206"/>
      <c r="O105" s="206"/>
      <c r="P105" s="308"/>
      <c r="Q105" s="42" t="e">
        <f>CONCATENATE("NACC_UDS$",L105,"=","labelled_spss(NACC_UDS$",L105,",c(",#REF!,"), label=",$P$1,#REF!,$P$1,")")</f>
        <v>#REF!</v>
      </c>
      <c r="R105" s="33" t="str">
        <f t="shared" si="5"/>
        <v/>
      </c>
      <c r="S105" s="61"/>
    </row>
    <row r="106" spans="1:19" ht="10.8" customHeight="1" x14ac:dyDescent="0.25">
      <c r="A106" s="268">
        <v>1</v>
      </c>
      <c r="B106" s="269">
        <v>1</v>
      </c>
      <c r="C106" s="268">
        <v>0</v>
      </c>
      <c r="D106" s="202">
        <v>0</v>
      </c>
      <c r="E106" s="269">
        <v>0</v>
      </c>
      <c r="F106" s="268">
        <v>0</v>
      </c>
      <c r="G106" s="202">
        <v>0</v>
      </c>
      <c r="H106" s="202">
        <v>0</v>
      </c>
      <c r="I106" s="268">
        <v>0</v>
      </c>
      <c r="J106" s="148">
        <f t="shared" si="4"/>
        <v>1</v>
      </c>
      <c r="K106" s="206"/>
      <c r="L106" s="175" t="s">
        <v>5012</v>
      </c>
      <c r="M106" s="206" t="s">
        <v>5324</v>
      </c>
      <c r="N106" s="253" t="s">
        <v>5259</v>
      </c>
      <c r="O106" s="253"/>
      <c r="P106" s="308"/>
      <c r="Q106" s="42" t="e">
        <f>CONCATENATE("NACC_UDS$",L106,"=","labelled_spss(NACC_UDS$",L106,",c(",#REF!,"), label=",$P$1,#REF!,$P$1,")")</f>
        <v>#REF!</v>
      </c>
      <c r="R106" s="33" t="str">
        <f t="shared" si="5"/>
        <v/>
      </c>
      <c r="S106" s="61"/>
    </row>
    <row r="107" spans="1:19" ht="10.8" customHeight="1" x14ac:dyDescent="0.25">
      <c r="A107" s="268">
        <v>1</v>
      </c>
      <c r="B107" s="269">
        <v>1</v>
      </c>
      <c r="C107" s="268">
        <v>0</v>
      </c>
      <c r="D107" s="202">
        <v>0</v>
      </c>
      <c r="E107" s="269">
        <v>0</v>
      </c>
      <c r="F107" s="268">
        <v>0</v>
      </c>
      <c r="G107" s="202">
        <v>0</v>
      </c>
      <c r="H107" s="202">
        <v>0</v>
      </c>
      <c r="I107" s="268">
        <v>0</v>
      </c>
      <c r="J107" s="148">
        <f t="shared" si="4"/>
        <v>1</v>
      </c>
      <c r="K107" s="206"/>
      <c r="L107" s="175" t="s">
        <v>5013</v>
      </c>
      <c r="M107" s="206" t="s">
        <v>5325</v>
      </c>
      <c r="N107" s="206"/>
      <c r="O107" s="206"/>
      <c r="P107" s="308"/>
      <c r="Q107" s="42" t="e">
        <f>CONCATENATE("NACC_UDS$",L107,"=","labelled_spss(NACC_UDS$",L107,",c(",#REF!,"), label=",$P$1,#REF!,$P$1,")")</f>
        <v>#REF!</v>
      </c>
      <c r="R107" s="33" t="str">
        <f t="shared" si="5"/>
        <v/>
      </c>
      <c r="S107" s="61"/>
    </row>
    <row r="108" spans="1:19" ht="10.8" customHeight="1" x14ac:dyDescent="0.25">
      <c r="A108" s="268">
        <v>1</v>
      </c>
      <c r="B108" s="269">
        <v>1</v>
      </c>
      <c r="C108" s="268">
        <v>0</v>
      </c>
      <c r="D108" s="202">
        <v>0</v>
      </c>
      <c r="E108" s="269">
        <v>0</v>
      </c>
      <c r="F108" s="268">
        <v>0</v>
      </c>
      <c r="G108" s="202">
        <v>0</v>
      </c>
      <c r="H108" s="202">
        <v>0</v>
      </c>
      <c r="I108" s="268">
        <v>0</v>
      </c>
      <c r="J108" s="148">
        <f t="shared" si="4"/>
        <v>1</v>
      </c>
      <c r="K108" s="206"/>
      <c r="L108" s="175" t="s">
        <v>5014</v>
      </c>
      <c r="M108" s="206" t="s">
        <v>5326</v>
      </c>
      <c r="N108" s="206"/>
      <c r="O108" s="206"/>
      <c r="P108" s="308"/>
      <c r="Q108" s="42" t="e">
        <f>CONCATENATE("NACC_UDS$",L108,"=","labelled_spss(NACC_UDS$",L108,",c(",#REF!,"), label=",$P$1,#REF!,$P$1,")")</f>
        <v>#REF!</v>
      </c>
      <c r="R108" s="33" t="str">
        <f t="shared" si="5"/>
        <v/>
      </c>
      <c r="S108" s="61"/>
    </row>
    <row r="109" spans="1:19" ht="10.8" customHeight="1" x14ac:dyDescent="0.25">
      <c r="A109" s="268">
        <v>1</v>
      </c>
      <c r="B109" s="269">
        <v>1</v>
      </c>
      <c r="C109" s="268">
        <v>0</v>
      </c>
      <c r="D109" s="202">
        <v>0</v>
      </c>
      <c r="E109" s="269">
        <v>0</v>
      </c>
      <c r="F109" s="268">
        <v>0</v>
      </c>
      <c r="G109" s="202">
        <v>0</v>
      </c>
      <c r="H109" s="202">
        <v>0</v>
      </c>
      <c r="I109" s="268">
        <v>0</v>
      </c>
      <c r="J109" s="148">
        <f t="shared" si="4"/>
        <v>1</v>
      </c>
      <c r="K109" s="206"/>
      <c r="L109" s="175" t="s">
        <v>4912</v>
      </c>
      <c r="M109" s="206" t="s">
        <v>5327</v>
      </c>
      <c r="N109" s="206"/>
      <c r="O109" s="206" t="s">
        <v>5702</v>
      </c>
      <c r="P109" s="308" t="s">
        <v>5625</v>
      </c>
      <c r="Q109" s="42" t="e">
        <f>CONCATENATE("NACC_UDS$",L109,"=","labelled_spss(NACC_UDS$",L109,",c(",#REF!,"), label=",$P$1,#REF!,$P$1,")")</f>
        <v>#REF!</v>
      </c>
      <c r="R109" s="33" t="str">
        <f t="shared" ref="R109:R116" si="6">IF(S109="","",CONCATENATE("missing values ",L109,"(",S109,")."))</f>
        <v/>
      </c>
      <c r="S109" s="61"/>
    </row>
    <row r="110" spans="1:19" ht="10.8" customHeight="1" x14ac:dyDescent="0.25">
      <c r="A110" s="268">
        <v>1</v>
      </c>
      <c r="B110" s="269">
        <v>1</v>
      </c>
      <c r="C110" s="268">
        <v>0</v>
      </c>
      <c r="D110" s="202">
        <v>0</v>
      </c>
      <c r="E110" s="269">
        <v>0</v>
      </c>
      <c r="F110" s="268">
        <v>0</v>
      </c>
      <c r="G110" s="202">
        <v>0</v>
      </c>
      <c r="H110" s="202">
        <v>0</v>
      </c>
      <c r="I110" s="268">
        <v>0</v>
      </c>
      <c r="J110" s="148">
        <f t="shared" si="4"/>
        <v>1</v>
      </c>
      <c r="K110" s="206"/>
      <c r="L110" s="175" t="s">
        <v>5015</v>
      </c>
      <c r="M110" s="206" t="s">
        <v>5328</v>
      </c>
      <c r="N110" s="206"/>
      <c r="O110" s="206"/>
      <c r="P110" s="308"/>
      <c r="Q110" s="42" t="e">
        <f>CONCATENATE("NACC_UDS$",L110,"=","labelled_spss(NACC_UDS$",L110,",c(",#REF!,"), label=",$P$1,#REF!,$P$1,")")</f>
        <v>#REF!</v>
      </c>
      <c r="R110" s="33" t="str">
        <f t="shared" si="6"/>
        <v/>
      </c>
      <c r="S110" s="61"/>
    </row>
    <row r="111" spans="1:19" ht="10.8" customHeight="1" x14ac:dyDescent="0.25">
      <c r="A111" s="268">
        <v>1</v>
      </c>
      <c r="B111" s="269">
        <v>1</v>
      </c>
      <c r="C111" s="268">
        <v>0</v>
      </c>
      <c r="D111" s="202">
        <v>0</v>
      </c>
      <c r="E111" s="269">
        <v>0</v>
      </c>
      <c r="F111" s="268">
        <v>0</v>
      </c>
      <c r="G111" s="202">
        <v>0</v>
      </c>
      <c r="H111" s="202">
        <v>0</v>
      </c>
      <c r="I111" s="268">
        <v>0</v>
      </c>
      <c r="J111" s="148">
        <f t="shared" si="4"/>
        <v>1</v>
      </c>
      <c r="K111" s="206"/>
      <c r="L111" s="175" t="s">
        <v>5016</v>
      </c>
      <c r="M111" s="206" t="s">
        <v>5329</v>
      </c>
      <c r="N111" s="206"/>
      <c r="O111" s="206"/>
      <c r="P111" s="308"/>
      <c r="Q111" s="42" t="e">
        <f>CONCATENATE("NACC_UDS$",L111,"=","labelled_spss(NACC_UDS$",L111,",c(",#REF!,"), label=",$P$1,#REF!,$P$1,")")</f>
        <v>#REF!</v>
      </c>
      <c r="R111" s="33" t="str">
        <f t="shared" si="6"/>
        <v/>
      </c>
      <c r="S111" s="61"/>
    </row>
    <row r="112" spans="1:19" ht="10.8" customHeight="1" x14ac:dyDescent="0.25">
      <c r="A112" s="268">
        <v>1</v>
      </c>
      <c r="B112" s="269">
        <v>1</v>
      </c>
      <c r="C112" s="268">
        <v>0</v>
      </c>
      <c r="D112" s="202">
        <v>0</v>
      </c>
      <c r="E112" s="269">
        <v>0</v>
      </c>
      <c r="F112" s="268">
        <v>0</v>
      </c>
      <c r="G112" s="202">
        <v>0</v>
      </c>
      <c r="H112" s="202">
        <v>0</v>
      </c>
      <c r="I112" s="268">
        <v>0</v>
      </c>
      <c r="J112" s="148">
        <f t="shared" si="4"/>
        <v>1</v>
      </c>
      <c r="K112" s="206"/>
      <c r="L112" s="175" t="s">
        <v>5017</v>
      </c>
      <c r="M112" s="206" t="s">
        <v>5330</v>
      </c>
      <c r="N112" s="206"/>
      <c r="O112" s="206"/>
      <c r="P112" s="308"/>
      <c r="Q112" s="42" t="e">
        <f>CONCATENATE("NACC_UDS$",L112,"=","labelled_spss(NACC_UDS$",L112,",c(",#REF!,"), label=",$P$1,#REF!,$P$1,")")</f>
        <v>#REF!</v>
      </c>
      <c r="R112" s="33" t="str">
        <f t="shared" si="6"/>
        <v/>
      </c>
      <c r="S112" s="61"/>
    </row>
    <row r="113" spans="1:19" ht="10.8" customHeight="1" x14ac:dyDescent="0.25">
      <c r="A113" s="268">
        <v>1</v>
      </c>
      <c r="B113" s="269">
        <v>1</v>
      </c>
      <c r="C113" s="268">
        <v>0</v>
      </c>
      <c r="D113" s="202">
        <v>0</v>
      </c>
      <c r="E113" s="269">
        <v>0</v>
      </c>
      <c r="F113" s="268">
        <v>0</v>
      </c>
      <c r="G113" s="202">
        <v>0</v>
      </c>
      <c r="H113" s="202">
        <v>0</v>
      </c>
      <c r="I113" s="268">
        <v>0</v>
      </c>
      <c r="J113" s="148">
        <f t="shared" si="4"/>
        <v>1</v>
      </c>
      <c r="K113" s="206"/>
      <c r="L113" s="175" t="s">
        <v>5018</v>
      </c>
      <c r="M113" s="206" t="s">
        <v>5331</v>
      </c>
      <c r="N113" s="206"/>
      <c r="O113" s="206"/>
      <c r="P113" s="308"/>
      <c r="Q113" s="42" t="e">
        <f>CONCATENATE("NACC_UDS$",L113,"=","labelled_spss(NACC_UDS$",L113,",c(",#REF!,"), label=",$P$1,#REF!,$P$1,")")</f>
        <v>#REF!</v>
      </c>
      <c r="R113" s="33" t="str">
        <f t="shared" si="6"/>
        <v/>
      </c>
      <c r="S113" s="61"/>
    </row>
    <row r="114" spans="1:19" ht="10.8" customHeight="1" x14ac:dyDescent="0.25">
      <c r="A114" s="268">
        <v>1</v>
      </c>
      <c r="B114" s="269">
        <v>1</v>
      </c>
      <c r="C114" s="268">
        <v>0</v>
      </c>
      <c r="D114" s="202">
        <v>0</v>
      </c>
      <c r="E114" s="269">
        <v>0</v>
      </c>
      <c r="F114" s="268">
        <v>0</v>
      </c>
      <c r="G114" s="202">
        <v>0</v>
      </c>
      <c r="H114" s="202">
        <v>0</v>
      </c>
      <c r="I114" s="268">
        <v>0</v>
      </c>
      <c r="J114" s="148">
        <f t="shared" si="4"/>
        <v>1</v>
      </c>
      <c r="K114" s="206"/>
      <c r="L114" s="175" t="s">
        <v>5019</v>
      </c>
      <c r="M114" s="206" t="s">
        <v>5332</v>
      </c>
      <c r="N114" s="253" t="s">
        <v>5259</v>
      </c>
      <c r="O114" s="253"/>
      <c r="P114" s="308"/>
      <c r="Q114" s="42" t="e">
        <f>CONCATENATE("NACC_UDS$",L114,"=","labelled_spss(NACC_UDS$",L114,",c(",#REF!,"), label=",$P$1,#REF!,$P$1,")")</f>
        <v>#REF!</v>
      </c>
      <c r="R114" s="33" t="str">
        <f t="shared" si="6"/>
        <v/>
      </c>
      <c r="S114" s="61"/>
    </row>
    <row r="115" spans="1:19" ht="10.8" customHeight="1" x14ac:dyDescent="0.25">
      <c r="A115" s="268">
        <v>1</v>
      </c>
      <c r="B115" s="269">
        <v>1</v>
      </c>
      <c r="C115" s="268">
        <v>0</v>
      </c>
      <c r="D115" s="202">
        <v>0</v>
      </c>
      <c r="E115" s="269">
        <v>0</v>
      </c>
      <c r="F115" s="268">
        <v>0</v>
      </c>
      <c r="G115" s="202">
        <v>0</v>
      </c>
      <c r="H115" s="202">
        <v>0</v>
      </c>
      <c r="I115" s="268">
        <v>0</v>
      </c>
      <c r="J115" s="148">
        <f t="shared" si="4"/>
        <v>1</v>
      </c>
      <c r="K115" s="206"/>
      <c r="L115" s="175" t="s">
        <v>5020</v>
      </c>
      <c r="M115" s="206" t="s">
        <v>5333</v>
      </c>
      <c r="N115" s="206"/>
      <c r="O115" s="206"/>
      <c r="P115" s="308"/>
      <c r="Q115" s="42" t="e">
        <f>CONCATENATE("NACC_UDS$",L115,"=","labelled_spss(NACC_UDS$",L115,",c(",#REF!,"), label=",$P$1,#REF!,$P$1,")")</f>
        <v>#REF!</v>
      </c>
      <c r="R115" s="33" t="str">
        <f t="shared" si="6"/>
        <v/>
      </c>
      <c r="S115" s="61"/>
    </row>
    <row r="116" spans="1:19" ht="10.8" customHeight="1" x14ac:dyDescent="0.25">
      <c r="A116" s="268">
        <v>1</v>
      </c>
      <c r="B116" s="269">
        <v>1</v>
      </c>
      <c r="C116" s="268">
        <v>0</v>
      </c>
      <c r="D116" s="202">
        <v>0</v>
      </c>
      <c r="E116" s="269">
        <v>0</v>
      </c>
      <c r="F116" s="268">
        <v>0</v>
      </c>
      <c r="G116" s="202">
        <v>0</v>
      </c>
      <c r="H116" s="202">
        <v>0</v>
      </c>
      <c r="I116" s="268">
        <v>0</v>
      </c>
      <c r="J116" s="148">
        <f t="shared" si="4"/>
        <v>1</v>
      </c>
      <c r="K116" s="206"/>
      <c r="L116" s="175" t="s">
        <v>5021</v>
      </c>
      <c r="M116" s="206" t="s">
        <v>5334</v>
      </c>
      <c r="N116" s="206"/>
      <c r="O116" s="206"/>
      <c r="P116" s="308"/>
      <c r="Q116" s="42" t="e">
        <f>CONCATENATE("NACC_UDS$",L116,"=","labelled_spss(NACC_UDS$",L116,",c(",#REF!,"), label=",$P$1,#REF!,$P$1,")")</f>
        <v>#REF!</v>
      </c>
      <c r="R116" s="33" t="str">
        <f t="shared" si="6"/>
        <v/>
      </c>
      <c r="S116" s="61"/>
    </row>
    <row r="117" spans="1:19" ht="10.8" customHeight="1" x14ac:dyDescent="0.25">
      <c r="A117" s="268">
        <v>1</v>
      </c>
      <c r="B117" s="269">
        <v>1</v>
      </c>
      <c r="C117" s="268">
        <v>0</v>
      </c>
      <c r="D117" s="202">
        <v>0</v>
      </c>
      <c r="E117" s="269">
        <v>0</v>
      </c>
      <c r="F117" s="268">
        <v>0</v>
      </c>
      <c r="G117" s="202">
        <v>0</v>
      </c>
      <c r="H117" s="202">
        <v>0</v>
      </c>
      <c r="I117" s="268">
        <v>0</v>
      </c>
      <c r="J117" s="148">
        <f t="shared" si="4"/>
        <v>1</v>
      </c>
      <c r="K117" s="206"/>
      <c r="L117" s="175" t="s">
        <v>4913</v>
      </c>
      <c r="M117" s="206" t="s">
        <v>5335</v>
      </c>
      <c r="N117" s="206"/>
      <c r="O117" s="206" t="s">
        <v>5702</v>
      </c>
      <c r="P117" s="308" t="s">
        <v>5625</v>
      </c>
      <c r="Q117" s="42" t="e">
        <f>CONCATENATE("NACC_UDS$",L117,"=","labelled_spss(NACC_UDS$",L117,",c(",#REF!,"), label=",$P$1,#REF!,$P$1,")")</f>
        <v>#REF!</v>
      </c>
      <c r="R117" s="33"/>
      <c r="S117" s="61"/>
    </row>
    <row r="118" spans="1:19" ht="10.8" customHeight="1" x14ac:dyDescent="0.25">
      <c r="A118" s="268">
        <v>1</v>
      </c>
      <c r="B118" s="269">
        <v>1</v>
      </c>
      <c r="C118" s="268">
        <v>0</v>
      </c>
      <c r="D118" s="202">
        <v>0</v>
      </c>
      <c r="E118" s="269">
        <v>0</v>
      </c>
      <c r="F118" s="268">
        <v>0</v>
      </c>
      <c r="G118" s="202">
        <v>0</v>
      </c>
      <c r="H118" s="202">
        <v>0</v>
      </c>
      <c r="I118" s="268">
        <v>0</v>
      </c>
      <c r="J118" s="148">
        <f t="shared" si="4"/>
        <v>1</v>
      </c>
      <c r="K118" s="206"/>
      <c r="L118" s="175" t="s">
        <v>5022</v>
      </c>
      <c r="M118" s="206" t="s">
        <v>5336</v>
      </c>
      <c r="N118" s="206"/>
      <c r="O118" s="206"/>
      <c r="P118" s="308"/>
      <c r="Q118" s="42"/>
      <c r="R118" s="33"/>
      <c r="S118" s="61"/>
    </row>
    <row r="119" spans="1:19" ht="10.8" customHeight="1" x14ac:dyDescent="0.25">
      <c r="A119" s="268">
        <v>1</v>
      </c>
      <c r="B119" s="269">
        <v>1</v>
      </c>
      <c r="C119" s="268">
        <v>0</v>
      </c>
      <c r="D119" s="202">
        <v>0</v>
      </c>
      <c r="E119" s="269">
        <v>0</v>
      </c>
      <c r="F119" s="268">
        <v>0</v>
      </c>
      <c r="G119" s="202">
        <v>0</v>
      </c>
      <c r="H119" s="202">
        <v>0</v>
      </c>
      <c r="I119" s="268">
        <v>0</v>
      </c>
      <c r="J119" s="148">
        <f t="shared" si="4"/>
        <v>1</v>
      </c>
      <c r="K119" s="206"/>
      <c r="L119" s="175" t="s">
        <v>5023</v>
      </c>
      <c r="M119" s="206" t="s">
        <v>5337</v>
      </c>
      <c r="N119" s="206"/>
      <c r="O119" s="206"/>
      <c r="P119" s="308"/>
      <c r="Q119" s="42"/>
      <c r="R119" s="33"/>
      <c r="S119" s="61"/>
    </row>
    <row r="120" spans="1:19" ht="10.8" customHeight="1" x14ac:dyDescent="0.25">
      <c r="A120" s="268">
        <v>1</v>
      </c>
      <c r="B120" s="269">
        <v>1</v>
      </c>
      <c r="C120" s="268">
        <v>0</v>
      </c>
      <c r="D120" s="202">
        <v>0</v>
      </c>
      <c r="E120" s="269">
        <v>0</v>
      </c>
      <c r="F120" s="268">
        <v>0</v>
      </c>
      <c r="G120" s="202">
        <v>0</v>
      </c>
      <c r="H120" s="202">
        <v>0</v>
      </c>
      <c r="I120" s="268">
        <v>0</v>
      </c>
      <c r="J120" s="148">
        <f t="shared" si="4"/>
        <v>1</v>
      </c>
      <c r="K120" s="206"/>
      <c r="L120" s="175" t="s">
        <v>5024</v>
      </c>
      <c r="M120" s="206" t="s">
        <v>5338</v>
      </c>
      <c r="N120" s="206"/>
      <c r="O120" s="206"/>
      <c r="P120" s="308"/>
      <c r="Q120" s="42"/>
      <c r="R120" s="33"/>
      <c r="S120" s="61"/>
    </row>
    <row r="121" spans="1:19" ht="10.8" customHeight="1" x14ac:dyDescent="0.25">
      <c r="A121" s="268">
        <v>1</v>
      </c>
      <c r="B121" s="269">
        <v>1</v>
      </c>
      <c r="C121" s="268">
        <v>0</v>
      </c>
      <c r="D121" s="202">
        <v>0</v>
      </c>
      <c r="E121" s="269">
        <v>0</v>
      </c>
      <c r="F121" s="268">
        <v>0</v>
      </c>
      <c r="G121" s="202">
        <v>0</v>
      </c>
      <c r="H121" s="202">
        <v>0</v>
      </c>
      <c r="I121" s="268">
        <v>0</v>
      </c>
      <c r="J121" s="148">
        <f t="shared" si="4"/>
        <v>1</v>
      </c>
      <c r="K121" s="206"/>
      <c r="L121" s="175" t="s">
        <v>5025</v>
      </c>
      <c r="M121" s="206" t="s">
        <v>5339</v>
      </c>
      <c r="N121" s="206"/>
      <c r="O121" s="206"/>
      <c r="P121" s="308"/>
      <c r="Q121" s="42"/>
      <c r="R121" s="33"/>
      <c r="S121" s="61"/>
    </row>
    <row r="122" spans="1:19" ht="10.8" customHeight="1" x14ac:dyDescent="0.25">
      <c r="A122" s="268">
        <v>1</v>
      </c>
      <c r="B122" s="269">
        <v>1</v>
      </c>
      <c r="C122" s="268">
        <v>0</v>
      </c>
      <c r="D122" s="202">
        <v>0</v>
      </c>
      <c r="E122" s="269">
        <v>0</v>
      </c>
      <c r="F122" s="268">
        <v>0</v>
      </c>
      <c r="G122" s="202">
        <v>0</v>
      </c>
      <c r="H122" s="202">
        <v>0</v>
      </c>
      <c r="I122" s="268">
        <v>0</v>
      </c>
      <c r="J122" s="148">
        <f t="shared" si="4"/>
        <v>1</v>
      </c>
      <c r="K122" s="206"/>
      <c r="L122" s="175" t="s">
        <v>5026</v>
      </c>
      <c r="M122" s="206" t="s">
        <v>5340</v>
      </c>
      <c r="N122" s="253" t="s">
        <v>5259</v>
      </c>
      <c r="O122" s="253"/>
      <c r="P122" s="308"/>
      <c r="Q122" s="42"/>
      <c r="R122" s="33"/>
      <c r="S122" s="61"/>
    </row>
    <row r="123" spans="1:19" ht="10.8" customHeight="1" x14ac:dyDescent="0.25">
      <c r="A123" s="268">
        <v>1</v>
      </c>
      <c r="B123" s="269">
        <v>1</v>
      </c>
      <c r="C123" s="268">
        <v>0</v>
      </c>
      <c r="D123" s="202">
        <v>0</v>
      </c>
      <c r="E123" s="269">
        <v>0</v>
      </c>
      <c r="F123" s="268">
        <v>0</v>
      </c>
      <c r="G123" s="202">
        <v>0</v>
      </c>
      <c r="H123" s="202">
        <v>0</v>
      </c>
      <c r="I123" s="268">
        <v>0</v>
      </c>
      <c r="J123" s="148">
        <f t="shared" si="4"/>
        <v>1</v>
      </c>
      <c r="K123" s="206"/>
      <c r="L123" s="175" t="s">
        <v>5027</v>
      </c>
      <c r="M123" s="206" t="s">
        <v>5341</v>
      </c>
      <c r="N123" s="206"/>
      <c r="O123" s="206"/>
      <c r="P123" s="308"/>
      <c r="Q123" s="42"/>
      <c r="R123" s="33"/>
      <c r="S123" s="61"/>
    </row>
    <row r="124" spans="1:19" ht="10.8" customHeight="1" x14ac:dyDescent="0.25">
      <c r="A124" s="268">
        <v>1</v>
      </c>
      <c r="B124" s="269">
        <v>1</v>
      </c>
      <c r="C124" s="268">
        <v>0</v>
      </c>
      <c r="D124" s="202">
        <v>0</v>
      </c>
      <c r="E124" s="269">
        <v>0</v>
      </c>
      <c r="F124" s="268">
        <v>0</v>
      </c>
      <c r="G124" s="202">
        <v>0</v>
      </c>
      <c r="H124" s="202">
        <v>0</v>
      </c>
      <c r="I124" s="268">
        <v>0</v>
      </c>
      <c r="J124" s="148">
        <f t="shared" si="4"/>
        <v>1</v>
      </c>
      <c r="K124" s="206"/>
      <c r="L124" s="175" t="s">
        <v>5028</v>
      </c>
      <c r="M124" s="206" t="s">
        <v>5342</v>
      </c>
      <c r="N124" s="206"/>
      <c r="O124" s="206"/>
      <c r="P124" s="308"/>
      <c r="Q124" s="42"/>
      <c r="R124" s="33"/>
      <c r="S124" s="61"/>
    </row>
    <row r="125" spans="1:19" ht="10.8" customHeight="1" x14ac:dyDescent="0.25">
      <c r="A125" s="268">
        <v>1</v>
      </c>
      <c r="B125" s="269">
        <v>1</v>
      </c>
      <c r="C125" s="268">
        <v>0</v>
      </c>
      <c r="D125" s="202">
        <v>0</v>
      </c>
      <c r="E125" s="269">
        <v>0</v>
      </c>
      <c r="F125" s="268">
        <v>0</v>
      </c>
      <c r="G125" s="202">
        <v>0</v>
      </c>
      <c r="H125" s="202">
        <v>0</v>
      </c>
      <c r="I125" s="268">
        <v>0</v>
      </c>
      <c r="J125" s="148">
        <f t="shared" si="4"/>
        <v>1</v>
      </c>
      <c r="K125" s="206"/>
      <c r="L125" s="175" t="s">
        <v>4914</v>
      </c>
      <c r="M125" s="206" t="s">
        <v>5343</v>
      </c>
      <c r="N125" s="206"/>
      <c r="O125" s="206" t="s">
        <v>5702</v>
      </c>
      <c r="P125" s="308" t="s">
        <v>5625</v>
      </c>
      <c r="Q125" s="42"/>
      <c r="R125" s="33"/>
      <c r="S125" s="61"/>
    </row>
    <row r="126" spans="1:19" ht="10.8" customHeight="1" x14ac:dyDescent="0.25">
      <c r="A126" s="268">
        <v>1</v>
      </c>
      <c r="B126" s="269">
        <v>1</v>
      </c>
      <c r="C126" s="268">
        <v>0</v>
      </c>
      <c r="D126" s="202">
        <v>0</v>
      </c>
      <c r="E126" s="269">
        <v>0</v>
      </c>
      <c r="F126" s="268">
        <v>0</v>
      </c>
      <c r="G126" s="202">
        <v>0</v>
      </c>
      <c r="H126" s="202">
        <v>0</v>
      </c>
      <c r="I126" s="268">
        <v>0</v>
      </c>
      <c r="J126" s="148">
        <f t="shared" si="4"/>
        <v>1</v>
      </c>
      <c r="K126" s="206"/>
      <c r="L126" s="175" t="s">
        <v>5029</v>
      </c>
      <c r="M126" s="206" t="s">
        <v>5344</v>
      </c>
      <c r="N126" s="206"/>
      <c r="O126" s="206"/>
      <c r="P126" s="308"/>
      <c r="Q126" s="42"/>
      <c r="R126" s="33"/>
      <c r="S126" s="61"/>
    </row>
    <row r="127" spans="1:19" ht="10.8" customHeight="1" x14ac:dyDescent="0.25">
      <c r="A127" s="268">
        <v>1</v>
      </c>
      <c r="B127" s="269">
        <v>1</v>
      </c>
      <c r="C127" s="268">
        <v>0</v>
      </c>
      <c r="D127" s="202">
        <v>0</v>
      </c>
      <c r="E127" s="269">
        <v>0</v>
      </c>
      <c r="F127" s="268">
        <v>0</v>
      </c>
      <c r="G127" s="202">
        <v>0</v>
      </c>
      <c r="H127" s="202">
        <v>0</v>
      </c>
      <c r="I127" s="268">
        <v>0</v>
      </c>
      <c r="J127" s="148">
        <f t="shared" si="4"/>
        <v>1</v>
      </c>
      <c r="K127" s="206"/>
      <c r="L127" s="175" t="s">
        <v>5030</v>
      </c>
      <c r="M127" s="206" t="s">
        <v>5345</v>
      </c>
      <c r="N127" s="206"/>
      <c r="O127" s="206"/>
      <c r="P127" s="308"/>
      <c r="Q127" s="42"/>
      <c r="R127" s="33"/>
      <c r="S127" s="61"/>
    </row>
    <row r="128" spans="1:19" ht="10.8" customHeight="1" x14ac:dyDescent="0.25">
      <c r="A128" s="268">
        <v>1</v>
      </c>
      <c r="B128" s="269">
        <v>1</v>
      </c>
      <c r="C128" s="268">
        <v>0</v>
      </c>
      <c r="D128" s="202">
        <v>0</v>
      </c>
      <c r="E128" s="269">
        <v>0</v>
      </c>
      <c r="F128" s="268">
        <v>0</v>
      </c>
      <c r="G128" s="202">
        <v>0</v>
      </c>
      <c r="H128" s="202">
        <v>0</v>
      </c>
      <c r="I128" s="268">
        <v>0</v>
      </c>
      <c r="J128" s="148">
        <f t="shared" si="4"/>
        <v>1</v>
      </c>
      <c r="K128" s="206"/>
      <c r="L128" s="175" t="s">
        <v>5031</v>
      </c>
      <c r="M128" s="206" t="s">
        <v>5346</v>
      </c>
      <c r="N128" s="206"/>
      <c r="O128" s="206"/>
      <c r="P128" s="308"/>
      <c r="Q128" s="42"/>
      <c r="R128" s="33"/>
      <c r="S128" s="61"/>
    </row>
    <row r="129" spans="1:19" ht="10.8" customHeight="1" x14ac:dyDescent="0.25">
      <c r="A129" s="268">
        <v>1</v>
      </c>
      <c r="B129" s="269">
        <v>1</v>
      </c>
      <c r="C129" s="268">
        <v>0</v>
      </c>
      <c r="D129" s="202">
        <v>0</v>
      </c>
      <c r="E129" s="269">
        <v>0</v>
      </c>
      <c r="F129" s="268">
        <v>0</v>
      </c>
      <c r="G129" s="202">
        <v>0</v>
      </c>
      <c r="H129" s="202">
        <v>0</v>
      </c>
      <c r="I129" s="268">
        <v>0</v>
      </c>
      <c r="J129" s="148">
        <f t="shared" si="4"/>
        <v>1</v>
      </c>
      <c r="K129" s="206"/>
      <c r="L129" s="175" t="s">
        <v>5032</v>
      </c>
      <c r="M129" s="206" t="s">
        <v>5347</v>
      </c>
      <c r="N129" s="206"/>
      <c r="O129" s="206"/>
      <c r="P129" s="308"/>
      <c r="Q129" s="42"/>
      <c r="R129" s="33"/>
      <c r="S129" s="61"/>
    </row>
    <row r="130" spans="1:19" ht="10.8" customHeight="1" x14ac:dyDescent="0.25">
      <c r="A130" s="268">
        <v>1</v>
      </c>
      <c r="B130" s="269">
        <v>1</v>
      </c>
      <c r="C130" s="268">
        <v>0</v>
      </c>
      <c r="D130" s="202">
        <v>0</v>
      </c>
      <c r="E130" s="269">
        <v>0</v>
      </c>
      <c r="F130" s="268">
        <v>0</v>
      </c>
      <c r="G130" s="202">
        <v>0</v>
      </c>
      <c r="H130" s="202">
        <v>0</v>
      </c>
      <c r="I130" s="268">
        <v>0</v>
      </c>
      <c r="J130" s="148">
        <f t="shared" ref="J130:J193" si="7">IF(AND(F130=0,G130=0,H130=0),1,0)</f>
        <v>1</v>
      </c>
      <c r="K130" s="206"/>
      <c r="L130" s="175" t="s">
        <v>5033</v>
      </c>
      <c r="M130" s="206" t="s">
        <v>5348</v>
      </c>
      <c r="N130" s="253" t="s">
        <v>5259</v>
      </c>
      <c r="O130" s="253"/>
      <c r="P130" s="308"/>
      <c r="Q130" s="42"/>
      <c r="R130" s="33"/>
      <c r="S130" s="61"/>
    </row>
    <row r="131" spans="1:19" ht="10.8" customHeight="1" x14ac:dyDescent="0.25">
      <c r="A131" s="268">
        <v>1</v>
      </c>
      <c r="B131" s="269">
        <v>1</v>
      </c>
      <c r="C131" s="268">
        <v>0</v>
      </c>
      <c r="D131" s="202">
        <v>0</v>
      </c>
      <c r="E131" s="269">
        <v>0</v>
      </c>
      <c r="F131" s="268">
        <v>0</v>
      </c>
      <c r="G131" s="202">
        <v>0</v>
      </c>
      <c r="H131" s="202">
        <v>0</v>
      </c>
      <c r="I131" s="268">
        <v>0</v>
      </c>
      <c r="J131" s="148">
        <f t="shared" si="7"/>
        <v>1</v>
      </c>
      <c r="K131" s="206"/>
      <c r="L131" s="175" t="s">
        <v>5034</v>
      </c>
      <c r="M131" s="206" t="s">
        <v>5349</v>
      </c>
      <c r="N131" s="206"/>
      <c r="O131" s="206"/>
      <c r="P131" s="308"/>
      <c r="Q131" s="42"/>
      <c r="R131" s="33"/>
      <c r="S131" s="61"/>
    </row>
    <row r="132" spans="1:19" ht="10.8" customHeight="1" x14ac:dyDescent="0.25">
      <c r="A132" s="268">
        <v>1</v>
      </c>
      <c r="B132" s="269">
        <v>1</v>
      </c>
      <c r="C132" s="268">
        <v>0</v>
      </c>
      <c r="D132" s="202">
        <v>0</v>
      </c>
      <c r="E132" s="269">
        <v>0</v>
      </c>
      <c r="F132" s="268">
        <v>0</v>
      </c>
      <c r="G132" s="202">
        <v>0</v>
      </c>
      <c r="H132" s="202">
        <v>0</v>
      </c>
      <c r="I132" s="268">
        <v>0</v>
      </c>
      <c r="J132" s="148">
        <f t="shared" si="7"/>
        <v>1</v>
      </c>
      <c r="K132" s="206"/>
      <c r="L132" s="175" t="s">
        <v>5035</v>
      </c>
      <c r="M132" s="206" t="s">
        <v>5350</v>
      </c>
      <c r="N132" s="206"/>
      <c r="O132" s="206"/>
      <c r="P132" s="308"/>
      <c r="Q132" s="42"/>
      <c r="R132" s="33"/>
      <c r="S132" s="61"/>
    </row>
    <row r="133" spans="1:19" ht="10.8" customHeight="1" x14ac:dyDescent="0.25">
      <c r="A133" s="268">
        <v>1</v>
      </c>
      <c r="B133" s="269">
        <v>1</v>
      </c>
      <c r="C133" s="268">
        <v>0</v>
      </c>
      <c r="D133" s="202">
        <v>0</v>
      </c>
      <c r="E133" s="269">
        <v>0</v>
      </c>
      <c r="F133" s="268">
        <v>0</v>
      </c>
      <c r="G133" s="202">
        <v>0</v>
      </c>
      <c r="H133" s="202">
        <v>0</v>
      </c>
      <c r="I133" s="268">
        <v>0</v>
      </c>
      <c r="J133" s="148">
        <f t="shared" si="7"/>
        <v>1</v>
      </c>
      <c r="K133" s="206"/>
      <c r="L133" s="175" t="s">
        <v>4915</v>
      </c>
      <c r="M133" s="206" t="s">
        <v>5351</v>
      </c>
      <c r="N133" s="206"/>
      <c r="O133" s="206" t="s">
        <v>5702</v>
      </c>
      <c r="P133" s="308" t="s">
        <v>5625</v>
      </c>
      <c r="Q133" s="42"/>
      <c r="R133" s="33"/>
      <c r="S133" s="61"/>
    </row>
    <row r="134" spans="1:19" ht="10.8" customHeight="1" x14ac:dyDescent="0.25">
      <c r="A134" s="268">
        <v>1</v>
      </c>
      <c r="B134" s="269">
        <v>1</v>
      </c>
      <c r="C134" s="268">
        <v>0</v>
      </c>
      <c r="D134" s="202">
        <v>0</v>
      </c>
      <c r="E134" s="269">
        <v>0</v>
      </c>
      <c r="F134" s="268">
        <v>0</v>
      </c>
      <c r="G134" s="202">
        <v>0</v>
      </c>
      <c r="H134" s="202">
        <v>0</v>
      </c>
      <c r="I134" s="268">
        <v>0</v>
      </c>
      <c r="J134" s="148">
        <f t="shared" si="7"/>
        <v>1</v>
      </c>
      <c r="K134" s="206"/>
      <c r="L134" s="175" t="s">
        <v>5036</v>
      </c>
      <c r="M134" s="206" t="s">
        <v>5352</v>
      </c>
      <c r="N134" s="206"/>
      <c r="O134" s="206"/>
      <c r="P134" s="308"/>
      <c r="Q134" s="42"/>
      <c r="R134" s="33"/>
      <c r="S134" s="61"/>
    </row>
    <row r="135" spans="1:19" ht="10.8" customHeight="1" x14ac:dyDescent="0.25">
      <c r="A135" s="268">
        <v>1</v>
      </c>
      <c r="B135" s="269">
        <v>1</v>
      </c>
      <c r="C135" s="268">
        <v>0</v>
      </c>
      <c r="D135" s="202">
        <v>0</v>
      </c>
      <c r="E135" s="269">
        <v>0</v>
      </c>
      <c r="F135" s="268">
        <v>0</v>
      </c>
      <c r="G135" s="202">
        <v>0</v>
      </c>
      <c r="H135" s="202">
        <v>0</v>
      </c>
      <c r="I135" s="268">
        <v>0</v>
      </c>
      <c r="J135" s="148">
        <f t="shared" si="7"/>
        <v>1</v>
      </c>
      <c r="K135" s="206"/>
      <c r="L135" s="175" t="s">
        <v>5037</v>
      </c>
      <c r="M135" s="206" t="s">
        <v>5353</v>
      </c>
      <c r="N135" s="206"/>
      <c r="O135" s="206"/>
      <c r="P135" s="308"/>
      <c r="Q135" s="42"/>
      <c r="R135" s="33"/>
      <c r="S135" s="61"/>
    </row>
    <row r="136" spans="1:19" ht="10.8" customHeight="1" x14ac:dyDescent="0.25">
      <c r="A136" s="268">
        <v>1</v>
      </c>
      <c r="B136" s="269">
        <v>1</v>
      </c>
      <c r="C136" s="268">
        <v>0</v>
      </c>
      <c r="D136" s="202">
        <v>0</v>
      </c>
      <c r="E136" s="269">
        <v>0</v>
      </c>
      <c r="F136" s="268">
        <v>0</v>
      </c>
      <c r="G136" s="202">
        <v>0</v>
      </c>
      <c r="H136" s="202">
        <v>0</v>
      </c>
      <c r="I136" s="268">
        <v>0</v>
      </c>
      <c r="J136" s="148">
        <f t="shared" si="7"/>
        <v>1</v>
      </c>
      <c r="K136" s="206"/>
      <c r="L136" s="175" t="s">
        <v>5038</v>
      </c>
      <c r="M136" s="206" t="s">
        <v>5354</v>
      </c>
      <c r="N136" s="206"/>
      <c r="O136" s="206"/>
      <c r="P136" s="308"/>
      <c r="Q136" s="42"/>
      <c r="R136" s="33"/>
      <c r="S136" s="61"/>
    </row>
    <row r="137" spans="1:19" ht="10.8" customHeight="1" x14ac:dyDescent="0.25">
      <c r="A137" s="268">
        <v>1</v>
      </c>
      <c r="B137" s="269">
        <v>1</v>
      </c>
      <c r="C137" s="268">
        <v>0</v>
      </c>
      <c r="D137" s="202">
        <v>0</v>
      </c>
      <c r="E137" s="269">
        <v>0</v>
      </c>
      <c r="F137" s="268">
        <v>0</v>
      </c>
      <c r="G137" s="202">
        <v>0</v>
      </c>
      <c r="H137" s="202">
        <v>0</v>
      </c>
      <c r="I137" s="268">
        <v>0</v>
      </c>
      <c r="J137" s="148">
        <f t="shared" si="7"/>
        <v>1</v>
      </c>
      <c r="K137" s="206"/>
      <c r="L137" s="175" t="s">
        <v>5039</v>
      </c>
      <c r="M137" s="206" t="s">
        <v>5355</v>
      </c>
      <c r="N137" s="206"/>
      <c r="O137" s="206"/>
      <c r="P137" s="308"/>
      <c r="Q137" s="42"/>
      <c r="R137" s="33"/>
      <c r="S137" s="61"/>
    </row>
    <row r="138" spans="1:19" ht="10.8" customHeight="1" x14ac:dyDescent="0.25">
      <c r="A138" s="268">
        <v>1</v>
      </c>
      <c r="B138" s="269">
        <v>1</v>
      </c>
      <c r="C138" s="268">
        <v>0</v>
      </c>
      <c r="D138" s="202">
        <v>0</v>
      </c>
      <c r="E138" s="269">
        <v>0</v>
      </c>
      <c r="F138" s="268">
        <v>0</v>
      </c>
      <c r="G138" s="202">
        <v>0</v>
      </c>
      <c r="H138" s="202">
        <v>0</v>
      </c>
      <c r="I138" s="268">
        <v>0</v>
      </c>
      <c r="J138" s="148">
        <f t="shared" si="7"/>
        <v>1</v>
      </c>
      <c r="K138" s="206"/>
      <c r="L138" s="175" t="s">
        <v>5040</v>
      </c>
      <c r="M138" s="206" t="s">
        <v>5356</v>
      </c>
      <c r="N138" s="253" t="s">
        <v>5259</v>
      </c>
      <c r="O138" s="253"/>
      <c r="P138" s="308"/>
      <c r="Q138" s="42"/>
      <c r="R138" s="33"/>
      <c r="S138" s="61"/>
    </row>
    <row r="139" spans="1:19" ht="10.8" customHeight="1" x14ac:dyDescent="0.25">
      <c r="A139" s="268">
        <v>1</v>
      </c>
      <c r="B139" s="269">
        <v>1</v>
      </c>
      <c r="C139" s="268">
        <v>0</v>
      </c>
      <c r="D139" s="202">
        <v>0</v>
      </c>
      <c r="E139" s="269">
        <v>0</v>
      </c>
      <c r="F139" s="268">
        <v>0</v>
      </c>
      <c r="G139" s="202">
        <v>0</v>
      </c>
      <c r="H139" s="202">
        <v>0</v>
      </c>
      <c r="I139" s="268">
        <v>0</v>
      </c>
      <c r="J139" s="148">
        <f t="shared" si="7"/>
        <v>1</v>
      </c>
      <c r="K139" s="206"/>
      <c r="L139" s="175" t="s">
        <v>5041</v>
      </c>
      <c r="M139" s="206" t="s">
        <v>5357</v>
      </c>
      <c r="N139" s="206"/>
      <c r="O139" s="206"/>
      <c r="P139" s="308"/>
      <c r="Q139" s="42"/>
      <c r="R139" s="33"/>
      <c r="S139" s="61"/>
    </row>
    <row r="140" spans="1:19" ht="10.8" customHeight="1" x14ac:dyDescent="0.25">
      <c r="A140" s="268">
        <v>1</v>
      </c>
      <c r="B140" s="269">
        <v>1</v>
      </c>
      <c r="C140" s="268">
        <v>0</v>
      </c>
      <c r="D140" s="202">
        <v>0</v>
      </c>
      <c r="E140" s="269">
        <v>0</v>
      </c>
      <c r="F140" s="268">
        <v>0</v>
      </c>
      <c r="G140" s="202">
        <v>0</v>
      </c>
      <c r="H140" s="202">
        <v>0</v>
      </c>
      <c r="I140" s="268">
        <v>0</v>
      </c>
      <c r="J140" s="148">
        <f t="shared" si="7"/>
        <v>1</v>
      </c>
      <c r="K140" s="206"/>
      <c r="L140" s="175" t="s">
        <v>5042</v>
      </c>
      <c r="M140" s="206" t="s">
        <v>5358</v>
      </c>
      <c r="N140" s="206"/>
      <c r="O140" s="206"/>
      <c r="P140" s="308"/>
      <c r="Q140" s="42"/>
      <c r="R140" s="33"/>
      <c r="S140" s="61"/>
    </row>
    <row r="141" spans="1:19" ht="10.8" customHeight="1" x14ac:dyDescent="0.25">
      <c r="A141" s="268">
        <v>1</v>
      </c>
      <c r="B141" s="269">
        <v>1</v>
      </c>
      <c r="C141" s="268">
        <v>0</v>
      </c>
      <c r="D141" s="202">
        <v>0</v>
      </c>
      <c r="E141" s="269">
        <v>0</v>
      </c>
      <c r="F141" s="268">
        <v>0</v>
      </c>
      <c r="G141" s="202">
        <v>0</v>
      </c>
      <c r="H141" s="202">
        <v>0</v>
      </c>
      <c r="I141" s="268">
        <v>0</v>
      </c>
      <c r="J141" s="148">
        <f t="shared" si="7"/>
        <v>1</v>
      </c>
      <c r="K141" s="206"/>
      <c r="L141" s="175" t="s">
        <v>4916</v>
      </c>
      <c r="M141" s="206" t="s">
        <v>5359</v>
      </c>
      <c r="N141" s="206"/>
      <c r="O141" s="206" t="s">
        <v>5702</v>
      </c>
      <c r="P141" s="308" t="s">
        <v>5625</v>
      </c>
      <c r="Q141" s="42"/>
      <c r="R141" s="33"/>
      <c r="S141" s="61"/>
    </row>
    <row r="142" spans="1:19" ht="10.8" customHeight="1" x14ac:dyDescent="0.25">
      <c r="A142" s="268">
        <v>1</v>
      </c>
      <c r="B142" s="269">
        <v>1</v>
      </c>
      <c r="C142" s="268">
        <v>0</v>
      </c>
      <c r="D142" s="202">
        <v>0</v>
      </c>
      <c r="E142" s="269">
        <v>0</v>
      </c>
      <c r="F142" s="268">
        <v>0</v>
      </c>
      <c r="G142" s="202">
        <v>0</v>
      </c>
      <c r="H142" s="202">
        <v>0</v>
      </c>
      <c r="I142" s="268">
        <v>0</v>
      </c>
      <c r="J142" s="148">
        <f t="shared" si="7"/>
        <v>1</v>
      </c>
      <c r="K142" s="206"/>
      <c r="L142" s="175" t="s">
        <v>5043</v>
      </c>
      <c r="M142" s="206" t="s">
        <v>5360</v>
      </c>
      <c r="N142" s="206"/>
      <c r="O142" s="206"/>
      <c r="P142" s="308"/>
      <c r="Q142" s="42"/>
      <c r="R142" s="33"/>
      <c r="S142" s="61"/>
    </row>
    <row r="143" spans="1:19" ht="10.8" customHeight="1" x14ac:dyDescent="0.25">
      <c r="A143" s="268">
        <v>1</v>
      </c>
      <c r="B143" s="269">
        <v>1</v>
      </c>
      <c r="C143" s="268">
        <v>0</v>
      </c>
      <c r="D143" s="202">
        <v>0</v>
      </c>
      <c r="E143" s="269">
        <v>0</v>
      </c>
      <c r="F143" s="268">
        <v>0</v>
      </c>
      <c r="G143" s="202">
        <v>0</v>
      </c>
      <c r="H143" s="202">
        <v>0</v>
      </c>
      <c r="I143" s="268">
        <v>0</v>
      </c>
      <c r="J143" s="148">
        <f t="shared" si="7"/>
        <v>1</v>
      </c>
      <c r="K143" s="206"/>
      <c r="L143" s="175" t="s">
        <v>5044</v>
      </c>
      <c r="M143" s="206" t="s">
        <v>5361</v>
      </c>
      <c r="N143" s="206"/>
      <c r="O143" s="206"/>
      <c r="P143" s="308"/>
      <c r="Q143" s="42"/>
      <c r="R143" s="33"/>
      <c r="S143" s="61"/>
    </row>
    <row r="144" spans="1:19" ht="10.8" customHeight="1" x14ac:dyDescent="0.25">
      <c r="A144" s="268">
        <v>1</v>
      </c>
      <c r="B144" s="269">
        <v>1</v>
      </c>
      <c r="C144" s="268">
        <v>0</v>
      </c>
      <c r="D144" s="202">
        <v>0</v>
      </c>
      <c r="E144" s="269">
        <v>0</v>
      </c>
      <c r="F144" s="268">
        <v>0</v>
      </c>
      <c r="G144" s="202">
        <v>0</v>
      </c>
      <c r="H144" s="202">
        <v>0</v>
      </c>
      <c r="I144" s="268">
        <v>0</v>
      </c>
      <c r="J144" s="148">
        <f t="shared" si="7"/>
        <v>1</v>
      </c>
      <c r="K144" s="206"/>
      <c r="L144" s="175" t="s">
        <v>5045</v>
      </c>
      <c r="M144" s="206" t="s">
        <v>5362</v>
      </c>
      <c r="N144" s="206"/>
      <c r="O144" s="206"/>
      <c r="P144" s="308"/>
      <c r="Q144" s="42"/>
      <c r="R144" s="33"/>
      <c r="S144" s="61"/>
    </row>
    <row r="145" spans="1:19" ht="10.8" customHeight="1" x14ac:dyDescent="0.25">
      <c r="A145" s="268">
        <v>1</v>
      </c>
      <c r="B145" s="269">
        <v>1</v>
      </c>
      <c r="C145" s="268">
        <v>0</v>
      </c>
      <c r="D145" s="202">
        <v>0</v>
      </c>
      <c r="E145" s="269">
        <v>0</v>
      </c>
      <c r="F145" s="268">
        <v>0</v>
      </c>
      <c r="G145" s="202">
        <v>0</v>
      </c>
      <c r="H145" s="202">
        <v>0</v>
      </c>
      <c r="I145" s="268">
        <v>0</v>
      </c>
      <c r="J145" s="148">
        <f t="shared" si="7"/>
        <v>1</v>
      </c>
      <c r="K145" s="206"/>
      <c r="L145" s="175" t="s">
        <v>5046</v>
      </c>
      <c r="M145" s="206" t="s">
        <v>5363</v>
      </c>
      <c r="N145" s="206"/>
      <c r="O145" s="206"/>
      <c r="P145" s="308"/>
      <c r="Q145" s="42"/>
      <c r="R145" s="33"/>
      <c r="S145" s="61"/>
    </row>
    <row r="146" spans="1:19" ht="10.8" customHeight="1" x14ac:dyDescent="0.25">
      <c r="A146" s="268">
        <v>1</v>
      </c>
      <c r="B146" s="269">
        <v>1</v>
      </c>
      <c r="C146" s="268">
        <v>0</v>
      </c>
      <c r="D146" s="202">
        <v>0</v>
      </c>
      <c r="E146" s="269">
        <v>0</v>
      </c>
      <c r="F146" s="268">
        <v>0</v>
      </c>
      <c r="G146" s="202">
        <v>0</v>
      </c>
      <c r="H146" s="202">
        <v>0</v>
      </c>
      <c r="I146" s="268">
        <v>0</v>
      </c>
      <c r="J146" s="148">
        <f t="shared" si="7"/>
        <v>1</v>
      </c>
      <c r="K146" s="206"/>
      <c r="L146" s="175" t="s">
        <v>5047</v>
      </c>
      <c r="M146" s="206" t="s">
        <v>5364</v>
      </c>
      <c r="N146" s="253" t="s">
        <v>5259</v>
      </c>
      <c r="O146" s="253"/>
      <c r="P146" s="308"/>
      <c r="Q146" s="42"/>
      <c r="R146" s="33"/>
      <c r="S146" s="61"/>
    </row>
    <row r="147" spans="1:19" ht="10.8" customHeight="1" x14ac:dyDescent="0.25">
      <c r="A147" s="268">
        <v>1</v>
      </c>
      <c r="B147" s="269">
        <v>1</v>
      </c>
      <c r="C147" s="268">
        <v>0</v>
      </c>
      <c r="D147" s="202">
        <v>0</v>
      </c>
      <c r="E147" s="269">
        <v>0</v>
      </c>
      <c r="F147" s="268">
        <v>0</v>
      </c>
      <c r="G147" s="202">
        <v>0</v>
      </c>
      <c r="H147" s="202">
        <v>0</v>
      </c>
      <c r="I147" s="268">
        <v>0</v>
      </c>
      <c r="J147" s="148">
        <f t="shared" si="7"/>
        <v>1</v>
      </c>
      <c r="K147" s="206"/>
      <c r="L147" s="175" t="s">
        <v>5048</v>
      </c>
      <c r="M147" s="206" t="s">
        <v>5365</v>
      </c>
      <c r="N147" s="206"/>
      <c r="O147" s="206"/>
      <c r="P147" s="308"/>
      <c r="Q147" s="42"/>
      <c r="R147" s="33"/>
      <c r="S147" s="61"/>
    </row>
    <row r="148" spans="1:19" ht="10.8" customHeight="1" x14ac:dyDescent="0.25">
      <c r="A148" s="268">
        <v>1</v>
      </c>
      <c r="B148" s="269">
        <v>1</v>
      </c>
      <c r="C148" s="268">
        <v>0</v>
      </c>
      <c r="D148" s="202">
        <v>0</v>
      </c>
      <c r="E148" s="269">
        <v>0</v>
      </c>
      <c r="F148" s="268">
        <v>0</v>
      </c>
      <c r="G148" s="202">
        <v>0</v>
      </c>
      <c r="H148" s="202">
        <v>0</v>
      </c>
      <c r="I148" s="268">
        <v>0</v>
      </c>
      <c r="J148" s="148">
        <f t="shared" si="7"/>
        <v>1</v>
      </c>
      <c r="K148" s="206"/>
      <c r="L148" s="175" t="s">
        <v>5049</v>
      </c>
      <c r="M148" s="206" t="s">
        <v>5366</v>
      </c>
      <c r="N148" s="206"/>
      <c r="O148" s="206"/>
      <c r="P148" s="308"/>
      <c r="Q148" s="42"/>
      <c r="R148" s="33"/>
      <c r="S148" s="61"/>
    </row>
    <row r="149" spans="1:19" ht="10.8" customHeight="1" x14ac:dyDescent="0.25">
      <c r="A149" s="268">
        <v>1</v>
      </c>
      <c r="B149" s="269">
        <v>1</v>
      </c>
      <c r="C149" s="268">
        <v>0</v>
      </c>
      <c r="D149" s="202">
        <v>0</v>
      </c>
      <c r="E149" s="269">
        <v>0</v>
      </c>
      <c r="F149" s="268">
        <v>0</v>
      </c>
      <c r="G149" s="202">
        <v>0</v>
      </c>
      <c r="H149" s="202">
        <v>0</v>
      </c>
      <c r="I149" s="268">
        <v>0</v>
      </c>
      <c r="J149" s="148">
        <f t="shared" si="7"/>
        <v>1</v>
      </c>
      <c r="K149" s="206"/>
      <c r="L149" s="175" t="s">
        <v>4917</v>
      </c>
      <c r="M149" s="206" t="s">
        <v>5367</v>
      </c>
      <c r="N149" s="206"/>
      <c r="O149" s="206" t="s">
        <v>5702</v>
      </c>
      <c r="P149" s="308" t="s">
        <v>5625</v>
      </c>
      <c r="Q149" s="42"/>
      <c r="R149" s="33"/>
      <c r="S149" s="61"/>
    </row>
    <row r="150" spans="1:19" ht="10.8" customHeight="1" x14ac:dyDescent="0.25">
      <c r="A150" s="268">
        <v>1</v>
      </c>
      <c r="B150" s="269">
        <v>1</v>
      </c>
      <c r="C150" s="268">
        <v>0</v>
      </c>
      <c r="D150" s="202">
        <v>0</v>
      </c>
      <c r="E150" s="269">
        <v>0</v>
      </c>
      <c r="F150" s="268">
        <v>0</v>
      </c>
      <c r="G150" s="202">
        <v>0</v>
      </c>
      <c r="H150" s="202">
        <v>0</v>
      </c>
      <c r="I150" s="268">
        <v>0</v>
      </c>
      <c r="J150" s="148">
        <f t="shared" si="7"/>
        <v>1</v>
      </c>
      <c r="K150" s="206"/>
      <c r="L150" s="175" t="s">
        <v>5050</v>
      </c>
      <c r="M150" s="206" t="s">
        <v>5368</v>
      </c>
      <c r="N150" s="206"/>
      <c r="O150" s="206"/>
      <c r="P150" s="308"/>
      <c r="Q150" s="42"/>
      <c r="R150" s="33"/>
      <c r="S150" s="61"/>
    </row>
    <row r="151" spans="1:19" ht="10.8" customHeight="1" x14ac:dyDescent="0.25">
      <c r="A151" s="268">
        <v>1</v>
      </c>
      <c r="B151" s="269">
        <v>1</v>
      </c>
      <c r="C151" s="268">
        <v>0</v>
      </c>
      <c r="D151" s="202">
        <v>0</v>
      </c>
      <c r="E151" s="269">
        <v>0</v>
      </c>
      <c r="F151" s="268">
        <v>0</v>
      </c>
      <c r="G151" s="202">
        <v>0</v>
      </c>
      <c r="H151" s="202">
        <v>0</v>
      </c>
      <c r="I151" s="268">
        <v>0</v>
      </c>
      <c r="J151" s="148">
        <f t="shared" si="7"/>
        <v>1</v>
      </c>
      <c r="K151" s="206"/>
      <c r="L151" s="175" t="s">
        <v>5051</v>
      </c>
      <c r="M151" s="206" t="s">
        <v>5369</v>
      </c>
      <c r="N151" s="206"/>
      <c r="O151" s="206"/>
      <c r="P151" s="308"/>
      <c r="Q151" s="42"/>
      <c r="R151" s="33"/>
      <c r="S151" s="61"/>
    </row>
    <row r="152" spans="1:19" ht="10.8" customHeight="1" x14ac:dyDescent="0.25">
      <c r="A152" s="268">
        <v>1</v>
      </c>
      <c r="B152" s="269">
        <v>1</v>
      </c>
      <c r="C152" s="268">
        <v>0</v>
      </c>
      <c r="D152" s="202">
        <v>0</v>
      </c>
      <c r="E152" s="269">
        <v>0</v>
      </c>
      <c r="F152" s="268">
        <v>0</v>
      </c>
      <c r="G152" s="202">
        <v>0</v>
      </c>
      <c r="H152" s="202">
        <v>0</v>
      </c>
      <c r="I152" s="268">
        <v>0</v>
      </c>
      <c r="J152" s="148">
        <f t="shared" si="7"/>
        <v>1</v>
      </c>
      <c r="K152" s="206"/>
      <c r="L152" s="175" t="s">
        <v>5052</v>
      </c>
      <c r="M152" s="206" t="s">
        <v>5370</v>
      </c>
      <c r="N152" s="206"/>
      <c r="O152" s="206"/>
      <c r="P152" s="308"/>
      <c r="Q152" s="42"/>
      <c r="R152" s="33"/>
      <c r="S152" s="61"/>
    </row>
    <row r="153" spans="1:19" ht="10.8" customHeight="1" x14ac:dyDescent="0.25">
      <c r="A153" s="268">
        <v>1</v>
      </c>
      <c r="B153" s="269">
        <v>1</v>
      </c>
      <c r="C153" s="268">
        <v>0</v>
      </c>
      <c r="D153" s="202">
        <v>0</v>
      </c>
      <c r="E153" s="269">
        <v>0</v>
      </c>
      <c r="F153" s="268">
        <v>0</v>
      </c>
      <c r="G153" s="202">
        <v>0</v>
      </c>
      <c r="H153" s="202">
        <v>0</v>
      </c>
      <c r="I153" s="268">
        <v>0</v>
      </c>
      <c r="J153" s="148">
        <f t="shared" si="7"/>
        <v>1</v>
      </c>
      <c r="K153" s="206"/>
      <c r="L153" s="175" t="s">
        <v>5053</v>
      </c>
      <c r="M153" s="206" t="s">
        <v>5371</v>
      </c>
      <c r="N153" s="206"/>
      <c r="O153" s="206"/>
      <c r="P153" s="308"/>
      <c r="Q153" s="42"/>
      <c r="R153" s="33"/>
      <c r="S153" s="61"/>
    </row>
    <row r="154" spans="1:19" ht="10.8" customHeight="1" x14ac:dyDescent="0.25">
      <c r="A154" s="268">
        <v>1</v>
      </c>
      <c r="B154" s="269">
        <v>1</v>
      </c>
      <c r="C154" s="268">
        <v>0</v>
      </c>
      <c r="D154" s="202">
        <v>0</v>
      </c>
      <c r="E154" s="269">
        <v>0</v>
      </c>
      <c r="F154" s="268">
        <v>0</v>
      </c>
      <c r="G154" s="202">
        <v>0</v>
      </c>
      <c r="H154" s="202">
        <v>0</v>
      </c>
      <c r="I154" s="268">
        <v>0</v>
      </c>
      <c r="J154" s="148">
        <f t="shared" si="7"/>
        <v>1</v>
      </c>
      <c r="K154" s="206"/>
      <c r="L154" s="175" t="s">
        <v>5054</v>
      </c>
      <c r="M154" s="206" t="s">
        <v>5372</v>
      </c>
      <c r="N154" s="253" t="s">
        <v>5259</v>
      </c>
      <c r="O154" s="253"/>
      <c r="P154" s="308"/>
      <c r="Q154" s="42"/>
      <c r="R154" s="33"/>
      <c r="S154" s="61"/>
    </row>
    <row r="155" spans="1:19" ht="10.8" customHeight="1" x14ac:dyDescent="0.25">
      <c r="A155" s="268">
        <v>1</v>
      </c>
      <c r="B155" s="269">
        <v>1</v>
      </c>
      <c r="C155" s="268">
        <v>0</v>
      </c>
      <c r="D155" s="202">
        <v>0</v>
      </c>
      <c r="E155" s="269">
        <v>0</v>
      </c>
      <c r="F155" s="268">
        <v>0</v>
      </c>
      <c r="G155" s="202">
        <v>0</v>
      </c>
      <c r="H155" s="202">
        <v>0</v>
      </c>
      <c r="I155" s="268">
        <v>0</v>
      </c>
      <c r="J155" s="148">
        <f t="shared" si="7"/>
        <v>1</v>
      </c>
      <c r="K155" s="206"/>
      <c r="L155" s="175" t="s">
        <v>5055</v>
      </c>
      <c r="M155" s="206" t="s">
        <v>5373</v>
      </c>
      <c r="N155" s="206"/>
      <c r="O155" s="206"/>
      <c r="P155" s="308"/>
      <c r="Q155" s="42"/>
      <c r="R155" s="33"/>
      <c r="S155" s="61"/>
    </row>
    <row r="156" spans="1:19" ht="10.8" customHeight="1" x14ac:dyDescent="0.25">
      <c r="A156" s="268">
        <v>1</v>
      </c>
      <c r="B156" s="269">
        <v>1</v>
      </c>
      <c r="C156" s="268">
        <v>0</v>
      </c>
      <c r="D156" s="202">
        <v>0</v>
      </c>
      <c r="E156" s="269">
        <v>0</v>
      </c>
      <c r="F156" s="268">
        <v>0</v>
      </c>
      <c r="G156" s="202">
        <v>0</v>
      </c>
      <c r="H156" s="202">
        <v>0</v>
      </c>
      <c r="I156" s="268">
        <v>0</v>
      </c>
      <c r="J156" s="148">
        <f t="shared" si="7"/>
        <v>1</v>
      </c>
      <c r="K156" s="206"/>
      <c r="L156" s="175" t="s">
        <v>5056</v>
      </c>
      <c r="M156" s="206" t="s">
        <v>5374</v>
      </c>
      <c r="N156" s="206"/>
      <c r="O156" s="206"/>
      <c r="P156" s="308"/>
      <c r="Q156" s="42"/>
      <c r="R156" s="33"/>
      <c r="S156" s="61"/>
    </row>
    <row r="157" spans="1:19" ht="10.8" customHeight="1" x14ac:dyDescent="0.25">
      <c r="A157" s="268">
        <v>1</v>
      </c>
      <c r="B157" s="269">
        <v>1</v>
      </c>
      <c r="C157" s="268">
        <v>0</v>
      </c>
      <c r="D157" s="202">
        <v>0</v>
      </c>
      <c r="E157" s="269">
        <v>0</v>
      </c>
      <c r="F157" s="268">
        <v>0</v>
      </c>
      <c r="G157" s="202">
        <v>0</v>
      </c>
      <c r="H157" s="202">
        <v>0</v>
      </c>
      <c r="I157" s="268">
        <v>0</v>
      </c>
      <c r="J157" s="148">
        <f t="shared" si="7"/>
        <v>1</v>
      </c>
      <c r="K157" s="206"/>
      <c r="L157" s="175" t="s">
        <v>4918</v>
      </c>
      <c r="M157" s="206" t="s">
        <v>5375</v>
      </c>
      <c r="N157" s="206"/>
      <c r="O157" s="206" t="s">
        <v>5702</v>
      </c>
      <c r="P157" s="308" t="s">
        <v>5625</v>
      </c>
      <c r="Q157" s="42"/>
      <c r="R157" s="33"/>
      <c r="S157" s="61"/>
    </row>
    <row r="158" spans="1:19" ht="10.8" customHeight="1" x14ac:dyDescent="0.25">
      <c r="A158" s="268">
        <v>1</v>
      </c>
      <c r="B158" s="269">
        <v>1</v>
      </c>
      <c r="C158" s="268">
        <v>0</v>
      </c>
      <c r="D158" s="202">
        <v>0</v>
      </c>
      <c r="E158" s="269">
        <v>0</v>
      </c>
      <c r="F158" s="268">
        <v>0</v>
      </c>
      <c r="G158" s="202">
        <v>0</v>
      </c>
      <c r="H158" s="202">
        <v>0</v>
      </c>
      <c r="I158" s="268">
        <v>0</v>
      </c>
      <c r="J158" s="148">
        <f t="shared" si="7"/>
        <v>1</v>
      </c>
      <c r="K158" s="206"/>
      <c r="L158" s="175" t="s">
        <v>5057</v>
      </c>
      <c r="M158" s="206" t="s">
        <v>5376</v>
      </c>
      <c r="N158" s="206"/>
      <c r="O158" s="206"/>
      <c r="P158" s="308"/>
      <c r="Q158" s="42"/>
      <c r="R158" s="33"/>
      <c r="S158" s="61"/>
    </row>
    <row r="159" spans="1:19" ht="10.8" customHeight="1" x14ac:dyDescent="0.25">
      <c r="A159" s="268">
        <v>1</v>
      </c>
      <c r="B159" s="269">
        <v>1</v>
      </c>
      <c r="C159" s="268">
        <v>0</v>
      </c>
      <c r="D159" s="202">
        <v>0</v>
      </c>
      <c r="E159" s="269">
        <v>0</v>
      </c>
      <c r="F159" s="268">
        <v>0</v>
      </c>
      <c r="G159" s="202">
        <v>0</v>
      </c>
      <c r="H159" s="202">
        <v>0</v>
      </c>
      <c r="I159" s="268">
        <v>0</v>
      </c>
      <c r="J159" s="148">
        <f t="shared" si="7"/>
        <v>1</v>
      </c>
      <c r="K159" s="206"/>
      <c r="L159" s="175" t="s">
        <v>5058</v>
      </c>
      <c r="M159" s="206" t="s">
        <v>5377</v>
      </c>
      <c r="N159" s="206"/>
      <c r="O159" s="206"/>
      <c r="P159" s="308"/>
      <c r="Q159" s="42"/>
      <c r="R159" s="33"/>
      <c r="S159" s="61"/>
    </row>
    <row r="160" spans="1:19" ht="10.8" customHeight="1" x14ac:dyDescent="0.25">
      <c r="A160" s="268">
        <v>1</v>
      </c>
      <c r="B160" s="269">
        <v>1</v>
      </c>
      <c r="C160" s="268">
        <v>0</v>
      </c>
      <c r="D160" s="202">
        <v>0</v>
      </c>
      <c r="E160" s="269">
        <v>0</v>
      </c>
      <c r="F160" s="268">
        <v>0</v>
      </c>
      <c r="G160" s="202">
        <v>0</v>
      </c>
      <c r="H160" s="202">
        <v>0</v>
      </c>
      <c r="I160" s="268">
        <v>0</v>
      </c>
      <c r="J160" s="148">
        <f t="shared" si="7"/>
        <v>1</v>
      </c>
      <c r="K160" s="206"/>
      <c r="L160" s="175" t="s">
        <v>5059</v>
      </c>
      <c r="M160" s="206" t="s">
        <v>5378</v>
      </c>
      <c r="N160" s="206"/>
      <c r="O160" s="206"/>
      <c r="P160" s="308"/>
      <c r="Q160" s="42"/>
      <c r="R160" s="33"/>
      <c r="S160" s="61"/>
    </row>
    <row r="161" spans="1:19" ht="10.8" customHeight="1" x14ac:dyDescent="0.25">
      <c r="A161" s="268">
        <v>1</v>
      </c>
      <c r="B161" s="269">
        <v>1</v>
      </c>
      <c r="C161" s="268">
        <v>0</v>
      </c>
      <c r="D161" s="202">
        <v>0</v>
      </c>
      <c r="E161" s="269">
        <v>0</v>
      </c>
      <c r="F161" s="268">
        <v>0</v>
      </c>
      <c r="G161" s="202">
        <v>0</v>
      </c>
      <c r="H161" s="202">
        <v>0</v>
      </c>
      <c r="I161" s="268">
        <v>0</v>
      </c>
      <c r="J161" s="148">
        <f t="shared" si="7"/>
        <v>1</v>
      </c>
      <c r="K161" s="206"/>
      <c r="L161" s="175" t="s">
        <v>5060</v>
      </c>
      <c r="M161" s="206" t="s">
        <v>5379</v>
      </c>
      <c r="N161" s="206"/>
      <c r="O161" s="206"/>
      <c r="P161" s="308"/>
      <c r="Q161" s="42"/>
      <c r="R161" s="33"/>
      <c r="S161" s="61"/>
    </row>
    <row r="162" spans="1:19" ht="10.8" customHeight="1" x14ac:dyDescent="0.25">
      <c r="A162" s="268">
        <v>1</v>
      </c>
      <c r="B162" s="269">
        <v>1</v>
      </c>
      <c r="C162" s="268">
        <v>0</v>
      </c>
      <c r="D162" s="202">
        <v>0</v>
      </c>
      <c r="E162" s="269">
        <v>0</v>
      </c>
      <c r="F162" s="268">
        <v>0</v>
      </c>
      <c r="G162" s="202">
        <v>0</v>
      </c>
      <c r="H162" s="202">
        <v>0</v>
      </c>
      <c r="I162" s="268">
        <v>0</v>
      </c>
      <c r="J162" s="148">
        <f t="shared" si="7"/>
        <v>1</v>
      </c>
      <c r="K162" s="206"/>
      <c r="L162" s="175" t="s">
        <v>5061</v>
      </c>
      <c r="M162" s="206" t="s">
        <v>5380</v>
      </c>
      <c r="N162" s="253" t="s">
        <v>5259</v>
      </c>
      <c r="O162" s="253"/>
      <c r="P162" s="308"/>
      <c r="Q162" s="42"/>
      <c r="R162" s="33"/>
      <c r="S162" s="61"/>
    </row>
    <row r="163" spans="1:19" ht="10.8" customHeight="1" x14ac:dyDescent="0.25">
      <c r="A163" s="268">
        <v>1</v>
      </c>
      <c r="B163" s="269">
        <v>1</v>
      </c>
      <c r="C163" s="268">
        <v>0</v>
      </c>
      <c r="D163" s="202">
        <v>0</v>
      </c>
      <c r="E163" s="269">
        <v>0</v>
      </c>
      <c r="F163" s="268">
        <v>0</v>
      </c>
      <c r="G163" s="202">
        <v>0</v>
      </c>
      <c r="H163" s="202">
        <v>0</v>
      </c>
      <c r="I163" s="268">
        <v>0</v>
      </c>
      <c r="J163" s="148">
        <f t="shared" si="7"/>
        <v>1</v>
      </c>
      <c r="K163" s="206"/>
      <c r="L163" s="175" t="s">
        <v>5062</v>
      </c>
      <c r="M163" s="206" t="s">
        <v>5381</v>
      </c>
      <c r="N163" s="206"/>
      <c r="O163" s="206"/>
      <c r="P163" s="308"/>
      <c r="Q163" s="42"/>
      <c r="R163" s="33"/>
      <c r="S163" s="61"/>
    </row>
    <row r="164" spans="1:19" ht="10.8" customHeight="1" x14ac:dyDescent="0.25">
      <c r="A164" s="268">
        <v>1</v>
      </c>
      <c r="B164" s="269">
        <v>1</v>
      </c>
      <c r="C164" s="268">
        <v>0</v>
      </c>
      <c r="D164" s="202">
        <v>0</v>
      </c>
      <c r="E164" s="269">
        <v>0</v>
      </c>
      <c r="F164" s="268">
        <v>0</v>
      </c>
      <c r="G164" s="202">
        <v>0</v>
      </c>
      <c r="H164" s="202">
        <v>0</v>
      </c>
      <c r="I164" s="268">
        <v>0</v>
      </c>
      <c r="J164" s="148">
        <f t="shared" si="7"/>
        <v>1</v>
      </c>
      <c r="K164" s="206"/>
      <c r="L164" s="175" t="s">
        <v>5063</v>
      </c>
      <c r="M164" s="206" t="s">
        <v>5382</v>
      </c>
      <c r="N164" s="206"/>
      <c r="O164" s="206"/>
      <c r="P164" s="308"/>
      <c r="Q164" s="42"/>
      <c r="R164" s="33"/>
      <c r="S164" s="61"/>
    </row>
    <row r="165" spans="1:19" ht="10.8" customHeight="1" x14ac:dyDescent="0.25">
      <c r="A165" s="268">
        <v>1</v>
      </c>
      <c r="B165" s="269">
        <v>1</v>
      </c>
      <c r="C165" s="268">
        <v>0</v>
      </c>
      <c r="D165" s="202">
        <v>0</v>
      </c>
      <c r="E165" s="269">
        <v>0</v>
      </c>
      <c r="F165" s="268">
        <v>0</v>
      </c>
      <c r="G165" s="202">
        <v>0</v>
      </c>
      <c r="H165" s="202">
        <v>0</v>
      </c>
      <c r="I165" s="268">
        <v>0</v>
      </c>
      <c r="J165" s="148">
        <f t="shared" si="7"/>
        <v>1</v>
      </c>
      <c r="K165" s="206"/>
      <c r="L165" s="175" t="s">
        <v>4919</v>
      </c>
      <c r="M165" s="206" t="s">
        <v>5383</v>
      </c>
      <c r="N165" s="206"/>
      <c r="O165" s="206" t="s">
        <v>5702</v>
      </c>
      <c r="P165" s="308" t="s">
        <v>5625</v>
      </c>
      <c r="Q165" s="42"/>
      <c r="R165" s="33"/>
      <c r="S165" s="61"/>
    </row>
    <row r="166" spans="1:19" ht="10.8" customHeight="1" x14ac:dyDescent="0.25">
      <c r="A166" s="268">
        <v>1</v>
      </c>
      <c r="B166" s="269">
        <v>1</v>
      </c>
      <c r="C166" s="268">
        <v>0</v>
      </c>
      <c r="D166" s="202">
        <v>0</v>
      </c>
      <c r="E166" s="269">
        <v>0</v>
      </c>
      <c r="F166" s="268">
        <v>0</v>
      </c>
      <c r="G166" s="202">
        <v>0</v>
      </c>
      <c r="H166" s="202">
        <v>0</v>
      </c>
      <c r="I166" s="268">
        <v>0</v>
      </c>
      <c r="J166" s="148">
        <f t="shared" si="7"/>
        <v>1</v>
      </c>
      <c r="K166" s="206"/>
      <c r="L166" s="175" t="s">
        <v>5064</v>
      </c>
      <c r="M166" s="206" t="s">
        <v>5384</v>
      </c>
      <c r="N166" s="206"/>
      <c r="O166" s="206"/>
      <c r="P166" s="308"/>
      <c r="Q166" s="42"/>
      <c r="R166" s="33"/>
      <c r="S166" s="61"/>
    </row>
    <row r="167" spans="1:19" ht="10.8" customHeight="1" x14ac:dyDescent="0.25">
      <c r="A167" s="268">
        <v>1</v>
      </c>
      <c r="B167" s="269">
        <v>1</v>
      </c>
      <c r="C167" s="268">
        <v>0</v>
      </c>
      <c r="D167" s="202">
        <v>0</v>
      </c>
      <c r="E167" s="269">
        <v>0</v>
      </c>
      <c r="F167" s="268">
        <v>0</v>
      </c>
      <c r="G167" s="202">
        <v>0</v>
      </c>
      <c r="H167" s="202">
        <v>0</v>
      </c>
      <c r="I167" s="268">
        <v>0</v>
      </c>
      <c r="J167" s="148">
        <f t="shared" si="7"/>
        <v>1</v>
      </c>
      <c r="K167" s="206"/>
      <c r="L167" s="175" t="s">
        <v>5065</v>
      </c>
      <c r="M167" s="206" t="s">
        <v>5385</v>
      </c>
      <c r="N167" s="206"/>
      <c r="O167" s="206"/>
      <c r="P167" s="308"/>
      <c r="Q167" s="42"/>
      <c r="R167" s="33"/>
      <c r="S167" s="61"/>
    </row>
    <row r="168" spans="1:19" ht="10.8" customHeight="1" x14ac:dyDescent="0.25">
      <c r="A168" s="268">
        <v>1</v>
      </c>
      <c r="B168" s="269">
        <v>1</v>
      </c>
      <c r="C168" s="268">
        <v>0</v>
      </c>
      <c r="D168" s="202">
        <v>0</v>
      </c>
      <c r="E168" s="269">
        <v>0</v>
      </c>
      <c r="F168" s="268">
        <v>0</v>
      </c>
      <c r="G168" s="202">
        <v>0</v>
      </c>
      <c r="H168" s="202">
        <v>0</v>
      </c>
      <c r="I168" s="268">
        <v>0</v>
      </c>
      <c r="J168" s="148">
        <f t="shared" si="7"/>
        <v>1</v>
      </c>
      <c r="K168" s="206"/>
      <c r="L168" s="175" t="s">
        <v>5066</v>
      </c>
      <c r="M168" s="206" t="s">
        <v>5386</v>
      </c>
      <c r="N168" s="206"/>
      <c r="O168" s="206"/>
      <c r="P168" s="308"/>
      <c r="Q168" s="42"/>
      <c r="R168" s="33"/>
      <c r="S168" s="61"/>
    </row>
    <row r="169" spans="1:19" ht="10.8" customHeight="1" x14ac:dyDescent="0.25">
      <c r="A169" s="268">
        <v>1</v>
      </c>
      <c r="B169" s="269">
        <v>1</v>
      </c>
      <c r="C169" s="268">
        <v>0</v>
      </c>
      <c r="D169" s="202">
        <v>0</v>
      </c>
      <c r="E169" s="269">
        <v>0</v>
      </c>
      <c r="F169" s="268">
        <v>0</v>
      </c>
      <c r="G169" s="202">
        <v>0</v>
      </c>
      <c r="H169" s="202">
        <v>0</v>
      </c>
      <c r="I169" s="268">
        <v>0</v>
      </c>
      <c r="J169" s="148">
        <f t="shared" si="7"/>
        <v>1</v>
      </c>
      <c r="K169" s="206"/>
      <c r="L169" s="175" t="s">
        <v>5067</v>
      </c>
      <c r="M169" s="206" t="s">
        <v>5387</v>
      </c>
      <c r="N169" s="206"/>
      <c r="O169" s="206"/>
      <c r="P169" s="308"/>
      <c r="Q169" s="42"/>
      <c r="R169" s="33"/>
      <c r="S169" s="61"/>
    </row>
    <row r="170" spans="1:19" ht="10.8" customHeight="1" x14ac:dyDescent="0.25">
      <c r="A170" s="268">
        <v>1</v>
      </c>
      <c r="B170" s="269">
        <v>1</v>
      </c>
      <c r="C170" s="268">
        <v>0</v>
      </c>
      <c r="D170" s="202">
        <v>0</v>
      </c>
      <c r="E170" s="269">
        <v>0</v>
      </c>
      <c r="F170" s="268">
        <v>0</v>
      </c>
      <c r="G170" s="202">
        <v>0</v>
      </c>
      <c r="H170" s="202">
        <v>0</v>
      </c>
      <c r="I170" s="268">
        <v>0</v>
      </c>
      <c r="J170" s="148">
        <f t="shared" si="7"/>
        <v>1</v>
      </c>
      <c r="K170" s="206"/>
      <c r="L170" s="175" t="s">
        <v>5068</v>
      </c>
      <c r="M170" s="206" t="s">
        <v>5388</v>
      </c>
      <c r="N170" s="253" t="s">
        <v>5259</v>
      </c>
      <c r="O170" s="253"/>
      <c r="P170" s="308"/>
      <c r="Q170" s="42"/>
      <c r="R170" s="33"/>
      <c r="S170" s="61"/>
    </row>
    <row r="171" spans="1:19" ht="10.8" customHeight="1" x14ac:dyDescent="0.25">
      <c r="A171" s="268">
        <v>1</v>
      </c>
      <c r="B171" s="269">
        <v>1</v>
      </c>
      <c r="C171" s="268">
        <v>0</v>
      </c>
      <c r="D171" s="202">
        <v>0</v>
      </c>
      <c r="E171" s="269">
        <v>0</v>
      </c>
      <c r="F171" s="268">
        <v>0</v>
      </c>
      <c r="G171" s="202">
        <v>0</v>
      </c>
      <c r="H171" s="202">
        <v>0</v>
      </c>
      <c r="I171" s="268">
        <v>0</v>
      </c>
      <c r="J171" s="148">
        <f t="shared" si="7"/>
        <v>1</v>
      </c>
      <c r="K171" s="206"/>
      <c r="L171" s="175" t="s">
        <v>5069</v>
      </c>
      <c r="M171" s="206" t="s">
        <v>5389</v>
      </c>
      <c r="N171" s="206"/>
      <c r="O171" s="206"/>
      <c r="P171" s="308"/>
      <c r="Q171" s="42" t="e">
        <f>CONCATENATE("NACC_UDS$",L171,"=","labelled_spss(NACC_UDS$",L171,",c(",#REF!,"), label=",$P$1,#REF!,$P$1,")")</f>
        <v>#REF!</v>
      </c>
      <c r="R171" s="33" t="str">
        <f t="shared" ref="R171:R204" si="8">IF(S171="","",CONCATENATE("missing values ",L171,"(",S171,")."))</f>
        <v/>
      </c>
      <c r="S171" s="61"/>
    </row>
    <row r="172" spans="1:19" ht="10.8" customHeight="1" x14ac:dyDescent="0.25">
      <c r="A172" s="268">
        <v>1</v>
      </c>
      <c r="B172" s="269">
        <v>1</v>
      </c>
      <c r="C172" s="268">
        <v>0</v>
      </c>
      <c r="D172" s="202">
        <v>0</v>
      </c>
      <c r="E172" s="269">
        <v>0</v>
      </c>
      <c r="F172" s="268">
        <v>0</v>
      </c>
      <c r="G172" s="202">
        <v>0</v>
      </c>
      <c r="H172" s="202">
        <v>0</v>
      </c>
      <c r="I172" s="268">
        <v>0</v>
      </c>
      <c r="J172" s="148">
        <f t="shared" si="7"/>
        <v>1</v>
      </c>
      <c r="K172" s="206"/>
      <c r="L172" s="175" t="s">
        <v>5070</v>
      </c>
      <c r="M172" s="206" t="s">
        <v>5390</v>
      </c>
      <c r="N172" s="206"/>
      <c r="O172" s="206"/>
      <c r="P172" s="308"/>
      <c r="Q172" s="42" t="e">
        <f>CONCATENATE("NACC_UDS$",L172,"=","labelled_spss(NACC_UDS$",L172,",c(",#REF!,"), label=",$P$1,#REF!,$P$1,")")</f>
        <v>#REF!</v>
      </c>
      <c r="R172" s="33" t="str">
        <f t="shared" si="8"/>
        <v/>
      </c>
      <c r="S172" s="61"/>
    </row>
    <row r="173" spans="1:19" ht="10.8" customHeight="1" x14ac:dyDescent="0.25">
      <c r="A173" s="268">
        <v>1</v>
      </c>
      <c r="B173" s="269">
        <v>1</v>
      </c>
      <c r="C173" s="268">
        <v>0</v>
      </c>
      <c r="D173" s="202">
        <v>0</v>
      </c>
      <c r="E173" s="269">
        <v>0</v>
      </c>
      <c r="F173" s="268">
        <v>0</v>
      </c>
      <c r="G173" s="202">
        <v>0</v>
      </c>
      <c r="H173" s="202">
        <v>0</v>
      </c>
      <c r="I173" s="268">
        <v>0</v>
      </c>
      <c r="J173" s="148">
        <f t="shared" si="7"/>
        <v>1</v>
      </c>
      <c r="K173" s="206"/>
      <c r="L173" s="175" t="s">
        <v>4920</v>
      </c>
      <c r="M173" s="206" t="s">
        <v>5391</v>
      </c>
      <c r="N173" s="206"/>
      <c r="O173" s="206" t="s">
        <v>5702</v>
      </c>
      <c r="P173" s="308" t="s">
        <v>5625</v>
      </c>
      <c r="Q173" s="42" t="e">
        <f>CONCATENATE("NACC_UDS$",L173,"=","labelled_spss(NACC_UDS$",L173,",c(",#REF!,"), label=",$P$1,#REF!,$P$1,")")</f>
        <v>#REF!</v>
      </c>
      <c r="R173" s="33" t="str">
        <f t="shared" si="8"/>
        <v/>
      </c>
      <c r="S173" s="61"/>
    </row>
    <row r="174" spans="1:19" ht="10.8" customHeight="1" x14ac:dyDescent="0.25">
      <c r="A174" s="268">
        <v>1</v>
      </c>
      <c r="B174" s="269">
        <v>1</v>
      </c>
      <c r="C174" s="268">
        <v>0</v>
      </c>
      <c r="D174" s="202">
        <v>0</v>
      </c>
      <c r="E174" s="269">
        <v>0</v>
      </c>
      <c r="F174" s="268">
        <v>0</v>
      </c>
      <c r="G174" s="202">
        <v>0</v>
      </c>
      <c r="H174" s="202">
        <v>0</v>
      </c>
      <c r="I174" s="268">
        <v>0</v>
      </c>
      <c r="J174" s="148">
        <f t="shared" si="7"/>
        <v>1</v>
      </c>
      <c r="K174" s="206"/>
      <c r="L174" s="175" t="s">
        <v>5071</v>
      </c>
      <c r="M174" s="206" t="s">
        <v>5392</v>
      </c>
      <c r="N174" s="206"/>
      <c r="O174" s="206"/>
      <c r="P174" s="308"/>
      <c r="Q174" s="42" t="e">
        <f>CONCATENATE("NACC_UDS$",L174,"=","labelled_spss(NACC_UDS$",L174,",c(",#REF!,"), label=",$P$1,#REF!,$P$1,")")</f>
        <v>#REF!</v>
      </c>
      <c r="R174" s="33" t="str">
        <f t="shared" si="8"/>
        <v/>
      </c>
      <c r="S174" s="61"/>
    </row>
    <row r="175" spans="1:19" ht="10.8" customHeight="1" x14ac:dyDescent="0.25">
      <c r="A175" s="268">
        <v>1</v>
      </c>
      <c r="B175" s="269">
        <v>1</v>
      </c>
      <c r="C175" s="268">
        <v>0</v>
      </c>
      <c r="D175" s="202">
        <v>0</v>
      </c>
      <c r="E175" s="269">
        <v>0</v>
      </c>
      <c r="F175" s="268">
        <v>0</v>
      </c>
      <c r="G175" s="202">
        <v>0</v>
      </c>
      <c r="H175" s="202">
        <v>0</v>
      </c>
      <c r="I175" s="268">
        <v>0</v>
      </c>
      <c r="J175" s="148">
        <f t="shared" si="7"/>
        <v>1</v>
      </c>
      <c r="K175" s="206"/>
      <c r="L175" s="175" t="s">
        <v>5072</v>
      </c>
      <c r="M175" s="206" t="s">
        <v>5393</v>
      </c>
      <c r="N175" s="206"/>
      <c r="O175" s="206"/>
      <c r="P175" s="308"/>
      <c r="Q175" s="42" t="e">
        <f>CONCATENATE("NACC_UDS$",L175,"=","labelled_spss(NACC_UDS$",L175,",c(",#REF!,"), label=",$P$1,#REF!,$P$1,")")</f>
        <v>#REF!</v>
      </c>
      <c r="R175" s="33" t="str">
        <f t="shared" si="8"/>
        <v/>
      </c>
      <c r="S175" s="61"/>
    </row>
    <row r="176" spans="1:19" ht="10.8" customHeight="1" x14ac:dyDescent="0.25">
      <c r="A176" s="268">
        <v>1</v>
      </c>
      <c r="B176" s="269">
        <v>1</v>
      </c>
      <c r="C176" s="268">
        <v>0</v>
      </c>
      <c r="D176" s="202">
        <v>0</v>
      </c>
      <c r="E176" s="269">
        <v>0</v>
      </c>
      <c r="F176" s="268">
        <v>0</v>
      </c>
      <c r="G176" s="202">
        <v>0</v>
      </c>
      <c r="H176" s="202">
        <v>0</v>
      </c>
      <c r="I176" s="268">
        <v>0</v>
      </c>
      <c r="J176" s="148">
        <f t="shared" si="7"/>
        <v>1</v>
      </c>
      <c r="K176" s="206"/>
      <c r="L176" s="175" t="s">
        <v>5073</v>
      </c>
      <c r="M176" s="206" t="s">
        <v>5394</v>
      </c>
      <c r="N176" s="206"/>
      <c r="O176" s="206"/>
      <c r="P176" s="308"/>
      <c r="Q176" s="42" t="e">
        <f>CONCATENATE("NACC_UDS$",L176,"=","labelled_spss(NACC_UDS$",L176,",c(",#REF!,"), label=",$P$1,#REF!,$P$1,")")</f>
        <v>#REF!</v>
      </c>
      <c r="R176" s="33" t="str">
        <f t="shared" si="8"/>
        <v/>
      </c>
      <c r="S176" s="61"/>
    </row>
    <row r="177" spans="1:19" ht="10.8" customHeight="1" x14ac:dyDescent="0.25">
      <c r="A177" s="268">
        <v>1</v>
      </c>
      <c r="B177" s="269">
        <v>1</v>
      </c>
      <c r="C177" s="268">
        <v>0</v>
      </c>
      <c r="D177" s="202">
        <v>0</v>
      </c>
      <c r="E177" s="269">
        <v>0</v>
      </c>
      <c r="F177" s="268">
        <v>0</v>
      </c>
      <c r="G177" s="202">
        <v>0</v>
      </c>
      <c r="H177" s="202">
        <v>0</v>
      </c>
      <c r="I177" s="268">
        <v>0</v>
      </c>
      <c r="J177" s="148">
        <f t="shared" si="7"/>
        <v>1</v>
      </c>
      <c r="K177" s="206"/>
      <c r="L177" s="175" t="s">
        <v>5074</v>
      </c>
      <c r="M177" s="206" t="s">
        <v>5395</v>
      </c>
      <c r="N177" s="206"/>
      <c r="O177" s="206"/>
      <c r="P177" s="308"/>
      <c r="Q177" s="42" t="e">
        <f>CONCATENATE("NACC_UDS$",L177,"=","labelled_spss(NACC_UDS$",L177,",c(",#REF!,"), label=",$P$1,#REF!,$P$1,")")</f>
        <v>#REF!</v>
      </c>
      <c r="R177" s="33" t="str">
        <f t="shared" si="8"/>
        <v/>
      </c>
      <c r="S177" s="61"/>
    </row>
    <row r="178" spans="1:19" ht="10.8" customHeight="1" x14ac:dyDescent="0.25">
      <c r="A178" s="268">
        <v>1</v>
      </c>
      <c r="B178" s="269">
        <v>1</v>
      </c>
      <c r="C178" s="268">
        <v>0</v>
      </c>
      <c r="D178" s="202">
        <v>0</v>
      </c>
      <c r="E178" s="269">
        <v>0</v>
      </c>
      <c r="F178" s="268">
        <v>0</v>
      </c>
      <c r="G178" s="202">
        <v>0</v>
      </c>
      <c r="H178" s="202">
        <v>0</v>
      </c>
      <c r="I178" s="268">
        <v>0</v>
      </c>
      <c r="J178" s="148">
        <f t="shared" si="7"/>
        <v>1</v>
      </c>
      <c r="K178" s="206"/>
      <c r="L178" s="175" t="s">
        <v>5075</v>
      </c>
      <c r="M178" s="206" t="s">
        <v>5396</v>
      </c>
      <c r="N178" s="253" t="s">
        <v>5259</v>
      </c>
      <c r="O178" s="253"/>
      <c r="P178" s="308"/>
      <c r="Q178" s="42" t="e">
        <f>CONCATENATE("NACC_UDS$",L178,"=","labelled_spss(NACC_UDS$",L178,",c(",#REF!,"), label=",$P$1,#REF!,$P$1,")")</f>
        <v>#REF!</v>
      </c>
      <c r="R178" s="33" t="str">
        <f t="shared" si="8"/>
        <v/>
      </c>
      <c r="S178" s="61"/>
    </row>
    <row r="179" spans="1:19" ht="10.8" customHeight="1" x14ac:dyDescent="0.25">
      <c r="A179" s="268">
        <v>1</v>
      </c>
      <c r="B179" s="269">
        <v>1</v>
      </c>
      <c r="C179" s="268">
        <v>0</v>
      </c>
      <c r="D179" s="202">
        <v>0</v>
      </c>
      <c r="E179" s="269">
        <v>0</v>
      </c>
      <c r="F179" s="268">
        <v>0</v>
      </c>
      <c r="G179" s="202">
        <v>0</v>
      </c>
      <c r="H179" s="202">
        <v>0</v>
      </c>
      <c r="I179" s="268">
        <v>0</v>
      </c>
      <c r="J179" s="148">
        <f t="shared" si="7"/>
        <v>1</v>
      </c>
      <c r="K179" s="206"/>
      <c r="L179" s="175" t="s">
        <v>5076</v>
      </c>
      <c r="M179" s="206" t="s">
        <v>5397</v>
      </c>
      <c r="N179" s="206"/>
      <c r="O179" s="206"/>
      <c r="P179" s="308"/>
      <c r="Q179" s="42" t="e">
        <f>CONCATENATE("NACC_UDS$",L179,"=","labelled_spss(NACC_UDS$",L179,",c(",#REF!,"), label=",$P$1,#REF!,$P$1,")")</f>
        <v>#REF!</v>
      </c>
      <c r="R179" s="33" t="str">
        <f t="shared" si="8"/>
        <v/>
      </c>
      <c r="S179" s="61"/>
    </row>
    <row r="180" spans="1:19" ht="10.8" customHeight="1" x14ac:dyDescent="0.25">
      <c r="A180" s="268">
        <v>1</v>
      </c>
      <c r="B180" s="269">
        <v>1</v>
      </c>
      <c r="C180" s="268">
        <v>0</v>
      </c>
      <c r="D180" s="202">
        <v>0</v>
      </c>
      <c r="E180" s="269">
        <v>0</v>
      </c>
      <c r="F180" s="268">
        <v>0</v>
      </c>
      <c r="G180" s="202">
        <v>0</v>
      </c>
      <c r="H180" s="202">
        <v>0</v>
      </c>
      <c r="I180" s="268">
        <v>0</v>
      </c>
      <c r="J180" s="148">
        <f t="shared" si="7"/>
        <v>1</v>
      </c>
      <c r="K180" s="206"/>
      <c r="L180" s="175" t="s">
        <v>5077</v>
      </c>
      <c r="M180" s="206" t="s">
        <v>5398</v>
      </c>
      <c r="N180" s="206"/>
      <c r="O180" s="206"/>
      <c r="P180" s="308"/>
      <c r="Q180" s="42" t="e">
        <f>CONCATENATE("NACC_UDS$",L180,"=","labelled_spss(NACC_UDS$",L180,",c(",#REF!,"), label=",$P$1,#REF!,$P$1,")")</f>
        <v>#REF!</v>
      </c>
      <c r="R180" s="33" t="str">
        <f t="shared" si="8"/>
        <v/>
      </c>
      <c r="S180" s="61"/>
    </row>
    <row r="181" spans="1:19" ht="10.8" customHeight="1" x14ac:dyDescent="0.25">
      <c r="A181" s="268">
        <v>1</v>
      </c>
      <c r="B181" s="269">
        <v>1</v>
      </c>
      <c r="C181" s="268">
        <v>0</v>
      </c>
      <c r="D181" s="202">
        <v>0</v>
      </c>
      <c r="E181" s="269">
        <v>0</v>
      </c>
      <c r="F181" s="268">
        <v>0</v>
      </c>
      <c r="G181" s="202">
        <v>0</v>
      </c>
      <c r="H181" s="202">
        <v>0</v>
      </c>
      <c r="I181" s="268">
        <v>0</v>
      </c>
      <c r="J181" s="148">
        <f t="shared" si="7"/>
        <v>1</v>
      </c>
      <c r="K181" s="206"/>
      <c r="L181" s="175" t="s">
        <v>4921</v>
      </c>
      <c r="M181" s="206" t="s">
        <v>5399</v>
      </c>
      <c r="N181" s="206"/>
      <c r="O181" s="206" t="s">
        <v>5702</v>
      </c>
      <c r="P181" s="308" t="s">
        <v>5625</v>
      </c>
      <c r="Q181" s="42" t="e">
        <f>CONCATENATE("NACC_UDS$",L181,"=","labelled_spss(NACC_UDS$",L181,",c(",#REF!,"), label=",$P$1,#REF!,$P$1,")")</f>
        <v>#REF!</v>
      </c>
      <c r="R181" s="33" t="str">
        <f t="shared" si="8"/>
        <v/>
      </c>
      <c r="S181" s="61"/>
    </row>
    <row r="182" spans="1:19" ht="10.8" customHeight="1" x14ac:dyDescent="0.25">
      <c r="A182" s="268">
        <v>1</v>
      </c>
      <c r="B182" s="269">
        <v>1</v>
      </c>
      <c r="C182" s="268">
        <v>0</v>
      </c>
      <c r="D182" s="202">
        <v>0</v>
      </c>
      <c r="E182" s="269">
        <v>0</v>
      </c>
      <c r="F182" s="268">
        <v>0</v>
      </c>
      <c r="G182" s="202">
        <v>0</v>
      </c>
      <c r="H182" s="202">
        <v>0</v>
      </c>
      <c r="I182" s="268">
        <v>0</v>
      </c>
      <c r="J182" s="148">
        <f t="shared" si="7"/>
        <v>1</v>
      </c>
      <c r="K182" s="206"/>
      <c r="L182" s="175" t="s">
        <v>5078</v>
      </c>
      <c r="M182" s="206" t="s">
        <v>5400</v>
      </c>
      <c r="N182" s="206"/>
      <c r="O182" s="206"/>
      <c r="P182" s="308"/>
      <c r="Q182" s="42" t="e">
        <f>CONCATENATE("NACC_UDS$",L182,"=","labelled_spss(NACC_UDS$",L182,",c(",#REF!,"), label=",$P$1,#REF!,$P$1,")")</f>
        <v>#REF!</v>
      </c>
      <c r="R182" s="33" t="str">
        <f t="shared" si="8"/>
        <v/>
      </c>
      <c r="S182" s="61"/>
    </row>
    <row r="183" spans="1:19" ht="10.8" customHeight="1" x14ac:dyDescent="0.25">
      <c r="A183" s="268">
        <v>1</v>
      </c>
      <c r="B183" s="269">
        <v>1</v>
      </c>
      <c r="C183" s="268">
        <v>0</v>
      </c>
      <c r="D183" s="202">
        <v>0</v>
      </c>
      <c r="E183" s="269">
        <v>0</v>
      </c>
      <c r="F183" s="268">
        <v>0</v>
      </c>
      <c r="G183" s="202">
        <v>0</v>
      </c>
      <c r="H183" s="202">
        <v>0</v>
      </c>
      <c r="I183" s="268">
        <v>0</v>
      </c>
      <c r="J183" s="148">
        <f t="shared" si="7"/>
        <v>1</v>
      </c>
      <c r="K183" s="206"/>
      <c r="L183" s="175" t="s">
        <v>5079</v>
      </c>
      <c r="M183" s="206" t="s">
        <v>5401</v>
      </c>
      <c r="N183" s="206"/>
      <c r="O183" s="206"/>
      <c r="P183" s="308"/>
      <c r="Q183" s="42" t="e">
        <f>CONCATENATE("NACC_UDS$",L183,"=","labelled_spss(NACC_UDS$",L183,",c(",#REF!,"), label=",$P$1,#REF!,$P$1,")")</f>
        <v>#REF!</v>
      </c>
      <c r="R183" s="33" t="str">
        <f t="shared" si="8"/>
        <v/>
      </c>
      <c r="S183" s="61"/>
    </row>
    <row r="184" spans="1:19" ht="10.8" customHeight="1" x14ac:dyDescent="0.25">
      <c r="A184" s="268">
        <v>1</v>
      </c>
      <c r="B184" s="269">
        <v>1</v>
      </c>
      <c r="C184" s="268">
        <v>0</v>
      </c>
      <c r="D184" s="202">
        <v>0</v>
      </c>
      <c r="E184" s="269">
        <v>0</v>
      </c>
      <c r="F184" s="268">
        <v>0</v>
      </c>
      <c r="G184" s="202">
        <v>0</v>
      </c>
      <c r="H184" s="202">
        <v>0</v>
      </c>
      <c r="I184" s="268">
        <v>0</v>
      </c>
      <c r="J184" s="148">
        <f t="shared" si="7"/>
        <v>1</v>
      </c>
      <c r="K184" s="206"/>
      <c r="L184" s="175" t="s">
        <v>5080</v>
      </c>
      <c r="M184" s="206" t="s">
        <v>5402</v>
      </c>
      <c r="N184" s="206"/>
      <c r="O184" s="206"/>
      <c r="P184" s="308"/>
      <c r="Q184" s="42" t="e">
        <f>CONCATENATE("NACC_UDS$",L184,"=","labelled_spss(NACC_UDS$",L184,",c(",#REF!,"), label=",$P$1,#REF!,$P$1,")")</f>
        <v>#REF!</v>
      </c>
      <c r="R184" s="33" t="str">
        <f t="shared" si="8"/>
        <v/>
      </c>
      <c r="S184" s="61"/>
    </row>
    <row r="185" spans="1:19" ht="10.8" customHeight="1" x14ac:dyDescent="0.25">
      <c r="A185" s="268">
        <v>1</v>
      </c>
      <c r="B185" s="269">
        <v>1</v>
      </c>
      <c r="C185" s="268">
        <v>0</v>
      </c>
      <c r="D185" s="202">
        <v>0</v>
      </c>
      <c r="E185" s="269">
        <v>0</v>
      </c>
      <c r="F185" s="268">
        <v>0</v>
      </c>
      <c r="G185" s="202">
        <v>0</v>
      </c>
      <c r="H185" s="202">
        <v>0</v>
      </c>
      <c r="I185" s="268">
        <v>0</v>
      </c>
      <c r="J185" s="148">
        <f t="shared" si="7"/>
        <v>1</v>
      </c>
      <c r="K185" s="206"/>
      <c r="L185" s="175" t="s">
        <v>5081</v>
      </c>
      <c r="M185" s="206" t="s">
        <v>5403</v>
      </c>
      <c r="N185" s="206"/>
      <c r="O185" s="206"/>
      <c r="P185" s="308"/>
      <c r="Q185" s="42" t="e">
        <f>CONCATENATE("NACC_UDS$",L185,"=","labelled_spss(NACC_UDS$",L185,",c(",#REF!,"), label=",$P$1,#REF!,$P$1,")")</f>
        <v>#REF!</v>
      </c>
      <c r="R185" s="33" t="str">
        <f t="shared" si="8"/>
        <v/>
      </c>
      <c r="S185" s="61"/>
    </row>
    <row r="186" spans="1:19" ht="10.8" customHeight="1" x14ac:dyDescent="0.25">
      <c r="A186" s="268">
        <v>1</v>
      </c>
      <c r="B186" s="269">
        <v>1</v>
      </c>
      <c r="C186" s="268">
        <v>0</v>
      </c>
      <c r="D186" s="202">
        <v>0</v>
      </c>
      <c r="E186" s="269">
        <v>0</v>
      </c>
      <c r="F186" s="268">
        <v>0</v>
      </c>
      <c r="G186" s="202">
        <v>0</v>
      </c>
      <c r="H186" s="202">
        <v>0</v>
      </c>
      <c r="I186" s="268">
        <v>0</v>
      </c>
      <c r="J186" s="148">
        <f t="shared" si="7"/>
        <v>1</v>
      </c>
      <c r="K186" s="206"/>
      <c r="L186" s="175" t="s">
        <v>5082</v>
      </c>
      <c r="M186" s="206" t="s">
        <v>5404</v>
      </c>
      <c r="N186" s="253" t="s">
        <v>5259</v>
      </c>
      <c r="O186" s="253"/>
      <c r="P186" s="308"/>
      <c r="Q186" s="42" t="e">
        <f>CONCATENATE("NACC_UDS$",L186,"=","labelled_spss(NACC_UDS$",L186,",c(",#REF!,"), label=",$P$1,#REF!,$P$1,")")</f>
        <v>#REF!</v>
      </c>
      <c r="R186" s="33" t="str">
        <f t="shared" si="8"/>
        <v/>
      </c>
      <c r="S186" s="61"/>
    </row>
    <row r="187" spans="1:19" ht="10.8" customHeight="1" x14ac:dyDescent="0.25">
      <c r="A187" s="268">
        <v>1</v>
      </c>
      <c r="B187" s="269">
        <v>1</v>
      </c>
      <c r="C187" s="268">
        <v>0</v>
      </c>
      <c r="D187" s="202">
        <v>0</v>
      </c>
      <c r="E187" s="269">
        <v>0</v>
      </c>
      <c r="F187" s="268">
        <v>0</v>
      </c>
      <c r="G187" s="202">
        <v>0</v>
      </c>
      <c r="H187" s="202">
        <v>0</v>
      </c>
      <c r="I187" s="268">
        <v>0</v>
      </c>
      <c r="J187" s="148">
        <f t="shared" si="7"/>
        <v>1</v>
      </c>
      <c r="K187" s="206"/>
      <c r="L187" s="175" t="s">
        <v>5083</v>
      </c>
      <c r="M187" s="206" t="s">
        <v>5405</v>
      </c>
      <c r="N187" s="206"/>
      <c r="O187" s="206"/>
      <c r="P187" s="308"/>
      <c r="Q187" s="42" t="e">
        <f>CONCATENATE("NACC_UDS$",L187,"=","labelled_spss(NACC_UDS$",L187,",c(",#REF!,"), label=",$P$1,#REF!,$P$1,")")</f>
        <v>#REF!</v>
      </c>
      <c r="R187" s="33" t="str">
        <f t="shared" si="8"/>
        <v/>
      </c>
      <c r="S187" s="61"/>
    </row>
    <row r="188" spans="1:19" ht="10.8" customHeight="1" x14ac:dyDescent="0.25">
      <c r="A188" s="268">
        <v>1</v>
      </c>
      <c r="B188" s="269">
        <v>1</v>
      </c>
      <c r="C188" s="268">
        <v>0</v>
      </c>
      <c r="D188" s="202">
        <v>0</v>
      </c>
      <c r="E188" s="269">
        <v>0</v>
      </c>
      <c r="F188" s="268">
        <v>0</v>
      </c>
      <c r="G188" s="202">
        <v>0</v>
      </c>
      <c r="H188" s="202">
        <v>0</v>
      </c>
      <c r="I188" s="268">
        <v>0</v>
      </c>
      <c r="J188" s="148">
        <f t="shared" si="7"/>
        <v>1</v>
      </c>
      <c r="K188" s="206"/>
      <c r="L188" s="175" t="s">
        <v>5084</v>
      </c>
      <c r="M188" s="206" t="s">
        <v>5406</v>
      </c>
      <c r="N188" s="206"/>
      <c r="O188" s="206"/>
      <c r="P188" s="308"/>
      <c r="Q188" s="42" t="e">
        <f>CONCATENATE("NACC_UDS$",L188,"=","labelled_spss(NACC_UDS$",L188,",c(",#REF!,"), label=",$P$1,#REF!,$P$1,")")</f>
        <v>#REF!</v>
      </c>
      <c r="R188" s="33" t="str">
        <f t="shared" si="8"/>
        <v/>
      </c>
      <c r="S188" s="61"/>
    </row>
    <row r="189" spans="1:19" ht="10.8" customHeight="1" x14ac:dyDescent="0.25">
      <c r="A189" s="268">
        <v>1</v>
      </c>
      <c r="B189" s="269">
        <v>1</v>
      </c>
      <c r="C189" s="268">
        <v>0</v>
      </c>
      <c r="D189" s="202">
        <v>0</v>
      </c>
      <c r="E189" s="269">
        <v>0</v>
      </c>
      <c r="F189" s="268">
        <v>0</v>
      </c>
      <c r="G189" s="202">
        <v>0</v>
      </c>
      <c r="H189" s="202">
        <v>0</v>
      </c>
      <c r="I189" s="268">
        <v>0</v>
      </c>
      <c r="J189" s="148">
        <f t="shared" si="7"/>
        <v>1</v>
      </c>
      <c r="K189" s="206"/>
      <c r="L189" s="175" t="s">
        <v>4922</v>
      </c>
      <c r="M189" s="206" t="s">
        <v>5407</v>
      </c>
      <c r="N189" s="206"/>
      <c r="O189" s="206" t="s">
        <v>5702</v>
      </c>
      <c r="P189" s="308" t="s">
        <v>5625</v>
      </c>
      <c r="Q189" s="42" t="e">
        <f>CONCATENATE("NACC_UDS$",L189,"=","labelled_spss(NACC_UDS$",L189,",c(",#REF!,"), label=",$P$1,#REF!,$P$1,")")</f>
        <v>#REF!</v>
      </c>
      <c r="R189" s="33" t="str">
        <f t="shared" si="8"/>
        <v/>
      </c>
      <c r="S189" s="61"/>
    </row>
    <row r="190" spans="1:19" ht="10.8" customHeight="1" x14ac:dyDescent="0.25">
      <c r="A190" s="268">
        <v>1</v>
      </c>
      <c r="B190" s="269">
        <v>1</v>
      </c>
      <c r="C190" s="268">
        <v>0</v>
      </c>
      <c r="D190" s="202">
        <v>0</v>
      </c>
      <c r="E190" s="269">
        <v>0</v>
      </c>
      <c r="F190" s="268">
        <v>0</v>
      </c>
      <c r="G190" s="202">
        <v>0</v>
      </c>
      <c r="H190" s="202">
        <v>0</v>
      </c>
      <c r="I190" s="268">
        <v>0</v>
      </c>
      <c r="J190" s="148">
        <f t="shared" si="7"/>
        <v>1</v>
      </c>
      <c r="K190" s="206"/>
      <c r="L190" s="175" t="s">
        <v>5085</v>
      </c>
      <c r="M190" s="206" t="s">
        <v>5408</v>
      </c>
      <c r="N190" s="206"/>
      <c r="O190" s="206"/>
      <c r="P190" s="308"/>
      <c r="Q190" s="42" t="e">
        <f>CONCATENATE("NACC_UDS$",L190,"=","labelled_spss(NACC_UDS$",L190,",c(",#REF!,"), label=",$P$1,#REF!,$P$1,")")</f>
        <v>#REF!</v>
      </c>
      <c r="R190" s="33" t="str">
        <f t="shared" si="8"/>
        <v/>
      </c>
      <c r="S190" s="61"/>
    </row>
    <row r="191" spans="1:19" ht="10.8" customHeight="1" x14ac:dyDescent="0.25">
      <c r="A191" s="268">
        <v>1</v>
      </c>
      <c r="B191" s="269">
        <v>1</v>
      </c>
      <c r="C191" s="268">
        <v>0</v>
      </c>
      <c r="D191" s="202">
        <v>0</v>
      </c>
      <c r="E191" s="269">
        <v>0</v>
      </c>
      <c r="F191" s="268">
        <v>0</v>
      </c>
      <c r="G191" s="202">
        <v>0</v>
      </c>
      <c r="H191" s="202">
        <v>0</v>
      </c>
      <c r="I191" s="268">
        <v>0</v>
      </c>
      <c r="J191" s="148">
        <f t="shared" si="7"/>
        <v>1</v>
      </c>
      <c r="K191" s="206"/>
      <c r="L191" s="175" t="s">
        <v>5086</v>
      </c>
      <c r="M191" s="206" t="s">
        <v>5409</v>
      </c>
      <c r="N191" s="206"/>
      <c r="O191" s="206"/>
      <c r="P191" s="308"/>
      <c r="Q191" s="42" t="e">
        <f>CONCATENATE("NACC_UDS$",L191,"=","labelled_spss(NACC_UDS$",L191,",c(",#REF!,"), label=",$P$1,#REF!,$P$1,")")</f>
        <v>#REF!</v>
      </c>
      <c r="R191" s="33" t="str">
        <f t="shared" si="8"/>
        <v/>
      </c>
      <c r="S191" s="61"/>
    </row>
    <row r="192" spans="1:19" ht="10.8" customHeight="1" x14ac:dyDescent="0.25">
      <c r="A192" s="268">
        <v>1</v>
      </c>
      <c r="B192" s="269">
        <v>1</v>
      </c>
      <c r="C192" s="268">
        <v>0</v>
      </c>
      <c r="D192" s="202">
        <v>0</v>
      </c>
      <c r="E192" s="269">
        <v>0</v>
      </c>
      <c r="F192" s="268">
        <v>0</v>
      </c>
      <c r="G192" s="202">
        <v>0</v>
      </c>
      <c r="H192" s="202">
        <v>0</v>
      </c>
      <c r="I192" s="268">
        <v>0</v>
      </c>
      <c r="J192" s="148">
        <f t="shared" si="7"/>
        <v>1</v>
      </c>
      <c r="K192" s="206"/>
      <c r="L192" s="175" t="s">
        <v>5087</v>
      </c>
      <c r="M192" s="206" t="s">
        <v>5410</v>
      </c>
      <c r="N192" s="206"/>
      <c r="O192" s="206"/>
      <c r="P192" s="308"/>
      <c r="Q192" s="42" t="e">
        <f>CONCATENATE("NACC_UDS$",L192,"=","labelled_spss(NACC_UDS$",L192,",c(",#REF!,"), label=",$P$1,#REF!,$P$1,")")</f>
        <v>#REF!</v>
      </c>
      <c r="R192" s="33" t="str">
        <f t="shared" si="8"/>
        <v/>
      </c>
      <c r="S192" s="61"/>
    </row>
    <row r="193" spans="1:19" ht="10.8" customHeight="1" x14ac:dyDescent="0.25">
      <c r="A193" s="268">
        <v>1</v>
      </c>
      <c r="B193" s="269">
        <v>1</v>
      </c>
      <c r="C193" s="268">
        <v>0</v>
      </c>
      <c r="D193" s="202">
        <v>0</v>
      </c>
      <c r="E193" s="269">
        <v>0</v>
      </c>
      <c r="F193" s="268">
        <v>0</v>
      </c>
      <c r="G193" s="202">
        <v>0</v>
      </c>
      <c r="H193" s="202">
        <v>0</v>
      </c>
      <c r="I193" s="268">
        <v>0</v>
      </c>
      <c r="J193" s="148">
        <f t="shared" si="7"/>
        <v>1</v>
      </c>
      <c r="K193" s="206"/>
      <c r="L193" s="175" t="s">
        <v>5088</v>
      </c>
      <c r="M193" s="206" t="s">
        <v>5411</v>
      </c>
      <c r="N193" s="206"/>
      <c r="O193" s="206"/>
      <c r="P193" s="308"/>
      <c r="Q193" s="42" t="e">
        <f>CONCATENATE("NACC_UDS$",L193,"=","labelled_spss(NACC_UDS$",L193,",c(",#REF!,"), label=",$P$1,#REF!,$P$1,")")</f>
        <v>#REF!</v>
      </c>
      <c r="R193" s="33" t="str">
        <f t="shared" si="8"/>
        <v/>
      </c>
      <c r="S193" s="61"/>
    </row>
    <row r="194" spans="1:19" ht="10.8" customHeight="1" x14ac:dyDescent="0.25">
      <c r="A194" s="268">
        <v>1</v>
      </c>
      <c r="B194" s="269">
        <v>1</v>
      </c>
      <c r="C194" s="268">
        <v>0</v>
      </c>
      <c r="D194" s="202">
        <v>0</v>
      </c>
      <c r="E194" s="269">
        <v>0</v>
      </c>
      <c r="F194" s="268">
        <v>0</v>
      </c>
      <c r="G194" s="202">
        <v>0</v>
      </c>
      <c r="H194" s="202">
        <v>0</v>
      </c>
      <c r="I194" s="268">
        <v>0</v>
      </c>
      <c r="J194" s="148">
        <f t="shared" ref="J194:J257" si="9">IF(AND(F194=0,G194=0,H194=0),1,0)</f>
        <v>1</v>
      </c>
      <c r="K194" s="206"/>
      <c r="L194" s="175" t="s">
        <v>5089</v>
      </c>
      <c r="M194" s="206" t="s">
        <v>5412</v>
      </c>
      <c r="N194" s="253" t="s">
        <v>5259</v>
      </c>
      <c r="O194" s="253"/>
      <c r="P194" s="308"/>
      <c r="Q194" s="42" t="e">
        <f>CONCATENATE("NACC_UDS$",L194,"=","labelled_spss(NACC_UDS$",L194,",c(",#REF!,"), label=",$P$1,#REF!,$P$1,")")</f>
        <v>#REF!</v>
      </c>
      <c r="R194" s="33" t="str">
        <f t="shared" si="8"/>
        <v/>
      </c>
      <c r="S194" s="61"/>
    </row>
    <row r="195" spans="1:19" ht="10.8" customHeight="1" x14ac:dyDescent="0.25">
      <c r="A195" s="268">
        <v>1</v>
      </c>
      <c r="B195" s="269">
        <v>1</v>
      </c>
      <c r="C195" s="268">
        <v>0</v>
      </c>
      <c r="D195" s="202">
        <v>0</v>
      </c>
      <c r="E195" s="269">
        <v>0</v>
      </c>
      <c r="F195" s="268">
        <v>0</v>
      </c>
      <c r="G195" s="202">
        <v>0</v>
      </c>
      <c r="H195" s="202">
        <v>0</v>
      </c>
      <c r="I195" s="268">
        <v>0</v>
      </c>
      <c r="J195" s="148">
        <f t="shared" si="9"/>
        <v>1</v>
      </c>
      <c r="K195" s="206"/>
      <c r="L195" s="175" t="s">
        <v>5090</v>
      </c>
      <c r="M195" s="206" t="s">
        <v>5413</v>
      </c>
      <c r="N195" s="206"/>
      <c r="O195" s="206"/>
      <c r="P195" s="308"/>
      <c r="Q195" s="42" t="e">
        <f>CONCATENATE("NACC_UDS$",L195,"=","labelled_spss(NACC_UDS$",L195,",c(",#REF!,"), label=",$P$1,#REF!,$P$1,")")</f>
        <v>#REF!</v>
      </c>
      <c r="R195" s="33" t="str">
        <f t="shared" si="8"/>
        <v/>
      </c>
      <c r="S195" s="61"/>
    </row>
    <row r="196" spans="1:19" ht="10.8" customHeight="1" x14ac:dyDescent="0.25">
      <c r="A196" s="268">
        <v>1</v>
      </c>
      <c r="B196" s="269">
        <v>1</v>
      </c>
      <c r="C196" s="268">
        <v>0</v>
      </c>
      <c r="D196" s="202">
        <v>0</v>
      </c>
      <c r="E196" s="269">
        <v>0</v>
      </c>
      <c r="F196" s="268">
        <v>0</v>
      </c>
      <c r="G196" s="202">
        <v>0</v>
      </c>
      <c r="H196" s="202">
        <v>0</v>
      </c>
      <c r="I196" s="268">
        <v>0</v>
      </c>
      <c r="J196" s="148">
        <f t="shared" si="9"/>
        <v>1</v>
      </c>
      <c r="K196" s="206"/>
      <c r="L196" s="175" t="s">
        <v>5091</v>
      </c>
      <c r="M196" s="206" t="s">
        <v>5414</v>
      </c>
      <c r="N196" s="206"/>
      <c r="O196" s="206"/>
      <c r="P196" s="308"/>
      <c r="Q196" s="42" t="e">
        <f>CONCATENATE("NACC_UDS$",L196,"=","labelled_spss(NACC_UDS$",L196,",c(",#REF!,"), label=",$P$1,#REF!,$P$1,")")</f>
        <v>#REF!</v>
      </c>
      <c r="R196" s="33" t="str">
        <f t="shared" si="8"/>
        <v/>
      </c>
      <c r="S196" s="61"/>
    </row>
    <row r="197" spans="1:19" ht="10.8" customHeight="1" x14ac:dyDescent="0.25">
      <c r="A197" s="268">
        <v>1</v>
      </c>
      <c r="B197" s="269">
        <v>1</v>
      </c>
      <c r="C197" s="268">
        <v>0</v>
      </c>
      <c r="D197" s="202">
        <v>0</v>
      </c>
      <c r="E197" s="269">
        <v>0</v>
      </c>
      <c r="F197" s="268">
        <v>0</v>
      </c>
      <c r="G197" s="202">
        <v>0</v>
      </c>
      <c r="H197" s="202">
        <v>0</v>
      </c>
      <c r="I197" s="268">
        <v>0</v>
      </c>
      <c r="J197" s="148">
        <f t="shared" si="9"/>
        <v>1</v>
      </c>
      <c r="K197" s="206"/>
      <c r="L197" s="175" t="s">
        <v>4923</v>
      </c>
      <c r="M197" s="206" t="s">
        <v>5415</v>
      </c>
      <c r="N197" s="206"/>
      <c r="O197" s="206" t="s">
        <v>5702</v>
      </c>
      <c r="P197" s="308" t="s">
        <v>5625</v>
      </c>
      <c r="Q197" s="42" t="e">
        <f>CONCATENATE("NACC_UDS$",L197,"=","labelled_spss(NACC_UDS$",L197,",c(",#REF!,"), label=",$P$1,#REF!,$P$1,")")</f>
        <v>#REF!</v>
      </c>
      <c r="R197" s="33" t="str">
        <f t="shared" si="8"/>
        <v/>
      </c>
      <c r="S197" s="61"/>
    </row>
    <row r="198" spans="1:19" ht="10.8" customHeight="1" x14ac:dyDescent="0.25">
      <c r="A198" s="268">
        <v>1</v>
      </c>
      <c r="B198" s="269">
        <v>1</v>
      </c>
      <c r="C198" s="268">
        <v>0</v>
      </c>
      <c r="D198" s="202">
        <v>0</v>
      </c>
      <c r="E198" s="269">
        <v>0</v>
      </c>
      <c r="F198" s="268">
        <v>0</v>
      </c>
      <c r="G198" s="202">
        <v>0</v>
      </c>
      <c r="H198" s="202">
        <v>0</v>
      </c>
      <c r="I198" s="268">
        <v>0</v>
      </c>
      <c r="J198" s="148">
        <f t="shared" si="9"/>
        <v>1</v>
      </c>
      <c r="K198" s="206"/>
      <c r="L198" s="175" t="s">
        <v>5092</v>
      </c>
      <c r="M198" s="206" t="s">
        <v>5416</v>
      </c>
      <c r="N198" s="206"/>
      <c r="O198" s="206"/>
      <c r="P198" s="308"/>
      <c r="Q198" s="42" t="e">
        <f>CONCATENATE("NACC_UDS$",L198,"=","labelled_spss(NACC_UDS$",L198,",c(",#REF!,"), label=",$P$1,#REF!,$P$1,")")</f>
        <v>#REF!</v>
      </c>
      <c r="R198" s="33" t="str">
        <f t="shared" si="8"/>
        <v/>
      </c>
      <c r="S198" s="61"/>
    </row>
    <row r="199" spans="1:19" ht="10.8" customHeight="1" x14ac:dyDescent="0.25">
      <c r="A199" s="268">
        <v>1</v>
      </c>
      <c r="B199" s="269">
        <v>1</v>
      </c>
      <c r="C199" s="268">
        <v>0</v>
      </c>
      <c r="D199" s="202">
        <v>0</v>
      </c>
      <c r="E199" s="269">
        <v>0</v>
      </c>
      <c r="F199" s="268">
        <v>0</v>
      </c>
      <c r="G199" s="202">
        <v>0</v>
      </c>
      <c r="H199" s="202">
        <v>0</v>
      </c>
      <c r="I199" s="268">
        <v>0</v>
      </c>
      <c r="J199" s="148">
        <f t="shared" si="9"/>
        <v>1</v>
      </c>
      <c r="K199" s="206"/>
      <c r="L199" s="175" t="s">
        <v>5093</v>
      </c>
      <c r="M199" s="206" t="s">
        <v>5417</v>
      </c>
      <c r="N199" s="206"/>
      <c r="O199" s="206"/>
      <c r="P199" s="308"/>
      <c r="Q199" s="42" t="e">
        <f>CONCATENATE("NACC_UDS$",L199,"=","labelled_spss(NACC_UDS$",L199,",c(",#REF!,"), label=",$P$1,#REF!,$P$1,")")</f>
        <v>#REF!</v>
      </c>
      <c r="R199" s="33" t="str">
        <f t="shared" si="8"/>
        <v/>
      </c>
      <c r="S199" s="61"/>
    </row>
    <row r="200" spans="1:19" ht="10.8" customHeight="1" x14ac:dyDescent="0.25">
      <c r="A200" s="268">
        <v>1</v>
      </c>
      <c r="B200" s="269">
        <v>1</v>
      </c>
      <c r="C200" s="268">
        <v>0</v>
      </c>
      <c r="D200" s="202">
        <v>0</v>
      </c>
      <c r="E200" s="269">
        <v>0</v>
      </c>
      <c r="F200" s="268">
        <v>0</v>
      </c>
      <c r="G200" s="202">
        <v>0</v>
      </c>
      <c r="H200" s="202">
        <v>0</v>
      </c>
      <c r="I200" s="268">
        <v>0</v>
      </c>
      <c r="J200" s="148">
        <f t="shared" si="9"/>
        <v>1</v>
      </c>
      <c r="K200" s="206"/>
      <c r="L200" s="175" t="s">
        <v>5094</v>
      </c>
      <c r="M200" s="206" t="s">
        <v>5418</v>
      </c>
      <c r="N200" s="206"/>
      <c r="O200" s="206"/>
      <c r="P200" s="308"/>
      <c r="Q200" s="42" t="e">
        <f>CONCATENATE("NACC_UDS$",L200,"=","labelled_spss(NACC_UDS$",L200,",c(",#REF!,"), label=",$P$1,#REF!,$P$1,")")</f>
        <v>#REF!</v>
      </c>
      <c r="R200" s="33" t="str">
        <f t="shared" si="8"/>
        <v/>
      </c>
      <c r="S200" s="61"/>
    </row>
    <row r="201" spans="1:19" ht="10.8" customHeight="1" x14ac:dyDescent="0.25">
      <c r="A201" s="268">
        <v>1</v>
      </c>
      <c r="B201" s="269">
        <v>1</v>
      </c>
      <c r="C201" s="268">
        <v>0</v>
      </c>
      <c r="D201" s="202">
        <v>0</v>
      </c>
      <c r="E201" s="269">
        <v>0</v>
      </c>
      <c r="F201" s="268">
        <v>0</v>
      </c>
      <c r="G201" s="202">
        <v>0</v>
      </c>
      <c r="H201" s="202">
        <v>0</v>
      </c>
      <c r="I201" s="268">
        <v>0</v>
      </c>
      <c r="J201" s="148">
        <f t="shared" si="9"/>
        <v>1</v>
      </c>
      <c r="K201" s="206"/>
      <c r="L201" s="175" t="s">
        <v>5095</v>
      </c>
      <c r="M201" s="206" t="s">
        <v>5419</v>
      </c>
      <c r="N201" s="206"/>
      <c r="O201" s="206"/>
      <c r="P201" s="308"/>
      <c r="Q201" s="42" t="e">
        <f>CONCATENATE("NACC_UDS$",L201,"=","labelled_spss(NACC_UDS$",L201,",c(",#REF!,"), label=",$P$1,#REF!,$P$1,")")</f>
        <v>#REF!</v>
      </c>
      <c r="R201" s="33" t="str">
        <f t="shared" si="8"/>
        <v/>
      </c>
      <c r="S201" s="61"/>
    </row>
    <row r="202" spans="1:19" ht="10.8" customHeight="1" x14ac:dyDescent="0.25">
      <c r="A202" s="268">
        <v>1</v>
      </c>
      <c r="B202" s="269">
        <v>1</v>
      </c>
      <c r="C202" s="268">
        <v>0</v>
      </c>
      <c r="D202" s="202">
        <v>0</v>
      </c>
      <c r="E202" s="269">
        <v>0</v>
      </c>
      <c r="F202" s="268">
        <v>0</v>
      </c>
      <c r="G202" s="202">
        <v>0</v>
      </c>
      <c r="H202" s="202">
        <v>0</v>
      </c>
      <c r="I202" s="268">
        <v>0</v>
      </c>
      <c r="J202" s="148">
        <f t="shared" si="9"/>
        <v>1</v>
      </c>
      <c r="K202" s="206"/>
      <c r="L202" s="175" t="s">
        <v>5096</v>
      </c>
      <c r="M202" s="206" t="s">
        <v>5420</v>
      </c>
      <c r="N202" s="253" t="s">
        <v>5259</v>
      </c>
      <c r="O202" s="253"/>
      <c r="P202" s="308"/>
      <c r="Q202" s="42" t="e">
        <f>CONCATENATE("NACC_UDS$",L202,"=","labelled_spss(NACC_UDS$",L202,",c(",#REF!,"), label=",$P$1,#REF!,$P$1,")")</f>
        <v>#REF!</v>
      </c>
      <c r="R202" s="33" t="str">
        <f t="shared" si="8"/>
        <v/>
      </c>
      <c r="S202" s="61"/>
    </row>
    <row r="203" spans="1:19" ht="10.8" customHeight="1" x14ac:dyDescent="0.25">
      <c r="A203" s="268">
        <v>1</v>
      </c>
      <c r="B203" s="269">
        <v>1</v>
      </c>
      <c r="C203" s="268">
        <v>0</v>
      </c>
      <c r="D203" s="202">
        <v>0</v>
      </c>
      <c r="E203" s="269">
        <v>0</v>
      </c>
      <c r="F203" s="268">
        <v>0</v>
      </c>
      <c r="G203" s="202">
        <v>0</v>
      </c>
      <c r="H203" s="202">
        <v>0</v>
      </c>
      <c r="I203" s="268">
        <v>0</v>
      </c>
      <c r="J203" s="148">
        <f t="shared" si="9"/>
        <v>1</v>
      </c>
      <c r="K203" s="206"/>
      <c r="L203" s="175" t="s">
        <v>5097</v>
      </c>
      <c r="M203" s="206" t="s">
        <v>5421</v>
      </c>
      <c r="N203" s="206"/>
      <c r="O203" s="206"/>
      <c r="P203" s="308"/>
      <c r="Q203" s="42" t="e">
        <f>CONCATENATE("NACC_UDS$",L203,"=","labelled_spss(NACC_UDS$",L203,",c(",#REF!,"), label=",$P$1,#REF!,$P$1,")")</f>
        <v>#REF!</v>
      </c>
      <c r="R203" s="33" t="str">
        <f t="shared" si="8"/>
        <v/>
      </c>
      <c r="S203" s="61"/>
    </row>
    <row r="204" spans="1:19" ht="10.8" customHeight="1" x14ac:dyDescent="0.25">
      <c r="A204" s="268">
        <v>1</v>
      </c>
      <c r="B204" s="269">
        <v>1</v>
      </c>
      <c r="C204" s="268">
        <v>0</v>
      </c>
      <c r="D204" s="202">
        <v>0</v>
      </c>
      <c r="E204" s="269">
        <v>0</v>
      </c>
      <c r="F204" s="268">
        <v>0</v>
      </c>
      <c r="G204" s="202">
        <v>0</v>
      </c>
      <c r="H204" s="202">
        <v>0</v>
      </c>
      <c r="I204" s="268">
        <v>0</v>
      </c>
      <c r="J204" s="148">
        <f t="shared" si="9"/>
        <v>1</v>
      </c>
      <c r="K204" s="206"/>
      <c r="L204" s="175" t="s">
        <v>5098</v>
      </c>
      <c r="M204" s="206" t="s">
        <v>5422</v>
      </c>
      <c r="N204" s="206"/>
      <c r="O204" s="206"/>
      <c r="P204" s="308"/>
      <c r="Q204" s="42" t="e">
        <f>CONCATENATE("NACC_UDS$",L204,"=","labelled_spss(NACC_UDS$",L204,",c(",#REF!,"), label=",$P$1,#REF!,$P$1,")")</f>
        <v>#REF!</v>
      </c>
      <c r="R204" s="33" t="str">
        <f t="shared" si="8"/>
        <v/>
      </c>
      <c r="S204" s="61"/>
    </row>
    <row r="205" spans="1:19" ht="10.8" customHeight="1" x14ac:dyDescent="0.25">
      <c r="A205" s="268">
        <v>1</v>
      </c>
      <c r="B205" s="269">
        <v>1</v>
      </c>
      <c r="C205" s="268">
        <v>0</v>
      </c>
      <c r="D205" s="202">
        <v>0</v>
      </c>
      <c r="E205" s="269">
        <v>0</v>
      </c>
      <c r="F205" s="268">
        <v>0</v>
      </c>
      <c r="G205" s="202">
        <v>0</v>
      </c>
      <c r="H205" s="202">
        <v>0</v>
      </c>
      <c r="I205" s="268">
        <v>0</v>
      </c>
      <c r="J205" s="148">
        <f t="shared" si="9"/>
        <v>1</v>
      </c>
      <c r="K205" s="206"/>
      <c r="L205" s="175" t="s">
        <v>4924</v>
      </c>
      <c r="M205" s="206" t="s">
        <v>5261</v>
      </c>
      <c r="N205" s="253" t="s">
        <v>5259</v>
      </c>
      <c r="O205" s="253" t="s">
        <v>156</v>
      </c>
      <c r="P205" s="308" t="s">
        <v>153</v>
      </c>
      <c r="Q205" s="42"/>
      <c r="R205" s="33"/>
      <c r="S205" s="61"/>
    </row>
    <row r="206" spans="1:19" ht="10.8" customHeight="1" x14ac:dyDescent="0.25">
      <c r="A206" s="268">
        <v>1</v>
      </c>
      <c r="B206" s="269">
        <v>1</v>
      </c>
      <c r="C206" s="268">
        <v>0</v>
      </c>
      <c r="D206" s="202">
        <v>0</v>
      </c>
      <c r="E206" s="269">
        <v>0</v>
      </c>
      <c r="F206" s="268">
        <v>0</v>
      </c>
      <c r="G206" s="202">
        <v>0</v>
      </c>
      <c r="H206" s="202">
        <v>0</v>
      </c>
      <c r="I206" s="268">
        <v>0</v>
      </c>
      <c r="J206" s="148">
        <f t="shared" si="9"/>
        <v>1</v>
      </c>
      <c r="K206" s="206"/>
      <c r="L206" s="175" t="s">
        <v>4925</v>
      </c>
      <c r="M206" s="206" t="s">
        <v>5423</v>
      </c>
      <c r="N206" s="206"/>
      <c r="O206" s="206" t="s">
        <v>5702</v>
      </c>
      <c r="P206" s="308"/>
      <c r="Q206" s="42"/>
      <c r="R206" s="33"/>
      <c r="S206" s="61"/>
    </row>
    <row r="207" spans="1:19" ht="10.8" customHeight="1" x14ac:dyDescent="0.25">
      <c r="A207" s="268">
        <v>1</v>
      </c>
      <c r="B207" s="269">
        <v>1</v>
      </c>
      <c r="C207" s="268">
        <v>0</v>
      </c>
      <c r="D207" s="202">
        <v>0</v>
      </c>
      <c r="E207" s="269">
        <v>0</v>
      </c>
      <c r="F207" s="268">
        <v>0</v>
      </c>
      <c r="G207" s="202">
        <v>0</v>
      </c>
      <c r="H207" s="202">
        <v>0</v>
      </c>
      <c r="I207" s="268">
        <v>0</v>
      </c>
      <c r="J207" s="148">
        <f t="shared" si="9"/>
        <v>1</v>
      </c>
      <c r="K207" s="206"/>
      <c r="L207" s="175" t="s">
        <v>5099</v>
      </c>
      <c r="M207" s="206" t="s">
        <v>5424</v>
      </c>
      <c r="N207" s="206"/>
      <c r="O207" s="206"/>
      <c r="P207" s="308"/>
      <c r="Q207" s="42"/>
      <c r="R207" s="33"/>
      <c r="S207" s="61"/>
    </row>
    <row r="208" spans="1:19" ht="10.8" customHeight="1" x14ac:dyDescent="0.25">
      <c r="A208" s="268">
        <v>1</v>
      </c>
      <c r="B208" s="269">
        <v>1</v>
      </c>
      <c r="C208" s="268">
        <v>0</v>
      </c>
      <c r="D208" s="202">
        <v>0</v>
      </c>
      <c r="E208" s="269">
        <v>0</v>
      </c>
      <c r="F208" s="268">
        <v>0</v>
      </c>
      <c r="G208" s="202">
        <v>0</v>
      </c>
      <c r="H208" s="202">
        <v>0</v>
      </c>
      <c r="I208" s="268">
        <v>0</v>
      </c>
      <c r="J208" s="148">
        <f t="shared" si="9"/>
        <v>1</v>
      </c>
      <c r="K208" s="206"/>
      <c r="L208" s="175" t="s">
        <v>5100</v>
      </c>
      <c r="M208" s="206" t="s">
        <v>5425</v>
      </c>
      <c r="N208" s="206"/>
      <c r="O208" s="206"/>
      <c r="P208" s="308"/>
      <c r="Q208" s="42"/>
      <c r="R208" s="33"/>
      <c r="S208" s="61"/>
    </row>
    <row r="209" spans="1:19" ht="10.8" customHeight="1" x14ac:dyDescent="0.25">
      <c r="A209" s="268">
        <v>1</v>
      </c>
      <c r="B209" s="269">
        <v>1</v>
      </c>
      <c r="C209" s="268">
        <v>0</v>
      </c>
      <c r="D209" s="202">
        <v>0</v>
      </c>
      <c r="E209" s="269">
        <v>0</v>
      </c>
      <c r="F209" s="268">
        <v>0</v>
      </c>
      <c r="G209" s="202">
        <v>0</v>
      </c>
      <c r="H209" s="202">
        <v>0</v>
      </c>
      <c r="I209" s="268">
        <v>0</v>
      </c>
      <c r="J209" s="148">
        <f t="shared" si="9"/>
        <v>1</v>
      </c>
      <c r="K209" s="206"/>
      <c r="L209" s="175" t="s">
        <v>5101</v>
      </c>
      <c r="M209" s="206" t="s">
        <v>5426</v>
      </c>
      <c r="N209" s="206"/>
      <c r="O209" s="206"/>
      <c r="P209" s="308"/>
      <c r="Q209" s="42"/>
      <c r="R209" s="33"/>
      <c r="S209" s="61"/>
    </row>
    <row r="210" spans="1:19" ht="10.8" customHeight="1" x14ac:dyDescent="0.25">
      <c r="A210" s="268">
        <v>1</v>
      </c>
      <c r="B210" s="269">
        <v>1</v>
      </c>
      <c r="C210" s="268">
        <v>0</v>
      </c>
      <c r="D210" s="202">
        <v>0</v>
      </c>
      <c r="E210" s="269">
        <v>0</v>
      </c>
      <c r="F210" s="268">
        <v>0</v>
      </c>
      <c r="G210" s="202">
        <v>0</v>
      </c>
      <c r="H210" s="202">
        <v>0</v>
      </c>
      <c r="I210" s="268">
        <v>0</v>
      </c>
      <c r="J210" s="148">
        <f t="shared" si="9"/>
        <v>1</v>
      </c>
      <c r="K210" s="206"/>
      <c r="L210" s="175" t="s">
        <v>5102</v>
      </c>
      <c r="M210" s="206" t="s">
        <v>5427</v>
      </c>
      <c r="N210" s="206"/>
      <c r="O210" s="206"/>
      <c r="P210" s="308"/>
      <c r="Q210" s="42"/>
      <c r="R210" s="33"/>
      <c r="S210" s="61"/>
    </row>
    <row r="211" spans="1:19" ht="10.8" customHeight="1" x14ac:dyDescent="0.25">
      <c r="A211" s="268">
        <v>1</v>
      </c>
      <c r="B211" s="269">
        <v>1</v>
      </c>
      <c r="C211" s="268">
        <v>0</v>
      </c>
      <c r="D211" s="202">
        <v>0</v>
      </c>
      <c r="E211" s="269">
        <v>0</v>
      </c>
      <c r="F211" s="268">
        <v>0</v>
      </c>
      <c r="G211" s="202">
        <v>0</v>
      </c>
      <c r="H211" s="202">
        <v>0</v>
      </c>
      <c r="I211" s="268">
        <v>0</v>
      </c>
      <c r="J211" s="148">
        <f t="shared" si="9"/>
        <v>1</v>
      </c>
      <c r="K211" s="206"/>
      <c r="L211" s="175" t="s">
        <v>4926</v>
      </c>
      <c r="M211" s="206" t="s">
        <v>5428</v>
      </c>
      <c r="N211" s="206"/>
      <c r="O211" s="206" t="s">
        <v>5702</v>
      </c>
      <c r="P211" s="308"/>
      <c r="Q211" s="42"/>
      <c r="R211" s="33"/>
      <c r="S211" s="61"/>
    </row>
    <row r="212" spans="1:19" ht="10.8" customHeight="1" x14ac:dyDescent="0.25">
      <c r="A212" s="268">
        <v>1</v>
      </c>
      <c r="B212" s="269">
        <v>1</v>
      </c>
      <c r="C212" s="268">
        <v>0</v>
      </c>
      <c r="D212" s="202">
        <v>0</v>
      </c>
      <c r="E212" s="269">
        <v>0</v>
      </c>
      <c r="F212" s="268">
        <v>0</v>
      </c>
      <c r="G212" s="202">
        <v>0</v>
      </c>
      <c r="H212" s="202">
        <v>0</v>
      </c>
      <c r="I212" s="268">
        <v>0</v>
      </c>
      <c r="J212" s="148">
        <f t="shared" si="9"/>
        <v>1</v>
      </c>
      <c r="K212" s="206"/>
      <c r="L212" s="175" t="s">
        <v>5103</v>
      </c>
      <c r="M212" s="206" t="s">
        <v>5429</v>
      </c>
      <c r="N212" s="206"/>
      <c r="O212" s="206"/>
      <c r="P212" s="308"/>
      <c r="Q212" s="42"/>
      <c r="R212" s="33"/>
      <c r="S212" s="61"/>
    </row>
    <row r="213" spans="1:19" ht="10.8" customHeight="1" x14ac:dyDescent="0.25">
      <c r="A213" s="268">
        <v>1</v>
      </c>
      <c r="B213" s="269">
        <v>1</v>
      </c>
      <c r="C213" s="268">
        <v>0</v>
      </c>
      <c r="D213" s="202">
        <v>0</v>
      </c>
      <c r="E213" s="269">
        <v>0</v>
      </c>
      <c r="F213" s="268">
        <v>0</v>
      </c>
      <c r="G213" s="202">
        <v>0</v>
      </c>
      <c r="H213" s="202">
        <v>0</v>
      </c>
      <c r="I213" s="268">
        <v>0</v>
      </c>
      <c r="J213" s="148">
        <f t="shared" si="9"/>
        <v>1</v>
      </c>
      <c r="K213" s="206"/>
      <c r="L213" s="175" t="s">
        <v>5104</v>
      </c>
      <c r="M213" s="206" t="s">
        <v>5430</v>
      </c>
      <c r="N213" s="206"/>
      <c r="O213" s="206"/>
      <c r="P213" s="308"/>
      <c r="Q213" s="42"/>
      <c r="R213" s="33"/>
      <c r="S213" s="61"/>
    </row>
    <row r="214" spans="1:19" ht="10.8" customHeight="1" x14ac:dyDescent="0.25">
      <c r="A214" s="268">
        <v>1</v>
      </c>
      <c r="B214" s="269">
        <v>1</v>
      </c>
      <c r="C214" s="268">
        <v>0</v>
      </c>
      <c r="D214" s="202">
        <v>0</v>
      </c>
      <c r="E214" s="269">
        <v>0</v>
      </c>
      <c r="F214" s="268">
        <v>0</v>
      </c>
      <c r="G214" s="202">
        <v>0</v>
      </c>
      <c r="H214" s="202">
        <v>0</v>
      </c>
      <c r="I214" s="268">
        <v>0</v>
      </c>
      <c r="J214" s="148">
        <f t="shared" si="9"/>
        <v>1</v>
      </c>
      <c r="K214" s="206"/>
      <c r="L214" s="175" t="s">
        <v>5105</v>
      </c>
      <c r="M214" s="206" t="s">
        <v>5431</v>
      </c>
      <c r="N214" s="206"/>
      <c r="O214" s="206"/>
      <c r="P214" s="308"/>
      <c r="Q214" s="42"/>
      <c r="R214" s="33"/>
      <c r="S214" s="61"/>
    </row>
    <row r="215" spans="1:19" ht="10.8" customHeight="1" x14ac:dyDescent="0.25">
      <c r="A215" s="268">
        <v>1</v>
      </c>
      <c r="B215" s="269">
        <v>1</v>
      </c>
      <c r="C215" s="268">
        <v>0</v>
      </c>
      <c r="D215" s="202">
        <v>0</v>
      </c>
      <c r="E215" s="269">
        <v>0</v>
      </c>
      <c r="F215" s="268">
        <v>0</v>
      </c>
      <c r="G215" s="202">
        <v>0</v>
      </c>
      <c r="H215" s="202">
        <v>0</v>
      </c>
      <c r="I215" s="268">
        <v>0</v>
      </c>
      <c r="J215" s="148">
        <f t="shared" si="9"/>
        <v>1</v>
      </c>
      <c r="K215" s="206"/>
      <c r="L215" s="175" t="s">
        <v>5106</v>
      </c>
      <c r="M215" s="206" t="s">
        <v>5432</v>
      </c>
      <c r="N215" s="206"/>
      <c r="O215" s="206"/>
      <c r="P215" s="308"/>
      <c r="Q215" s="42"/>
      <c r="R215" s="33"/>
      <c r="S215" s="61"/>
    </row>
    <row r="216" spans="1:19" ht="10.8" customHeight="1" x14ac:dyDescent="0.25">
      <c r="A216" s="268">
        <v>1</v>
      </c>
      <c r="B216" s="269">
        <v>1</v>
      </c>
      <c r="C216" s="268">
        <v>0</v>
      </c>
      <c r="D216" s="202">
        <v>0</v>
      </c>
      <c r="E216" s="269">
        <v>0</v>
      </c>
      <c r="F216" s="268">
        <v>0</v>
      </c>
      <c r="G216" s="202">
        <v>0</v>
      </c>
      <c r="H216" s="202">
        <v>0</v>
      </c>
      <c r="I216" s="268">
        <v>0</v>
      </c>
      <c r="J216" s="148">
        <f t="shared" si="9"/>
        <v>1</v>
      </c>
      <c r="K216" s="206"/>
      <c r="L216" s="175" t="s">
        <v>4927</v>
      </c>
      <c r="M216" s="206" t="s">
        <v>5433</v>
      </c>
      <c r="N216" s="206"/>
      <c r="O216" s="206" t="s">
        <v>5702</v>
      </c>
      <c r="P216" s="308"/>
      <c r="Q216" s="42"/>
      <c r="R216" s="33"/>
      <c r="S216" s="61"/>
    </row>
    <row r="217" spans="1:19" ht="10.8" customHeight="1" x14ac:dyDescent="0.25">
      <c r="A217" s="268">
        <v>1</v>
      </c>
      <c r="B217" s="269">
        <v>1</v>
      </c>
      <c r="C217" s="268">
        <v>0</v>
      </c>
      <c r="D217" s="202">
        <v>0</v>
      </c>
      <c r="E217" s="269">
        <v>0</v>
      </c>
      <c r="F217" s="268">
        <v>0</v>
      </c>
      <c r="G217" s="202">
        <v>0</v>
      </c>
      <c r="H217" s="202">
        <v>0</v>
      </c>
      <c r="I217" s="268">
        <v>0</v>
      </c>
      <c r="J217" s="148">
        <f t="shared" si="9"/>
        <v>1</v>
      </c>
      <c r="K217" s="206"/>
      <c r="L217" s="175" t="s">
        <v>5107</v>
      </c>
      <c r="M217" s="206" t="s">
        <v>5434</v>
      </c>
      <c r="N217" s="206"/>
      <c r="O217" s="206"/>
      <c r="P217" s="308"/>
      <c r="Q217" s="42"/>
      <c r="R217" s="33"/>
      <c r="S217" s="61"/>
    </row>
    <row r="218" spans="1:19" ht="10.8" customHeight="1" x14ac:dyDescent="0.25">
      <c r="A218" s="268">
        <v>1</v>
      </c>
      <c r="B218" s="269">
        <v>1</v>
      </c>
      <c r="C218" s="268">
        <v>0</v>
      </c>
      <c r="D218" s="202">
        <v>0</v>
      </c>
      <c r="E218" s="269">
        <v>0</v>
      </c>
      <c r="F218" s="268">
        <v>0</v>
      </c>
      <c r="G218" s="202">
        <v>0</v>
      </c>
      <c r="H218" s="202">
        <v>0</v>
      </c>
      <c r="I218" s="268">
        <v>0</v>
      </c>
      <c r="J218" s="148">
        <f t="shared" si="9"/>
        <v>1</v>
      </c>
      <c r="K218" s="206"/>
      <c r="L218" s="175" t="s">
        <v>5108</v>
      </c>
      <c r="M218" s="206" t="s">
        <v>5435</v>
      </c>
      <c r="N218" s="206"/>
      <c r="O218" s="206"/>
      <c r="P218" s="308"/>
      <c r="Q218" s="42"/>
      <c r="R218" s="33"/>
      <c r="S218" s="61"/>
    </row>
    <row r="219" spans="1:19" ht="10.8" customHeight="1" x14ac:dyDescent="0.25">
      <c r="A219" s="268">
        <v>1</v>
      </c>
      <c r="B219" s="269">
        <v>1</v>
      </c>
      <c r="C219" s="268">
        <v>0</v>
      </c>
      <c r="D219" s="202">
        <v>0</v>
      </c>
      <c r="E219" s="269">
        <v>0</v>
      </c>
      <c r="F219" s="268">
        <v>0</v>
      </c>
      <c r="G219" s="202">
        <v>0</v>
      </c>
      <c r="H219" s="202">
        <v>0</v>
      </c>
      <c r="I219" s="268">
        <v>0</v>
      </c>
      <c r="J219" s="148">
        <f t="shared" si="9"/>
        <v>1</v>
      </c>
      <c r="K219" s="206"/>
      <c r="L219" s="175" t="s">
        <v>5109</v>
      </c>
      <c r="M219" s="206" t="s">
        <v>5436</v>
      </c>
      <c r="N219" s="206"/>
      <c r="O219" s="206"/>
      <c r="P219" s="308"/>
      <c r="Q219" s="42"/>
      <c r="R219" s="33"/>
      <c r="S219" s="61"/>
    </row>
    <row r="220" spans="1:19" ht="10.8" customHeight="1" x14ac:dyDescent="0.25">
      <c r="A220" s="268">
        <v>1</v>
      </c>
      <c r="B220" s="269">
        <v>1</v>
      </c>
      <c r="C220" s="268">
        <v>0</v>
      </c>
      <c r="D220" s="202">
        <v>0</v>
      </c>
      <c r="E220" s="269">
        <v>0</v>
      </c>
      <c r="F220" s="268">
        <v>0</v>
      </c>
      <c r="G220" s="202">
        <v>0</v>
      </c>
      <c r="H220" s="202">
        <v>0</v>
      </c>
      <c r="I220" s="268">
        <v>0</v>
      </c>
      <c r="J220" s="148">
        <f t="shared" si="9"/>
        <v>1</v>
      </c>
      <c r="K220" s="206"/>
      <c r="L220" s="175" t="s">
        <v>5110</v>
      </c>
      <c r="M220" s="206" t="s">
        <v>5437</v>
      </c>
      <c r="N220" s="206"/>
      <c r="O220" s="206"/>
      <c r="P220" s="308"/>
      <c r="Q220" s="42"/>
      <c r="R220" s="33"/>
      <c r="S220" s="61"/>
    </row>
    <row r="221" spans="1:19" ht="10.8" customHeight="1" x14ac:dyDescent="0.25">
      <c r="A221" s="268">
        <v>1</v>
      </c>
      <c r="B221" s="269">
        <v>1</v>
      </c>
      <c r="C221" s="268">
        <v>0</v>
      </c>
      <c r="D221" s="202">
        <v>0</v>
      </c>
      <c r="E221" s="269">
        <v>0</v>
      </c>
      <c r="F221" s="268">
        <v>0</v>
      </c>
      <c r="G221" s="202">
        <v>0</v>
      </c>
      <c r="H221" s="202">
        <v>0</v>
      </c>
      <c r="I221" s="268">
        <v>0</v>
      </c>
      <c r="J221" s="148">
        <f t="shared" si="9"/>
        <v>1</v>
      </c>
      <c r="K221" s="206"/>
      <c r="L221" s="175" t="s">
        <v>4928</v>
      </c>
      <c r="M221" s="206" t="s">
        <v>5438</v>
      </c>
      <c r="N221" s="206"/>
      <c r="O221" s="206" t="s">
        <v>5702</v>
      </c>
      <c r="P221" s="308"/>
      <c r="Q221" s="42"/>
      <c r="R221" s="33"/>
      <c r="S221" s="61"/>
    </row>
    <row r="222" spans="1:19" ht="10.8" customHeight="1" x14ac:dyDescent="0.25">
      <c r="A222" s="268">
        <v>1</v>
      </c>
      <c r="B222" s="269">
        <v>1</v>
      </c>
      <c r="C222" s="268">
        <v>0</v>
      </c>
      <c r="D222" s="202">
        <v>0</v>
      </c>
      <c r="E222" s="269">
        <v>0</v>
      </c>
      <c r="F222" s="268">
        <v>0</v>
      </c>
      <c r="G222" s="202">
        <v>0</v>
      </c>
      <c r="H222" s="202">
        <v>0</v>
      </c>
      <c r="I222" s="268">
        <v>0</v>
      </c>
      <c r="J222" s="148">
        <f t="shared" si="9"/>
        <v>1</v>
      </c>
      <c r="K222" s="206"/>
      <c r="L222" s="175" t="s">
        <v>5111</v>
      </c>
      <c r="M222" s="206" t="s">
        <v>5439</v>
      </c>
      <c r="N222" s="206"/>
      <c r="O222" s="206"/>
      <c r="P222" s="308"/>
      <c r="Q222" s="42"/>
      <c r="R222" s="33"/>
      <c r="S222" s="61"/>
    </row>
    <row r="223" spans="1:19" ht="10.8" customHeight="1" x14ac:dyDescent="0.25">
      <c r="A223" s="268">
        <v>1</v>
      </c>
      <c r="B223" s="269">
        <v>1</v>
      </c>
      <c r="C223" s="268">
        <v>0</v>
      </c>
      <c r="D223" s="202">
        <v>0</v>
      </c>
      <c r="E223" s="269">
        <v>0</v>
      </c>
      <c r="F223" s="268">
        <v>0</v>
      </c>
      <c r="G223" s="202">
        <v>0</v>
      </c>
      <c r="H223" s="202">
        <v>0</v>
      </c>
      <c r="I223" s="268">
        <v>0</v>
      </c>
      <c r="J223" s="148">
        <f t="shared" si="9"/>
        <v>1</v>
      </c>
      <c r="K223" s="206"/>
      <c r="L223" s="175" t="s">
        <v>5112</v>
      </c>
      <c r="M223" s="206" t="s">
        <v>5440</v>
      </c>
      <c r="N223" s="206"/>
      <c r="O223" s="206"/>
      <c r="P223" s="308"/>
      <c r="Q223" s="42"/>
      <c r="R223" s="33"/>
      <c r="S223" s="61"/>
    </row>
    <row r="224" spans="1:19" ht="10.8" customHeight="1" x14ac:dyDescent="0.25">
      <c r="A224" s="268">
        <v>1</v>
      </c>
      <c r="B224" s="269">
        <v>1</v>
      </c>
      <c r="C224" s="268">
        <v>0</v>
      </c>
      <c r="D224" s="202">
        <v>0</v>
      </c>
      <c r="E224" s="269">
        <v>0</v>
      </c>
      <c r="F224" s="268">
        <v>0</v>
      </c>
      <c r="G224" s="202">
        <v>0</v>
      </c>
      <c r="H224" s="202">
        <v>0</v>
      </c>
      <c r="I224" s="268">
        <v>0</v>
      </c>
      <c r="J224" s="148">
        <f t="shared" si="9"/>
        <v>1</v>
      </c>
      <c r="K224" s="206"/>
      <c r="L224" s="175" t="s">
        <v>5113</v>
      </c>
      <c r="M224" s="206" t="s">
        <v>5441</v>
      </c>
      <c r="N224" s="206"/>
      <c r="O224" s="206"/>
      <c r="P224" s="308"/>
      <c r="Q224" s="42"/>
      <c r="R224" s="33"/>
      <c r="S224" s="61"/>
    </row>
    <row r="225" spans="1:19" ht="10.8" customHeight="1" x14ac:dyDescent="0.25">
      <c r="A225" s="268">
        <v>1</v>
      </c>
      <c r="B225" s="269">
        <v>1</v>
      </c>
      <c r="C225" s="268">
        <v>0</v>
      </c>
      <c r="D225" s="202">
        <v>0</v>
      </c>
      <c r="E225" s="269">
        <v>0</v>
      </c>
      <c r="F225" s="268">
        <v>0</v>
      </c>
      <c r="G225" s="202">
        <v>0</v>
      </c>
      <c r="H225" s="202">
        <v>0</v>
      </c>
      <c r="I225" s="268">
        <v>0</v>
      </c>
      <c r="J225" s="148">
        <f t="shared" si="9"/>
        <v>1</v>
      </c>
      <c r="K225" s="206"/>
      <c r="L225" s="175" t="s">
        <v>5114</v>
      </c>
      <c r="M225" s="206" t="s">
        <v>5442</v>
      </c>
      <c r="N225" s="206"/>
      <c r="O225" s="206"/>
      <c r="P225" s="308"/>
      <c r="Q225" s="42"/>
      <c r="R225" s="33"/>
      <c r="S225" s="61"/>
    </row>
    <row r="226" spans="1:19" ht="10.8" customHeight="1" x14ac:dyDescent="0.25">
      <c r="A226" s="268">
        <v>1</v>
      </c>
      <c r="B226" s="269">
        <v>1</v>
      </c>
      <c r="C226" s="268">
        <v>0</v>
      </c>
      <c r="D226" s="202">
        <v>0</v>
      </c>
      <c r="E226" s="269">
        <v>0</v>
      </c>
      <c r="F226" s="268">
        <v>0</v>
      </c>
      <c r="G226" s="202">
        <v>0</v>
      </c>
      <c r="H226" s="202">
        <v>0</v>
      </c>
      <c r="I226" s="268">
        <v>0</v>
      </c>
      <c r="J226" s="148">
        <f t="shared" si="9"/>
        <v>1</v>
      </c>
      <c r="K226" s="206"/>
      <c r="L226" s="175" t="s">
        <v>4929</v>
      </c>
      <c r="M226" s="206" t="s">
        <v>5443</v>
      </c>
      <c r="N226" s="206"/>
      <c r="O226" s="206" t="s">
        <v>5702</v>
      </c>
      <c r="P226" s="308"/>
      <c r="Q226" s="42"/>
      <c r="R226" s="33"/>
      <c r="S226" s="61"/>
    </row>
    <row r="227" spans="1:19" ht="10.8" customHeight="1" x14ac:dyDescent="0.25">
      <c r="A227" s="268">
        <v>1</v>
      </c>
      <c r="B227" s="269">
        <v>1</v>
      </c>
      <c r="C227" s="268">
        <v>0</v>
      </c>
      <c r="D227" s="202">
        <v>0</v>
      </c>
      <c r="E227" s="269">
        <v>0</v>
      </c>
      <c r="F227" s="268">
        <v>0</v>
      </c>
      <c r="G227" s="202">
        <v>0</v>
      </c>
      <c r="H227" s="202">
        <v>0</v>
      </c>
      <c r="I227" s="268">
        <v>0</v>
      </c>
      <c r="J227" s="148">
        <f t="shared" si="9"/>
        <v>1</v>
      </c>
      <c r="K227" s="206"/>
      <c r="L227" s="175" t="s">
        <v>5115</v>
      </c>
      <c r="M227" s="206" t="s">
        <v>5444</v>
      </c>
      <c r="N227" s="206"/>
      <c r="O227" s="206"/>
      <c r="P227" s="308"/>
      <c r="Q227" s="42"/>
      <c r="R227" s="33"/>
      <c r="S227" s="61"/>
    </row>
    <row r="228" spans="1:19" ht="10.8" customHeight="1" x14ac:dyDescent="0.25">
      <c r="A228" s="268">
        <v>1</v>
      </c>
      <c r="B228" s="269">
        <v>1</v>
      </c>
      <c r="C228" s="268">
        <v>0</v>
      </c>
      <c r="D228" s="202">
        <v>0</v>
      </c>
      <c r="E228" s="269">
        <v>0</v>
      </c>
      <c r="F228" s="268">
        <v>0</v>
      </c>
      <c r="G228" s="202">
        <v>0</v>
      </c>
      <c r="H228" s="202">
        <v>0</v>
      </c>
      <c r="I228" s="268">
        <v>0</v>
      </c>
      <c r="J228" s="148">
        <f t="shared" si="9"/>
        <v>1</v>
      </c>
      <c r="K228" s="206"/>
      <c r="L228" s="175" t="s">
        <v>5116</v>
      </c>
      <c r="M228" s="206" t="s">
        <v>5445</v>
      </c>
      <c r="N228" s="206"/>
      <c r="O228" s="206"/>
      <c r="P228" s="308"/>
      <c r="Q228" s="42"/>
      <c r="R228" s="33"/>
      <c r="S228" s="61"/>
    </row>
    <row r="229" spans="1:19" ht="10.8" customHeight="1" x14ac:dyDescent="0.25">
      <c r="A229" s="268">
        <v>1</v>
      </c>
      <c r="B229" s="269">
        <v>1</v>
      </c>
      <c r="C229" s="268">
        <v>0</v>
      </c>
      <c r="D229" s="202">
        <v>0</v>
      </c>
      <c r="E229" s="269">
        <v>0</v>
      </c>
      <c r="F229" s="268">
        <v>0</v>
      </c>
      <c r="G229" s="202">
        <v>0</v>
      </c>
      <c r="H229" s="202">
        <v>0</v>
      </c>
      <c r="I229" s="268">
        <v>0</v>
      </c>
      <c r="J229" s="148">
        <f t="shared" si="9"/>
        <v>1</v>
      </c>
      <c r="K229" s="206"/>
      <c r="L229" s="175" t="s">
        <v>5117</v>
      </c>
      <c r="M229" s="206" t="s">
        <v>5446</v>
      </c>
      <c r="N229" s="206"/>
      <c r="O229" s="206"/>
      <c r="P229" s="308"/>
      <c r="Q229" s="42"/>
      <c r="R229" s="33"/>
      <c r="S229" s="61"/>
    </row>
    <row r="230" spans="1:19" ht="10.8" customHeight="1" x14ac:dyDescent="0.25">
      <c r="A230" s="268">
        <v>1</v>
      </c>
      <c r="B230" s="269">
        <v>1</v>
      </c>
      <c r="C230" s="268">
        <v>0</v>
      </c>
      <c r="D230" s="202">
        <v>0</v>
      </c>
      <c r="E230" s="269">
        <v>0</v>
      </c>
      <c r="F230" s="268">
        <v>0</v>
      </c>
      <c r="G230" s="202">
        <v>0</v>
      </c>
      <c r="H230" s="202">
        <v>0</v>
      </c>
      <c r="I230" s="268">
        <v>0</v>
      </c>
      <c r="J230" s="148">
        <f t="shared" si="9"/>
        <v>1</v>
      </c>
      <c r="K230" s="206"/>
      <c r="L230" s="175" t="s">
        <v>5118</v>
      </c>
      <c r="M230" s="206" t="s">
        <v>5447</v>
      </c>
      <c r="N230" s="206"/>
      <c r="O230" s="206"/>
      <c r="P230" s="308"/>
      <c r="Q230" s="42"/>
      <c r="R230" s="33"/>
      <c r="S230" s="61"/>
    </row>
    <row r="231" spans="1:19" ht="10.8" customHeight="1" x14ac:dyDescent="0.25">
      <c r="A231" s="268">
        <v>1</v>
      </c>
      <c r="B231" s="269">
        <v>1</v>
      </c>
      <c r="C231" s="268">
        <v>0</v>
      </c>
      <c r="D231" s="202">
        <v>0</v>
      </c>
      <c r="E231" s="269">
        <v>0</v>
      </c>
      <c r="F231" s="268">
        <v>0</v>
      </c>
      <c r="G231" s="202">
        <v>0</v>
      </c>
      <c r="H231" s="202">
        <v>0</v>
      </c>
      <c r="I231" s="268">
        <v>0</v>
      </c>
      <c r="J231" s="148">
        <f t="shared" si="9"/>
        <v>1</v>
      </c>
      <c r="K231" s="206"/>
      <c r="L231" s="175" t="s">
        <v>4930</v>
      </c>
      <c r="M231" s="206" t="s">
        <v>5448</v>
      </c>
      <c r="N231" s="206"/>
      <c r="O231" s="206" t="s">
        <v>5702</v>
      </c>
      <c r="P231" s="308"/>
      <c r="Q231" s="42"/>
      <c r="R231" s="33"/>
      <c r="S231" s="61"/>
    </row>
    <row r="232" spans="1:19" ht="10.8" customHeight="1" x14ac:dyDescent="0.25">
      <c r="A232" s="268">
        <v>1</v>
      </c>
      <c r="B232" s="269">
        <v>1</v>
      </c>
      <c r="C232" s="268">
        <v>0</v>
      </c>
      <c r="D232" s="202">
        <v>0</v>
      </c>
      <c r="E232" s="269">
        <v>0</v>
      </c>
      <c r="F232" s="268">
        <v>0</v>
      </c>
      <c r="G232" s="202">
        <v>0</v>
      </c>
      <c r="H232" s="202">
        <v>0</v>
      </c>
      <c r="I232" s="268">
        <v>0</v>
      </c>
      <c r="J232" s="148">
        <f t="shared" si="9"/>
        <v>1</v>
      </c>
      <c r="K232" s="206"/>
      <c r="L232" s="175" t="s">
        <v>5119</v>
      </c>
      <c r="M232" s="206" t="s">
        <v>5449</v>
      </c>
      <c r="N232" s="206"/>
      <c r="O232" s="206"/>
      <c r="P232" s="308"/>
      <c r="Q232" s="42"/>
      <c r="R232" s="33"/>
      <c r="S232" s="61"/>
    </row>
    <row r="233" spans="1:19" ht="10.8" customHeight="1" x14ac:dyDescent="0.25">
      <c r="A233" s="268">
        <v>1</v>
      </c>
      <c r="B233" s="269">
        <v>1</v>
      </c>
      <c r="C233" s="268">
        <v>0</v>
      </c>
      <c r="D233" s="202">
        <v>0</v>
      </c>
      <c r="E233" s="269">
        <v>0</v>
      </c>
      <c r="F233" s="268">
        <v>0</v>
      </c>
      <c r="G233" s="202">
        <v>0</v>
      </c>
      <c r="H233" s="202">
        <v>0</v>
      </c>
      <c r="I233" s="268">
        <v>0</v>
      </c>
      <c r="J233" s="148">
        <f t="shared" si="9"/>
        <v>1</v>
      </c>
      <c r="K233" s="206"/>
      <c r="L233" s="175" t="s">
        <v>5120</v>
      </c>
      <c r="M233" s="206" t="s">
        <v>5450</v>
      </c>
      <c r="N233" s="206"/>
      <c r="O233" s="206"/>
      <c r="P233" s="308"/>
      <c r="Q233" s="42"/>
      <c r="R233" s="33"/>
      <c r="S233" s="61"/>
    </row>
    <row r="234" spans="1:19" ht="10.8" customHeight="1" x14ac:dyDescent="0.25">
      <c r="A234" s="268">
        <v>1</v>
      </c>
      <c r="B234" s="269">
        <v>1</v>
      </c>
      <c r="C234" s="268">
        <v>0</v>
      </c>
      <c r="D234" s="202">
        <v>0</v>
      </c>
      <c r="E234" s="269">
        <v>0</v>
      </c>
      <c r="F234" s="268">
        <v>0</v>
      </c>
      <c r="G234" s="202">
        <v>0</v>
      </c>
      <c r="H234" s="202">
        <v>0</v>
      </c>
      <c r="I234" s="268">
        <v>0</v>
      </c>
      <c r="J234" s="148">
        <f t="shared" si="9"/>
        <v>1</v>
      </c>
      <c r="K234" s="206"/>
      <c r="L234" s="175" t="s">
        <v>5121</v>
      </c>
      <c r="M234" s="206" t="s">
        <v>5451</v>
      </c>
      <c r="N234" s="206"/>
      <c r="O234" s="206"/>
      <c r="P234" s="308"/>
      <c r="Q234" s="42"/>
      <c r="R234" s="33"/>
      <c r="S234" s="61"/>
    </row>
    <row r="235" spans="1:19" ht="10.8" customHeight="1" x14ac:dyDescent="0.25">
      <c r="A235" s="268">
        <v>1</v>
      </c>
      <c r="B235" s="269">
        <v>1</v>
      </c>
      <c r="C235" s="268">
        <v>0</v>
      </c>
      <c r="D235" s="202">
        <v>0</v>
      </c>
      <c r="E235" s="269">
        <v>0</v>
      </c>
      <c r="F235" s="268">
        <v>0</v>
      </c>
      <c r="G235" s="202">
        <v>0</v>
      </c>
      <c r="H235" s="202">
        <v>0</v>
      </c>
      <c r="I235" s="268">
        <v>0</v>
      </c>
      <c r="J235" s="148">
        <f t="shared" si="9"/>
        <v>1</v>
      </c>
      <c r="K235" s="206"/>
      <c r="L235" s="175" t="s">
        <v>5122</v>
      </c>
      <c r="M235" s="206" t="s">
        <v>5452</v>
      </c>
      <c r="N235" s="206"/>
      <c r="O235" s="206"/>
      <c r="P235" s="308"/>
      <c r="Q235" s="42"/>
      <c r="R235" s="33"/>
      <c r="S235" s="61"/>
    </row>
    <row r="236" spans="1:19" ht="10.8" customHeight="1" x14ac:dyDescent="0.25">
      <c r="A236" s="268">
        <v>1</v>
      </c>
      <c r="B236" s="269">
        <v>1</v>
      </c>
      <c r="C236" s="268">
        <v>0</v>
      </c>
      <c r="D236" s="202">
        <v>0</v>
      </c>
      <c r="E236" s="269">
        <v>0</v>
      </c>
      <c r="F236" s="268">
        <v>0</v>
      </c>
      <c r="G236" s="202">
        <v>0</v>
      </c>
      <c r="H236" s="202">
        <v>0</v>
      </c>
      <c r="I236" s="268">
        <v>0</v>
      </c>
      <c r="J236" s="148">
        <f t="shared" si="9"/>
        <v>1</v>
      </c>
      <c r="K236" s="206"/>
      <c r="L236" s="175" t="s">
        <v>4931</v>
      </c>
      <c r="M236" s="206" t="s">
        <v>5453</v>
      </c>
      <c r="N236" s="206"/>
      <c r="O236" s="206" t="s">
        <v>5702</v>
      </c>
      <c r="P236" s="308"/>
      <c r="Q236" s="42"/>
      <c r="R236" s="33"/>
      <c r="S236" s="61"/>
    </row>
    <row r="237" spans="1:19" ht="10.8" customHeight="1" x14ac:dyDescent="0.25">
      <c r="A237" s="268">
        <v>1</v>
      </c>
      <c r="B237" s="269">
        <v>1</v>
      </c>
      <c r="C237" s="268">
        <v>0</v>
      </c>
      <c r="D237" s="202">
        <v>0</v>
      </c>
      <c r="E237" s="269">
        <v>0</v>
      </c>
      <c r="F237" s="268">
        <v>0</v>
      </c>
      <c r="G237" s="202">
        <v>0</v>
      </c>
      <c r="H237" s="202">
        <v>0</v>
      </c>
      <c r="I237" s="268">
        <v>0</v>
      </c>
      <c r="J237" s="148">
        <f t="shared" si="9"/>
        <v>1</v>
      </c>
      <c r="K237" s="206"/>
      <c r="L237" s="175" t="s">
        <v>5123</v>
      </c>
      <c r="M237" s="206" t="s">
        <v>5454</v>
      </c>
      <c r="N237" s="206"/>
      <c r="O237" s="206"/>
      <c r="P237" s="308"/>
      <c r="Q237" s="42"/>
      <c r="R237" s="33"/>
      <c r="S237" s="61"/>
    </row>
    <row r="238" spans="1:19" ht="10.8" customHeight="1" x14ac:dyDescent="0.25">
      <c r="A238" s="268">
        <v>1</v>
      </c>
      <c r="B238" s="269">
        <v>1</v>
      </c>
      <c r="C238" s="268">
        <v>0</v>
      </c>
      <c r="D238" s="202">
        <v>0</v>
      </c>
      <c r="E238" s="269">
        <v>0</v>
      </c>
      <c r="F238" s="268">
        <v>0</v>
      </c>
      <c r="G238" s="202">
        <v>0</v>
      </c>
      <c r="H238" s="202">
        <v>0</v>
      </c>
      <c r="I238" s="268">
        <v>0</v>
      </c>
      <c r="J238" s="148">
        <f t="shared" si="9"/>
        <v>1</v>
      </c>
      <c r="K238" s="206"/>
      <c r="L238" s="175" t="s">
        <v>5124</v>
      </c>
      <c r="M238" s="206" t="s">
        <v>5455</v>
      </c>
      <c r="N238" s="206"/>
      <c r="O238" s="206"/>
      <c r="P238" s="308"/>
      <c r="Q238" s="42"/>
      <c r="R238" s="33"/>
      <c r="S238" s="61"/>
    </row>
    <row r="239" spans="1:19" ht="10.8" customHeight="1" x14ac:dyDescent="0.25">
      <c r="A239" s="268">
        <v>1</v>
      </c>
      <c r="B239" s="269">
        <v>1</v>
      </c>
      <c r="C239" s="268">
        <v>0</v>
      </c>
      <c r="D239" s="202">
        <v>0</v>
      </c>
      <c r="E239" s="269">
        <v>0</v>
      </c>
      <c r="F239" s="268">
        <v>0</v>
      </c>
      <c r="G239" s="202">
        <v>0</v>
      </c>
      <c r="H239" s="202">
        <v>0</v>
      </c>
      <c r="I239" s="268">
        <v>0</v>
      </c>
      <c r="J239" s="148">
        <f t="shared" si="9"/>
        <v>1</v>
      </c>
      <c r="K239" s="206"/>
      <c r="L239" s="175" t="s">
        <v>5125</v>
      </c>
      <c r="M239" s="206" t="s">
        <v>5456</v>
      </c>
      <c r="N239" s="206"/>
      <c r="O239" s="206"/>
      <c r="P239" s="308"/>
      <c r="Q239" s="42"/>
      <c r="R239" s="33"/>
      <c r="S239" s="61"/>
    </row>
    <row r="240" spans="1:19" ht="10.8" customHeight="1" x14ac:dyDescent="0.25">
      <c r="A240" s="268">
        <v>1</v>
      </c>
      <c r="B240" s="269">
        <v>1</v>
      </c>
      <c r="C240" s="268">
        <v>0</v>
      </c>
      <c r="D240" s="202">
        <v>0</v>
      </c>
      <c r="E240" s="269">
        <v>0</v>
      </c>
      <c r="F240" s="268">
        <v>0</v>
      </c>
      <c r="G240" s="202">
        <v>0</v>
      </c>
      <c r="H240" s="202">
        <v>0</v>
      </c>
      <c r="I240" s="268">
        <v>0</v>
      </c>
      <c r="J240" s="148">
        <f t="shared" si="9"/>
        <v>1</v>
      </c>
      <c r="K240" s="206"/>
      <c r="L240" s="175" t="s">
        <v>5126</v>
      </c>
      <c r="M240" s="206" t="s">
        <v>5457</v>
      </c>
      <c r="N240" s="206"/>
      <c r="O240" s="206"/>
      <c r="P240" s="308"/>
      <c r="Q240" s="42"/>
      <c r="R240" s="33"/>
      <c r="S240" s="61"/>
    </row>
    <row r="241" spans="1:19" ht="10.8" customHeight="1" x14ac:dyDescent="0.25">
      <c r="A241" s="268">
        <v>1</v>
      </c>
      <c r="B241" s="269">
        <v>1</v>
      </c>
      <c r="C241" s="268">
        <v>0</v>
      </c>
      <c r="D241" s="202">
        <v>0</v>
      </c>
      <c r="E241" s="269">
        <v>0</v>
      </c>
      <c r="F241" s="268">
        <v>0</v>
      </c>
      <c r="G241" s="202">
        <v>0</v>
      </c>
      <c r="H241" s="202">
        <v>0</v>
      </c>
      <c r="I241" s="268">
        <v>0</v>
      </c>
      <c r="J241" s="148">
        <f t="shared" si="9"/>
        <v>1</v>
      </c>
      <c r="K241" s="206"/>
      <c r="L241" s="175" t="s">
        <v>4932</v>
      </c>
      <c r="M241" s="206" t="s">
        <v>5458</v>
      </c>
      <c r="N241" s="206"/>
      <c r="O241" s="206" t="s">
        <v>5702</v>
      </c>
      <c r="P241" s="308"/>
      <c r="Q241" s="42"/>
      <c r="R241" s="33"/>
      <c r="S241" s="61"/>
    </row>
    <row r="242" spans="1:19" ht="10.8" customHeight="1" x14ac:dyDescent="0.25">
      <c r="A242" s="268">
        <v>1</v>
      </c>
      <c r="B242" s="269">
        <v>1</v>
      </c>
      <c r="C242" s="268">
        <v>0</v>
      </c>
      <c r="D242" s="202">
        <v>0</v>
      </c>
      <c r="E242" s="269">
        <v>0</v>
      </c>
      <c r="F242" s="268">
        <v>0</v>
      </c>
      <c r="G242" s="202">
        <v>0</v>
      </c>
      <c r="H242" s="202">
        <v>0</v>
      </c>
      <c r="I242" s="268">
        <v>0</v>
      </c>
      <c r="J242" s="148">
        <f t="shared" si="9"/>
        <v>1</v>
      </c>
      <c r="K242" s="206"/>
      <c r="L242" s="175" t="s">
        <v>5127</v>
      </c>
      <c r="M242" s="206" t="s">
        <v>5459</v>
      </c>
      <c r="N242" s="206"/>
      <c r="O242" s="206"/>
      <c r="P242" s="308"/>
      <c r="Q242" s="42"/>
      <c r="R242" s="33"/>
      <c r="S242" s="61"/>
    </row>
    <row r="243" spans="1:19" ht="10.8" customHeight="1" x14ac:dyDescent="0.25">
      <c r="A243" s="268">
        <v>1</v>
      </c>
      <c r="B243" s="269">
        <v>1</v>
      </c>
      <c r="C243" s="268">
        <v>0</v>
      </c>
      <c r="D243" s="202">
        <v>0</v>
      </c>
      <c r="E243" s="269">
        <v>0</v>
      </c>
      <c r="F243" s="268">
        <v>0</v>
      </c>
      <c r="G243" s="202">
        <v>0</v>
      </c>
      <c r="H243" s="202">
        <v>0</v>
      </c>
      <c r="I243" s="268">
        <v>0</v>
      </c>
      <c r="J243" s="148">
        <f t="shared" si="9"/>
        <v>1</v>
      </c>
      <c r="K243" s="206"/>
      <c r="L243" s="175" t="s">
        <v>5128</v>
      </c>
      <c r="M243" s="206" t="s">
        <v>5460</v>
      </c>
      <c r="N243" s="206"/>
      <c r="O243" s="206"/>
      <c r="P243" s="308"/>
      <c r="Q243" s="42"/>
      <c r="R243" s="33"/>
      <c r="S243" s="61"/>
    </row>
    <row r="244" spans="1:19" ht="10.8" customHeight="1" x14ac:dyDescent="0.25">
      <c r="A244" s="268">
        <v>1</v>
      </c>
      <c r="B244" s="269">
        <v>1</v>
      </c>
      <c r="C244" s="268">
        <v>0</v>
      </c>
      <c r="D244" s="202">
        <v>0</v>
      </c>
      <c r="E244" s="269">
        <v>0</v>
      </c>
      <c r="F244" s="268">
        <v>0</v>
      </c>
      <c r="G244" s="202">
        <v>0</v>
      </c>
      <c r="H244" s="202">
        <v>0</v>
      </c>
      <c r="I244" s="268">
        <v>0</v>
      </c>
      <c r="J244" s="148">
        <f t="shared" si="9"/>
        <v>1</v>
      </c>
      <c r="K244" s="206"/>
      <c r="L244" s="175" t="s">
        <v>5129</v>
      </c>
      <c r="M244" s="206" t="s">
        <v>5461</v>
      </c>
      <c r="N244" s="206"/>
      <c r="O244" s="206"/>
      <c r="P244" s="308"/>
      <c r="Q244" s="42"/>
      <c r="R244" s="33"/>
      <c r="S244" s="61"/>
    </row>
    <row r="245" spans="1:19" ht="10.8" customHeight="1" x14ac:dyDescent="0.25">
      <c r="A245" s="268">
        <v>1</v>
      </c>
      <c r="B245" s="269">
        <v>1</v>
      </c>
      <c r="C245" s="268">
        <v>0</v>
      </c>
      <c r="D245" s="202">
        <v>0</v>
      </c>
      <c r="E245" s="269">
        <v>0</v>
      </c>
      <c r="F245" s="268">
        <v>0</v>
      </c>
      <c r="G245" s="202">
        <v>0</v>
      </c>
      <c r="H245" s="202">
        <v>0</v>
      </c>
      <c r="I245" s="268">
        <v>0</v>
      </c>
      <c r="J245" s="148">
        <f t="shared" si="9"/>
        <v>1</v>
      </c>
      <c r="K245" s="206"/>
      <c r="L245" s="175" t="s">
        <v>5130</v>
      </c>
      <c r="M245" s="206" t="s">
        <v>5462</v>
      </c>
      <c r="N245" s="206"/>
      <c r="O245" s="206"/>
      <c r="P245" s="308"/>
      <c r="Q245" s="42"/>
      <c r="R245" s="33"/>
      <c r="S245" s="61"/>
    </row>
    <row r="246" spans="1:19" ht="10.8" customHeight="1" x14ac:dyDescent="0.25">
      <c r="A246" s="268">
        <v>1</v>
      </c>
      <c r="B246" s="269">
        <v>1</v>
      </c>
      <c r="C246" s="268">
        <v>0</v>
      </c>
      <c r="D246" s="202">
        <v>0</v>
      </c>
      <c r="E246" s="269">
        <v>0</v>
      </c>
      <c r="F246" s="268">
        <v>0</v>
      </c>
      <c r="G246" s="202">
        <v>0</v>
      </c>
      <c r="H246" s="202">
        <v>0</v>
      </c>
      <c r="I246" s="268">
        <v>0</v>
      </c>
      <c r="J246" s="148">
        <f t="shared" si="9"/>
        <v>1</v>
      </c>
      <c r="K246" s="206"/>
      <c r="L246" s="175" t="s">
        <v>4933</v>
      </c>
      <c r="M246" s="206" t="s">
        <v>5463</v>
      </c>
      <c r="N246" s="206"/>
      <c r="O246" s="206" t="s">
        <v>5702</v>
      </c>
      <c r="P246" s="308"/>
      <c r="Q246" s="42"/>
      <c r="R246" s="33"/>
      <c r="S246" s="61"/>
    </row>
    <row r="247" spans="1:19" ht="10.8" customHeight="1" x14ac:dyDescent="0.25">
      <c r="A247" s="268">
        <v>1</v>
      </c>
      <c r="B247" s="269">
        <v>1</v>
      </c>
      <c r="C247" s="268">
        <v>0</v>
      </c>
      <c r="D247" s="202">
        <v>0</v>
      </c>
      <c r="E247" s="269">
        <v>0</v>
      </c>
      <c r="F247" s="268">
        <v>0</v>
      </c>
      <c r="G247" s="202">
        <v>0</v>
      </c>
      <c r="H247" s="202">
        <v>0</v>
      </c>
      <c r="I247" s="268">
        <v>0</v>
      </c>
      <c r="J247" s="148">
        <f t="shared" si="9"/>
        <v>1</v>
      </c>
      <c r="K247" s="206"/>
      <c r="L247" s="175" t="s">
        <v>5131</v>
      </c>
      <c r="M247" s="206" t="s">
        <v>5464</v>
      </c>
      <c r="N247" s="206"/>
      <c r="O247" s="206"/>
      <c r="P247" s="308"/>
      <c r="Q247" s="42"/>
      <c r="R247" s="33"/>
      <c r="S247" s="61"/>
    </row>
    <row r="248" spans="1:19" ht="10.8" customHeight="1" x14ac:dyDescent="0.25">
      <c r="A248" s="268">
        <v>1</v>
      </c>
      <c r="B248" s="269">
        <v>1</v>
      </c>
      <c r="C248" s="268">
        <v>0</v>
      </c>
      <c r="D248" s="202">
        <v>0</v>
      </c>
      <c r="E248" s="269">
        <v>0</v>
      </c>
      <c r="F248" s="268">
        <v>0</v>
      </c>
      <c r="G248" s="202">
        <v>0</v>
      </c>
      <c r="H248" s="202">
        <v>0</v>
      </c>
      <c r="I248" s="268">
        <v>0</v>
      </c>
      <c r="J248" s="148">
        <f t="shared" si="9"/>
        <v>1</v>
      </c>
      <c r="K248" s="206"/>
      <c r="L248" s="175" t="s">
        <v>5132</v>
      </c>
      <c r="M248" s="206" t="s">
        <v>5465</v>
      </c>
      <c r="N248" s="206"/>
      <c r="O248" s="206"/>
      <c r="P248" s="308"/>
      <c r="Q248" s="42"/>
      <c r="R248" s="33"/>
      <c r="S248" s="61"/>
    </row>
    <row r="249" spans="1:19" ht="10.8" customHeight="1" x14ac:dyDescent="0.25">
      <c r="A249" s="268">
        <v>1</v>
      </c>
      <c r="B249" s="269">
        <v>1</v>
      </c>
      <c r="C249" s="268">
        <v>0</v>
      </c>
      <c r="D249" s="202">
        <v>0</v>
      </c>
      <c r="E249" s="269">
        <v>0</v>
      </c>
      <c r="F249" s="268">
        <v>0</v>
      </c>
      <c r="G249" s="202">
        <v>0</v>
      </c>
      <c r="H249" s="202">
        <v>0</v>
      </c>
      <c r="I249" s="268">
        <v>0</v>
      </c>
      <c r="J249" s="148">
        <f t="shared" si="9"/>
        <v>1</v>
      </c>
      <c r="K249" s="206"/>
      <c r="L249" s="175" t="s">
        <v>5133</v>
      </c>
      <c r="M249" s="206" t="s">
        <v>5466</v>
      </c>
      <c r="N249" s="206"/>
      <c r="O249" s="206"/>
      <c r="P249" s="308"/>
      <c r="Q249" s="42"/>
      <c r="R249" s="33"/>
      <c r="S249" s="61"/>
    </row>
    <row r="250" spans="1:19" ht="10.8" customHeight="1" x14ac:dyDescent="0.25">
      <c r="A250" s="268">
        <v>1</v>
      </c>
      <c r="B250" s="269">
        <v>1</v>
      </c>
      <c r="C250" s="268">
        <v>0</v>
      </c>
      <c r="D250" s="202">
        <v>0</v>
      </c>
      <c r="E250" s="269">
        <v>0</v>
      </c>
      <c r="F250" s="268">
        <v>0</v>
      </c>
      <c r="G250" s="202">
        <v>0</v>
      </c>
      <c r="H250" s="202">
        <v>0</v>
      </c>
      <c r="I250" s="268">
        <v>0</v>
      </c>
      <c r="J250" s="148">
        <f t="shared" si="9"/>
        <v>1</v>
      </c>
      <c r="K250" s="206"/>
      <c r="L250" s="175" t="s">
        <v>5134</v>
      </c>
      <c r="M250" s="206" t="s">
        <v>5467</v>
      </c>
      <c r="N250" s="206"/>
      <c r="O250" s="206"/>
      <c r="P250" s="308"/>
      <c r="Q250" s="42"/>
      <c r="R250" s="33"/>
      <c r="S250" s="61"/>
    </row>
    <row r="251" spans="1:19" ht="10.8" customHeight="1" x14ac:dyDescent="0.25">
      <c r="A251" s="268">
        <v>1</v>
      </c>
      <c r="B251" s="269">
        <v>1</v>
      </c>
      <c r="C251" s="268">
        <v>0</v>
      </c>
      <c r="D251" s="202">
        <v>0</v>
      </c>
      <c r="E251" s="269">
        <v>0</v>
      </c>
      <c r="F251" s="268">
        <v>0</v>
      </c>
      <c r="G251" s="202">
        <v>0</v>
      </c>
      <c r="H251" s="202">
        <v>0</v>
      </c>
      <c r="I251" s="268">
        <v>0</v>
      </c>
      <c r="J251" s="148">
        <f t="shared" si="9"/>
        <v>1</v>
      </c>
      <c r="K251" s="206"/>
      <c r="L251" s="175" t="s">
        <v>4934</v>
      </c>
      <c r="M251" s="206" t="s">
        <v>5468</v>
      </c>
      <c r="N251" s="206"/>
      <c r="O251" s="206" t="s">
        <v>5702</v>
      </c>
      <c r="P251" s="308"/>
      <c r="Q251" s="42"/>
      <c r="R251" s="33"/>
      <c r="S251" s="61"/>
    </row>
    <row r="252" spans="1:19" ht="10.8" customHeight="1" x14ac:dyDescent="0.25">
      <c r="A252" s="268">
        <v>1</v>
      </c>
      <c r="B252" s="269">
        <v>1</v>
      </c>
      <c r="C252" s="268">
        <v>0</v>
      </c>
      <c r="D252" s="202">
        <v>0</v>
      </c>
      <c r="E252" s="269">
        <v>0</v>
      </c>
      <c r="F252" s="268">
        <v>0</v>
      </c>
      <c r="G252" s="202">
        <v>0</v>
      </c>
      <c r="H252" s="202">
        <v>0</v>
      </c>
      <c r="I252" s="268">
        <v>0</v>
      </c>
      <c r="J252" s="148">
        <f t="shared" si="9"/>
        <v>1</v>
      </c>
      <c r="K252" s="206"/>
      <c r="L252" s="175" t="s">
        <v>5135</v>
      </c>
      <c r="M252" s="206" t="s">
        <v>5469</v>
      </c>
      <c r="N252" s="206"/>
      <c r="O252" s="206"/>
      <c r="P252" s="308"/>
      <c r="Q252" s="42"/>
      <c r="R252" s="33"/>
      <c r="S252" s="61"/>
    </row>
    <row r="253" spans="1:19" ht="10.8" customHeight="1" x14ac:dyDescent="0.25">
      <c r="A253" s="268">
        <v>1</v>
      </c>
      <c r="B253" s="269">
        <v>1</v>
      </c>
      <c r="C253" s="268">
        <v>0</v>
      </c>
      <c r="D253" s="202">
        <v>0</v>
      </c>
      <c r="E253" s="269">
        <v>0</v>
      </c>
      <c r="F253" s="268">
        <v>0</v>
      </c>
      <c r="G253" s="202">
        <v>0</v>
      </c>
      <c r="H253" s="202">
        <v>0</v>
      </c>
      <c r="I253" s="268">
        <v>0</v>
      </c>
      <c r="J253" s="148">
        <f t="shared" si="9"/>
        <v>1</v>
      </c>
      <c r="K253" s="206"/>
      <c r="L253" s="175" t="s">
        <v>5136</v>
      </c>
      <c r="M253" s="206" t="s">
        <v>5470</v>
      </c>
      <c r="N253" s="206"/>
      <c r="O253" s="206"/>
      <c r="P253" s="308"/>
      <c r="Q253" s="42"/>
      <c r="R253" s="33"/>
      <c r="S253" s="61"/>
    </row>
    <row r="254" spans="1:19" ht="10.8" customHeight="1" x14ac:dyDescent="0.25">
      <c r="A254" s="268">
        <v>1</v>
      </c>
      <c r="B254" s="269">
        <v>1</v>
      </c>
      <c r="C254" s="268">
        <v>0</v>
      </c>
      <c r="D254" s="202">
        <v>0</v>
      </c>
      <c r="E254" s="269">
        <v>0</v>
      </c>
      <c r="F254" s="268">
        <v>0</v>
      </c>
      <c r="G254" s="202">
        <v>0</v>
      </c>
      <c r="H254" s="202">
        <v>0</v>
      </c>
      <c r="I254" s="268">
        <v>0</v>
      </c>
      <c r="J254" s="148">
        <f t="shared" si="9"/>
        <v>1</v>
      </c>
      <c r="K254" s="206"/>
      <c r="L254" s="175" t="s">
        <v>5137</v>
      </c>
      <c r="M254" s="206" t="s">
        <v>5471</v>
      </c>
      <c r="N254" s="206"/>
      <c r="O254" s="206"/>
      <c r="P254" s="308"/>
      <c r="Q254" s="42"/>
      <c r="R254" s="33"/>
      <c r="S254" s="61"/>
    </row>
    <row r="255" spans="1:19" ht="10.8" customHeight="1" x14ac:dyDescent="0.25">
      <c r="A255" s="268">
        <v>1</v>
      </c>
      <c r="B255" s="269">
        <v>1</v>
      </c>
      <c r="C255" s="268">
        <v>0</v>
      </c>
      <c r="D255" s="202">
        <v>0</v>
      </c>
      <c r="E255" s="269">
        <v>0</v>
      </c>
      <c r="F255" s="268">
        <v>0</v>
      </c>
      <c r="G255" s="202">
        <v>0</v>
      </c>
      <c r="H255" s="202">
        <v>0</v>
      </c>
      <c r="I255" s="268">
        <v>0</v>
      </c>
      <c r="J255" s="148">
        <f t="shared" si="9"/>
        <v>1</v>
      </c>
      <c r="K255" s="206"/>
      <c r="L255" s="175" t="s">
        <v>5138</v>
      </c>
      <c r="M255" s="206" t="s">
        <v>5472</v>
      </c>
      <c r="N255" s="206"/>
      <c r="O255" s="206"/>
      <c r="P255" s="308"/>
      <c r="Q255" s="42"/>
      <c r="R255" s="33"/>
      <c r="S255" s="61"/>
    </row>
    <row r="256" spans="1:19" ht="10.8" customHeight="1" x14ac:dyDescent="0.25">
      <c r="A256" s="268">
        <v>1</v>
      </c>
      <c r="B256" s="269">
        <v>1</v>
      </c>
      <c r="C256" s="268">
        <v>0</v>
      </c>
      <c r="D256" s="202">
        <v>0</v>
      </c>
      <c r="E256" s="269">
        <v>0</v>
      </c>
      <c r="F256" s="268">
        <v>0</v>
      </c>
      <c r="G256" s="202">
        <v>0</v>
      </c>
      <c r="H256" s="202">
        <v>0</v>
      </c>
      <c r="I256" s="268">
        <v>0</v>
      </c>
      <c r="J256" s="148">
        <f t="shared" si="9"/>
        <v>1</v>
      </c>
      <c r="K256" s="206"/>
      <c r="L256" s="175" t="s">
        <v>4935</v>
      </c>
      <c r="M256" s="206" t="s">
        <v>5473</v>
      </c>
      <c r="N256" s="206"/>
      <c r="O256" s="206" t="s">
        <v>5702</v>
      </c>
      <c r="P256" s="308"/>
      <c r="Q256" s="42"/>
      <c r="R256" s="33"/>
      <c r="S256" s="61"/>
    </row>
    <row r="257" spans="1:19" ht="10.8" customHeight="1" x14ac:dyDescent="0.25">
      <c r="A257" s="268">
        <v>1</v>
      </c>
      <c r="B257" s="269">
        <v>1</v>
      </c>
      <c r="C257" s="268">
        <v>0</v>
      </c>
      <c r="D257" s="202">
        <v>0</v>
      </c>
      <c r="E257" s="269">
        <v>0</v>
      </c>
      <c r="F257" s="268">
        <v>0</v>
      </c>
      <c r="G257" s="202">
        <v>0</v>
      </c>
      <c r="H257" s="202">
        <v>0</v>
      </c>
      <c r="I257" s="268">
        <v>0</v>
      </c>
      <c r="J257" s="148">
        <f t="shared" si="9"/>
        <v>1</v>
      </c>
      <c r="K257" s="206"/>
      <c r="L257" s="175" t="s">
        <v>5139</v>
      </c>
      <c r="M257" s="206" t="s">
        <v>5474</v>
      </c>
      <c r="N257" s="206"/>
      <c r="O257" s="206"/>
      <c r="P257" s="308"/>
      <c r="Q257" s="42"/>
      <c r="R257" s="33"/>
      <c r="S257" s="61"/>
    </row>
    <row r="258" spans="1:19" ht="10.8" customHeight="1" x14ac:dyDescent="0.25">
      <c r="A258" s="268">
        <v>1</v>
      </c>
      <c r="B258" s="269">
        <v>1</v>
      </c>
      <c r="C258" s="268">
        <v>0</v>
      </c>
      <c r="D258" s="202">
        <v>0</v>
      </c>
      <c r="E258" s="269">
        <v>0</v>
      </c>
      <c r="F258" s="268">
        <v>0</v>
      </c>
      <c r="G258" s="202">
        <v>0</v>
      </c>
      <c r="H258" s="202">
        <v>0</v>
      </c>
      <c r="I258" s="268">
        <v>0</v>
      </c>
      <c r="J258" s="148">
        <f t="shared" ref="J258:J321" si="10">IF(AND(F258=0,G258=0,H258=0),1,0)</f>
        <v>1</v>
      </c>
      <c r="K258" s="206"/>
      <c r="L258" s="175" t="s">
        <v>5140</v>
      </c>
      <c r="M258" s="206" t="s">
        <v>5475</v>
      </c>
      <c r="N258" s="206"/>
      <c r="O258" s="206"/>
      <c r="P258" s="308"/>
      <c r="Q258" s="42"/>
      <c r="R258" s="33"/>
      <c r="S258" s="61"/>
    </row>
    <row r="259" spans="1:19" ht="10.8" customHeight="1" x14ac:dyDescent="0.25">
      <c r="A259" s="268">
        <v>1</v>
      </c>
      <c r="B259" s="269">
        <v>1</v>
      </c>
      <c r="C259" s="268">
        <v>0</v>
      </c>
      <c r="D259" s="202">
        <v>0</v>
      </c>
      <c r="E259" s="269">
        <v>0</v>
      </c>
      <c r="F259" s="268">
        <v>0</v>
      </c>
      <c r="G259" s="202">
        <v>0</v>
      </c>
      <c r="H259" s="202">
        <v>0</v>
      </c>
      <c r="I259" s="268">
        <v>0</v>
      </c>
      <c r="J259" s="148">
        <f t="shared" si="10"/>
        <v>1</v>
      </c>
      <c r="K259" s="206"/>
      <c r="L259" s="175" t="s">
        <v>5141</v>
      </c>
      <c r="M259" s="206" t="s">
        <v>5476</v>
      </c>
      <c r="N259" s="206"/>
      <c r="O259" s="206"/>
      <c r="P259" s="308"/>
      <c r="Q259" s="42"/>
      <c r="R259" s="33"/>
      <c r="S259" s="61"/>
    </row>
    <row r="260" spans="1:19" ht="10.8" customHeight="1" x14ac:dyDescent="0.25">
      <c r="A260" s="268">
        <v>1</v>
      </c>
      <c r="B260" s="269">
        <v>1</v>
      </c>
      <c r="C260" s="268">
        <v>0</v>
      </c>
      <c r="D260" s="202">
        <v>0</v>
      </c>
      <c r="E260" s="269">
        <v>0</v>
      </c>
      <c r="F260" s="268">
        <v>0</v>
      </c>
      <c r="G260" s="202">
        <v>0</v>
      </c>
      <c r="H260" s="202">
        <v>0</v>
      </c>
      <c r="I260" s="268">
        <v>0</v>
      </c>
      <c r="J260" s="148">
        <f t="shared" si="10"/>
        <v>1</v>
      </c>
      <c r="K260" s="206"/>
      <c r="L260" s="175" t="s">
        <v>5142</v>
      </c>
      <c r="M260" s="206" t="s">
        <v>5477</v>
      </c>
      <c r="N260" s="206"/>
      <c r="O260" s="206"/>
      <c r="P260" s="308"/>
      <c r="Q260" s="42"/>
      <c r="R260" s="33"/>
      <c r="S260" s="61"/>
    </row>
    <row r="261" spans="1:19" ht="10.8" customHeight="1" x14ac:dyDescent="0.25">
      <c r="A261" s="268">
        <v>1</v>
      </c>
      <c r="B261" s="269">
        <v>1</v>
      </c>
      <c r="C261" s="268">
        <v>0</v>
      </c>
      <c r="D261" s="202">
        <v>0</v>
      </c>
      <c r="E261" s="269">
        <v>0</v>
      </c>
      <c r="F261" s="268">
        <v>0</v>
      </c>
      <c r="G261" s="202">
        <v>0</v>
      </c>
      <c r="H261" s="202">
        <v>0</v>
      </c>
      <c r="I261" s="268">
        <v>0</v>
      </c>
      <c r="J261" s="148">
        <f t="shared" si="10"/>
        <v>1</v>
      </c>
      <c r="K261" s="206"/>
      <c r="L261" s="175" t="s">
        <v>4936</v>
      </c>
      <c r="M261" s="206" t="s">
        <v>5478</v>
      </c>
      <c r="N261" s="206"/>
      <c r="O261" s="206" t="s">
        <v>5702</v>
      </c>
      <c r="P261" s="308"/>
      <c r="Q261" s="42"/>
      <c r="R261" s="33"/>
      <c r="S261" s="61"/>
    </row>
    <row r="262" spans="1:19" ht="10.8" customHeight="1" x14ac:dyDescent="0.25">
      <c r="A262" s="268">
        <v>1</v>
      </c>
      <c r="B262" s="269">
        <v>1</v>
      </c>
      <c r="C262" s="268">
        <v>0</v>
      </c>
      <c r="D262" s="202">
        <v>0</v>
      </c>
      <c r="E262" s="269">
        <v>0</v>
      </c>
      <c r="F262" s="268">
        <v>0</v>
      </c>
      <c r="G262" s="202">
        <v>0</v>
      </c>
      <c r="H262" s="202">
        <v>0</v>
      </c>
      <c r="I262" s="268">
        <v>0</v>
      </c>
      <c r="J262" s="148">
        <f t="shared" si="10"/>
        <v>1</v>
      </c>
      <c r="K262" s="206"/>
      <c r="L262" s="175" t="s">
        <v>5143</v>
      </c>
      <c r="M262" s="206" t="s">
        <v>5479</v>
      </c>
      <c r="N262" s="206"/>
      <c r="O262" s="206"/>
      <c r="P262" s="308"/>
      <c r="Q262" s="42"/>
      <c r="R262" s="33"/>
      <c r="S262" s="61"/>
    </row>
    <row r="263" spans="1:19" ht="10.8" customHeight="1" x14ac:dyDescent="0.25">
      <c r="A263" s="268">
        <v>1</v>
      </c>
      <c r="B263" s="269">
        <v>1</v>
      </c>
      <c r="C263" s="268">
        <v>0</v>
      </c>
      <c r="D263" s="202">
        <v>0</v>
      </c>
      <c r="E263" s="269">
        <v>0</v>
      </c>
      <c r="F263" s="268">
        <v>0</v>
      </c>
      <c r="G263" s="202">
        <v>0</v>
      </c>
      <c r="H263" s="202">
        <v>0</v>
      </c>
      <c r="I263" s="268">
        <v>0</v>
      </c>
      <c r="J263" s="148">
        <f t="shared" si="10"/>
        <v>1</v>
      </c>
      <c r="K263" s="206"/>
      <c r="L263" s="175" t="s">
        <v>5144</v>
      </c>
      <c r="M263" s="206" t="s">
        <v>5480</v>
      </c>
      <c r="N263" s="206"/>
      <c r="O263" s="206"/>
      <c r="P263" s="308"/>
      <c r="Q263" s="42"/>
      <c r="R263" s="33"/>
      <c r="S263" s="61"/>
    </row>
    <row r="264" spans="1:19" ht="10.8" customHeight="1" x14ac:dyDescent="0.25">
      <c r="A264" s="268">
        <v>1</v>
      </c>
      <c r="B264" s="269">
        <v>1</v>
      </c>
      <c r="C264" s="268">
        <v>0</v>
      </c>
      <c r="D264" s="202">
        <v>0</v>
      </c>
      <c r="E264" s="269">
        <v>0</v>
      </c>
      <c r="F264" s="268">
        <v>0</v>
      </c>
      <c r="G264" s="202">
        <v>0</v>
      </c>
      <c r="H264" s="202">
        <v>0</v>
      </c>
      <c r="I264" s="268">
        <v>0</v>
      </c>
      <c r="J264" s="148">
        <f t="shared" si="10"/>
        <v>1</v>
      </c>
      <c r="K264" s="206"/>
      <c r="L264" s="175" t="s">
        <v>5145</v>
      </c>
      <c r="M264" s="206" t="s">
        <v>5481</v>
      </c>
      <c r="N264" s="206"/>
      <c r="O264" s="206"/>
      <c r="P264" s="308"/>
      <c r="Q264" s="42"/>
      <c r="R264" s="33"/>
      <c r="S264" s="61"/>
    </row>
    <row r="265" spans="1:19" ht="10.8" customHeight="1" x14ac:dyDescent="0.25">
      <c r="A265" s="268">
        <v>1</v>
      </c>
      <c r="B265" s="269">
        <v>1</v>
      </c>
      <c r="C265" s="268">
        <v>0</v>
      </c>
      <c r="D265" s="202">
        <v>0</v>
      </c>
      <c r="E265" s="269">
        <v>0</v>
      </c>
      <c r="F265" s="268">
        <v>0</v>
      </c>
      <c r="G265" s="202">
        <v>0</v>
      </c>
      <c r="H265" s="202">
        <v>0</v>
      </c>
      <c r="I265" s="268">
        <v>0</v>
      </c>
      <c r="J265" s="148">
        <f t="shared" si="10"/>
        <v>1</v>
      </c>
      <c r="K265" s="206"/>
      <c r="L265" s="175" t="s">
        <v>5146</v>
      </c>
      <c r="M265" s="206" t="s">
        <v>5482</v>
      </c>
      <c r="N265" s="206"/>
      <c r="O265" s="206"/>
      <c r="P265" s="308"/>
      <c r="Q265" s="42"/>
      <c r="R265" s="33"/>
      <c r="S265" s="61"/>
    </row>
    <row r="266" spans="1:19" ht="10.8" customHeight="1" x14ac:dyDescent="0.25">
      <c r="A266" s="268">
        <v>1</v>
      </c>
      <c r="B266" s="269">
        <v>1</v>
      </c>
      <c r="C266" s="268">
        <v>0</v>
      </c>
      <c r="D266" s="202">
        <v>0</v>
      </c>
      <c r="E266" s="269">
        <v>0</v>
      </c>
      <c r="F266" s="268">
        <v>0</v>
      </c>
      <c r="G266" s="202">
        <v>0</v>
      </c>
      <c r="H266" s="202">
        <v>0</v>
      </c>
      <c r="I266" s="268">
        <v>0</v>
      </c>
      <c r="J266" s="148">
        <f t="shared" si="10"/>
        <v>1</v>
      </c>
      <c r="K266" s="206"/>
      <c r="L266" s="175" t="s">
        <v>4937</v>
      </c>
      <c r="M266" s="206" t="s">
        <v>5483</v>
      </c>
      <c r="N266" s="206"/>
      <c r="O266" s="206" t="s">
        <v>5702</v>
      </c>
      <c r="P266" s="308"/>
      <c r="Q266" s="42"/>
      <c r="R266" s="33"/>
      <c r="S266" s="61"/>
    </row>
    <row r="267" spans="1:19" ht="10.8" customHeight="1" x14ac:dyDescent="0.25">
      <c r="A267" s="268">
        <v>1</v>
      </c>
      <c r="B267" s="269">
        <v>1</v>
      </c>
      <c r="C267" s="268">
        <v>0</v>
      </c>
      <c r="D267" s="202">
        <v>0</v>
      </c>
      <c r="E267" s="269">
        <v>0</v>
      </c>
      <c r="F267" s="268">
        <v>0</v>
      </c>
      <c r="G267" s="202">
        <v>0</v>
      </c>
      <c r="H267" s="202">
        <v>0</v>
      </c>
      <c r="I267" s="268">
        <v>0</v>
      </c>
      <c r="J267" s="148">
        <f t="shared" si="10"/>
        <v>1</v>
      </c>
      <c r="K267" s="206"/>
      <c r="L267" s="175" t="s">
        <v>5147</v>
      </c>
      <c r="M267" s="206" t="s">
        <v>5484</v>
      </c>
      <c r="N267" s="206"/>
      <c r="O267" s="206"/>
      <c r="P267" s="308"/>
      <c r="Q267" s="42"/>
      <c r="R267" s="33"/>
      <c r="S267" s="61"/>
    </row>
    <row r="268" spans="1:19" ht="10.8" customHeight="1" x14ac:dyDescent="0.25">
      <c r="A268" s="268">
        <v>1</v>
      </c>
      <c r="B268" s="269">
        <v>1</v>
      </c>
      <c r="C268" s="268">
        <v>0</v>
      </c>
      <c r="D268" s="202">
        <v>0</v>
      </c>
      <c r="E268" s="269">
        <v>0</v>
      </c>
      <c r="F268" s="268">
        <v>0</v>
      </c>
      <c r="G268" s="202">
        <v>0</v>
      </c>
      <c r="H268" s="202">
        <v>0</v>
      </c>
      <c r="I268" s="268">
        <v>0</v>
      </c>
      <c r="J268" s="148">
        <f t="shared" si="10"/>
        <v>1</v>
      </c>
      <c r="K268" s="206"/>
      <c r="L268" s="175" t="s">
        <v>5148</v>
      </c>
      <c r="M268" s="206" t="s">
        <v>5485</v>
      </c>
      <c r="N268" s="206"/>
      <c r="O268" s="206"/>
      <c r="P268" s="308"/>
      <c r="Q268" s="42"/>
      <c r="R268" s="33"/>
      <c r="S268" s="61"/>
    </row>
    <row r="269" spans="1:19" ht="10.8" customHeight="1" x14ac:dyDescent="0.25">
      <c r="A269" s="268">
        <v>1</v>
      </c>
      <c r="B269" s="269">
        <v>1</v>
      </c>
      <c r="C269" s="268">
        <v>0</v>
      </c>
      <c r="D269" s="202">
        <v>0</v>
      </c>
      <c r="E269" s="269">
        <v>0</v>
      </c>
      <c r="F269" s="268">
        <v>0</v>
      </c>
      <c r="G269" s="202">
        <v>0</v>
      </c>
      <c r="H269" s="202">
        <v>0</v>
      </c>
      <c r="I269" s="268">
        <v>0</v>
      </c>
      <c r="J269" s="148">
        <f t="shared" si="10"/>
        <v>1</v>
      </c>
      <c r="K269" s="206"/>
      <c r="L269" s="175" t="s">
        <v>5149</v>
      </c>
      <c r="M269" s="206" t="s">
        <v>5486</v>
      </c>
      <c r="N269" s="206"/>
      <c r="O269" s="206"/>
      <c r="P269" s="308"/>
      <c r="Q269" s="42"/>
      <c r="R269" s="33"/>
      <c r="S269" s="61"/>
    </row>
    <row r="270" spans="1:19" ht="10.8" customHeight="1" x14ac:dyDescent="0.25">
      <c r="A270" s="268">
        <v>1</v>
      </c>
      <c r="B270" s="269">
        <v>1</v>
      </c>
      <c r="C270" s="268">
        <v>0</v>
      </c>
      <c r="D270" s="202">
        <v>0</v>
      </c>
      <c r="E270" s="269">
        <v>0</v>
      </c>
      <c r="F270" s="268">
        <v>0</v>
      </c>
      <c r="G270" s="202">
        <v>0</v>
      </c>
      <c r="H270" s="202">
        <v>0</v>
      </c>
      <c r="I270" s="268">
        <v>0</v>
      </c>
      <c r="J270" s="148">
        <f t="shared" si="10"/>
        <v>1</v>
      </c>
      <c r="K270" s="206"/>
      <c r="L270" s="175" t="s">
        <v>5150</v>
      </c>
      <c r="M270" s="206" t="s">
        <v>5487</v>
      </c>
      <c r="N270" s="206"/>
      <c r="O270" s="206"/>
      <c r="P270" s="308"/>
      <c r="Q270" s="42"/>
      <c r="R270" s="33"/>
      <c r="S270" s="61"/>
    </row>
    <row r="271" spans="1:19" ht="10.8" customHeight="1" x14ac:dyDescent="0.25">
      <c r="A271" s="268">
        <v>1</v>
      </c>
      <c r="B271" s="269">
        <v>1</v>
      </c>
      <c r="C271" s="268">
        <v>0</v>
      </c>
      <c r="D271" s="202">
        <v>0</v>
      </c>
      <c r="E271" s="269">
        <v>0</v>
      </c>
      <c r="F271" s="268">
        <v>0</v>
      </c>
      <c r="G271" s="202">
        <v>0</v>
      </c>
      <c r="H271" s="202">
        <v>0</v>
      </c>
      <c r="I271" s="268">
        <v>0</v>
      </c>
      <c r="J271" s="148">
        <f t="shared" si="10"/>
        <v>1</v>
      </c>
      <c r="K271" s="206"/>
      <c r="L271" s="175" t="s">
        <v>4965</v>
      </c>
      <c r="M271" s="206" t="s">
        <v>5488</v>
      </c>
      <c r="N271" s="206"/>
      <c r="O271" s="206" t="s">
        <v>5702</v>
      </c>
      <c r="P271" s="308"/>
      <c r="Q271" s="42"/>
      <c r="R271" s="33"/>
      <c r="S271" s="61"/>
    </row>
    <row r="272" spans="1:19" ht="10.8" customHeight="1" x14ac:dyDescent="0.25">
      <c r="A272" s="268">
        <v>1</v>
      </c>
      <c r="B272" s="269">
        <v>1</v>
      </c>
      <c r="C272" s="268">
        <v>0</v>
      </c>
      <c r="D272" s="202">
        <v>0</v>
      </c>
      <c r="E272" s="269">
        <v>0</v>
      </c>
      <c r="F272" s="268">
        <v>0</v>
      </c>
      <c r="G272" s="202">
        <v>0</v>
      </c>
      <c r="H272" s="202">
        <v>0</v>
      </c>
      <c r="I272" s="268">
        <v>0</v>
      </c>
      <c r="J272" s="148">
        <f t="shared" si="10"/>
        <v>1</v>
      </c>
      <c r="K272" s="206"/>
      <c r="L272" s="175" t="s">
        <v>5151</v>
      </c>
      <c r="M272" s="206" t="s">
        <v>5489</v>
      </c>
      <c r="N272" s="206"/>
      <c r="O272" s="206"/>
      <c r="P272" s="308"/>
      <c r="Q272" s="42"/>
      <c r="R272" s="33"/>
      <c r="S272" s="61"/>
    </row>
    <row r="273" spans="1:19" ht="10.8" customHeight="1" x14ac:dyDescent="0.25">
      <c r="A273" s="268">
        <v>1</v>
      </c>
      <c r="B273" s="269">
        <v>1</v>
      </c>
      <c r="C273" s="268">
        <v>0</v>
      </c>
      <c r="D273" s="202">
        <v>0</v>
      </c>
      <c r="E273" s="269">
        <v>0</v>
      </c>
      <c r="F273" s="268">
        <v>0</v>
      </c>
      <c r="G273" s="202">
        <v>0</v>
      </c>
      <c r="H273" s="202">
        <v>0</v>
      </c>
      <c r="I273" s="268">
        <v>0</v>
      </c>
      <c r="J273" s="148">
        <f t="shared" si="10"/>
        <v>1</v>
      </c>
      <c r="K273" s="206"/>
      <c r="L273" s="175" t="s">
        <v>5152</v>
      </c>
      <c r="M273" s="206" t="s">
        <v>5490</v>
      </c>
      <c r="N273" s="206"/>
      <c r="O273" s="206"/>
      <c r="P273" s="308"/>
      <c r="Q273" s="42"/>
      <c r="R273" s="33"/>
      <c r="S273" s="61"/>
    </row>
    <row r="274" spans="1:19" ht="10.8" customHeight="1" x14ac:dyDescent="0.25">
      <c r="A274" s="268">
        <v>1</v>
      </c>
      <c r="B274" s="269">
        <v>1</v>
      </c>
      <c r="C274" s="268">
        <v>0</v>
      </c>
      <c r="D274" s="202">
        <v>0</v>
      </c>
      <c r="E274" s="269">
        <v>0</v>
      </c>
      <c r="F274" s="268">
        <v>0</v>
      </c>
      <c r="G274" s="202">
        <v>0</v>
      </c>
      <c r="H274" s="202">
        <v>0</v>
      </c>
      <c r="I274" s="268">
        <v>0</v>
      </c>
      <c r="J274" s="148">
        <f t="shared" si="10"/>
        <v>1</v>
      </c>
      <c r="K274" s="206"/>
      <c r="L274" s="175" t="s">
        <v>5153</v>
      </c>
      <c r="M274" s="206" t="s">
        <v>5491</v>
      </c>
      <c r="N274" s="206"/>
      <c r="O274" s="206"/>
      <c r="P274" s="308"/>
      <c r="Q274" s="42"/>
      <c r="R274" s="33"/>
      <c r="S274" s="61"/>
    </row>
    <row r="275" spans="1:19" ht="10.8" customHeight="1" x14ac:dyDescent="0.25">
      <c r="A275" s="268">
        <v>1</v>
      </c>
      <c r="B275" s="269">
        <v>1</v>
      </c>
      <c r="C275" s="268">
        <v>0</v>
      </c>
      <c r="D275" s="202">
        <v>0</v>
      </c>
      <c r="E275" s="269">
        <v>0</v>
      </c>
      <c r="F275" s="268">
        <v>0</v>
      </c>
      <c r="G275" s="202">
        <v>0</v>
      </c>
      <c r="H275" s="202">
        <v>0</v>
      </c>
      <c r="I275" s="268">
        <v>0</v>
      </c>
      <c r="J275" s="148">
        <f t="shared" si="10"/>
        <v>1</v>
      </c>
      <c r="K275" s="206"/>
      <c r="L275" s="175" t="s">
        <v>5154</v>
      </c>
      <c r="M275" s="206" t="s">
        <v>5492</v>
      </c>
      <c r="N275" s="206"/>
      <c r="O275" s="206"/>
      <c r="P275" s="308"/>
      <c r="Q275" s="42"/>
      <c r="R275" s="33"/>
      <c r="S275" s="61"/>
    </row>
    <row r="276" spans="1:19" ht="10.8" customHeight="1" x14ac:dyDescent="0.25">
      <c r="A276" s="268">
        <v>1</v>
      </c>
      <c r="B276" s="269">
        <v>1</v>
      </c>
      <c r="C276" s="268">
        <v>0</v>
      </c>
      <c r="D276" s="202">
        <v>0</v>
      </c>
      <c r="E276" s="269">
        <v>0</v>
      </c>
      <c r="F276" s="268">
        <v>0</v>
      </c>
      <c r="G276" s="202">
        <v>0</v>
      </c>
      <c r="H276" s="202">
        <v>0</v>
      </c>
      <c r="I276" s="268">
        <v>0</v>
      </c>
      <c r="J276" s="148">
        <f t="shared" si="10"/>
        <v>1</v>
      </c>
      <c r="K276" s="206"/>
      <c r="L276" s="175" t="s">
        <v>4938</v>
      </c>
      <c r="M276" s="206" t="s">
        <v>5493</v>
      </c>
      <c r="N276" s="206"/>
      <c r="O276" s="206" t="s">
        <v>5702</v>
      </c>
      <c r="P276" s="308"/>
      <c r="Q276" s="42"/>
      <c r="R276" s="33"/>
      <c r="S276" s="61"/>
    </row>
    <row r="277" spans="1:19" ht="10.8" customHeight="1" x14ac:dyDescent="0.25">
      <c r="A277" s="268">
        <v>1</v>
      </c>
      <c r="B277" s="269">
        <v>1</v>
      </c>
      <c r="C277" s="268">
        <v>0</v>
      </c>
      <c r="D277" s="202">
        <v>0</v>
      </c>
      <c r="E277" s="269">
        <v>0</v>
      </c>
      <c r="F277" s="268">
        <v>0</v>
      </c>
      <c r="G277" s="202">
        <v>0</v>
      </c>
      <c r="H277" s="202">
        <v>0</v>
      </c>
      <c r="I277" s="268">
        <v>0</v>
      </c>
      <c r="J277" s="148">
        <f t="shared" si="10"/>
        <v>1</v>
      </c>
      <c r="K277" s="206"/>
      <c r="L277" s="175" t="s">
        <v>5155</v>
      </c>
      <c r="M277" s="206" t="s">
        <v>5494</v>
      </c>
      <c r="N277" s="206"/>
      <c r="O277" s="206"/>
      <c r="P277" s="308"/>
      <c r="Q277" s="42"/>
      <c r="R277" s="33"/>
      <c r="S277" s="61"/>
    </row>
    <row r="278" spans="1:19" ht="10.8" customHeight="1" x14ac:dyDescent="0.25">
      <c r="A278" s="268">
        <v>1</v>
      </c>
      <c r="B278" s="269">
        <v>1</v>
      </c>
      <c r="C278" s="268">
        <v>0</v>
      </c>
      <c r="D278" s="202">
        <v>0</v>
      </c>
      <c r="E278" s="269">
        <v>0</v>
      </c>
      <c r="F278" s="268">
        <v>0</v>
      </c>
      <c r="G278" s="202">
        <v>0</v>
      </c>
      <c r="H278" s="202">
        <v>0</v>
      </c>
      <c r="I278" s="268">
        <v>0</v>
      </c>
      <c r="J278" s="148">
        <f t="shared" si="10"/>
        <v>1</v>
      </c>
      <c r="K278" s="206"/>
      <c r="L278" s="175" t="s">
        <v>5156</v>
      </c>
      <c r="M278" s="206" t="s">
        <v>5495</v>
      </c>
      <c r="N278" s="206"/>
      <c r="O278" s="206"/>
      <c r="P278" s="308"/>
      <c r="Q278" s="42"/>
      <c r="R278" s="33"/>
      <c r="S278" s="61"/>
    </row>
    <row r="279" spans="1:19" ht="10.8" customHeight="1" x14ac:dyDescent="0.25">
      <c r="A279" s="268">
        <v>1</v>
      </c>
      <c r="B279" s="269">
        <v>1</v>
      </c>
      <c r="C279" s="268">
        <v>0</v>
      </c>
      <c r="D279" s="202">
        <v>0</v>
      </c>
      <c r="E279" s="269">
        <v>0</v>
      </c>
      <c r="F279" s="268">
        <v>0</v>
      </c>
      <c r="G279" s="202">
        <v>0</v>
      </c>
      <c r="H279" s="202">
        <v>0</v>
      </c>
      <c r="I279" s="268">
        <v>0</v>
      </c>
      <c r="J279" s="148">
        <f t="shared" si="10"/>
        <v>1</v>
      </c>
      <c r="K279" s="206"/>
      <c r="L279" s="175" t="s">
        <v>5157</v>
      </c>
      <c r="M279" s="206" t="s">
        <v>5496</v>
      </c>
      <c r="N279" s="206"/>
      <c r="O279" s="206"/>
      <c r="P279" s="308"/>
      <c r="Q279" s="42"/>
      <c r="R279" s="33"/>
      <c r="S279" s="61"/>
    </row>
    <row r="280" spans="1:19" ht="10.8" customHeight="1" x14ac:dyDescent="0.25">
      <c r="A280" s="268">
        <v>1</v>
      </c>
      <c r="B280" s="269">
        <v>1</v>
      </c>
      <c r="C280" s="268">
        <v>0</v>
      </c>
      <c r="D280" s="202">
        <v>0</v>
      </c>
      <c r="E280" s="269">
        <v>0</v>
      </c>
      <c r="F280" s="268">
        <v>0</v>
      </c>
      <c r="G280" s="202">
        <v>0</v>
      </c>
      <c r="H280" s="202">
        <v>0</v>
      </c>
      <c r="I280" s="268">
        <v>0</v>
      </c>
      <c r="J280" s="148">
        <f t="shared" si="10"/>
        <v>1</v>
      </c>
      <c r="K280" s="206"/>
      <c r="L280" s="175" t="s">
        <v>5158</v>
      </c>
      <c r="M280" s="206" t="s">
        <v>5497</v>
      </c>
      <c r="N280" s="206"/>
      <c r="O280" s="206"/>
      <c r="P280" s="308"/>
      <c r="Q280" s="42"/>
      <c r="R280" s="33"/>
      <c r="S280" s="61"/>
    </row>
    <row r="281" spans="1:19" ht="10.8" customHeight="1" x14ac:dyDescent="0.25">
      <c r="A281" s="268">
        <v>1</v>
      </c>
      <c r="B281" s="269">
        <v>1</v>
      </c>
      <c r="C281" s="268">
        <v>0</v>
      </c>
      <c r="D281" s="202">
        <v>0</v>
      </c>
      <c r="E281" s="269">
        <v>0</v>
      </c>
      <c r="F281" s="268">
        <v>0</v>
      </c>
      <c r="G281" s="202">
        <v>0</v>
      </c>
      <c r="H281" s="202">
        <v>0</v>
      </c>
      <c r="I281" s="268">
        <v>0</v>
      </c>
      <c r="J281" s="148">
        <f t="shared" si="10"/>
        <v>1</v>
      </c>
      <c r="K281" s="206"/>
      <c r="L281" s="175" t="s">
        <v>4939</v>
      </c>
      <c r="M281" s="206" t="s">
        <v>5498</v>
      </c>
      <c r="N281" s="206"/>
      <c r="O281" s="206" t="s">
        <v>5702</v>
      </c>
      <c r="P281" s="308"/>
      <c r="Q281" s="42"/>
      <c r="R281" s="33"/>
      <c r="S281" s="61"/>
    </row>
    <row r="282" spans="1:19" ht="10.8" customHeight="1" x14ac:dyDescent="0.25">
      <c r="A282" s="268">
        <v>1</v>
      </c>
      <c r="B282" s="269">
        <v>1</v>
      </c>
      <c r="C282" s="268">
        <v>0</v>
      </c>
      <c r="D282" s="202">
        <v>0</v>
      </c>
      <c r="E282" s="269">
        <v>0</v>
      </c>
      <c r="F282" s="268">
        <v>0</v>
      </c>
      <c r="G282" s="202">
        <v>0</v>
      </c>
      <c r="H282" s="202">
        <v>0</v>
      </c>
      <c r="I282" s="268">
        <v>0</v>
      </c>
      <c r="J282" s="148">
        <f t="shared" si="10"/>
        <v>1</v>
      </c>
      <c r="K282" s="206"/>
      <c r="L282" s="175" t="s">
        <v>5159</v>
      </c>
      <c r="M282" s="206" t="s">
        <v>5499</v>
      </c>
      <c r="N282" s="206"/>
      <c r="O282" s="206"/>
      <c r="P282" s="308"/>
      <c r="Q282" s="42"/>
      <c r="R282" s="33"/>
      <c r="S282" s="61"/>
    </row>
    <row r="283" spans="1:19" ht="10.8" customHeight="1" x14ac:dyDescent="0.25">
      <c r="A283" s="268">
        <v>1</v>
      </c>
      <c r="B283" s="269">
        <v>1</v>
      </c>
      <c r="C283" s="268">
        <v>0</v>
      </c>
      <c r="D283" s="202">
        <v>0</v>
      </c>
      <c r="E283" s="269">
        <v>0</v>
      </c>
      <c r="F283" s="268">
        <v>0</v>
      </c>
      <c r="G283" s="202">
        <v>0</v>
      </c>
      <c r="H283" s="202">
        <v>0</v>
      </c>
      <c r="I283" s="268">
        <v>0</v>
      </c>
      <c r="J283" s="148">
        <f t="shared" si="10"/>
        <v>1</v>
      </c>
      <c r="K283" s="206"/>
      <c r="L283" s="175" t="s">
        <v>5160</v>
      </c>
      <c r="M283" s="206" t="s">
        <v>5500</v>
      </c>
      <c r="N283" s="206"/>
      <c r="O283" s="206"/>
      <c r="P283" s="308"/>
      <c r="Q283" s="42"/>
      <c r="R283" s="33"/>
      <c r="S283" s="61"/>
    </row>
    <row r="284" spans="1:19" ht="10.8" customHeight="1" x14ac:dyDescent="0.25">
      <c r="A284" s="268">
        <v>1</v>
      </c>
      <c r="B284" s="269">
        <v>1</v>
      </c>
      <c r="C284" s="268">
        <v>0</v>
      </c>
      <c r="D284" s="202">
        <v>0</v>
      </c>
      <c r="E284" s="269">
        <v>0</v>
      </c>
      <c r="F284" s="268">
        <v>0</v>
      </c>
      <c r="G284" s="202">
        <v>0</v>
      </c>
      <c r="H284" s="202">
        <v>0</v>
      </c>
      <c r="I284" s="268">
        <v>0</v>
      </c>
      <c r="J284" s="148">
        <f t="shared" si="10"/>
        <v>1</v>
      </c>
      <c r="K284" s="206"/>
      <c r="L284" s="175" t="s">
        <v>5161</v>
      </c>
      <c r="M284" s="206" t="s">
        <v>5501</v>
      </c>
      <c r="N284" s="206"/>
      <c r="O284" s="206"/>
      <c r="P284" s="308"/>
      <c r="Q284" s="42"/>
      <c r="R284" s="33"/>
      <c r="S284" s="61"/>
    </row>
    <row r="285" spans="1:19" ht="10.8" customHeight="1" x14ac:dyDescent="0.25">
      <c r="A285" s="268">
        <v>1</v>
      </c>
      <c r="B285" s="269">
        <v>1</v>
      </c>
      <c r="C285" s="268">
        <v>0</v>
      </c>
      <c r="D285" s="202">
        <v>0</v>
      </c>
      <c r="E285" s="269">
        <v>0</v>
      </c>
      <c r="F285" s="268">
        <v>0</v>
      </c>
      <c r="G285" s="202">
        <v>0</v>
      </c>
      <c r="H285" s="202">
        <v>0</v>
      </c>
      <c r="I285" s="268">
        <v>0</v>
      </c>
      <c r="J285" s="148">
        <f t="shared" si="10"/>
        <v>1</v>
      </c>
      <c r="K285" s="206"/>
      <c r="L285" s="175" t="s">
        <v>5162</v>
      </c>
      <c r="M285" s="206" t="s">
        <v>5502</v>
      </c>
      <c r="N285" s="206"/>
      <c r="O285" s="206"/>
      <c r="P285" s="308"/>
      <c r="Q285" s="42"/>
      <c r="R285" s="33"/>
      <c r="S285" s="61"/>
    </row>
    <row r="286" spans="1:19" ht="10.8" customHeight="1" x14ac:dyDescent="0.25">
      <c r="A286" s="268">
        <v>1</v>
      </c>
      <c r="B286" s="269">
        <v>1</v>
      </c>
      <c r="C286" s="268">
        <v>0</v>
      </c>
      <c r="D286" s="202">
        <v>0</v>
      </c>
      <c r="E286" s="269">
        <v>0</v>
      </c>
      <c r="F286" s="268">
        <v>0</v>
      </c>
      <c r="G286" s="202">
        <v>0</v>
      </c>
      <c r="H286" s="202">
        <v>0</v>
      </c>
      <c r="I286" s="268">
        <v>0</v>
      </c>
      <c r="J286" s="148">
        <f t="shared" si="10"/>
        <v>1</v>
      </c>
      <c r="K286" s="206"/>
      <c r="L286" s="175" t="s">
        <v>4940</v>
      </c>
      <c r="M286" s="206" t="s">
        <v>5503</v>
      </c>
      <c r="N286" s="206"/>
      <c r="O286" s="206" t="s">
        <v>5702</v>
      </c>
      <c r="P286" s="308"/>
      <c r="Q286" s="42"/>
      <c r="R286" s="33"/>
      <c r="S286" s="61"/>
    </row>
    <row r="287" spans="1:19" ht="10.8" customHeight="1" x14ac:dyDescent="0.25">
      <c r="A287" s="268">
        <v>1</v>
      </c>
      <c r="B287" s="269">
        <v>1</v>
      </c>
      <c r="C287" s="268">
        <v>0</v>
      </c>
      <c r="D287" s="202">
        <v>0</v>
      </c>
      <c r="E287" s="269">
        <v>0</v>
      </c>
      <c r="F287" s="268">
        <v>0</v>
      </c>
      <c r="G287" s="202">
        <v>0</v>
      </c>
      <c r="H287" s="202">
        <v>0</v>
      </c>
      <c r="I287" s="268">
        <v>0</v>
      </c>
      <c r="J287" s="148">
        <f t="shared" si="10"/>
        <v>1</v>
      </c>
      <c r="K287" s="206"/>
      <c r="L287" s="175" t="s">
        <v>5163</v>
      </c>
      <c r="M287" s="206" t="s">
        <v>5504</v>
      </c>
      <c r="N287" s="206"/>
      <c r="O287" s="206"/>
      <c r="P287" s="308"/>
      <c r="Q287" s="42"/>
      <c r="R287" s="33"/>
      <c r="S287" s="61"/>
    </row>
    <row r="288" spans="1:19" ht="10.8" customHeight="1" x14ac:dyDescent="0.25">
      <c r="A288" s="268">
        <v>1</v>
      </c>
      <c r="B288" s="269">
        <v>1</v>
      </c>
      <c r="C288" s="268">
        <v>0</v>
      </c>
      <c r="D288" s="202">
        <v>0</v>
      </c>
      <c r="E288" s="269">
        <v>0</v>
      </c>
      <c r="F288" s="268">
        <v>0</v>
      </c>
      <c r="G288" s="202">
        <v>0</v>
      </c>
      <c r="H288" s="202">
        <v>0</v>
      </c>
      <c r="I288" s="268">
        <v>0</v>
      </c>
      <c r="J288" s="148">
        <f t="shared" si="10"/>
        <v>1</v>
      </c>
      <c r="K288" s="206"/>
      <c r="L288" s="175" t="s">
        <v>5164</v>
      </c>
      <c r="M288" s="206" t="s">
        <v>5505</v>
      </c>
      <c r="N288" s="206"/>
      <c r="O288" s="206"/>
      <c r="P288" s="308"/>
      <c r="Q288" s="42"/>
      <c r="R288" s="33"/>
      <c r="S288" s="61"/>
    </row>
    <row r="289" spans="1:19" ht="10.8" customHeight="1" x14ac:dyDescent="0.25">
      <c r="A289" s="268">
        <v>1</v>
      </c>
      <c r="B289" s="269">
        <v>1</v>
      </c>
      <c r="C289" s="268">
        <v>0</v>
      </c>
      <c r="D289" s="202">
        <v>0</v>
      </c>
      <c r="E289" s="269">
        <v>0</v>
      </c>
      <c r="F289" s="268">
        <v>0</v>
      </c>
      <c r="G289" s="202">
        <v>0</v>
      </c>
      <c r="H289" s="202">
        <v>0</v>
      </c>
      <c r="I289" s="268">
        <v>0</v>
      </c>
      <c r="J289" s="148">
        <f t="shared" si="10"/>
        <v>1</v>
      </c>
      <c r="K289" s="206"/>
      <c r="L289" s="175" t="s">
        <v>5165</v>
      </c>
      <c r="M289" s="206" t="s">
        <v>5506</v>
      </c>
      <c r="N289" s="206"/>
      <c r="O289" s="206"/>
      <c r="P289" s="308"/>
      <c r="Q289" s="42"/>
      <c r="R289" s="33"/>
      <c r="S289" s="61"/>
    </row>
    <row r="290" spans="1:19" ht="10.8" customHeight="1" x14ac:dyDescent="0.25">
      <c r="A290" s="268">
        <v>1</v>
      </c>
      <c r="B290" s="269">
        <v>1</v>
      </c>
      <c r="C290" s="268">
        <v>0</v>
      </c>
      <c r="D290" s="202">
        <v>0</v>
      </c>
      <c r="E290" s="269">
        <v>0</v>
      </c>
      <c r="F290" s="268">
        <v>0</v>
      </c>
      <c r="G290" s="202">
        <v>0</v>
      </c>
      <c r="H290" s="202">
        <v>0</v>
      </c>
      <c r="I290" s="268">
        <v>0</v>
      </c>
      <c r="J290" s="148">
        <f t="shared" si="10"/>
        <v>1</v>
      </c>
      <c r="K290" s="206"/>
      <c r="L290" s="175" t="s">
        <v>5166</v>
      </c>
      <c r="M290" s="206" t="s">
        <v>5507</v>
      </c>
      <c r="N290" s="206"/>
      <c r="O290" s="206"/>
      <c r="P290" s="308"/>
      <c r="Q290" s="42"/>
      <c r="R290" s="33"/>
      <c r="S290" s="61"/>
    </row>
    <row r="291" spans="1:19" ht="10.8" customHeight="1" x14ac:dyDescent="0.25">
      <c r="A291" s="268">
        <v>1</v>
      </c>
      <c r="B291" s="269">
        <v>1</v>
      </c>
      <c r="C291" s="268">
        <v>0</v>
      </c>
      <c r="D291" s="202">
        <v>0</v>
      </c>
      <c r="E291" s="269">
        <v>0</v>
      </c>
      <c r="F291" s="268">
        <v>0</v>
      </c>
      <c r="G291" s="202">
        <v>0</v>
      </c>
      <c r="H291" s="202">
        <v>0</v>
      </c>
      <c r="I291" s="268">
        <v>0</v>
      </c>
      <c r="J291" s="148">
        <f t="shared" si="10"/>
        <v>1</v>
      </c>
      <c r="K291" s="206"/>
      <c r="L291" s="175" t="s">
        <v>4941</v>
      </c>
      <c r="M291" s="206" t="s">
        <v>5508</v>
      </c>
      <c r="N291" s="206"/>
      <c r="O291" s="206" t="s">
        <v>5702</v>
      </c>
      <c r="P291" s="308"/>
      <c r="Q291" s="42"/>
      <c r="R291" s="33"/>
      <c r="S291" s="61"/>
    </row>
    <row r="292" spans="1:19" ht="10.8" customHeight="1" x14ac:dyDescent="0.25">
      <c r="A292" s="268">
        <v>1</v>
      </c>
      <c r="B292" s="269">
        <v>1</v>
      </c>
      <c r="C292" s="268">
        <v>0</v>
      </c>
      <c r="D292" s="202">
        <v>0</v>
      </c>
      <c r="E292" s="269">
        <v>0</v>
      </c>
      <c r="F292" s="268">
        <v>0</v>
      </c>
      <c r="G292" s="202">
        <v>0</v>
      </c>
      <c r="H292" s="202">
        <v>0</v>
      </c>
      <c r="I292" s="268">
        <v>0</v>
      </c>
      <c r="J292" s="148">
        <f t="shared" si="10"/>
        <v>1</v>
      </c>
      <c r="K292" s="206"/>
      <c r="L292" s="175" t="s">
        <v>5167</v>
      </c>
      <c r="M292" s="206" t="s">
        <v>5509</v>
      </c>
      <c r="N292" s="206"/>
      <c r="O292" s="206"/>
      <c r="P292" s="308"/>
      <c r="Q292" s="42"/>
      <c r="R292" s="33"/>
      <c r="S292" s="61"/>
    </row>
    <row r="293" spans="1:19" ht="10.8" customHeight="1" x14ac:dyDescent="0.25">
      <c r="A293" s="268">
        <v>1</v>
      </c>
      <c r="B293" s="269">
        <v>1</v>
      </c>
      <c r="C293" s="268">
        <v>0</v>
      </c>
      <c r="D293" s="202">
        <v>0</v>
      </c>
      <c r="E293" s="269">
        <v>0</v>
      </c>
      <c r="F293" s="268">
        <v>0</v>
      </c>
      <c r="G293" s="202">
        <v>0</v>
      </c>
      <c r="H293" s="202">
        <v>0</v>
      </c>
      <c r="I293" s="268">
        <v>0</v>
      </c>
      <c r="J293" s="148">
        <f t="shared" si="10"/>
        <v>1</v>
      </c>
      <c r="K293" s="206"/>
      <c r="L293" s="175" t="s">
        <v>5168</v>
      </c>
      <c r="M293" s="206" t="s">
        <v>5510</v>
      </c>
      <c r="N293" s="206"/>
      <c r="O293" s="206"/>
      <c r="P293" s="308"/>
      <c r="Q293" s="42"/>
      <c r="R293" s="33"/>
      <c r="S293" s="61"/>
    </row>
    <row r="294" spans="1:19" ht="10.8" customHeight="1" x14ac:dyDescent="0.25">
      <c r="A294" s="268">
        <v>1</v>
      </c>
      <c r="B294" s="269">
        <v>1</v>
      </c>
      <c r="C294" s="268">
        <v>0</v>
      </c>
      <c r="D294" s="202">
        <v>0</v>
      </c>
      <c r="E294" s="269">
        <v>0</v>
      </c>
      <c r="F294" s="268">
        <v>0</v>
      </c>
      <c r="G294" s="202">
        <v>0</v>
      </c>
      <c r="H294" s="202">
        <v>0</v>
      </c>
      <c r="I294" s="268">
        <v>0</v>
      </c>
      <c r="J294" s="148">
        <f t="shared" si="10"/>
        <v>1</v>
      </c>
      <c r="K294" s="206"/>
      <c r="L294" s="175" t="s">
        <v>5169</v>
      </c>
      <c r="M294" s="206" t="s">
        <v>5511</v>
      </c>
      <c r="N294" s="206"/>
      <c r="O294" s="206"/>
      <c r="P294" s="308"/>
      <c r="Q294" s="42"/>
      <c r="R294" s="33"/>
      <c r="S294" s="61"/>
    </row>
    <row r="295" spans="1:19" ht="10.8" customHeight="1" x14ac:dyDescent="0.25">
      <c r="A295" s="268">
        <v>1</v>
      </c>
      <c r="B295" s="269">
        <v>1</v>
      </c>
      <c r="C295" s="268">
        <v>0</v>
      </c>
      <c r="D295" s="202">
        <v>0</v>
      </c>
      <c r="E295" s="269">
        <v>0</v>
      </c>
      <c r="F295" s="268">
        <v>0</v>
      </c>
      <c r="G295" s="202">
        <v>0</v>
      </c>
      <c r="H295" s="202">
        <v>0</v>
      </c>
      <c r="I295" s="268">
        <v>0</v>
      </c>
      <c r="J295" s="148">
        <f t="shared" si="10"/>
        <v>1</v>
      </c>
      <c r="K295" s="206"/>
      <c r="L295" s="175" t="s">
        <v>5170</v>
      </c>
      <c r="M295" s="206" t="s">
        <v>5512</v>
      </c>
      <c r="N295" s="206"/>
      <c r="O295" s="206"/>
      <c r="P295" s="308"/>
      <c r="Q295" s="42"/>
      <c r="R295" s="33"/>
      <c r="S295" s="61"/>
    </row>
    <row r="296" spans="1:19" ht="10.8" customHeight="1" x14ac:dyDescent="0.25">
      <c r="A296" s="268">
        <v>1</v>
      </c>
      <c r="B296" s="269">
        <v>1</v>
      </c>
      <c r="C296" s="268">
        <v>0</v>
      </c>
      <c r="D296" s="202">
        <v>0</v>
      </c>
      <c r="E296" s="269">
        <v>0</v>
      </c>
      <c r="F296" s="268">
        <v>0</v>
      </c>
      <c r="G296" s="202">
        <v>0</v>
      </c>
      <c r="H296" s="202">
        <v>0</v>
      </c>
      <c r="I296" s="268">
        <v>0</v>
      </c>
      <c r="J296" s="148">
        <f t="shared" si="10"/>
        <v>1</v>
      </c>
      <c r="K296" s="206"/>
      <c r="L296" s="175" t="s">
        <v>4942</v>
      </c>
      <c r="M296" s="206" t="s">
        <v>5513</v>
      </c>
      <c r="N296" s="206"/>
      <c r="O296" s="206" t="s">
        <v>5702</v>
      </c>
      <c r="P296" s="308"/>
      <c r="Q296" s="42"/>
      <c r="R296" s="33"/>
      <c r="S296" s="61"/>
    </row>
    <row r="297" spans="1:19" ht="10.8" customHeight="1" x14ac:dyDescent="0.25">
      <c r="A297" s="268">
        <v>1</v>
      </c>
      <c r="B297" s="269">
        <v>1</v>
      </c>
      <c r="C297" s="268">
        <v>0</v>
      </c>
      <c r="D297" s="202">
        <v>0</v>
      </c>
      <c r="E297" s="269">
        <v>0</v>
      </c>
      <c r="F297" s="268">
        <v>0</v>
      </c>
      <c r="G297" s="202">
        <v>0</v>
      </c>
      <c r="H297" s="202">
        <v>0</v>
      </c>
      <c r="I297" s="268">
        <v>0</v>
      </c>
      <c r="J297" s="148">
        <f t="shared" si="10"/>
        <v>1</v>
      </c>
      <c r="K297" s="206"/>
      <c r="L297" s="175" t="s">
        <v>5171</v>
      </c>
      <c r="M297" s="206" t="s">
        <v>5514</v>
      </c>
      <c r="N297" s="206"/>
      <c r="O297" s="206"/>
      <c r="P297" s="308"/>
      <c r="Q297" s="42"/>
      <c r="R297" s="33"/>
      <c r="S297" s="61"/>
    </row>
    <row r="298" spans="1:19" ht="10.8" customHeight="1" x14ac:dyDescent="0.25">
      <c r="A298" s="268">
        <v>1</v>
      </c>
      <c r="B298" s="269">
        <v>1</v>
      </c>
      <c r="C298" s="268">
        <v>0</v>
      </c>
      <c r="D298" s="202">
        <v>0</v>
      </c>
      <c r="E298" s="269">
        <v>0</v>
      </c>
      <c r="F298" s="268">
        <v>0</v>
      </c>
      <c r="G298" s="202">
        <v>0</v>
      </c>
      <c r="H298" s="202">
        <v>0</v>
      </c>
      <c r="I298" s="268">
        <v>0</v>
      </c>
      <c r="J298" s="148">
        <f t="shared" si="10"/>
        <v>1</v>
      </c>
      <c r="K298" s="206"/>
      <c r="L298" s="175" t="s">
        <v>5172</v>
      </c>
      <c r="M298" s="206" t="s">
        <v>5515</v>
      </c>
      <c r="N298" s="206"/>
      <c r="O298" s="206"/>
      <c r="P298" s="308"/>
      <c r="Q298" s="42"/>
      <c r="R298" s="33"/>
      <c r="S298" s="61"/>
    </row>
    <row r="299" spans="1:19" ht="10.8" customHeight="1" x14ac:dyDescent="0.25">
      <c r="A299" s="268">
        <v>1</v>
      </c>
      <c r="B299" s="269">
        <v>1</v>
      </c>
      <c r="C299" s="268">
        <v>0</v>
      </c>
      <c r="D299" s="202">
        <v>0</v>
      </c>
      <c r="E299" s="269">
        <v>0</v>
      </c>
      <c r="F299" s="268">
        <v>0</v>
      </c>
      <c r="G299" s="202">
        <v>0</v>
      </c>
      <c r="H299" s="202">
        <v>0</v>
      </c>
      <c r="I299" s="268">
        <v>0</v>
      </c>
      <c r="J299" s="148">
        <f t="shared" si="10"/>
        <v>1</v>
      </c>
      <c r="K299" s="206"/>
      <c r="L299" s="175" t="s">
        <v>5173</v>
      </c>
      <c r="M299" s="206" t="s">
        <v>5516</v>
      </c>
      <c r="N299" s="206"/>
      <c r="O299" s="206"/>
      <c r="P299" s="308"/>
      <c r="Q299" s="42"/>
      <c r="R299" s="33"/>
      <c r="S299" s="61"/>
    </row>
    <row r="300" spans="1:19" ht="10.8" customHeight="1" x14ac:dyDescent="0.25">
      <c r="A300" s="268">
        <v>1</v>
      </c>
      <c r="B300" s="269">
        <v>1</v>
      </c>
      <c r="C300" s="268">
        <v>0</v>
      </c>
      <c r="D300" s="202">
        <v>0</v>
      </c>
      <c r="E300" s="269">
        <v>0</v>
      </c>
      <c r="F300" s="268">
        <v>0</v>
      </c>
      <c r="G300" s="202">
        <v>0</v>
      </c>
      <c r="H300" s="202">
        <v>0</v>
      </c>
      <c r="I300" s="268">
        <v>0</v>
      </c>
      <c r="J300" s="148">
        <f t="shared" si="10"/>
        <v>1</v>
      </c>
      <c r="K300" s="206"/>
      <c r="L300" s="175" t="s">
        <v>5174</v>
      </c>
      <c r="M300" s="206" t="s">
        <v>5517</v>
      </c>
      <c r="N300" s="206"/>
      <c r="O300" s="206"/>
      <c r="P300" s="308"/>
      <c r="Q300" s="42"/>
      <c r="R300" s="33"/>
      <c r="S300" s="61"/>
    </row>
    <row r="301" spans="1:19" ht="10.8" customHeight="1" x14ac:dyDescent="0.25">
      <c r="A301" s="268">
        <v>1</v>
      </c>
      <c r="B301" s="269">
        <v>1</v>
      </c>
      <c r="C301" s="268">
        <v>0</v>
      </c>
      <c r="D301" s="202">
        <v>0</v>
      </c>
      <c r="E301" s="269">
        <v>0</v>
      </c>
      <c r="F301" s="268">
        <v>0</v>
      </c>
      <c r="G301" s="202">
        <v>0</v>
      </c>
      <c r="H301" s="202">
        <v>0</v>
      </c>
      <c r="I301" s="268">
        <v>0</v>
      </c>
      <c r="J301" s="148">
        <f t="shared" si="10"/>
        <v>1</v>
      </c>
      <c r="K301" s="206"/>
      <c r="L301" s="175" t="s">
        <v>4943</v>
      </c>
      <c r="M301" s="206" t="s">
        <v>5518</v>
      </c>
      <c r="N301" s="206"/>
      <c r="O301" s="206" t="s">
        <v>5702</v>
      </c>
      <c r="P301" s="308"/>
      <c r="Q301" s="42"/>
      <c r="R301" s="33"/>
      <c r="S301" s="61"/>
    </row>
    <row r="302" spans="1:19" ht="10.8" customHeight="1" x14ac:dyDescent="0.25">
      <c r="A302" s="268">
        <v>1</v>
      </c>
      <c r="B302" s="269">
        <v>1</v>
      </c>
      <c r="C302" s="268">
        <v>0</v>
      </c>
      <c r="D302" s="202">
        <v>0</v>
      </c>
      <c r="E302" s="269">
        <v>0</v>
      </c>
      <c r="F302" s="268">
        <v>0</v>
      </c>
      <c r="G302" s="202">
        <v>0</v>
      </c>
      <c r="H302" s="202">
        <v>0</v>
      </c>
      <c r="I302" s="268">
        <v>0</v>
      </c>
      <c r="J302" s="148">
        <f t="shared" si="10"/>
        <v>1</v>
      </c>
      <c r="K302" s="206"/>
      <c r="L302" s="175" t="s">
        <v>5175</v>
      </c>
      <c r="M302" s="206" t="s">
        <v>5519</v>
      </c>
      <c r="N302" s="206"/>
      <c r="O302" s="206"/>
      <c r="P302" s="308"/>
      <c r="Q302" s="42"/>
      <c r="R302" s="33"/>
      <c r="S302" s="61"/>
    </row>
    <row r="303" spans="1:19" ht="10.8" customHeight="1" x14ac:dyDescent="0.25">
      <c r="A303" s="268">
        <v>1</v>
      </c>
      <c r="B303" s="269">
        <v>1</v>
      </c>
      <c r="C303" s="268">
        <v>0</v>
      </c>
      <c r="D303" s="202">
        <v>0</v>
      </c>
      <c r="E303" s="269">
        <v>0</v>
      </c>
      <c r="F303" s="268">
        <v>0</v>
      </c>
      <c r="G303" s="202">
        <v>0</v>
      </c>
      <c r="H303" s="202">
        <v>0</v>
      </c>
      <c r="I303" s="268">
        <v>0</v>
      </c>
      <c r="J303" s="148">
        <f t="shared" si="10"/>
        <v>1</v>
      </c>
      <c r="K303" s="206"/>
      <c r="L303" s="175" t="s">
        <v>5176</v>
      </c>
      <c r="M303" s="206" t="s">
        <v>5520</v>
      </c>
      <c r="N303" s="206"/>
      <c r="O303" s="206"/>
      <c r="P303" s="308"/>
      <c r="Q303" s="42"/>
      <c r="R303" s="33"/>
      <c r="S303" s="61"/>
    </row>
    <row r="304" spans="1:19" ht="10.8" customHeight="1" x14ac:dyDescent="0.25">
      <c r="A304" s="268">
        <v>1</v>
      </c>
      <c r="B304" s="269">
        <v>1</v>
      </c>
      <c r="C304" s="268">
        <v>0</v>
      </c>
      <c r="D304" s="202">
        <v>0</v>
      </c>
      <c r="E304" s="269">
        <v>0</v>
      </c>
      <c r="F304" s="268">
        <v>0</v>
      </c>
      <c r="G304" s="202">
        <v>0</v>
      </c>
      <c r="H304" s="202">
        <v>0</v>
      </c>
      <c r="I304" s="268">
        <v>0</v>
      </c>
      <c r="J304" s="148">
        <f t="shared" si="10"/>
        <v>1</v>
      </c>
      <c r="K304" s="206"/>
      <c r="L304" s="175" t="s">
        <v>5177</v>
      </c>
      <c r="M304" s="206" t="s">
        <v>5521</v>
      </c>
      <c r="N304" s="206"/>
      <c r="O304" s="206"/>
      <c r="P304" s="308"/>
      <c r="Q304" s="42"/>
      <c r="R304" s="33"/>
      <c r="S304" s="61"/>
    </row>
    <row r="305" spans="1:19" ht="10.8" customHeight="1" x14ac:dyDescent="0.25">
      <c r="A305" s="268">
        <v>1</v>
      </c>
      <c r="B305" s="269">
        <v>1</v>
      </c>
      <c r="C305" s="268">
        <v>0</v>
      </c>
      <c r="D305" s="202">
        <v>0</v>
      </c>
      <c r="E305" s="269">
        <v>0</v>
      </c>
      <c r="F305" s="268">
        <v>0</v>
      </c>
      <c r="G305" s="202">
        <v>0</v>
      </c>
      <c r="H305" s="202">
        <v>0</v>
      </c>
      <c r="I305" s="268">
        <v>0</v>
      </c>
      <c r="J305" s="148">
        <f t="shared" si="10"/>
        <v>1</v>
      </c>
      <c r="K305" s="206"/>
      <c r="L305" s="175" t="s">
        <v>5178</v>
      </c>
      <c r="M305" s="206" t="s">
        <v>5522</v>
      </c>
      <c r="N305" s="206"/>
      <c r="O305" s="206"/>
      <c r="P305" s="308"/>
      <c r="Q305" s="42"/>
      <c r="R305" s="33"/>
      <c r="S305" s="61"/>
    </row>
    <row r="306" spans="1:19" ht="10.8" customHeight="1" x14ac:dyDescent="0.25">
      <c r="A306" s="268">
        <v>1</v>
      </c>
      <c r="B306" s="269">
        <v>1</v>
      </c>
      <c r="C306" s="268">
        <v>0</v>
      </c>
      <c r="D306" s="202">
        <v>0</v>
      </c>
      <c r="E306" s="269">
        <v>0</v>
      </c>
      <c r="F306" s="268">
        <v>0</v>
      </c>
      <c r="G306" s="202">
        <v>0</v>
      </c>
      <c r="H306" s="202">
        <v>0</v>
      </c>
      <c r="I306" s="268">
        <v>0</v>
      </c>
      <c r="J306" s="148">
        <f t="shared" si="10"/>
        <v>1</v>
      </c>
      <c r="K306" s="206"/>
      <c r="L306" s="175" t="s">
        <v>4944</v>
      </c>
      <c r="M306" s="206" t="s">
        <v>5263</v>
      </c>
      <c r="N306" s="253" t="s">
        <v>5259</v>
      </c>
      <c r="O306" s="253" t="s">
        <v>156</v>
      </c>
      <c r="P306" s="308" t="s">
        <v>153</v>
      </c>
      <c r="Q306" s="42"/>
      <c r="R306" s="33"/>
      <c r="S306" s="61"/>
    </row>
    <row r="307" spans="1:19" ht="10.8" customHeight="1" x14ac:dyDescent="0.25">
      <c r="A307" s="268">
        <v>1</v>
      </c>
      <c r="B307" s="269">
        <v>1</v>
      </c>
      <c r="C307" s="268">
        <v>0</v>
      </c>
      <c r="D307" s="202">
        <v>0</v>
      </c>
      <c r="E307" s="269">
        <v>0</v>
      </c>
      <c r="F307" s="268">
        <v>0</v>
      </c>
      <c r="G307" s="202">
        <v>0</v>
      </c>
      <c r="H307" s="202">
        <v>0</v>
      </c>
      <c r="I307" s="268">
        <v>0</v>
      </c>
      <c r="J307" s="148">
        <f t="shared" si="10"/>
        <v>1</v>
      </c>
      <c r="K307" s="206"/>
      <c r="L307" s="175" t="s">
        <v>4945</v>
      </c>
      <c r="M307" s="206" t="s">
        <v>5523</v>
      </c>
      <c r="N307" s="206"/>
      <c r="O307" s="206" t="s">
        <v>5702</v>
      </c>
      <c r="P307" s="308"/>
      <c r="Q307" s="42"/>
      <c r="R307" s="33"/>
      <c r="S307" s="61"/>
    </row>
    <row r="308" spans="1:19" ht="10.8" customHeight="1" x14ac:dyDescent="0.25">
      <c r="A308" s="268">
        <v>1</v>
      </c>
      <c r="B308" s="269">
        <v>1</v>
      </c>
      <c r="C308" s="268">
        <v>0</v>
      </c>
      <c r="D308" s="202">
        <v>0</v>
      </c>
      <c r="E308" s="269">
        <v>0</v>
      </c>
      <c r="F308" s="268">
        <v>0</v>
      </c>
      <c r="G308" s="202">
        <v>0</v>
      </c>
      <c r="H308" s="202">
        <v>0</v>
      </c>
      <c r="I308" s="268">
        <v>0</v>
      </c>
      <c r="J308" s="148">
        <f t="shared" si="10"/>
        <v>1</v>
      </c>
      <c r="K308" s="206"/>
      <c r="L308" s="175" t="s">
        <v>5179</v>
      </c>
      <c r="M308" s="206" t="s">
        <v>5524</v>
      </c>
      <c r="N308" s="206"/>
      <c r="O308" s="206"/>
      <c r="P308" s="308"/>
      <c r="Q308" s="42"/>
      <c r="R308" s="33"/>
      <c r="S308" s="61"/>
    </row>
    <row r="309" spans="1:19" ht="10.8" customHeight="1" x14ac:dyDescent="0.25">
      <c r="A309" s="268">
        <v>1</v>
      </c>
      <c r="B309" s="269">
        <v>1</v>
      </c>
      <c r="C309" s="268">
        <v>0</v>
      </c>
      <c r="D309" s="202">
        <v>0</v>
      </c>
      <c r="E309" s="269">
        <v>0</v>
      </c>
      <c r="F309" s="268">
        <v>0</v>
      </c>
      <c r="G309" s="202">
        <v>0</v>
      </c>
      <c r="H309" s="202">
        <v>0</v>
      </c>
      <c r="I309" s="268">
        <v>0</v>
      </c>
      <c r="J309" s="148">
        <f t="shared" si="10"/>
        <v>1</v>
      </c>
      <c r="K309" s="206"/>
      <c r="L309" s="175" t="s">
        <v>5180</v>
      </c>
      <c r="M309" s="206" t="s">
        <v>5525</v>
      </c>
      <c r="N309" s="206"/>
      <c r="O309" s="206"/>
      <c r="P309" s="308"/>
      <c r="Q309" s="42"/>
      <c r="R309" s="33"/>
      <c r="S309" s="61"/>
    </row>
    <row r="310" spans="1:19" ht="10.8" customHeight="1" x14ac:dyDescent="0.25">
      <c r="A310" s="268">
        <v>1</v>
      </c>
      <c r="B310" s="269">
        <v>1</v>
      </c>
      <c r="C310" s="268">
        <v>0</v>
      </c>
      <c r="D310" s="202">
        <v>0</v>
      </c>
      <c r="E310" s="269">
        <v>0</v>
      </c>
      <c r="F310" s="268">
        <v>0</v>
      </c>
      <c r="G310" s="202">
        <v>0</v>
      </c>
      <c r="H310" s="202">
        <v>0</v>
      </c>
      <c r="I310" s="268">
        <v>0</v>
      </c>
      <c r="J310" s="148">
        <f t="shared" si="10"/>
        <v>1</v>
      </c>
      <c r="K310" s="206"/>
      <c r="L310" s="175" t="s">
        <v>5181</v>
      </c>
      <c r="M310" s="206" t="s">
        <v>5526</v>
      </c>
      <c r="N310" s="206"/>
      <c r="O310" s="206"/>
      <c r="P310" s="308"/>
      <c r="Q310" s="42"/>
      <c r="R310" s="33"/>
      <c r="S310" s="61"/>
    </row>
    <row r="311" spans="1:19" ht="10.8" customHeight="1" x14ac:dyDescent="0.25">
      <c r="A311" s="268">
        <v>1</v>
      </c>
      <c r="B311" s="269">
        <v>1</v>
      </c>
      <c r="C311" s="268">
        <v>0</v>
      </c>
      <c r="D311" s="202">
        <v>0</v>
      </c>
      <c r="E311" s="269">
        <v>0</v>
      </c>
      <c r="F311" s="268">
        <v>0</v>
      </c>
      <c r="G311" s="202">
        <v>0</v>
      </c>
      <c r="H311" s="202">
        <v>0</v>
      </c>
      <c r="I311" s="268">
        <v>0</v>
      </c>
      <c r="J311" s="148">
        <f t="shared" si="10"/>
        <v>1</v>
      </c>
      <c r="K311" s="206"/>
      <c r="L311" s="175" t="s">
        <v>5182</v>
      </c>
      <c r="M311" s="206" t="s">
        <v>5527</v>
      </c>
      <c r="N311" s="206"/>
      <c r="O311" s="206"/>
      <c r="P311" s="308"/>
      <c r="Q311" s="42"/>
      <c r="R311" s="33"/>
      <c r="S311" s="61"/>
    </row>
    <row r="312" spans="1:19" ht="10.8" customHeight="1" x14ac:dyDescent="0.25">
      <c r="A312" s="268">
        <v>1</v>
      </c>
      <c r="B312" s="269">
        <v>1</v>
      </c>
      <c r="C312" s="268">
        <v>0</v>
      </c>
      <c r="D312" s="202">
        <v>0</v>
      </c>
      <c r="E312" s="269">
        <v>0</v>
      </c>
      <c r="F312" s="268">
        <v>0</v>
      </c>
      <c r="G312" s="202">
        <v>0</v>
      </c>
      <c r="H312" s="202">
        <v>0</v>
      </c>
      <c r="I312" s="268">
        <v>0</v>
      </c>
      <c r="J312" s="148">
        <f t="shared" si="10"/>
        <v>1</v>
      </c>
      <c r="K312" s="206"/>
      <c r="L312" s="175" t="s">
        <v>4946</v>
      </c>
      <c r="M312" s="206" t="s">
        <v>5528</v>
      </c>
      <c r="N312" s="206"/>
      <c r="O312" s="206" t="s">
        <v>5702</v>
      </c>
      <c r="P312" s="308"/>
      <c r="Q312" s="42"/>
      <c r="R312" s="33"/>
      <c r="S312" s="61"/>
    </row>
    <row r="313" spans="1:19" ht="10.8" customHeight="1" x14ac:dyDescent="0.25">
      <c r="A313" s="268">
        <v>1</v>
      </c>
      <c r="B313" s="269">
        <v>1</v>
      </c>
      <c r="C313" s="268">
        <v>0</v>
      </c>
      <c r="D313" s="202">
        <v>0</v>
      </c>
      <c r="E313" s="269">
        <v>0</v>
      </c>
      <c r="F313" s="268">
        <v>0</v>
      </c>
      <c r="G313" s="202">
        <v>0</v>
      </c>
      <c r="H313" s="202">
        <v>0</v>
      </c>
      <c r="I313" s="268">
        <v>0</v>
      </c>
      <c r="J313" s="148">
        <f t="shared" si="10"/>
        <v>1</v>
      </c>
      <c r="K313" s="206"/>
      <c r="L313" s="175" t="s">
        <v>5183</v>
      </c>
      <c r="M313" s="206" t="s">
        <v>5529</v>
      </c>
      <c r="N313" s="206"/>
      <c r="O313" s="206"/>
      <c r="P313" s="308"/>
      <c r="Q313" s="42"/>
      <c r="R313" s="33"/>
      <c r="S313" s="61"/>
    </row>
    <row r="314" spans="1:19" ht="10.8" customHeight="1" x14ac:dyDescent="0.25">
      <c r="A314" s="268">
        <v>1</v>
      </c>
      <c r="B314" s="269">
        <v>1</v>
      </c>
      <c r="C314" s="268">
        <v>0</v>
      </c>
      <c r="D314" s="202">
        <v>0</v>
      </c>
      <c r="E314" s="269">
        <v>0</v>
      </c>
      <c r="F314" s="268">
        <v>0</v>
      </c>
      <c r="G314" s="202">
        <v>0</v>
      </c>
      <c r="H314" s="202">
        <v>0</v>
      </c>
      <c r="I314" s="268">
        <v>0</v>
      </c>
      <c r="J314" s="148">
        <f t="shared" si="10"/>
        <v>1</v>
      </c>
      <c r="K314" s="206"/>
      <c r="L314" s="175" t="s">
        <v>5184</v>
      </c>
      <c r="M314" s="206" t="s">
        <v>5530</v>
      </c>
      <c r="N314" s="206"/>
      <c r="O314" s="206"/>
      <c r="P314" s="308"/>
      <c r="Q314" s="42"/>
      <c r="R314" s="33"/>
      <c r="S314" s="61"/>
    </row>
    <row r="315" spans="1:19" ht="10.8" customHeight="1" x14ac:dyDescent="0.25">
      <c r="A315" s="268">
        <v>1</v>
      </c>
      <c r="B315" s="269">
        <v>1</v>
      </c>
      <c r="C315" s="268">
        <v>0</v>
      </c>
      <c r="D315" s="202">
        <v>0</v>
      </c>
      <c r="E315" s="269">
        <v>0</v>
      </c>
      <c r="F315" s="268">
        <v>0</v>
      </c>
      <c r="G315" s="202">
        <v>0</v>
      </c>
      <c r="H315" s="202">
        <v>0</v>
      </c>
      <c r="I315" s="268">
        <v>0</v>
      </c>
      <c r="J315" s="148">
        <f t="shared" si="10"/>
        <v>1</v>
      </c>
      <c r="K315" s="206"/>
      <c r="L315" s="175" t="s">
        <v>5185</v>
      </c>
      <c r="M315" s="206" t="s">
        <v>5531</v>
      </c>
      <c r="N315" s="206"/>
      <c r="O315" s="206"/>
      <c r="P315" s="308"/>
      <c r="Q315" s="42"/>
      <c r="R315" s="33"/>
      <c r="S315" s="61"/>
    </row>
    <row r="316" spans="1:19" ht="10.8" customHeight="1" x14ac:dyDescent="0.25">
      <c r="A316" s="268">
        <v>1</v>
      </c>
      <c r="B316" s="269">
        <v>1</v>
      </c>
      <c r="C316" s="268">
        <v>0</v>
      </c>
      <c r="D316" s="202">
        <v>0</v>
      </c>
      <c r="E316" s="269">
        <v>0</v>
      </c>
      <c r="F316" s="268">
        <v>0</v>
      </c>
      <c r="G316" s="202">
        <v>0</v>
      </c>
      <c r="H316" s="202">
        <v>0</v>
      </c>
      <c r="I316" s="268">
        <v>0</v>
      </c>
      <c r="J316" s="148">
        <f t="shared" si="10"/>
        <v>1</v>
      </c>
      <c r="K316" s="206"/>
      <c r="L316" s="175" t="s">
        <v>5186</v>
      </c>
      <c r="M316" s="206" t="s">
        <v>5532</v>
      </c>
      <c r="N316" s="206"/>
      <c r="O316" s="206"/>
      <c r="P316" s="308"/>
      <c r="Q316" s="42"/>
      <c r="R316" s="33"/>
      <c r="S316" s="61"/>
    </row>
    <row r="317" spans="1:19" ht="10.8" customHeight="1" x14ac:dyDescent="0.25">
      <c r="A317" s="268">
        <v>1</v>
      </c>
      <c r="B317" s="269">
        <v>1</v>
      </c>
      <c r="C317" s="268">
        <v>0</v>
      </c>
      <c r="D317" s="202">
        <v>0</v>
      </c>
      <c r="E317" s="269">
        <v>0</v>
      </c>
      <c r="F317" s="268">
        <v>0</v>
      </c>
      <c r="G317" s="202">
        <v>0</v>
      </c>
      <c r="H317" s="202">
        <v>0</v>
      </c>
      <c r="I317" s="268">
        <v>0</v>
      </c>
      <c r="J317" s="148">
        <f t="shared" si="10"/>
        <v>1</v>
      </c>
      <c r="K317" s="206"/>
      <c r="L317" s="175" t="s">
        <v>4947</v>
      </c>
      <c r="M317" s="206" t="s">
        <v>5533</v>
      </c>
      <c r="N317" s="206"/>
      <c r="O317" s="206" t="s">
        <v>5702</v>
      </c>
      <c r="P317" s="308"/>
      <c r="Q317" s="42"/>
      <c r="R317" s="33"/>
      <c r="S317" s="61"/>
    </row>
    <row r="318" spans="1:19" ht="10.8" customHeight="1" x14ac:dyDescent="0.25">
      <c r="A318" s="268">
        <v>1</v>
      </c>
      <c r="B318" s="269">
        <v>1</v>
      </c>
      <c r="C318" s="268">
        <v>0</v>
      </c>
      <c r="D318" s="202">
        <v>0</v>
      </c>
      <c r="E318" s="269">
        <v>0</v>
      </c>
      <c r="F318" s="268">
        <v>0</v>
      </c>
      <c r="G318" s="202">
        <v>0</v>
      </c>
      <c r="H318" s="202">
        <v>0</v>
      </c>
      <c r="I318" s="268">
        <v>0</v>
      </c>
      <c r="J318" s="148">
        <f t="shared" si="10"/>
        <v>1</v>
      </c>
      <c r="K318" s="206"/>
      <c r="L318" s="175" t="s">
        <v>5187</v>
      </c>
      <c r="M318" s="206" t="s">
        <v>5534</v>
      </c>
      <c r="N318" s="206"/>
      <c r="O318" s="206"/>
      <c r="P318" s="308"/>
      <c r="Q318" s="42"/>
      <c r="R318" s="33"/>
      <c r="S318" s="61"/>
    </row>
    <row r="319" spans="1:19" ht="10.8" customHeight="1" x14ac:dyDescent="0.25">
      <c r="A319" s="268">
        <v>1</v>
      </c>
      <c r="B319" s="269">
        <v>1</v>
      </c>
      <c r="C319" s="268">
        <v>0</v>
      </c>
      <c r="D319" s="202">
        <v>0</v>
      </c>
      <c r="E319" s="269">
        <v>0</v>
      </c>
      <c r="F319" s="268">
        <v>0</v>
      </c>
      <c r="G319" s="202">
        <v>0</v>
      </c>
      <c r="H319" s="202">
        <v>0</v>
      </c>
      <c r="I319" s="268">
        <v>0</v>
      </c>
      <c r="J319" s="148">
        <f t="shared" si="10"/>
        <v>1</v>
      </c>
      <c r="K319" s="206"/>
      <c r="L319" s="175" t="s">
        <v>5188</v>
      </c>
      <c r="M319" s="206" t="s">
        <v>5535</v>
      </c>
      <c r="N319" s="206"/>
      <c r="O319" s="206"/>
      <c r="P319" s="308"/>
      <c r="Q319" s="42"/>
      <c r="R319" s="33"/>
      <c r="S319" s="61"/>
    </row>
    <row r="320" spans="1:19" ht="10.8" customHeight="1" x14ac:dyDescent="0.25">
      <c r="A320" s="268">
        <v>1</v>
      </c>
      <c r="B320" s="269">
        <v>1</v>
      </c>
      <c r="C320" s="268">
        <v>0</v>
      </c>
      <c r="D320" s="202">
        <v>0</v>
      </c>
      <c r="E320" s="269">
        <v>0</v>
      </c>
      <c r="F320" s="268">
        <v>0</v>
      </c>
      <c r="G320" s="202">
        <v>0</v>
      </c>
      <c r="H320" s="202">
        <v>0</v>
      </c>
      <c r="I320" s="268">
        <v>0</v>
      </c>
      <c r="J320" s="148">
        <f t="shared" si="10"/>
        <v>1</v>
      </c>
      <c r="K320" s="206"/>
      <c r="L320" s="175" t="s">
        <v>5189</v>
      </c>
      <c r="M320" s="206" t="s">
        <v>5536</v>
      </c>
      <c r="N320" s="206"/>
      <c r="O320" s="206"/>
      <c r="P320" s="308"/>
      <c r="Q320" s="42"/>
      <c r="R320" s="33"/>
      <c r="S320" s="61"/>
    </row>
    <row r="321" spans="1:19" ht="10.8" customHeight="1" x14ac:dyDescent="0.25">
      <c r="A321" s="268">
        <v>1</v>
      </c>
      <c r="B321" s="269">
        <v>1</v>
      </c>
      <c r="C321" s="268">
        <v>0</v>
      </c>
      <c r="D321" s="202">
        <v>0</v>
      </c>
      <c r="E321" s="269">
        <v>0</v>
      </c>
      <c r="F321" s="268">
        <v>0</v>
      </c>
      <c r="G321" s="202">
        <v>0</v>
      </c>
      <c r="H321" s="202">
        <v>0</v>
      </c>
      <c r="I321" s="268">
        <v>0</v>
      </c>
      <c r="J321" s="148">
        <f t="shared" si="10"/>
        <v>1</v>
      </c>
      <c r="K321" s="206"/>
      <c r="L321" s="175" t="s">
        <v>5190</v>
      </c>
      <c r="M321" s="206" t="s">
        <v>5537</v>
      </c>
      <c r="N321" s="206"/>
      <c r="O321" s="206"/>
      <c r="P321" s="308"/>
      <c r="Q321" s="42"/>
      <c r="R321" s="33"/>
      <c r="S321" s="61"/>
    </row>
    <row r="322" spans="1:19" ht="10.8" customHeight="1" x14ac:dyDescent="0.25">
      <c r="A322" s="268">
        <v>1</v>
      </c>
      <c r="B322" s="269">
        <v>1</v>
      </c>
      <c r="C322" s="268">
        <v>0</v>
      </c>
      <c r="D322" s="202">
        <v>0</v>
      </c>
      <c r="E322" s="269">
        <v>0</v>
      </c>
      <c r="F322" s="268">
        <v>0</v>
      </c>
      <c r="G322" s="202">
        <v>0</v>
      </c>
      <c r="H322" s="202">
        <v>0</v>
      </c>
      <c r="I322" s="268">
        <v>0</v>
      </c>
      <c r="J322" s="148">
        <f t="shared" ref="J322:J385" si="11">IF(AND(F322=0,G322=0,H322=0),1,0)</f>
        <v>1</v>
      </c>
      <c r="K322" s="206"/>
      <c r="L322" s="175" t="s">
        <v>4948</v>
      </c>
      <c r="M322" s="206" t="s">
        <v>5538</v>
      </c>
      <c r="N322" s="206"/>
      <c r="O322" s="206" t="s">
        <v>5702</v>
      </c>
      <c r="P322" s="308"/>
      <c r="Q322" s="42"/>
      <c r="R322" s="33"/>
      <c r="S322" s="61"/>
    </row>
    <row r="323" spans="1:19" ht="10.8" customHeight="1" x14ac:dyDescent="0.25">
      <c r="A323" s="268">
        <v>1</v>
      </c>
      <c r="B323" s="269">
        <v>1</v>
      </c>
      <c r="C323" s="268">
        <v>0</v>
      </c>
      <c r="D323" s="202">
        <v>0</v>
      </c>
      <c r="E323" s="269">
        <v>0</v>
      </c>
      <c r="F323" s="268">
        <v>0</v>
      </c>
      <c r="G323" s="202">
        <v>0</v>
      </c>
      <c r="H323" s="202">
        <v>0</v>
      </c>
      <c r="I323" s="268">
        <v>0</v>
      </c>
      <c r="J323" s="148">
        <f t="shared" si="11"/>
        <v>1</v>
      </c>
      <c r="K323" s="206"/>
      <c r="L323" s="175" t="s">
        <v>5191</v>
      </c>
      <c r="M323" s="206" t="s">
        <v>5539</v>
      </c>
      <c r="N323" s="206"/>
      <c r="O323" s="206"/>
      <c r="P323" s="308"/>
      <c r="Q323" s="42"/>
      <c r="R323" s="33"/>
      <c r="S323" s="61"/>
    </row>
    <row r="324" spans="1:19" ht="10.8" customHeight="1" x14ac:dyDescent="0.25">
      <c r="A324" s="268">
        <v>1</v>
      </c>
      <c r="B324" s="269">
        <v>1</v>
      </c>
      <c r="C324" s="268">
        <v>0</v>
      </c>
      <c r="D324" s="202">
        <v>0</v>
      </c>
      <c r="E324" s="269">
        <v>0</v>
      </c>
      <c r="F324" s="268">
        <v>0</v>
      </c>
      <c r="G324" s="202">
        <v>0</v>
      </c>
      <c r="H324" s="202">
        <v>0</v>
      </c>
      <c r="I324" s="268">
        <v>0</v>
      </c>
      <c r="J324" s="148">
        <f t="shared" si="11"/>
        <v>1</v>
      </c>
      <c r="K324" s="206"/>
      <c r="L324" s="175" t="s">
        <v>5192</v>
      </c>
      <c r="M324" s="206" t="s">
        <v>5540</v>
      </c>
      <c r="N324" s="206"/>
      <c r="O324" s="206"/>
      <c r="P324" s="308"/>
      <c r="Q324" s="42"/>
      <c r="R324" s="33"/>
      <c r="S324" s="61"/>
    </row>
    <row r="325" spans="1:19" ht="10.8" customHeight="1" x14ac:dyDescent="0.25">
      <c r="A325" s="268">
        <v>1</v>
      </c>
      <c r="B325" s="269">
        <v>1</v>
      </c>
      <c r="C325" s="268">
        <v>0</v>
      </c>
      <c r="D325" s="202">
        <v>0</v>
      </c>
      <c r="E325" s="269">
        <v>0</v>
      </c>
      <c r="F325" s="268">
        <v>0</v>
      </c>
      <c r="G325" s="202">
        <v>0</v>
      </c>
      <c r="H325" s="202">
        <v>0</v>
      </c>
      <c r="I325" s="268">
        <v>0</v>
      </c>
      <c r="J325" s="148">
        <f t="shared" si="11"/>
        <v>1</v>
      </c>
      <c r="K325" s="206"/>
      <c r="L325" s="175" t="s">
        <v>5193</v>
      </c>
      <c r="M325" s="206" t="s">
        <v>5541</v>
      </c>
      <c r="N325" s="206"/>
      <c r="O325" s="206"/>
      <c r="P325" s="308"/>
      <c r="Q325" s="42"/>
      <c r="R325" s="33"/>
      <c r="S325" s="61"/>
    </row>
    <row r="326" spans="1:19" ht="10.8" customHeight="1" x14ac:dyDescent="0.25">
      <c r="A326" s="268">
        <v>1</v>
      </c>
      <c r="B326" s="269">
        <v>1</v>
      </c>
      <c r="C326" s="268">
        <v>0</v>
      </c>
      <c r="D326" s="202">
        <v>0</v>
      </c>
      <c r="E326" s="269">
        <v>0</v>
      </c>
      <c r="F326" s="268">
        <v>0</v>
      </c>
      <c r="G326" s="202">
        <v>0</v>
      </c>
      <c r="H326" s="202">
        <v>0</v>
      </c>
      <c r="I326" s="268">
        <v>0</v>
      </c>
      <c r="J326" s="148">
        <f t="shared" si="11"/>
        <v>1</v>
      </c>
      <c r="K326" s="206"/>
      <c r="L326" s="175" t="s">
        <v>5194</v>
      </c>
      <c r="M326" s="206" t="s">
        <v>5542</v>
      </c>
      <c r="N326" s="206"/>
      <c r="O326" s="206"/>
      <c r="P326" s="308"/>
      <c r="Q326" s="42"/>
      <c r="R326" s="33"/>
      <c r="S326" s="61"/>
    </row>
    <row r="327" spans="1:19" ht="10.8" customHeight="1" x14ac:dyDescent="0.25">
      <c r="A327" s="268">
        <v>1</v>
      </c>
      <c r="B327" s="269">
        <v>1</v>
      </c>
      <c r="C327" s="268">
        <v>0</v>
      </c>
      <c r="D327" s="202">
        <v>0</v>
      </c>
      <c r="E327" s="269">
        <v>0</v>
      </c>
      <c r="F327" s="268">
        <v>0</v>
      </c>
      <c r="G327" s="202">
        <v>0</v>
      </c>
      <c r="H327" s="202">
        <v>0</v>
      </c>
      <c r="I327" s="268">
        <v>0</v>
      </c>
      <c r="J327" s="148">
        <f t="shared" si="11"/>
        <v>1</v>
      </c>
      <c r="K327" s="206"/>
      <c r="L327" s="175" t="s">
        <v>4949</v>
      </c>
      <c r="M327" s="206" t="s">
        <v>5543</v>
      </c>
      <c r="N327" s="206"/>
      <c r="O327" s="206" t="s">
        <v>5702</v>
      </c>
      <c r="P327" s="308"/>
      <c r="Q327" s="42"/>
      <c r="R327" s="33"/>
      <c r="S327" s="61"/>
    </row>
    <row r="328" spans="1:19" ht="10.8" customHeight="1" x14ac:dyDescent="0.25">
      <c r="A328" s="268">
        <v>1</v>
      </c>
      <c r="B328" s="269">
        <v>1</v>
      </c>
      <c r="C328" s="268">
        <v>0</v>
      </c>
      <c r="D328" s="202">
        <v>0</v>
      </c>
      <c r="E328" s="269">
        <v>0</v>
      </c>
      <c r="F328" s="268">
        <v>0</v>
      </c>
      <c r="G328" s="202">
        <v>0</v>
      </c>
      <c r="H328" s="202">
        <v>0</v>
      </c>
      <c r="I328" s="268">
        <v>0</v>
      </c>
      <c r="J328" s="148">
        <f t="shared" si="11"/>
        <v>1</v>
      </c>
      <c r="K328" s="206"/>
      <c r="L328" s="175" t="s">
        <v>5195</v>
      </c>
      <c r="M328" s="206" t="s">
        <v>5544</v>
      </c>
      <c r="N328" s="206"/>
      <c r="O328" s="206"/>
      <c r="P328" s="308"/>
      <c r="Q328" s="42"/>
      <c r="R328" s="33"/>
      <c r="S328" s="61"/>
    </row>
    <row r="329" spans="1:19" ht="10.8" customHeight="1" x14ac:dyDescent="0.25">
      <c r="A329" s="268">
        <v>1</v>
      </c>
      <c r="B329" s="269">
        <v>1</v>
      </c>
      <c r="C329" s="268">
        <v>0</v>
      </c>
      <c r="D329" s="202">
        <v>0</v>
      </c>
      <c r="E329" s="269">
        <v>0</v>
      </c>
      <c r="F329" s="268">
        <v>0</v>
      </c>
      <c r="G329" s="202">
        <v>0</v>
      </c>
      <c r="H329" s="202">
        <v>0</v>
      </c>
      <c r="I329" s="268">
        <v>0</v>
      </c>
      <c r="J329" s="148">
        <f t="shared" si="11"/>
        <v>1</v>
      </c>
      <c r="K329" s="206"/>
      <c r="L329" s="175" t="s">
        <v>5196</v>
      </c>
      <c r="M329" s="206" t="s">
        <v>5545</v>
      </c>
      <c r="N329" s="206"/>
      <c r="O329" s="206"/>
      <c r="P329" s="308"/>
      <c r="Q329" s="42"/>
      <c r="R329" s="33"/>
      <c r="S329" s="61"/>
    </row>
    <row r="330" spans="1:19" ht="10.8" customHeight="1" x14ac:dyDescent="0.25">
      <c r="A330" s="268">
        <v>1</v>
      </c>
      <c r="B330" s="269">
        <v>1</v>
      </c>
      <c r="C330" s="268">
        <v>0</v>
      </c>
      <c r="D330" s="202">
        <v>0</v>
      </c>
      <c r="E330" s="269">
        <v>0</v>
      </c>
      <c r="F330" s="268">
        <v>0</v>
      </c>
      <c r="G330" s="202">
        <v>0</v>
      </c>
      <c r="H330" s="202">
        <v>0</v>
      </c>
      <c r="I330" s="268">
        <v>0</v>
      </c>
      <c r="J330" s="148">
        <f t="shared" si="11"/>
        <v>1</v>
      </c>
      <c r="K330" s="206"/>
      <c r="L330" s="175" t="s">
        <v>5197</v>
      </c>
      <c r="M330" s="206" t="s">
        <v>5546</v>
      </c>
      <c r="N330" s="206"/>
      <c r="O330" s="206"/>
      <c r="P330" s="308"/>
      <c r="Q330" s="42"/>
      <c r="R330" s="33"/>
      <c r="S330" s="61"/>
    </row>
    <row r="331" spans="1:19" ht="10.8" customHeight="1" x14ac:dyDescent="0.25">
      <c r="A331" s="268">
        <v>1</v>
      </c>
      <c r="B331" s="269">
        <v>1</v>
      </c>
      <c r="C331" s="268">
        <v>0</v>
      </c>
      <c r="D331" s="202">
        <v>0</v>
      </c>
      <c r="E331" s="269">
        <v>0</v>
      </c>
      <c r="F331" s="268">
        <v>0</v>
      </c>
      <c r="G331" s="202">
        <v>0</v>
      </c>
      <c r="H331" s="202">
        <v>0</v>
      </c>
      <c r="I331" s="268">
        <v>0</v>
      </c>
      <c r="J331" s="148">
        <f t="shared" si="11"/>
        <v>1</v>
      </c>
      <c r="K331" s="206"/>
      <c r="L331" s="175" t="s">
        <v>5198</v>
      </c>
      <c r="M331" s="206" t="s">
        <v>5547</v>
      </c>
      <c r="N331" s="206"/>
      <c r="O331" s="206"/>
      <c r="P331" s="308"/>
      <c r="Q331" s="42"/>
      <c r="R331" s="33"/>
      <c r="S331" s="61"/>
    </row>
    <row r="332" spans="1:19" ht="10.8" customHeight="1" x14ac:dyDescent="0.25">
      <c r="A332" s="268">
        <v>1</v>
      </c>
      <c r="B332" s="269">
        <v>1</v>
      </c>
      <c r="C332" s="268">
        <v>0</v>
      </c>
      <c r="D332" s="202">
        <v>0</v>
      </c>
      <c r="E332" s="269">
        <v>0</v>
      </c>
      <c r="F332" s="268">
        <v>0</v>
      </c>
      <c r="G332" s="202">
        <v>0</v>
      </c>
      <c r="H332" s="202">
        <v>0</v>
      </c>
      <c r="I332" s="268">
        <v>0</v>
      </c>
      <c r="J332" s="148">
        <f t="shared" si="11"/>
        <v>1</v>
      </c>
      <c r="K332" s="206"/>
      <c r="L332" s="175" t="s">
        <v>4950</v>
      </c>
      <c r="M332" s="206" t="s">
        <v>5548</v>
      </c>
      <c r="N332" s="206"/>
      <c r="O332" s="206" t="s">
        <v>5702</v>
      </c>
      <c r="P332" s="308"/>
      <c r="Q332" s="42"/>
      <c r="R332" s="33"/>
      <c r="S332" s="61"/>
    </row>
    <row r="333" spans="1:19" ht="10.8" customHeight="1" x14ac:dyDescent="0.25">
      <c r="A333" s="268">
        <v>1</v>
      </c>
      <c r="B333" s="269">
        <v>1</v>
      </c>
      <c r="C333" s="268">
        <v>0</v>
      </c>
      <c r="D333" s="202">
        <v>0</v>
      </c>
      <c r="E333" s="269">
        <v>0</v>
      </c>
      <c r="F333" s="268">
        <v>0</v>
      </c>
      <c r="G333" s="202">
        <v>0</v>
      </c>
      <c r="H333" s="202">
        <v>0</v>
      </c>
      <c r="I333" s="268">
        <v>0</v>
      </c>
      <c r="J333" s="148">
        <f t="shared" si="11"/>
        <v>1</v>
      </c>
      <c r="K333" s="206"/>
      <c r="L333" s="175" t="s">
        <v>5199</v>
      </c>
      <c r="M333" s="206" t="s">
        <v>5549</v>
      </c>
      <c r="N333" s="206"/>
      <c r="O333" s="206"/>
      <c r="P333" s="308"/>
      <c r="Q333" s="42"/>
      <c r="R333" s="33"/>
      <c r="S333" s="61"/>
    </row>
    <row r="334" spans="1:19" ht="10.8" customHeight="1" x14ac:dyDescent="0.25">
      <c r="A334" s="268">
        <v>1</v>
      </c>
      <c r="B334" s="269">
        <v>1</v>
      </c>
      <c r="C334" s="268">
        <v>0</v>
      </c>
      <c r="D334" s="202">
        <v>0</v>
      </c>
      <c r="E334" s="269">
        <v>0</v>
      </c>
      <c r="F334" s="268">
        <v>0</v>
      </c>
      <c r="G334" s="202">
        <v>0</v>
      </c>
      <c r="H334" s="202">
        <v>0</v>
      </c>
      <c r="I334" s="268">
        <v>0</v>
      </c>
      <c r="J334" s="148">
        <f t="shared" si="11"/>
        <v>1</v>
      </c>
      <c r="K334" s="206"/>
      <c r="L334" s="175" t="s">
        <v>5200</v>
      </c>
      <c r="M334" s="206" t="s">
        <v>5550</v>
      </c>
      <c r="N334" s="206"/>
      <c r="O334" s="206"/>
      <c r="P334" s="308"/>
      <c r="Q334" s="42"/>
      <c r="R334" s="33"/>
      <c r="S334" s="61"/>
    </row>
    <row r="335" spans="1:19" ht="10.8" customHeight="1" x14ac:dyDescent="0.25">
      <c r="A335" s="268">
        <v>1</v>
      </c>
      <c r="B335" s="269">
        <v>1</v>
      </c>
      <c r="C335" s="268">
        <v>0</v>
      </c>
      <c r="D335" s="202">
        <v>0</v>
      </c>
      <c r="E335" s="269">
        <v>0</v>
      </c>
      <c r="F335" s="268">
        <v>0</v>
      </c>
      <c r="G335" s="202">
        <v>0</v>
      </c>
      <c r="H335" s="202">
        <v>0</v>
      </c>
      <c r="I335" s="268">
        <v>0</v>
      </c>
      <c r="J335" s="148">
        <f t="shared" si="11"/>
        <v>1</v>
      </c>
      <c r="K335" s="206"/>
      <c r="L335" s="175" t="s">
        <v>5201</v>
      </c>
      <c r="M335" s="206" t="s">
        <v>5551</v>
      </c>
      <c r="N335" s="206"/>
      <c r="O335" s="206"/>
      <c r="P335" s="308"/>
      <c r="Q335" s="42"/>
      <c r="R335" s="33"/>
      <c r="S335" s="61"/>
    </row>
    <row r="336" spans="1:19" ht="10.8" customHeight="1" x14ac:dyDescent="0.25">
      <c r="A336" s="268">
        <v>1</v>
      </c>
      <c r="B336" s="269">
        <v>1</v>
      </c>
      <c r="C336" s="268">
        <v>0</v>
      </c>
      <c r="D336" s="202">
        <v>0</v>
      </c>
      <c r="E336" s="269">
        <v>0</v>
      </c>
      <c r="F336" s="268">
        <v>0</v>
      </c>
      <c r="G336" s="202">
        <v>0</v>
      </c>
      <c r="H336" s="202">
        <v>0</v>
      </c>
      <c r="I336" s="268">
        <v>0</v>
      </c>
      <c r="J336" s="148">
        <f t="shared" si="11"/>
        <v>1</v>
      </c>
      <c r="K336" s="206"/>
      <c r="L336" s="175" t="s">
        <v>5202</v>
      </c>
      <c r="M336" s="206" t="s">
        <v>5552</v>
      </c>
      <c r="N336" s="206"/>
      <c r="O336" s="206"/>
      <c r="P336" s="308"/>
      <c r="Q336" s="42"/>
      <c r="R336" s="33"/>
      <c r="S336" s="61"/>
    </row>
    <row r="337" spans="1:19" ht="10.8" customHeight="1" x14ac:dyDescent="0.25">
      <c r="A337" s="268">
        <v>1</v>
      </c>
      <c r="B337" s="269">
        <v>1</v>
      </c>
      <c r="C337" s="268">
        <v>0</v>
      </c>
      <c r="D337" s="202">
        <v>0</v>
      </c>
      <c r="E337" s="269">
        <v>0</v>
      </c>
      <c r="F337" s="268">
        <v>0</v>
      </c>
      <c r="G337" s="202">
        <v>0</v>
      </c>
      <c r="H337" s="202">
        <v>0</v>
      </c>
      <c r="I337" s="268">
        <v>0</v>
      </c>
      <c r="J337" s="148">
        <f t="shared" si="11"/>
        <v>1</v>
      </c>
      <c r="K337" s="206"/>
      <c r="L337" s="175" t="s">
        <v>4951</v>
      </c>
      <c r="M337" s="206" t="s">
        <v>5553</v>
      </c>
      <c r="N337" s="206"/>
      <c r="O337" s="206" t="s">
        <v>5702</v>
      </c>
      <c r="P337" s="308"/>
      <c r="Q337" s="42"/>
      <c r="R337" s="33"/>
      <c r="S337" s="61"/>
    </row>
    <row r="338" spans="1:19" ht="10.8" customHeight="1" x14ac:dyDescent="0.25">
      <c r="A338" s="268">
        <v>1</v>
      </c>
      <c r="B338" s="269">
        <v>1</v>
      </c>
      <c r="C338" s="268">
        <v>0</v>
      </c>
      <c r="D338" s="202">
        <v>0</v>
      </c>
      <c r="E338" s="269">
        <v>0</v>
      </c>
      <c r="F338" s="268">
        <v>0</v>
      </c>
      <c r="G338" s="202">
        <v>0</v>
      </c>
      <c r="H338" s="202">
        <v>0</v>
      </c>
      <c r="I338" s="268">
        <v>0</v>
      </c>
      <c r="J338" s="148">
        <f t="shared" si="11"/>
        <v>1</v>
      </c>
      <c r="K338" s="206"/>
      <c r="L338" s="175" t="s">
        <v>5203</v>
      </c>
      <c r="M338" s="206" t="s">
        <v>5554</v>
      </c>
      <c r="N338" s="206"/>
      <c r="O338" s="206"/>
      <c r="P338" s="308"/>
      <c r="Q338" s="42"/>
      <c r="R338" s="33"/>
      <c r="S338" s="61"/>
    </row>
    <row r="339" spans="1:19" ht="10.8" customHeight="1" x14ac:dyDescent="0.25">
      <c r="A339" s="268">
        <v>1</v>
      </c>
      <c r="B339" s="269">
        <v>1</v>
      </c>
      <c r="C339" s="268">
        <v>0</v>
      </c>
      <c r="D339" s="202">
        <v>0</v>
      </c>
      <c r="E339" s="269">
        <v>0</v>
      </c>
      <c r="F339" s="268">
        <v>0</v>
      </c>
      <c r="G339" s="202">
        <v>0</v>
      </c>
      <c r="H339" s="202">
        <v>0</v>
      </c>
      <c r="I339" s="268">
        <v>0</v>
      </c>
      <c r="J339" s="148">
        <f t="shared" si="11"/>
        <v>1</v>
      </c>
      <c r="K339" s="206"/>
      <c r="L339" s="175" t="s">
        <v>5204</v>
      </c>
      <c r="M339" s="206" t="s">
        <v>5555</v>
      </c>
      <c r="N339" s="206"/>
      <c r="O339" s="206"/>
      <c r="P339" s="308"/>
      <c r="Q339" s="42"/>
      <c r="R339" s="33"/>
      <c r="S339" s="61"/>
    </row>
    <row r="340" spans="1:19" ht="10.8" customHeight="1" x14ac:dyDescent="0.25">
      <c r="A340" s="268">
        <v>1</v>
      </c>
      <c r="B340" s="269">
        <v>1</v>
      </c>
      <c r="C340" s="268">
        <v>0</v>
      </c>
      <c r="D340" s="202">
        <v>0</v>
      </c>
      <c r="E340" s="269">
        <v>0</v>
      </c>
      <c r="F340" s="268">
        <v>0</v>
      </c>
      <c r="G340" s="202">
        <v>0</v>
      </c>
      <c r="H340" s="202">
        <v>0</v>
      </c>
      <c r="I340" s="268">
        <v>0</v>
      </c>
      <c r="J340" s="148">
        <f t="shared" si="11"/>
        <v>1</v>
      </c>
      <c r="K340" s="206"/>
      <c r="L340" s="175" t="s">
        <v>5205</v>
      </c>
      <c r="M340" s="206" t="s">
        <v>5556</v>
      </c>
      <c r="N340" s="206"/>
      <c r="O340" s="206"/>
      <c r="P340" s="308"/>
      <c r="Q340" s="42"/>
      <c r="R340" s="33"/>
      <c r="S340" s="61"/>
    </row>
    <row r="341" spans="1:19" ht="10.8" customHeight="1" x14ac:dyDescent="0.25">
      <c r="A341" s="268">
        <v>1</v>
      </c>
      <c r="B341" s="269">
        <v>1</v>
      </c>
      <c r="C341" s="268">
        <v>0</v>
      </c>
      <c r="D341" s="202">
        <v>0</v>
      </c>
      <c r="E341" s="269">
        <v>0</v>
      </c>
      <c r="F341" s="268">
        <v>0</v>
      </c>
      <c r="G341" s="202">
        <v>0</v>
      </c>
      <c r="H341" s="202">
        <v>0</v>
      </c>
      <c r="I341" s="268">
        <v>0</v>
      </c>
      <c r="J341" s="148">
        <f t="shared" si="11"/>
        <v>1</v>
      </c>
      <c r="K341" s="206"/>
      <c r="L341" s="175" t="s">
        <v>5206</v>
      </c>
      <c r="M341" s="206" t="s">
        <v>5557</v>
      </c>
      <c r="N341" s="206"/>
      <c r="O341" s="206"/>
      <c r="P341" s="308"/>
      <c r="Q341" s="42"/>
      <c r="R341" s="33"/>
      <c r="S341" s="61"/>
    </row>
    <row r="342" spans="1:19" ht="10.8" customHeight="1" x14ac:dyDescent="0.25">
      <c r="A342" s="268">
        <v>1</v>
      </c>
      <c r="B342" s="269">
        <v>1</v>
      </c>
      <c r="C342" s="268">
        <v>0</v>
      </c>
      <c r="D342" s="202">
        <v>0</v>
      </c>
      <c r="E342" s="269">
        <v>0</v>
      </c>
      <c r="F342" s="268">
        <v>0</v>
      </c>
      <c r="G342" s="202">
        <v>0</v>
      </c>
      <c r="H342" s="202">
        <v>0</v>
      </c>
      <c r="I342" s="268">
        <v>0</v>
      </c>
      <c r="J342" s="148">
        <f t="shared" si="11"/>
        <v>1</v>
      </c>
      <c r="K342" s="206"/>
      <c r="L342" s="175" t="s">
        <v>4952</v>
      </c>
      <c r="M342" s="206" t="s">
        <v>5558</v>
      </c>
      <c r="N342" s="206"/>
      <c r="O342" s="206" t="s">
        <v>5702</v>
      </c>
      <c r="P342" s="308"/>
      <c r="Q342" s="42"/>
      <c r="R342" s="33"/>
      <c r="S342" s="61"/>
    </row>
    <row r="343" spans="1:19" ht="10.8" customHeight="1" x14ac:dyDescent="0.25">
      <c r="A343" s="268">
        <v>1</v>
      </c>
      <c r="B343" s="269">
        <v>1</v>
      </c>
      <c r="C343" s="268">
        <v>0</v>
      </c>
      <c r="D343" s="202">
        <v>0</v>
      </c>
      <c r="E343" s="269">
        <v>0</v>
      </c>
      <c r="F343" s="268">
        <v>0</v>
      </c>
      <c r="G343" s="202">
        <v>0</v>
      </c>
      <c r="H343" s="202">
        <v>0</v>
      </c>
      <c r="I343" s="268">
        <v>0</v>
      </c>
      <c r="J343" s="148">
        <f t="shared" si="11"/>
        <v>1</v>
      </c>
      <c r="K343" s="206"/>
      <c r="L343" s="175" t="s">
        <v>5207</v>
      </c>
      <c r="M343" s="206" t="s">
        <v>5559</v>
      </c>
      <c r="N343" s="206"/>
      <c r="O343" s="206"/>
      <c r="P343" s="308"/>
      <c r="Q343" s="42"/>
      <c r="R343" s="33"/>
      <c r="S343" s="61"/>
    </row>
    <row r="344" spans="1:19" ht="10.8" customHeight="1" x14ac:dyDescent="0.25">
      <c r="A344" s="268">
        <v>1</v>
      </c>
      <c r="B344" s="269">
        <v>1</v>
      </c>
      <c r="C344" s="268">
        <v>0</v>
      </c>
      <c r="D344" s="202">
        <v>0</v>
      </c>
      <c r="E344" s="269">
        <v>0</v>
      </c>
      <c r="F344" s="268">
        <v>0</v>
      </c>
      <c r="G344" s="202">
        <v>0</v>
      </c>
      <c r="H344" s="202">
        <v>0</v>
      </c>
      <c r="I344" s="268">
        <v>0</v>
      </c>
      <c r="J344" s="148">
        <f t="shared" si="11"/>
        <v>1</v>
      </c>
      <c r="K344" s="206"/>
      <c r="L344" s="175" t="s">
        <v>5208</v>
      </c>
      <c r="M344" s="206" t="s">
        <v>5560</v>
      </c>
      <c r="N344" s="206"/>
      <c r="O344" s="206"/>
      <c r="P344" s="308"/>
      <c r="Q344" s="42"/>
      <c r="R344" s="33"/>
      <c r="S344" s="61"/>
    </row>
    <row r="345" spans="1:19" ht="10.8" customHeight="1" x14ac:dyDescent="0.25">
      <c r="A345" s="268">
        <v>1</v>
      </c>
      <c r="B345" s="269">
        <v>1</v>
      </c>
      <c r="C345" s="268">
        <v>0</v>
      </c>
      <c r="D345" s="202">
        <v>0</v>
      </c>
      <c r="E345" s="269">
        <v>0</v>
      </c>
      <c r="F345" s="268">
        <v>0</v>
      </c>
      <c r="G345" s="202">
        <v>0</v>
      </c>
      <c r="H345" s="202">
        <v>0</v>
      </c>
      <c r="I345" s="268">
        <v>0</v>
      </c>
      <c r="J345" s="148">
        <f t="shared" si="11"/>
        <v>1</v>
      </c>
      <c r="K345" s="206"/>
      <c r="L345" s="175" t="s">
        <v>5209</v>
      </c>
      <c r="M345" s="206" t="s">
        <v>5561</v>
      </c>
      <c r="N345" s="206"/>
      <c r="O345" s="206"/>
      <c r="P345" s="308"/>
      <c r="Q345" s="42"/>
      <c r="R345" s="33"/>
      <c r="S345" s="61"/>
    </row>
    <row r="346" spans="1:19" ht="10.8" customHeight="1" x14ac:dyDescent="0.25">
      <c r="A346" s="268">
        <v>1</v>
      </c>
      <c r="B346" s="269">
        <v>1</v>
      </c>
      <c r="C346" s="268">
        <v>0</v>
      </c>
      <c r="D346" s="202">
        <v>0</v>
      </c>
      <c r="E346" s="269">
        <v>0</v>
      </c>
      <c r="F346" s="268">
        <v>0</v>
      </c>
      <c r="G346" s="202">
        <v>0</v>
      </c>
      <c r="H346" s="202">
        <v>0</v>
      </c>
      <c r="I346" s="268">
        <v>0</v>
      </c>
      <c r="J346" s="148">
        <f t="shared" si="11"/>
        <v>1</v>
      </c>
      <c r="K346" s="206"/>
      <c r="L346" s="175" t="s">
        <v>5210</v>
      </c>
      <c r="M346" s="206" t="s">
        <v>5562</v>
      </c>
      <c r="N346" s="206"/>
      <c r="O346" s="206"/>
      <c r="P346" s="308"/>
      <c r="Q346" s="42"/>
      <c r="R346" s="33"/>
      <c r="S346" s="61"/>
    </row>
    <row r="347" spans="1:19" ht="10.8" customHeight="1" x14ac:dyDescent="0.25">
      <c r="A347" s="268">
        <v>1</v>
      </c>
      <c r="B347" s="269">
        <v>1</v>
      </c>
      <c r="C347" s="268">
        <v>0</v>
      </c>
      <c r="D347" s="202">
        <v>0</v>
      </c>
      <c r="E347" s="269">
        <v>0</v>
      </c>
      <c r="F347" s="268">
        <v>0</v>
      </c>
      <c r="G347" s="202">
        <v>0</v>
      </c>
      <c r="H347" s="202">
        <v>0</v>
      </c>
      <c r="I347" s="268">
        <v>0</v>
      </c>
      <c r="J347" s="148">
        <f t="shared" si="11"/>
        <v>1</v>
      </c>
      <c r="K347" s="206"/>
      <c r="L347" s="175" t="s">
        <v>4953</v>
      </c>
      <c r="M347" s="206" t="s">
        <v>5563</v>
      </c>
      <c r="N347" s="206"/>
      <c r="O347" s="206" t="s">
        <v>5702</v>
      </c>
      <c r="P347" s="308"/>
      <c r="Q347" s="42"/>
      <c r="R347" s="33"/>
      <c r="S347" s="61"/>
    </row>
    <row r="348" spans="1:19" ht="10.8" customHeight="1" x14ac:dyDescent="0.25">
      <c r="A348" s="268">
        <v>1</v>
      </c>
      <c r="B348" s="269">
        <v>1</v>
      </c>
      <c r="C348" s="268">
        <v>0</v>
      </c>
      <c r="D348" s="202">
        <v>0</v>
      </c>
      <c r="E348" s="269">
        <v>0</v>
      </c>
      <c r="F348" s="268">
        <v>0</v>
      </c>
      <c r="G348" s="202">
        <v>0</v>
      </c>
      <c r="H348" s="202">
        <v>0</v>
      </c>
      <c r="I348" s="268">
        <v>0</v>
      </c>
      <c r="J348" s="148">
        <f t="shared" si="11"/>
        <v>1</v>
      </c>
      <c r="K348" s="206"/>
      <c r="L348" s="175" t="s">
        <v>5211</v>
      </c>
      <c r="M348" s="206" t="s">
        <v>5564</v>
      </c>
      <c r="N348" s="206"/>
      <c r="O348" s="206"/>
      <c r="P348" s="308"/>
      <c r="Q348" s="42"/>
      <c r="R348" s="33"/>
      <c r="S348" s="61"/>
    </row>
    <row r="349" spans="1:19" ht="10.8" customHeight="1" x14ac:dyDescent="0.25">
      <c r="A349" s="268">
        <v>1</v>
      </c>
      <c r="B349" s="269">
        <v>1</v>
      </c>
      <c r="C349" s="268">
        <v>0</v>
      </c>
      <c r="D349" s="202">
        <v>0</v>
      </c>
      <c r="E349" s="269">
        <v>0</v>
      </c>
      <c r="F349" s="268">
        <v>0</v>
      </c>
      <c r="G349" s="202">
        <v>0</v>
      </c>
      <c r="H349" s="202">
        <v>0</v>
      </c>
      <c r="I349" s="268">
        <v>0</v>
      </c>
      <c r="J349" s="148">
        <f t="shared" si="11"/>
        <v>1</v>
      </c>
      <c r="K349" s="206"/>
      <c r="L349" s="175" t="s">
        <v>5212</v>
      </c>
      <c r="M349" s="206" t="s">
        <v>5565</v>
      </c>
      <c r="N349" s="206"/>
      <c r="O349" s="206"/>
      <c r="P349" s="308"/>
      <c r="Q349" s="42"/>
      <c r="R349" s="33"/>
      <c r="S349" s="61"/>
    </row>
    <row r="350" spans="1:19" ht="10.8" customHeight="1" x14ac:dyDescent="0.25">
      <c r="A350" s="268">
        <v>1</v>
      </c>
      <c r="B350" s="269">
        <v>1</v>
      </c>
      <c r="C350" s="268">
        <v>0</v>
      </c>
      <c r="D350" s="202">
        <v>0</v>
      </c>
      <c r="E350" s="269">
        <v>0</v>
      </c>
      <c r="F350" s="268">
        <v>0</v>
      </c>
      <c r="G350" s="202">
        <v>0</v>
      </c>
      <c r="H350" s="202">
        <v>0</v>
      </c>
      <c r="I350" s="268">
        <v>0</v>
      </c>
      <c r="J350" s="148">
        <f t="shared" si="11"/>
        <v>1</v>
      </c>
      <c r="K350" s="206"/>
      <c r="L350" s="175" t="s">
        <v>5213</v>
      </c>
      <c r="M350" s="206" t="s">
        <v>5566</v>
      </c>
      <c r="N350" s="206"/>
      <c r="O350" s="206"/>
      <c r="P350" s="308"/>
      <c r="Q350" s="42"/>
      <c r="R350" s="33"/>
      <c r="S350" s="61"/>
    </row>
    <row r="351" spans="1:19" ht="10.8" customHeight="1" x14ac:dyDescent="0.25">
      <c r="A351" s="268">
        <v>1</v>
      </c>
      <c r="B351" s="269">
        <v>1</v>
      </c>
      <c r="C351" s="268">
        <v>0</v>
      </c>
      <c r="D351" s="202">
        <v>0</v>
      </c>
      <c r="E351" s="269">
        <v>0</v>
      </c>
      <c r="F351" s="268">
        <v>0</v>
      </c>
      <c r="G351" s="202">
        <v>0</v>
      </c>
      <c r="H351" s="202">
        <v>0</v>
      </c>
      <c r="I351" s="268">
        <v>0</v>
      </c>
      <c r="J351" s="148">
        <f t="shared" si="11"/>
        <v>1</v>
      </c>
      <c r="K351" s="206"/>
      <c r="L351" s="175" t="s">
        <v>5214</v>
      </c>
      <c r="M351" s="206" t="s">
        <v>5567</v>
      </c>
      <c r="N351" s="206"/>
      <c r="O351" s="206"/>
      <c r="P351" s="308"/>
      <c r="Q351" s="42"/>
      <c r="R351" s="33"/>
      <c r="S351" s="61"/>
    </row>
    <row r="352" spans="1:19" ht="10.8" customHeight="1" x14ac:dyDescent="0.25">
      <c r="A352" s="268">
        <v>1</v>
      </c>
      <c r="B352" s="269">
        <v>1</v>
      </c>
      <c r="C352" s="268">
        <v>0</v>
      </c>
      <c r="D352" s="202">
        <v>0</v>
      </c>
      <c r="E352" s="269">
        <v>0</v>
      </c>
      <c r="F352" s="268">
        <v>0</v>
      </c>
      <c r="G352" s="202">
        <v>0</v>
      </c>
      <c r="H352" s="202">
        <v>0</v>
      </c>
      <c r="I352" s="268">
        <v>0</v>
      </c>
      <c r="J352" s="148">
        <f t="shared" si="11"/>
        <v>1</v>
      </c>
      <c r="K352" s="206"/>
      <c r="L352" s="175" t="s">
        <v>4954</v>
      </c>
      <c r="M352" s="206" t="s">
        <v>5568</v>
      </c>
      <c r="N352" s="206"/>
      <c r="O352" s="206" t="s">
        <v>5702</v>
      </c>
      <c r="P352" s="308"/>
      <c r="Q352" s="42"/>
      <c r="R352" s="33"/>
      <c r="S352" s="61"/>
    </row>
    <row r="353" spans="1:19" ht="10.8" customHeight="1" x14ac:dyDescent="0.25">
      <c r="A353" s="268">
        <v>1</v>
      </c>
      <c r="B353" s="269">
        <v>1</v>
      </c>
      <c r="C353" s="268">
        <v>0</v>
      </c>
      <c r="D353" s="202">
        <v>0</v>
      </c>
      <c r="E353" s="269">
        <v>0</v>
      </c>
      <c r="F353" s="268">
        <v>0</v>
      </c>
      <c r="G353" s="202">
        <v>0</v>
      </c>
      <c r="H353" s="202">
        <v>0</v>
      </c>
      <c r="I353" s="268">
        <v>0</v>
      </c>
      <c r="J353" s="148">
        <f t="shared" si="11"/>
        <v>1</v>
      </c>
      <c r="K353" s="206"/>
      <c r="L353" s="175" t="s">
        <v>5215</v>
      </c>
      <c r="M353" s="206" t="s">
        <v>5569</v>
      </c>
      <c r="N353" s="206"/>
      <c r="O353" s="206"/>
      <c r="P353" s="308"/>
      <c r="Q353" s="42"/>
      <c r="R353" s="33"/>
      <c r="S353" s="61"/>
    </row>
    <row r="354" spans="1:19" ht="10.8" customHeight="1" x14ac:dyDescent="0.25">
      <c r="A354" s="268">
        <v>1</v>
      </c>
      <c r="B354" s="269">
        <v>1</v>
      </c>
      <c r="C354" s="268">
        <v>0</v>
      </c>
      <c r="D354" s="202">
        <v>0</v>
      </c>
      <c r="E354" s="269">
        <v>0</v>
      </c>
      <c r="F354" s="268">
        <v>0</v>
      </c>
      <c r="G354" s="202">
        <v>0</v>
      </c>
      <c r="H354" s="202">
        <v>0</v>
      </c>
      <c r="I354" s="268">
        <v>0</v>
      </c>
      <c r="J354" s="148">
        <f t="shared" si="11"/>
        <v>1</v>
      </c>
      <c r="K354" s="206"/>
      <c r="L354" s="175" t="s">
        <v>5216</v>
      </c>
      <c r="M354" s="206" t="s">
        <v>5570</v>
      </c>
      <c r="N354" s="206"/>
      <c r="O354" s="206"/>
      <c r="P354" s="308"/>
      <c r="Q354" s="42"/>
      <c r="R354" s="33"/>
      <c r="S354" s="61"/>
    </row>
    <row r="355" spans="1:19" ht="10.8" customHeight="1" x14ac:dyDescent="0.25">
      <c r="A355" s="268">
        <v>1</v>
      </c>
      <c r="B355" s="269">
        <v>1</v>
      </c>
      <c r="C355" s="268">
        <v>0</v>
      </c>
      <c r="D355" s="202">
        <v>0</v>
      </c>
      <c r="E355" s="269">
        <v>0</v>
      </c>
      <c r="F355" s="268">
        <v>0</v>
      </c>
      <c r="G355" s="202">
        <v>0</v>
      </c>
      <c r="H355" s="202">
        <v>0</v>
      </c>
      <c r="I355" s="268">
        <v>0</v>
      </c>
      <c r="J355" s="148">
        <f t="shared" si="11"/>
        <v>1</v>
      </c>
      <c r="K355" s="206"/>
      <c r="L355" s="175" t="s">
        <v>5217</v>
      </c>
      <c r="M355" s="206" t="s">
        <v>5571</v>
      </c>
      <c r="N355" s="206"/>
      <c r="O355" s="206"/>
      <c r="P355" s="308"/>
      <c r="Q355" s="42"/>
      <c r="R355" s="33"/>
      <c r="S355" s="61"/>
    </row>
    <row r="356" spans="1:19" ht="10.8" customHeight="1" x14ac:dyDescent="0.25">
      <c r="A356" s="268">
        <v>1</v>
      </c>
      <c r="B356" s="269">
        <v>1</v>
      </c>
      <c r="C356" s="268">
        <v>0</v>
      </c>
      <c r="D356" s="202">
        <v>0</v>
      </c>
      <c r="E356" s="269">
        <v>0</v>
      </c>
      <c r="F356" s="268">
        <v>0</v>
      </c>
      <c r="G356" s="202">
        <v>0</v>
      </c>
      <c r="H356" s="202">
        <v>0</v>
      </c>
      <c r="I356" s="268">
        <v>0</v>
      </c>
      <c r="J356" s="148">
        <f t="shared" si="11"/>
        <v>1</v>
      </c>
      <c r="K356" s="206"/>
      <c r="L356" s="175" t="s">
        <v>5218</v>
      </c>
      <c r="M356" s="206" t="s">
        <v>5572</v>
      </c>
      <c r="N356" s="206"/>
      <c r="O356" s="206"/>
      <c r="P356" s="308"/>
      <c r="Q356" s="42"/>
      <c r="R356" s="33"/>
      <c r="S356" s="61"/>
    </row>
    <row r="357" spans="1:19" ht="10.8" customHeight="1" x14ac:dyDescent="0.25">
      <c r="A357" s="268">
        <v>1</v>
      </c>
      <c r="B357" s="269">
        <v>1</v>
      </c>
      <c r="C357" s="268">
        <v>0</v>
      </c>
      <c r="D357" s="202">
        <v>0</v>
      </c>
      <c r="E357" s="269">
        <v>0</v>
      </c>
      <c r="F357" s="268">
        <v>0</v>
      </c>
      <c r="G357" s="202">
        <v>0</v>
      </c>
      <c r="H357" s="202">
        <v>0</v>
      </c>
      <c r="I357" s="268">
        <v>0</v>
      </c>
      <c r="J357" s="148">
        <f t="shared" si="11"/>
        <v>1</v>
      </c>
      <c r="K357" s="206"/>
      <c r="L357" s="175" t="s">
        <v>4955</v>
      </c>
      <c r="M357" s="206" t="s">
        <v>5573</v>
      </c>
      <c r="N357" s="206"/>
      <c r="O357" s="206" t="s">
        <v>5702</v>
      </c>
      <c r="P357" s="308"/>
      <c r="Q357" s="42"/>
      <c r="R357" s="33"/>
      <c r="S357" s="61"/>
    </row>
    <row r="358" spans="1:19" ht="10.8" customHeight="1" x14ac:dyDescent="0.25">
      <c r="A358" s="268">
        <v>1</v>
      </c>
      <c r="B358" s="269">
        <v>1</v>
      </c>
      <c r="C358" s="268">
        <v>0</v>
      </c>
      <c r="D358" s="202">
        <v>0</v>
      </c>
      <c r="E358" s="269">
        <v>0</v>
      </c>
      <c r="F358" s="268">
        <v>0</v>
      </c>
      <c r="G358" s="202">
        <v>0</v>
      </c>
      <c r="H358" s="202">
        <v>0</v>
      </c>
      <c r="I358" s="268">
        <v>0</v>
      </c>
      <c r="J358" s="148">
        <f t="shared" si="11"/>
        <v>1</v>
      </c>
      <c r="K358" s="206"/>
      <c r="L358" s="175" t="s">
        <v>5219</v>
      </c>
      <c r="M358" s="206" t="s">
        <v>5574</v>
      </c>
      <c r="N358" s="206"/>
      <c r="O358" s="206"/>
      <c r="P358" s="308"/>
      <c r="Q358" s="42"/>
      <c r="R358" s="33"/>
      <c r="S358" s="61"/>
    </row>
    <row r="359" spans="1:19" ht="10.8" customHeight="1" x14ac:dyDescent="0.25">
      <c r="A359" s="268">
        <v>1</v>
      </c>
      <c r="B359" s="269">
        <v>1</v>
      </c>
      <c r="C359" s="268">
        <v>0</v>
      </c>
      <c r="D359" s="202">
        <v>0</v>
      </c>
      <c r="E359" s="269">
        <v>0</v>
      </c>
      <c r="F359" s="268">
        <v>0</v>
      </c>
      <c r="G359" s="202">
        <v>0</v>
      </c>
      <c r="H359" s="202">
        <v>0</v>
      </c>
      <c r="I359" s="268">
        <v>0</v>
      </c>
      <c r="J359" s="148">
        <f t="shared" si="11"/>
        <v>1</v>
      </c>
      <c r="K359" s="206"/>
      <c r="L359" s="175" t="s">
        <v>5220</v>
      </c>
      <c r="M359" s="206" t="s">
        <v>5575</v>
      </c>
      <c r="N359" s="206"/>
      <c r="O359" s="206"/>
      <c r="P359" s="308"/>
      <c r="Q359" s="42"/>
      <c r="R359" s="33"/>
      <c r="S359" s="61"/>
    </row>
    <row r="360" spans="1:19" ht="10.8" customHeight="1" x14ac:dyDescent="0.25">
      <c r="A360" s="268">
        <v>1</v>
      </c>
      <c r="B360" s="269">
        <v>1</v>
      </c>
      <c r="C360" s="268">
        <v>0</v>
      </c>
      <c r="D360" s="202">
        <v>0</v>
      </c>
      <c r="E360" s="269">
        <v>0</v>
      </c>
      <c r="F360" s="268">
        <v>0</v>
      </c>
      <c r="G360" s="202">
        <v>0</v>
      </c>
      <c r="H360" s="202">
        <v>0</v>
      </c>
      <c r="I360" s="268">
        <v>0</v>
      </c>
      <c r="J360" s="148">
        <f t="shared" si="11"/>
        <v>1</v>
      </c>
      <c r="K360" s="206"/>
      <c r="L360" s="175" t="s">
        <v>5221</v>
      </c>
      <c r="M360" s="206" t="s">
        <v>5576</v>
      </c>
      <c r="N360" s="206"/>
      <c r="O360" s="206"/>
      <c r="P360" s="308"/>
      <c r="Q360" s="42"/>
      <c r="R360" s="33"/>
      <c r="S360" s="61"/>
    </row>
    <row r="361" spans="1:19" ht="10.8" customHeight="1" x14ac:dyDescent="0.25">
      <c r="A361" s="268">
        <v>1</v>
      </c>
      <c r="B361" s="269">
        <v>1</v>
      </c>
      <c r="C361" s="268">
        <v>0</v>
      </c>
      <c r="D361" s="202">
        <v>0</v>
      </c>
      <c r="E361" s="269">
        <v>0</v>
      </c>
      <c r="F361" s="268">
        <v>0</v>
      </c>
      <c r="G361" s="202">
        <v>0</v>
      </c>
      <c r="H361" s="202">
        <v>0</v>
      </c>
      <c r="I361" s="268">
        <v>0</v>
      </c>
      <c r="J361" s="148">
        <f t="shared" si="11"/>
        <v>1</v>
      </c>
      <c r="K361" s="206"/>
      <c r="L361" s="175" t="s">
        <v>5222</v>
      </c>
      <c r="M361" s="206" t="s">
        <v>5577</v>
      </c>
      <c r="N361" s="206"/>
      <c r="O361" s="206"/>
      <c r="P361" s="308"/>
      <c r="Q361" s="42"/>
      <c r="R361" s="33"/>
      <c r="S361" s="61"/>
    </row>
    <row r="362" spans="1:19" ht="10.8" customHeight="1" x14ac:dyDescent="0.25">
      <c r="A362" s="268">
        <v>1</v>
      </c>
      <c r="B362" s="269">
        <v>1</v>
      </c>
      <c r="C362" s="268">
        <v>0</v>
      </c>
      <c r="D362" s="202">
        <v>0</v>
      </c>
      <c r="E362" s="269">
        <v>0</v>
      </c>
      <c r="F362" s="268">
        <v>0</v>
      </c>
      <c r="G362" s="202">
        <v>0</v>
      </c>
      <c r="H362" s="202">
        <v>0</v>
      </c>
      <c r="I362" s="268">
        <v>0</v>
      </c>
      <c r="J362" s="148">
        <f t="shared" si="11"/>
        <v>1</v>
      </c>
      <c r="K362" s="206"/>
      <c r="L362" s="175" t="s">
        <v>4956</v>
      </c>
      <c r="M362" s="206" t="s">
        <v>5578</v>
      </c>
      <c r="N362" s="206"/>
      <c r="O362" s="206" t="s">
        <v>5702</v>
      </c>
      <c r="P362" s="308"/>
      <c r="Q362" s="42"/>
      <c r="R362" s="33"/>
      <c r="S362" s="61"/>
    </row>
    <row r="363" spans="1:19" ht="10.8" customHeight="1" x14ac:dyDescent="0.25">
      <c r="A363" s="268">
        <v>1</v>
      </c>
      <c r="B363" s="269">
        <v>1</v>
      </c>
      <c r="C363" s="268">
        <v>0</v>
      </c>
      <c r="D363" s="202">
        <v>0</v>
      </c>
      <c r="E363" s="269">
        <v>0</v>
      </c>
      <c r="F363" s="268">
        <v>0</v>
      </c>
      <c r="G363" s="202">
        <v>0</v>
      </c>
      <c r="H363" s="202">
        <v>0</v>
      </c>
      <c r="I363" s="268">
        <v>0</v>
      </c>
      <c r="J363" s="148">
        <f t="shared" si="11"/>
        <v>1</v>
      </c>
      <c r="K363" s="206"/>
      <c r="L363" s="175" t="s">
        <v>5223</v>
      </c>
      <c r="M363" s="206" t="s">
        <v>5579</v>
      </c>
      <c r="N363" s="206"/>
      <c r="O363" s="206"/>
      <c r="P363" s="308"/>
      <c r="Q363" s="42"/>
      <c r="R363" s="33"/>
      <c r="S363" s="61"/>
    </row>
    <row r="364" spans="1:19" ht="10.8" customHeight="1" x14ac:dyDescent="0.25">
      <c r="A364" s="268">
        <v>1</v>
      </c>
      <c r="B364" s="269">
        <v>1</v>
      </c>
      <c r="C364" s="268">
        <v>0</v>
      </c>
      <c r="D364" s="202">
        <v>0</v>
      </c>
      <c r="E364" s="269">
        <v>0</v>
      </c>
      <c r="F364" s="268">
        <v>0</v>
      </c>
      <c r="G364" s="202">
        <v>0</v>
      </c>
      <c r="H364" s="202">
        <v>0</v>
      </c>
      <c r="I364" s="268">
        <v>0</v>
      </c>
      <c r="J364" s="148">
        <f t="shared" si="11"/>
        <v>1</v>
      </c>
      <c r="K364" s="206"/>
      <c r="L364" s="175" t="s">
        <v>5224</v>
      </c>
      <c r="M364" s="206" t="s">
        <v>5580</v>
      </c>
      <c r="N364" s="206"/>
      <c r="O364" s="206"/>
      <c r="P364" s="308"/>
      <c r="Q364" s="42"/>
      <c r="R364" s="33"/>
      <c r="S364" s="61"/>
    </row>
    <row r="365" spans="1:19" ht="10.8" customHeight="1" x14ac:dyDescent="0.25">
      <c r="A365" s="268">
        <v>1</v>
      </c>
      <c r="B365" s="269">
        <v>1</v>
      </c>
      <c r="C365" s="268">
        <v>0</v>
      </c>
      <c r="D365" s="202">
        <v>0</v>
      </c>
      <c r="E365" s="269">
        <v>0</v>
      </c>
      <c r="F365" s="268">
        <v>0</v>
      </c>
      <c r="G365" s="202">
        <v>0</v>
      </c>
      <c r="H365" s="202">
        <v>0</v>
      </c>
      <c r="I365" s="268">
        <v>0</v>
      </c>
      <c r="J365" s="148">
        <f t="shared" si="11"/>
        <v>1</v>
      </c>
      <c r="K365" s="206"/>
      <c r="L365" s="175" t="s">
        <v>5225</v>
      </c>
      <c r="M365" s="206" t="s">
        <v>5581</v>
      </c>
      <c r="N365" s="206"/>
      <c r="O365" s="206"/>
      <c r="P365" s="308"/>
      <c r="Q365" s="42"/>
      <c r="R365" s="33"/>
      <c r="S365" s="61"/>
    </row>
    <row r="366" spans="1:19" ht="10.8" customHeight="1" x14ac:dyDescent="0.25">
      <c r="A366" s="268">
        <v>1</v>
      </c>
      <c r="B366" s="269">
        <v>1</v>
      </c>
      <c r="C366" s="268">
        <v>0</v>
      </c>
      <c r="D366" s="202">
        <v>0</v>
      </c>
      <c r="E366" s="269">
        <v>0</v>
      </c>
      <c r="F366" s="268">
        <v>0</v>
      </c>
      <c r="G366" s="202">
        <v>0</v>
      </c>
      <c r="H366" s="202">
        <v>0</v>
      </c>
      <c r="I366" s="268">
        <v>0</v>
      </c>
      <c r="J366" s="148">
        <f t="shared" si="11"/>
        <v>1</v>
      </c>
      <c r="K366" s="206"/>
      <c r="L366" s="175" t="s">
        <v>5226</v>
      </c>
      <c r="M366" s="206" t="s">
        <v>5582</v>
      </c>
      <c r="N366" s="206"/>
      <c r="O366" s="206"/>
      <c r="P366" s="308"/>
      <c r="Q366" s="42"/>
      <c r="R366" s="33"/>
      <c r="S366" s="61"/>
    </row>
    <row r="367" spans="1:19" ht="10.8" customHeight="1" x14ac:dyDescent="0.25">
      <c r="A367" s="268">
        <v>1</v>
      </c>
      <c r="B367" s="269">
        <v>1</v>
      </c>
      <c r="C367" s="268">
        <v>0</v>
      </c>
      <c r="D367" s="202">
        <v>0</v>
      </c>
      <c r="E367" s="269">
        <v>0</v>
      </c>
      <c r="F367" s="268">
        <v>0</v>
      </c>
      <c r="G367" s="202">
        <v>0</v>
      </c>
      <c r="H367" s="202">
        <v>0</v>
      </c>
      <c r="I367" s="268">
        <v>0</v>
      </c>
      <c r="J367" s="148">
        <f t="shared" si="11"/>
        <v>1</v>
      </c>
      <c r="K367" s="206"/>
      <c r="L367" s="175" t="s">
        <v>4957</v>
      </c>
      <c r="M367" s="206" t="s">
        <v>5583</v>
      </c>
      <c r="N367" s="206"/>
      <c r="O367" s="206" t="s">
        <v>5702</v>
      </c>
      <c r="P367" s="308"/>
      <c r="Q367" s="42"/>
      <c r="R367" s="33"/>
      <c r="S367" s="61"/>
    </row>
    <row r="368" spans="1:19" ht="10.8" customHeight="1" x14ac:dyDescent="0.25">
      <c r="A368" s="268">
        <v>1</v>
      </c>
      <c r="B368" s="269">
        <v>1</v>
      </c>
      <c r="C368" s="268">
        <v>0</v>
      </c>
      <c r="D368" s="202">
        <v>0</v>
      </c>
      <c r="E368" s="269">
        <v>0</v>
      </c>
      <c r="F368" s="268">
        <v>0</v>
      </c>
      <c r="G368" s="202">
        <v>0</v>
      </c>
      <c r="H368" s="202">
        <v>0</v>
      </c>
      <c r="I368" s="268">
        <v>0</v>
      </c>
      <c r="J368" s="148">
        <f t="shared" si="11"/>
        <v>1</v>
      </c>
      <c r="K368" s="206"/>
      <c r="L368" s="175" t="s">
        <v>5227</v>
      </c>
      <c r="M368" s="206" t="s">
        <v>5584</v>
      </c>
      <c r="N368" s="206"/>
      <c r="O368" s="206"/>
      <c r="P368" s="308"/>
      <c r="Q368" s="42"/>
      <c r="R368" s="33"/>
      <c r="S368" s="61"/>
    </row>
    <row r="369" spans="1:19" ht="10.8" customHeight="1" x14ac:dyDescent="0.25">
      <c r="A369" s="268">
        <v>1</v>
      </c>
      <c r="B369" s="269">
        <v>1</v>
      </c>
      <c r="C369" s="268">
        <v>0</v>
      </c>
      <c r="D369" s="202">
        <v>0</v>
      </c>
      <c r="E369" s="269">
        <v>0</v>
      </c>
      <c r="F369" s="268">
        <v>0</v>
      </c>
      <c r="G369" s="202">
        <v>0</v>
      </c>
      <c r="H369" s="202">
        <v>0</v>
      </c>
      <c r="I369" s="268">
        <v>0</v>
      </c>
      <c r="J369" s="148">
        <f t="shared" si="11"/>
        <v>1</v>
      </c>
      <c r="K369" s="206"/>
      <c r="L369" s="175" t="s">
        <v>5228</v>
      </c>
      <c r="M369" s="206" t="s">
        <v>5585</v>
      </c>
      <c r="N369" s="206"/>
      <c r="O369" s="206"/>
      <c r="P369" s="308"/>
      <c r="Q369" s="42"/>
      <c r="R369" s="33"/>
      <c r="S369" s="61"/>
    </row>
    <row r="370" spans="1:19" ht="10.8" customHeight="1" x14ac:dyDescent="0.25">
      <c r="A370" s="268">
        <v>1</v>
      </c>
      <c r="B370" s="269">
        <v>1</v>
      </c>
      <c r="C370" s="268">
        <v>0</v>
      </c>
      <c r="D370" s="202">
        <v>0</v>
      </c>
      <c r="E370" s="269">
        <v>0</v>
      </c>
      <c r="F370" s="268">
        <v>0</v>
      </c>
      <c r="G370" s="202">
        <v>0</v>
      </c>
      <c r="H370" s="202">
        <v>0</v>
      </c>
      <c r="I370" s="268">
        <v>0</v>
      </c>
      <c r="J370" s="148">
        <f t="shared" si="11"/>
        <v>1</v>
      </c>
      <c r="K370" s="206"/>
      <c r="L370" s="175" t="s">
        <v>5229</v>
      </c>
      <c r="M370" s="206" t="s">
        <v>5586</v>
      </c>
      <c r="N370" s="206"/>
      <c r="O370" s="206"/>
      <c r="P370" s="308"/>
      <c r="Q370" s="42"/>
      <c r="R370" s="33"/>
      <c r="S370" s="61"/>
    </row>
    <row r="371" spans="1:19" ht="10.8" customHeight="1" x14ac:dyDescent="0.25">
      <c r="A371" s="268">
        <v>1</v>
      </c>
      <c r="B371" s="269">
        <v>1</v>
      </c>
      <c r="C371" s="268">
        <v>0</v>
      </c>
      <c r="D371" s="202">
        <v>0</v>
      </c>
      <c r="E371" s="269">
        <v>0</v>
      </c>
      <c r="F371" s="268">
        <v>0</v>
      </c>
      <c r="G371" s="202">
        <v>0</v>
      </c>
      <c r="H371" s="202">
        <v>0</v>
      </c>
      <c r="I371" s="268">
        <v>0</v>
      </c>
      <c r="J371" s="148">
        <f t="shared" si="11"/>
        <v>1</v>
      </c>
      <c r="K371" s="206"/>
      <c r="L371" s="175" t="s">
        <v>5230</v>
      </c>
      <c r="M371" s="206" t="s">
        <v>5587</v>
      </c>
      <c r="N371" s="206"/>
      <c r="O371" s="206"/>
      <c r="P371" s="308"/>
      <c r="Q371" s="42"/>
      <c r="R371" s="33"/>
      <c r="S371" s="61"/>
    </row>
    <row r="372" spans="1:19" ht="10.8" customHeight="1" x14ac:dyDescent="0.25">
      <c r="A372" s="268">
        <v>1</v>
      </c>
      <c r="B372" s="269">
        <v>1</v>
      </c>
      <c r="C372" s="268">
        <v>0</v>
      </c>
      <c r="D372" s="202">
        <v>0</v>
      </c>
      <c r="E372" s="269">
        <v>0</v>
      </c>
      <c r="F372" s="268">
        <v>0</v>
      </c>
      <c r="G372" s="202">
        <v>0</v>
      </c>
      <c r="H372" s="202">
        <v>0</v>
      </c>
      <c r="I372" s="268">
        <v>0</v>
      </c>
      <c r="J372" s="148">
        <f t="shared" si="11"/>
        <v>1</v>
      </c>
      <c r="K372" s="206"/>
      <c r="L372" s="175" t="s">
        <v>4958</v>
      </c>
      <c r="M372" s="206" t="s">
        <v>5588</v>
      </c>
      <c r="N372" s="206"/>
      <c r="O372" s="206" t="s">
        <v>5702</v>
      </c>
      <c r="P372" s="308"/>
      <c r="Q372" s="42"/>
      <c r="R372" s="33"/>
      <c r="S372" s="61"/>
    </row>
    <row r="373" spans="1:19" ht="10.8" customHeight="1" x14ac:dyDescent="0.25">
      <c r="A373" s="268">
        <v>1</v>
      </c>
      <c r="B373" s="269">
        <v>1</v>
      </c>
      <c r="C373" s="268">
        <v>0</v>
      </c>
      <c r="D373" s="202">
        <v>0</v>
      </c>
      <c r="E373" s="269">
        <v>0</v>
      </c>
      <c r="F373" s="268">
        <v>0</v>
      </c>
      <c r="G373" s="202">
        <v>0</v>
      </c>
      <c r="H373" s="202">
        <v>0</v>
      </c>
      <c r="I373" s="268">
        <v>0</v>
      </c>
      <c r="J373" s="148">
        <f t="shared" si="11"/>
        <v>1</v>
      </c>
      <c r="K373" s="206"/>
      <c r="L373" s="175" t="s">
        <v>5231</v>
      </c>
      <c r="M373" s="206" t="s">
        <v>5589</v>
      </c>
      <c r="N373" s="206"/>
      <c r="O373" s="206"/>
      <c r="P373" s="308"/>
      <c r="Q373" s="42"/>
      <c r="R373" s="33"/>
      <c r="S373" s="61"/>
    </row>
    <row r="374" spans="1:19" ht="10.8" customHeight="1" x14ac:dyDescent="0.25">
      <c r="A374" s="268">
        <v>1</v>
      </c>
      <c r="B374" s="269">
        <v>1</v>
      </c>
      <c r="C374" s="268">
        <v>0</v>
      </c>
      <c r="D374" s="202">
        <v>0</v>
      </c>
      <c r="E374" s="269">
        <v>0</v>
      </c>
      <c r="F374" s="268">
        <v>0</v>
      </c>
      <c r="G374" s="202">
        <v>0</v>
      </c>
      <c r="H374" s="202">
        <v>0</v>
      </c>
      <c r="I374" s="268">
        <v>0</v>
      </c>
      <c r="J374" s="148">
        <f t="shared" si="11"/>
        <v>1</v>
      </c>
      <c r="K374" s="206"/>
      <c r="L374" s="175" t="s">
        <v>5232</v>
      </c>
      <c r="M374" s="206" t="s">
        <v>5590</v>
      </c>
      <c r="N374" s="206"/>
      <c r="O374" s="206"/>
      <c r="P374" s="308"/>
      <c r="Q374" s="42"/>
      <c r="R374" s="33"/>
      <c r="S374" s="61"/>
    </row>
    <row r="375" spans="1:19" ht="10.8" customHeight="1" x14ac:dyDescent="0.25">
      <c r="A375" s="268">
        <v>1</v>
      </c>
      <c r="B375" s="269">
        <v>1</v>
      </c>
      <c r="C375" s="268">
        <v>0</v>
      </c>
      <c r="D375" s="202">
        <v>0</v>
      </c>
      <c r="E375" s="269">
        <v>0</v>
      </c>
      <c r="F375" s="268">
        <v>0</v>
      </c>
      <c r="G375" s="202">
        <v>0</v>
      </c>
      <c r="H375" s="202">
        <v>0</v>
      </c>
      <c r="I375" s="268">
        <v>0</v>
      </c>
      <c r="J375" s="148">
        <f t="shared" si="11"/>
        <v>1</v>
      </c>
      <c r="K375" s="206"/>
      <c r="L375" s="175" t="s">
        <v>5233</v>
      </c>
      <c r="M375" s="206" t="s">
        <v>5591</v>
      </c>
      <c r="N375" s="206"/>
      <c r="O375" s="206"/>
      <c r="P375" s="308"/>
      <c r="Q375" s="42"/>
      <c r="R375" s="33"/>
      <c r="S375" s="61"/>
    </row>
    <row r="376" spans="1:19" ht="10.8" customHeight="1" x14ac:dyDescent="0.25">
      <c r="A376" s="268">
        <v>1</v>
      </c>
      <c r="B376" s="269">
        <v>1</v>
      </c>
      <c r="C376" s="268">
        <v>0</v>
      </c>
      <c r="D376" s="202">
        <v>0</v>
      </c>
      <c r="E376" s="269">
        <v>0</v>
      </c>
      <c r="F376" s="268">
        <v>0</v>
      </c>
      <c r="G376" s="202">
        <v>0</v>
      </c>
      <c r="H376" s="202">
        <v>0</v>
      </c>
      <c r="I376" s="268">
        <v>0</v>
      </c>
      <c r="J376" s="148">
        <f t="shared" si="11"/>
        <v>1</v>
      </c>
      <c r="K376" s="206"/>
      <c r="L376" s="175" t="s">
        <v>5234</v>
      </c>
      <c r="M376" s="206" t="s">
        <v>5592</v>
      </c>
      <c r="N376" s="206"/>
      <c r="O376" s="206"/>
      <c r="P376" s="308"/>
      <c r="Q376" s="42"/>
      <c r="R376" s="33"/>
      <c r="S376" s="61"/>
    </row>
    <row r="377" spans="1:19" ht="10.8" customHeight="1" x14ac:dyDescent="0.25">
      <c r="A377" s="268">
        <v>1</v>
      </c>
      <c r="B377" s="269">
        <v>1</v>
      </c>
      <c r="C377" s="268">
        <v>0</v>
      </c>
      <c r="D377" s="202">
        <v>0</v>
      </c>
      <c r="E377" s="269">
        <v>0</v>
      </c>
      <c r="F377" s="268">
        <v>0</v>
      </c>
      <c r="G377" s="202">
        <v>0</v>
      </c>
      <c r="H377" s="202">
        <v>0</v>
      </c>
      <c r="I377" s="268">
        <v>0</v>
      </c>
      <c r="J377" s="148">
        <f t="shared" si="11"/>
        <v>1</v>
      </c>
      <c r="K377" s="206"/>
      <c r="L377" s="175" t="s">
        <v>4959</v>
      </c>
      <c r="M377" s="206" t="s">
        <v>5593</v>
      </c>
      <c r="N377" s="206"/>
      <c r="O377" s="206" t="s">
        <v>5702</v>
      </c>
      <c r="P377" s="308"/>
      <c r="Q377" s="42"/>
      <c r="R377" s="33"/>
      <c r="S377" s="61"/>
    </row>
    <row r="378" spans="1:19" ht="10.8" customHeight="1" x14ac:dyDescent="0.25">
      <c r="A378" s="268">
        <v>1</v>
      </c>
      <c r="B378" s="269">
        <v>1</v>
      </c>
      <c r="C378" s="268">
        <v>0</v>
      </c>
      <c r="D378" s="202">
        <v>0</v>
      </c>
      <c r="E378" s="269">
        <v>0</v>
      </c>
      <c r="F378" s="268">
        <v>0</v>
      </c>
      <c r="G378" s="202">
        <v>0</v>
      </c>
      <c r="H378" s="202">
        <v>0</v>
      </c>
      <c r="I378" s="268">
        <v>0</v>
      </c>
      <c r="J378" s="148">
        <f t="shared" si="11"/>
        <v>1</v>
      </c>
      <c r="K378" s="206"/>
      <c r="L378" s="175" t="s">
        <v>5235</v>
      </c>
      <c r="M378" s="206" t="s">
        <v>5594</v>
      </c>
      <c r="N378" s="206"/>
      <c r="O378" s="206"/>
      <c r="P378" s="308"/>
      <c r="Q378" s="42"/>
      <c r="R378" s="33"/>
      <c r="S378" s="61"/>
    </row>
    <row r="379" spans="1:19" ht="10.8" customHeight="1" x14ac:dyDescent="0.25">
      <c r="A379" s="268">
        <v>1</v>
      </c>
      <c r="B379" s="269">
        <v>1</v>
      </c>
      <c r="C379" s="268">
        <v>0</v>
      </c>
      <c r="D379" s="202">
        <v>0</v>
      </c>
      <c r="E379" s="269">
        <v>0</v>
      </c>
      <c r="F379" s="268">
        <v>0</v>
      </c>
      <c r="G379" s="202">
        <v>0</v>
      </c>
      <c r="H379" s="202">
        <v>0</v>
      </c>
      <c r="I379" s="268">
        <v>0</v>
      </c>
      <c r="J379" s="148">
        <f t="shared" si="11"/>
        <v>1</v>
      </c>
      <c r="K379" s="206"/>
      <c r="L379" s="175" t="s">
        <v>5236</v>
      </c>
      <c r="M379" s="206" t="s">
        <v>5595</v>
      </c>
      <c r="N379" s="206"/>
      <c r="O379" s="206"/>
      <c r="P379" s="308"/>
      <c r="Q379" s="42"/>
      <c r="R379" s="33"/>
      <c r="S379" s="61"/>
    </row>
    <row r="380" spans="1:19" ht="10.8" customHeight="1" x14ac:dyDescent="0.25">
      <c r="A380" s="268">
        <v>1</v>
      </c>
      <c r="B380" s="269">
        <v>1</v>
      </c>
      <c r="C380" s="268">
        <v>0</v>
      </c>
      <c r="D380" s="202">
        <v>0</v>
      </c>
      <c r="E380" s="269">
        <v>0</v>
      </c>
      <c r="F380" s="268">
        <v>0</v>
      </c>
      <c r="G380" s="202">
        <v>0</v>
      </c>
      <c r="H380" s="202">
        <v>0</v>
      </c>
      <c r="I380" s="268">
        <v>0</v>
      </c>
      <c r="J380" s="148">
        <f t="shared" si="11"/>
        <v>1</v>
      </c>
      <c r="K380" s="206"/>
      <c r="L380" s="175" t="s">
        <v>5237</v>
      </c>
      <c r="M380" s="206" t="s">
        <v>5596</v>
      </c>
      <c r="N380" s="206"/>
      <c r="O380" s="206"/>
      <c r="P380" s="308"/>
      <c r="Q380" s="42"/>
      <c r="R380" s="33"/>
      <c r="S380" s="61"/>
    </row>
    <row r="381" spans="1:19" ht="10.8" customHeight="1" x14ac:dyDescent="0.25">
      <c r="A381" s="268">
        <v>1</v>
      </c>
      <c r="B381" s="269">
        <v>1</v>
      </c>
      <c r="C381" s="268">
        <v>0</v>
      </c>
      <c r="D381" s="202">
        <v>0</v>
      </c>
      <c r="E381" s="269">
        <v>0</v>
      </c>
      <c r="F381" s="268">
        <v>0</v>
      </c>
      <c r="G381" s="202">
        <v>0</v>
      </c>
      <c r="H381" s="202">
        <v>0</v>
      </c>
      <c r="I381" s="268">
        <v>0</v>
      </c>
      <c r="J381" s="148">
        <f t="shared" si="11"/>
        <v>1</v>
      </c>
      <c r="K381" s="206"/>
      <c r="L381" s="175" t="s">
        <v>5238</v>
      </c>
      <c r="M381" s="206" t="s">
        <v>5597</v>
      </c>
      <c r="N381" s="206"/>
      <c r="O381" s="206"/>
      <c r="P381" s="308"/>
      <c r="Q381" s="42"/>
      <c r="R381" s="33"/>
      <c r="S381" s="61"/>
    </row>
    <row r="382" spans="1:19" ht="10.8" customHeight="1" x14ac:dyDescent="0.25">
      <c r="A382" s="268">
        <v>1</v>
      </c>
      <c r="B382" s="269">
        <v>1</v>
      </c>
      <c r="C382" s="268">
        <v>0</v>
      </c>
      <c r="D382" s="202">
        <v>0</v>
      </c>
      <c r="E382" s="269">
        <v>0</v>
      </c>
      <c r="F382" s="268">
        <v>0</v>
      </c>
      <c r="G382" s="202">
        <v>0</v>
      </c>
      <c r="H382" s="202">
        <v>0</v>
      </c>
      <c r="I382" s="268">
        <v>0</v>
      </c>
      <c r="J382" s="148">
        <f t="shared" si="11"/>
        <v>1</v>
      </c>
      <c r="K382" s="206"/>
      <c r="L382" s="175" t="s">
        <v>4960</v>
      </c>
      <c r="M382" s="206" t="s">
        <v>5598</v>
      </c>
      <c r="N382" s="206"/>
      <c r="O382" s="206" t="s">
        <v>5702</v>
      </c>
      <c r="P382" s="308"/>
      <c r="Q382" s="42"/>
      <c r="R382" s="33"/>
      <c r="S382" s="61"/>
    </row>
    <row r="383" spans="1:19" ht="10.8" customHeight="1" x14ac:dyDescent="0.25">
      <c r="A383" s="268">
        <v>1</v>
      </c>
      <c r="B383" s="269">
        <v>1</v>
      </c>
      <c r="C383" s="268">
        <v>0</v>
      </c>
      <c r="D383" s="202">
        <v>0</v>
      </c>
      <c r="E383" s="269">
        <v>0</v>
      </c>
      <c r="F383" s="268">
        <v>0</v>
      </c>
      <c r="G383" s="202">
        <v>0</v>
      </c>
      <c r="H383" s="202">
        <v>0</v>
      </c>
      <c r="I383" s="268">
        <v>0</v>
      </c>
      <c r="J383" s="148">
        <f t="shared" si="11"/>
        <v>1</v>
      </c>
      <c r="K383" s="206"/>
      <c r="L383" s="175" t="s">
        <v>5239</v>
      </c>
      <c r="M383" s="206" t="s">
        <v>5599</v>
      </c>
      <c r="N383" s="206"/>
      <c r="O383" s="206"/>
      <c r="P383" s="308"/>
      <c r="Q383" s="42"/>
      <c r="R383" s="33"/>
      <c r="S383" s="61"/>
    </row>
    <row r="384" spans="1:19" ht="10.8" customHeight="1" x14ac:dyDescent="0.25">
      <c r="A384" s="268">
        <v>1</v>
      </c>
      <c r="B384" s="269">
        <v>1</v>
      </c>
      <c r="C384" s="268">
        <v>0</v>
      </c>
      <c r="D384" s="202">
        <v>0</v>
      </c>
      <c r="E384" s="269">
        <v>0</v>
      </c>
      <c r="F384" s="268">
        <v>0</v>
      </c>
      <c r="G384" s="202">
        <v>0</v>
      </c>
      <c r="H384" s="202">
        <v>0</v>
      </c>
      <c r="I384" s="268">
        <v>0</v>
      </c>
      <c r="J384" s="148">
        <f t="shared" si="11"/>
        <v>1</v>
      </c>
      <c r="K384" s="206"/>
      <c r="L384" s="175" t="s">
        <v>5240</v>
      </c>
      <c r="M384" s="206" t="s">
        <v>5600</v>
      </c>
      <c r="N384" s="206"/>
      <c r="O384" s="206"/>
      <c r="P384" s="308"/>
      <c r="Q384" s="42"/>
      <c r="R384" s="33"/>
      <c r="S384" s="61"/>
    </row>
    <row r="385" spans="1:19" ht="10.8" customHeight="1" x14ac:dyDescent="0.25">
      <c r="A385" s="268">
        <v>1</v>
      </c>
      <c r="B385" s="269">
        <v>1</v>
      </c>
      <c r="C385" s="268">
        <v>0</v>
      </c>
      <c r="D385" s="202">
        <v>0</v>
      </c>
      <c r="E385" s="269">
        <v>0</v>
      </c>
      <c r="F385" s="268">
        <v>0</v>
      </c>
      <c r="G385" s="202">
        <v>0</v>
      </c>
      <c r="H385" s="202">
        <v>0</v>
      </c>
      <c r="I385" s="268">
        <v>0</v>
      </c>
      <c r="J385" s="148">
        <f t="shared" si="11"/>
        <v>1</v>
      </c>
      <c r="K385" s="206"/>
      <c r="L385" s="175" t="s">
        <v>5241</v>
      </c>
      <c r="M385" s="206" t="s">
        <v>5601</v>
      </c>
      <c r="N385" s="206"/>
      <c r="O385" s="206"/>
      <c r="P385" s="308"/>
      <c r="Q385" s="42"/>
      <c r="R385" s="33"/>
      <c r="S385" s="61"/>
    </row>
    <row r="386" spans="1:19" ht="10.8" customHeight="1" x14ac:dyDescent="0.25">
      <c r="A386" s="268">
        <v>1</v>
      </c>
      <c r="B386" s="269">
        <v>1</v>
      </c>
      <c r="C386" s="268">
        <v>0</v>
      </c>
      <c r="D386" s="202">
        <v>0</v>
      </c>
      <c r="E386" s="269">
        <v>0</v>
      </c>
      <c r="F386" s="268">
        <v>0</v>
      </c>
      <c r="G386" s="202">
        <v>0</v>
      </c>
      <c r="H386" s="202">
        <v>0</v>
      </c>
      <c r="I386" s="268">
        <v>0</v>
      </c>
      <c r="J386" s="148">
        <f t="shared" ref="J386:J406" si="12">IF(AND(F386=0,G386=0,H386=0),1,0)</f>
        <v>1</v>
      </c>
      <c r="K386" s="206"/>
      <c r="L386" s="175" t="s">
        <v>5242</v>
      </c>
      <c r="M386" s="206" t="s">
        <v>5602</v>
      </c>
      <c r="N386" s="206"/>
      <c r="O386" s="206"/>
      <c r="P386" s="308"/>
      <c r="Q386" s="42"/>
      <c r="R386" s="33"/>
      <c r="S386" s="61"/>
    </row>
    <row r="387" spans="1:19" ht="10.8" customHeight="1" x14ac:dyDescent="0.25">
      <c r="A387" s="268">
        <v>1</v>
      </c>
      <c r="B387" s="269">
        <v>1</v>
      </c>
      <c r="C387" s="268">
        <v>0</v>
      </c>
      <c r="D387" s="202">
        <v>0</v>
      </c>
      <c r="E387" s="269">
        <v>0</v>
      </c>
      <c r="F387" s="268">
        <v>0</v>
      </c>
      <c r="G387" s="202">
        <v>0</v>
      </c>
      <c r="H387" s="202">
        <v>0</v>
      </c>
      <c r="I387" s="268">
        <v>0</v>
      </c>
      <c r="J387" s="148">
        <f t="shared" si="12"/>
        <v>1</v>
      </c>
      <c r="K387" s="206"/>
      <c r="L387" s="175" t="s">
        <v>4961</v>
      </c>
      <c r="M387" s="206" t="s">
        <v>5603</v>
      </c>
      <c r="N387" s="206"/>
      <c r="O387" s="206" t="s">
        <v>5702</v>
      </c>
      <c r="P387" s="308"/>
      <c r="Q387" s="42"/>
      <c r="R387" s="33"/>
      <c r="S387" s="61"/>
    </row>
    <row r="388" spans="1:19" ht="10.8" customHeight="1" x14ac:dyDescent="0.25">
      <c r="A388" s="268">
        <v>1</v>
      </c>
      <c r="B388" s="269">
        <v>1</v>
      </c>
      <c r="C388" s="268">
        <v>0</v>
      </c>
      <c r="D388" s="202">
        <v>0</v>
      </c>
      <c r="E388" s="269">
        <v>0</v>
      </c>
      <c r="F388" s="268">
        <v>0</v>
      </c>
      <c r="G388" s="202">
        <v>0</v>
      </c>
      <c r="H388" s="202">
        <v>0</v>
      </c>
      <c r="I388" s="268">
        <v>0</v>
      </c>
      <c r="J388" s="148">
        <f t="shared" si="12"/>
        <v>1</v>
      </c>
      <c r="K388" s="206"/>
      <c r="L388" s="175" t="s">
        <v>5243</v>
      </c>
      <c r="M388" s="206" t="s">
        <v>5604</v>
      </c>
      <c r="N388" s="206"/>
      <c r="O388" s="206"/>
      <c r="P388" s="308"/>
      <c r="Q388" s="42"/>
      <c r="R388" s="33"/>
      <c r="S388" s="61"/>
    </row>
    <row r="389" spans="1:19" ht="10.8" customHeight="1" x14ac:dyDescent="0.25">
      <c r="A389" s="268">
        <v>1</v>
      </c>
      <c r="B389" s="269">
        <v>1</v>
      </c>
      <c r="C389" s="268">
        <v>0</v>
      </c>
      <c r="D389" s="202">
        <v>0</v>
      </c>
      <c r="E389" s="269">
        <v>0</v>
      </c>
      <c r="F389" s="268">
        <v>0</v>
      </c>
      <c r="G389" s="202">
        <v>0</v>
      </c>
      <c r="H389" s="202">
        <v>0</v>
      </c>
      <c r="I389" s="268">
        <v>0</v>
      </c>
      <c r="J389" s="148">
        <f t="shared" si="12"/>
        <v>1</v>
      </c>
      <c r="K389" s="206"/>
      <c r="L389" s="175" t="s">
        <v>5244</v>
      </c>
      <c r="M389" s="206" t="s">
        <v>5605</v>
      </c>
      <c r="N389" s="206"/>
      <c r="O389" s="206"/>
      <c r="P389" s="308"/>
      <c r="Q389" s="42"/>
      <c r="R389" s="33"/>
      <c r="S389" s="61"/>
    </row>
    <row r="390" spans="1:19" ht="10.8" customHeight="1" x14ac:dyDescent="0.25">
      <c r="A390" s="268">
        <v>1</v>
      </c>
      <c r="B390" s="269">
        <v>1</v>
      </c>
      <c r="C390" s="268">
        <v>0</v>
      </c>
      <c r="D390" s="202">
        <v>0</v>
      </c>
      <c r="E390" s="269">
        <v>0</v>
      </c>
      <c r="F390" s="268">
        <v>0</v>
      </c>
      <c r="G390" s="202">
        <v>0</v>
      </c>
      <c r="H390" s="202">
        <v>0</v>
      </c>
      <c r="I390" s="268">
        <v>0</v>
      </c>
      <c r="J390" s="148">
        <f t="shared" si="12"/>
        <v>1</v>
      </c>
      <c r="K390" s="206"/>
      <c r="L390" s="175" t="s">
        <v>5245</v>
      </c>
      <c r="M390" s="206" t="s">
        <v>5606</v>
      </c>
      <c r="N390" s="206"/>
      <c r="O390" s="206"/>
      <c r="P390" s="308"/>
      <c r="Q390" s="42"/>
      <c r="R390" s="33"/>
      <c r="S390" s="61"/>
    </row>
    <row r="391" spans="1:19" ht="10.8" customHeight="1" x14ac:dyDescent="0.25">
      <c r="A391" s="268">
        <v>1</v>
      </c>
      <c r="B391" s="269">
        <v>1</v>
      </c>
      <c r="C391" s="268">
        <v>0</v>
      </c>
      <c r="D391" s="202">
        <v>0</v>
      </c>
      <c r="E391" s="269">
        <v>0</v>
      </c>
      <c r="F391" s="268">
        <v>0</v>
      </c>
      <c r="G391" s="202">
        <v>0</v>
      </c>
      <c r="H391" s="202">
        <v>0</v>
      </c>
      <c r="I391" s="268">
        <v>0</v>
      </c>
      <c r="J391" s="148">
        <f t="shared" si="12"/>
        <v>1</v>
      </c>
      <c r="K391" s="206"/>
      <c r="L391" s="175" t="s">
        <v>5246</v>
      </c>
      <c r="M391" s="206" t="s">
        <v>5607</v>
      </c>
      <c r="N391" s="206"/>
      <c r="O391" s="206"/>
      <c r="P391" s="308"/>
      <c r="Q391" s="42"/>
      <c r="R391" s="33"/>
      <c r="S391" s="61"/>
    </row>
    <row r="392" spans="1:19" ht="10.8" customHeight="1" x14ac:dyDescent="0.25">
      <c r="A392" s="268">
        <v>1</v>
      </c>
      <c r="B392" s="269">
        <v>1</v>
      </c>
      <c r="C392" s="268">
        <v>0</v>
      </c>
      <c r="D392" s="202">
        <v>0</v>
      </c>
      <c r="E392" s="269">
        <v>0</v>
      </c>
      <c r="F392" s="268">
        <v>0</v>
      </c>
      <c r="G392" s="202">
        <v>0</v>
      </c>
      <c r="H392" s="202">
        <v>0</v>
      </c>
      <c r="I392" s="268">
        <v>0</v>
      </c>
      <c r="J392" s="148">
        <f t="shared" si="12"/>
        <v>1</v>
      </c>
      <c r="K392" s="206"/>
      <c r="L392" s="175" t="s">
        <v>4962</v>
      </c>
      <c r="M392" s="206" t="s">
        <v>5608</v>
      </c>
      <c r="N392" s="206"/>
      <c r="O392" s="206" t="s">
        <v>5702</v>
      </c>
      <c r="P392" s="308"/>
      <c r="Q392" s="42"/>
      <c r="R392" s="33"/>
      <c r="S392" s="61"/>
    </row>
    <row r="393" spans="1:19" ht="10.8" customHeight="1" x14ac:dyDescent="0.25">
      <c r="A393" s="268">
        <v>1</v>
      </c>
      <c r="B393" s="269">
        <v>1</v>
      </c>
      <c r="C393" s="268">
        <v>0</v>
      </c>
      <c r="D393" s="202">
        <v>0</v>
      </c>
      <c r="E393" s="269">
        <v>0</v>
      </c>
      <c r="F393" s="268">
        <v>0</v>
      </c>
      <c r="G393" s="202">
        <v>0</v>
      </c>
      <c r="H393" s="202">
        <v>0</v>
      </c>
      <c r="I393" s="268">
        <v>0</v>
      </c>
      <c r="J393" s="148">
        <f t="shared" si="12"/>
        <v>1</v>
      </c>
      <c r="K393" s="206"/>
      <c r="L393" s="175" t="s">
        <v>5247</v>
      </c>
      <c r="M393" s="206" t="s">
        <v>5609</v>
      </c>
      <c r="N393" s="206"/>
      <c r="O393" s="206"/>
      <c r="P393" s="308"/>
      <c r="Q393" s="42"/>
      <c r="R393" s="33"/>
      <c r="S393" s="61"/>
    </row>
    <row r="394" spans="1:19" ht="10.8" customHeight="1" x14ac:dyDescent="0.25">
      <c r="A394" s="268">
        <v>1</v>
      </c>
      <c r="B394" s="269">
        <v>1</v>
      </c>
      <c r="C394" s="268">
        <v>0</v>
      </c>
      <c r="D394" s="202">
        <v>0</v>
      </c>
      <c r="E394" s="269">
        <v>0</v>
      </c>
      <c r="F394" s="268">
        <v>0</v>
      </c>
      <c r="G394" s="202">
        <v>0</v>
      </c>
      <c r="H394" s="202">
        <v>0</v>
      </c>
      <c r="I394" s="268">
        <v>0</v>
      </c>
      <c r="J394" s="148">
        <f t="shared" si="12"/>
        <v>1</v>
      </c>
      <c r="K394" s="206"/>
      <c r="L394" s="175" t="s">
        <v>5248</v>
      </c>
      <c r="M394" s="206" t="s">
        <v>5610</v>
      </c>
      <c r="N394" s="206"/>
      <c r="O394" s="206"/>
      <c r="P394" s="308"/>
      <c r="Q394" s="42"/>
      <c r="R394" s="33"/>
      <c r="S394" s="61"/>
    </row>
    <row r="395" spans="1:19" ht="10.8" customHeight="1" x14ac:dyDescent="0.25">
      <c r="A395" s="268">
        <v>1</v>
      </c>
      <c r="B395" s="269">
        <v>1</v>
      </c>
      <c r="C395" s="268">
        <v>0</v>
      </c>
      <c r="D395" s="202">
        <v>0</v>
      </c>
      <c r="E395" s="269">
        <v>0</v>
      </c>
      <c r="F395" s="268">
        <v>0</v>
      </c>
      <c r="G395" s="202">
        <v>0</v>
      </c>
      <c r="H395" s="202">
        <v>0</v>
      </c>
      <c r="I395" s="268">
        <v>0</v>
      </c>
      <c r="J395" s="148">
        <f t="shared" si="12"/>
        <v>1</v>
      </c>
      <c r="K395" s="206"/>
      <c r="L395" s="175" t="s">
        <v>5249</v>
      </c>
      <c r="M395" s="206" t="s">
        <v>5611</v>
      </c>
      <c r="N395" s="206"/>
      <c r="O395" s="206"/>
      <c r="P395" s="308"/>
      <c r="Q395" s="42"/>
      <c r="R395" s="33"/>
      <c r="S395" s="61"/>
    </row>
    <row r="396" spans="1:19" ht="10.8" customHeight="1" x14ac:dyDescent="0.25">
      <c r="A396" s="268">
        <v>1</v>
      </c>
      <c r="B396" s="269">
        <v>1</v>
      </c>
      <c r="C396" s="268">
        <v>0</v>
      </c>
      <c r="D396" s="202">
        <v>0</v>
      </c>
      <c r="E396" s="269">
        <v>0</v>
      </c>
      <c r="F396" s="268">
        <v>0</v>
      </c>
      <c r="G396" s="202">
        <v>0</v>
      </c>
      <c r="H396" s="202">
        <v>0</v>
      </c>
      <c r="I396" s="268">
        <v>0</v>
      </c>
      <c r="J396" s="148">
        <f t="shared" si="12"/>
        <v>1</v>
      </c>
      <c r="K396" s="206"/>
      <c r="L396" s="175" t="s">
        <v>5250</v>
      </c>
      <c r="M396" s="206" t="s">
        <v>5612</v>
      </c>
      <c r="N396" s="206"/>
      <c r="O396" s="206"/>
      <c r="P396" s="308"/>
      <c r="Q396" s="42"/>
      <c r="R396" s="33"/>
      <c r="S396" s="61"/>
    </row>
    <row r="397" spans="1:19" ht="10.8" customHeight="1" x14ac:dyDescent="0.25">
      <c r="A397" s="268">
        <v>1</v>
      </c>
      <c r="B397" s="269">
        <v>1</v>
      </c>
      <c r="C397" s="268">
        <v>0</v>
      </c>
      <c r="D397" s="202">
        <v>0</v>
      </c>
      <c r="E397" s="269">
        <v>0</v>
      </c>
      <c r="F397" s="268">
        <v>0</v>
      </c>
      <c r="G397" s="202">
        <v>0</v>
      </c>
      <c r="H397" s="202">
        <v>0</v>
      </c>
      <c r="I397" s="268">
        <v>0</v>
      </c>
      <c r="J397" s="148">
        <f t="shared" si="12"/>
        <v>1</v>
      </c>
      <c r="K397" s="206"/>
      <c r="L397" s="175" t="s">
        <v>4963</v>
      </c>
      <c r="M397" s="206" t="s">
        <v>5613</v>
      </c>
      <c r="N397" s="206"/>
      <c r="O397" s="206" t="s">
        <v>5702</v>
      </c>
      <c r="P397" s="308"/>
      <c r="Q397" s="42"/>
      <c r="R397" s="33"/>
      <c r="S397" s="61"/>
    </row>
    <row r="398" spans="1:19" ht="10.8" customHeight="1" x14ac:dyDescent="0.25">
      <c r="A398" s="268">
        <v>1</v>
      </c>
      <c r="B398" s="269">
        <v>1</v>
      </c>
      <c r="C398" s="268">
        <v>0</v>
      </c>
      <c r="D398" s="202">
        <v>0</v>
      </c>
      <c r="E398" s="269">
        <v>0</v>
      </c>
      <c r="F398" s="268">
        <v>0</v>
      </c>
      <c r="G398" s="202">
        <v>0</v>
      </c>
      <c r="H398" s="202">
        <v>0</v>
      </c>
      <c r="I398" s="268">
        <v>0</v>
      </c>
      <c r="J398" s="148">
        <f t="shared" si="12"/>
        <v>1</v>
      </c>
      <c r="K398" s="206"/>
      <c r="L398" s="175" t="s">
        <v>5251</v>
      </c>
      <c r="M398" s="206" t="s">
        <v>5614</v>
      </c>
      <c r="N398" s="206"/>
      <c r="O398" s="206"/>
      <c r="P398" s="308"/>
      <c r="Q398" s="42"/>
      <c r="R398" s="33"/>
      <c r="S398" s="61"/>
    </row>
    <row r="399" spans="1:19" ht="10.8" customHeight="1" x14ac:dyDescent="0.25">
      <c r="A399" s="268">
        <v>1</v>
      </c>
      <c r="B399" s="269">
        <v>1</v>
      </c>
      <c r="C399" s="268">
        <v>0</v>
      </c>
      <c r="D399" s="202">
        <v>0</v>
      </c>
      <c r="E399" s="269">
        <v>0</v>
      </c>
      <c r="F399" s="268">
        <v>0</v>
      </c>
      <c r="G399" s="202">
        <v>0</v>
      </c>
      <c r="H399" s="202">
        <v>0</v>
      </c>
      <c r="I399" s="268">
        <v>0</v>
      </c>
      <c r="J399" s="148">
        <f t="shared" si="12"/>
        <v>1</v>
      </c>
      <c r="K399" s="206"/>
      <c r="L399" s="175" t="s">
        <v>5252</v>
      </c>
      <c r="M399" s="206" t="s">
        <v>5615</v>
      </c>
      <c r="N399" s="206"/>
      <c r="O399" s="206"/>
      <c r="P399" s="308"/>
      <c r="Q399" s="42"/>
      <c r="R399" s="33"/>
      <c r="S399" s="61"/>
    </row>
    <row r="400" spans="1:19" ht="10.8" customHeight="1" x14ac:dyDescent="0.25">
      <c r="A400" s="268">
        <v>1</v>
      </c>
      <c r="B400" s="269">
        <v>1</v>
      </c>
      <c r="C400" s="268">
        <v>0</v>
      </c>
      <c r="D400" s="202">
        <v>0</v>
      </c>
      <c r="E400" s="269">
        <v>0</v>
      </c>
      <c r="F400" s="268">
        <v>0</v>
      </c>
      <c r="G400" s="202">
        <v>0</v>
      </c>
      <c r="H400" s="202">
        <v>0</v>
      </c>
      <c r="I400" s="268">
        <v>0</v>
      </c>
      <c r="J400" s="148">
        <f t="shared" si="12"/>
        <v>1</v>
      </c>
      <c r="K400" s="206"/>
      <c r="L400" s="175" t="s">
        <v>5253</v>
      </c>
      <c r="M400" s="206" t="s">
        <v>5616</v>
      </c>
      <c r="N400" s="206"/>
      <c r="O400" s="206"/>
      <c r="P400" s="308"/>
      <c r="Q400" s="42"/>
      <c r="R400" s="33"/>
      <c r="S400" s="61"/>
    </row>
    <row r="401" spans="1:19" ht="10.8" customHeight="1" x14ac:dyDescent="0.25">
      <c r="A401" s="268">
        <v>1</v>
      </c>
      <c r="B401" s="269">
        <v>1</v>
      </c>
      <c r="C401" s="268">
        <v>0</v>
      </c>
      <c r="D401" s="202">
        <v>0</v>
      </c>
      <c r="E401" s="269">
        <v>0</v>
      </c>
      <c r="F401" s="268">
        <v>0</v>
      </c>
      <c r="G401" s="202">
        <v>0</v>
      </c>
      <c r="H401" s="202">
        <v>0</v>
      </c>
      <c r="I401" s="268">
        <v>0</v>
      </c>
      <c r="J401" s="148">
        <f t="shared" si="12"/>
        <v>1</v>
      </c>
      <c r="K401" s="206"/>
      <c r="L401" s="175" t="s">
        <v>5254</v>
      </c>
      <c r="M401" s="206" t="s">
        <v>5617</v>
      </c>
      <c r="N401" s="206"/>
      <c r="O401" s="206"/>
      <c r="P401" s="308"/>
      <c r="Q401" s="42"/>
      <c r="R401" s="33"/>
      <c r="S401" s="61"/>
    </row>
    <row r="402" spans="1:19" ht="10.8" customHeight="1" x14ac:dyDescent="0.25">
      <c r="A402" s="268">
        <v>1</v>
      </c>
      <c r="B402" s="269">
        <v>1</v>
      </c>
      <c r="C402" s="268">
        <v>0</v>
      </c>
      <c r="D402" s="202">
        <v>0</v>
      </c>
      <c r="E402" s="269">
        <v>0</v>
      </c>
      <c r="F402" s="268">
        <v>0</v>
      </c>
      <c r="G402" s="202">
        <v>0</v>
      </c>
      <c r="H402" s="202">
        <v>0</v>
      </c>
      <c r="I402" s="268">
        <v>0</v>
      </c>
      <c r="J402" s="148">
        <f t="shared" si="12"/>
        <v>1</v>
      </c>
      <c r="K402" s="206"/>
      <c r="L402" s="175" t="s">
        <v>4964</v>
      </c>
      <c r="M402" s="206" t="s">
        <v>5618</v>
      </c>
      <c r="N402" s="206"/>
      <c r="O402" s="206" t="s">
        <v>5702</v>
      </c>
      <c r="P402" s="308"/>
      <c r="Q402" s="42"/>
      <c r="R402" s="33"/>
      <c r="S402" s="61"/>
    </row>
    <row r="403" spans="1:19" ht="10.8" customHeight="1" x14ac:dyDescent="0.25">
      <c r="A403" s="268">
        <v>1</v>
      </c>
      <c r="B403" s="269">
        <v>1</v>
      </c>
      <c r="C403" s="268">
        <v>0</v>
      </c>
      <c r="D403" s="202">
        <v>0</v>
      </c>
      <c r="E403" s="269">
        <v>0</v>
      </c>
      <c r="F403" s="268">
        <v>0</v>
      </c>
      <c r="G403" s="202">
        <v>0</v>
      </c>
      <c r="H403" s="202">
        <v>0</v>
      </c>
      <c r="I403" s="268">
        <v>0</v>
      </c>
      <c r="J403" s="148">
        <f t="shared" si="12"/>
        <v>1</v>
      </c>
      <c r="K403" s="206"/>
      <c r="L403" s="175" t="s">
        <v>5255</v>
      </c>
      <c r="M403" s="206" t="s">
        <v>5619</v>
      </c>
      <c r="N403" s="206"/>
      <c r="O403" s="206"/>
      <c r="P403" s="308"/>
      <c r="Q403" s="42"/>
      <c r="R403" s="33"/>
      <c r="S403" s="61"/>
    </row>
    <row r="404" spans="1:19" ht="10.8" customHeight="1" x14ac:dyDescent="0.25">
      <c r="A404" s="268">
        <v>1</v>
      </c>
      <c r="B404" s="269">
        <v>1</v>
      </c>
      <c r="C404" s="268">
        <v>0</v>
      </c>
      <c r="D404" s="202">
        <v>0</v>
      </c>
      <c r="E404" s="269">
        <v>0</v>
      </c>
      <c r="F404" s="268">
        <v>0</v>
      </c>
      <c r="G404" s="202">
        <v>0</v>
      </c>
      <c r="H404" s="202">
        <v>0</v>
      </c>
      <c r="I404" s="268">
        <v>0</v>
      </c>
      <c r="J404" s="148">
        <f t="shared" si="12"/>
        <v>1</v>
      </c>
      <c r="K404" s="206"/>
      <c r="L404" s="175" t="s">
        <v>5256</v>
      </c>
      <c r="M404" s="206" t="s">
        <v>5620</v>
      </c>
      <c r="N404" s="206"/>
      <c r="O404" s="206"/>
      <c r="P404" s="308"/>
      <c r="Q404" s="42"/>
      <c r="R404" s="33"/>
      <c r="S404" s="61"/>
    </row>
    <row r="405" spans="1:19" ht="10.8" customHeight="1" x14ac:dyDescent="0.25">
      <c r="A405" s="268">
        <v>1</v>
      </c>
      <c r="B405" s="269">
        <v>1</v>
      </c>
      <c r="C405" s="268">
        <v>0</v>
      </c>
      <c r="D405" s="202">
        <v>0</v>
      </c>
      <c r="E405" s="269">
        <v>0</v>
      </c>
      <c r="F405" s="268">
        <v>0</v>
      </c>
      <c r="G405" s="202">
        <v>0</v>
      </c>
      <c r="H405" s="202">
        <v>0</v>
      </c>
      <c r="I405" s="268">
        <v>0</v>
      </c>
      <c r="J405" s="148">
        <f t="shared" si="12"/>
        <v>1</v>
      </c>
      <c r="K405" s="206"/>
      <c r="L405" s="175" t="s">
        <v>5257</v>
      </c>
      <c r="M405" s="206" t="s">
        <v>5621</v>
      </c>
      <c r="N405" s="206"/>
      <c r="O405" s="206"/>
      <c r="P405" s="308"/>
      <c r="Q405" s="42"/>
      <c r="R405" s="33"/>
      <c r="S405" s="61"/>
    </row>
    <row r="406" spans="1:19" ht="10.8" customHeight="1" thickBot="1" x14ac:dyDescent="0.3">
      <c r="A406" s="270">
        <v>1</v>
      </c>
      <c r="B406" s="271">
        <v>1</v>
      </c>
      <c r="C406" s="270">
        <v>0</v>
      </c>
      <c r="D406" s="267">
        <v>0</v>
      </c>
      <c r="E406" s="271">
        <v>0</v>
      </c>
      <c r="F406" s="270">
        <v>0</v>
      </c>
      <c r="G406" s="267">
        <v>0</v>
      </c>
      <c r="H406" s="267">
        <v>0</v>
      </c>
      <c r="I406" s="270">
        <v>0</v>
      </c>
      <c r="J406" s="192">
        <f t="shared" si="12"/>
        <v>1</v>
      </c>
      <c r="K406" s="206"/>
      <c r="L406" s="175" t="s">
        <v>5258</v>
      </c>
      <c r="M406" s="206" t="s">
        <v>5622</v>
      </c>
      <c r="N406" s="206"/>
      <c r="O406" s="206"/>
      <c r="P406" s="308"/>
      <c r="Q406" s="42"/>
      <c r="R406" s="33"/>
      <c r="S406" s="61"/>
    </row>
    <row r="407" spans="1:19" ht="10.8" customHeight="1" x14ac:dyDescent="0.25">
      <c r="A407" s="263"/>
      <c r="B407" s="264"/>
      <c r="C407" s="264"/>
      <c r="D407" s="264"/>
      <c r="E407" s="264"/>
      <c r="F407" s="264"/>
      <c r="G407" s="264"/>
      <c r="H407" s="264"/>
      <c r="I407" s="268">
        <v>1</v>
      </c>
      <c r="J407" s="269">
        <v>0</v>
      </c>
      <c r="K407" s="166" t="s">
        <v>153</v>
      </c>
      <c r="L407" s="167" t="s">
        <v>153</v>
      </c>
      <c r="M407" s="170" t="s">
        <v>2459</v>
      </c>
      <c r="N407" s="262" t="s">
        <v>2948</v>
      </c>
      <c r="O407" s="315"/>
      <c r="P407" s="316"/>
      <c r="Q407" s="42" t="str">
        <f t="shared" ref="Q407:Q427" si="13">CONCATENATE("NACC_UDS$",K407,"=","labelled_spss(NACC_UDS$",K407,",c(",N407,"), label=",$P$1,M407,$P$1,")")</f>
        <v>NACC_UDS$NACCAMD=labelled_spss(NACC_UDS$NACCAMD,c(-4=Did not complete medications form), label=Relevant Derived VariableTotal number of medications reported at each visitRelevant Derived Variable)</v>
      </c>
      <c r="R407" s="33" t="str">
        <f t="shared" ref="R407:R427" si="14">IF(S407="","",CONCATENATE("missing values ",K407,"(",S407,")."))</f>
        <v>missing values NACCAMD(-4).</v>
      </c>
      <c r="S407" s="61" t="s">
        <v>2888</v>
      </c>
    </row>
    <row r="408" spans="1:19" ht="10.8" customHeight="1" x14ac:dyDescent="0.25">
      <c r="A408" s="263"/>
      <c r="B408" s="264"/>
      <c r="C408" s="264"/>
      <c r="D408" s="264"/>
      <c r="E408" s="264"/>
      <c r="F408" s="264"/>
      <c r="G408" s="264"/>
      <c r="H408" s="264"/>
      <c r="I408" s="268">
        <v>1</v>
      </c>
      <c r="J408" s="269">
        <v>0</v>
      </c>
      <c r="K408" s="155" t="s">
        <v>152</v>
      </c>
      <c r="L408" s="152" t="s">
        <v>152</v>
      </c>
      <c r="M408" s="153" t="s">
        <v>1108</v>
      </c>
      <c r="N408" s="153" t="s">
        <v>2949</v>
      </c>
      <c r="O408" s="292"/>
      <c r="P408" s="297"/>
      <c r="Q408" s="42" t="str">
        <f t="shared" si="13"/>
        <v>NACC_UDS$NACCAHTN=labelled_spss(NACC_UDS$NACCAHTN,c(0=Did not report use at visit
1=Reported use at visit
-4=Did not complete medications form), label=Relevant Derived VariableReported current use of any type of antihypertensive or blood pressure medicationRelevant Derived Variable)</v>
      </c>
      <c r="R408" s="33" t="str">
        <f t="shared" si="14"/>
        <v>missing values NACCAHTN(-4).</v>
      </c>
      <c r="S408" s="61" t="s">
        <v>2888</v>
      </c>
    </row>
    <row r="409" spans="1:19" ht="10.8" customHeight="1" x14ac:dyDescent="0.25">
      <c r="A409" s="263"/>
      <c r="B409" s="264"/>
      <c r="C409" s="264"/>
      <c r="D409" s="264"/>
      <c r="E409" s="264"/>
      <c r="F409" s="264"/>
      <c r="G409" s="264"/>
      <c r="H409" s="264"/>
      <c r="I409" s="268">
        <v>1</v>
      </c>
      <c r="J409" s="269">
        <v>0</v>
      </c>
      <c r="K409" s="155" t="s">
        <v>151</v>
      </c>
      <c r="L409" s="152" t="s">
        <v>151</v>
      </c>
      <c r="M409" s="153" t="s">
        <v>1109</v>
      </c>
      <c r="N409" s="153" t="s">
        <v>2949</v>
      </c>
      <c r="O409" s="292"/>
      <c r="P409" s="297"/>
      <c r="Q409" s="42" t="str">
        <f t="shared" si="13"/>
        <v>NACC_UDS$NACCHTNC=labelled_spss(NACC_UDS$NACCHTNC,c(0=Did not report use at visit
1=Reported use at visit
-4=Did not complete medications form), label=Relevant Derived VariableReported current use of an antihypertensive combination therapyRelevant Derived Variable)</v>
      </c>
      <c r="R409" s="33" t="str">
        <f t="shared" si="14"/>
        <v>missing values NACCHTNC(-4).</v>
      </c>
      <c r="S409" s="61" t="s">
        <v>2888</v>
      </c>
    </row>
    <row r="410" spans="1:19" ht="10.8" customHeight="1" x14ac:dyDescent="0.25">
      <c r="A410" s="263"/>
      <c r="B410" s="264"/>
      <c r="C410" s="264"/>
      <c r="D410" s="264"/>
      <c r="E410" s="264"/>
      <c r="F410" s="264"/>
      <c r="G410" s="264"/>
      <c r="H410" s="264"/>
      <c r="I410" s="268">
        <v>1</v>
      </c>
      <c r="J410" s="269">
        <v>0</v>
      </c>
      <c r="K410" s="155" t="s">
        <v>150</v>
      </c>
      <c r="L410" s="152" t="s">
        <v>150</v>
      </c>
      <c r="M410" s="153" t="s">
        <v>1110</v>
      </c>
      <c r="N410" s="153" t="s">
        <v>2949</v>
      </c>
      <c r="O410" s="292"/>
      <c r="P410" s="297"/>
      <c r="Q410" s="42" t="str">
        <f t="shared" si="13"/>
        <v>NACC_UDS$NACCACEI=labelled_spss(NACC_UDS$NACCACEI,c(0=Did not report use at visit
1=Reported use at visit
-4=Did not complete medications form), label=Relevant Derived VariableReported current use of an angiotensin converting enzyme (ACE) inhibitorRelevant Derived Variable)</v>
      </c>
      <c r="R410" s="33" t="str">
        <f t="shared" si="14"/>
        <v>missing values NACCACEI(-4).</v>
      </c>
      <c r="S410" s="61" t="s">
        <v>2888</v>
      </c>
    </row>
    <row r="411" spans="1:19" ht="10.8" customHeight="1" x14ac:dyDescent="0.25">
      <c r="A411" s="263"/>
      <c r="B411" s="264"/>
      <c r="C411" s="264"/>
      <c r="D411" s="264"/>
      <c r="E411" s="264"/>
      <c r="F411" s="264"/>
      <c r="G411" s="264"/>
      <c r="H411" s="264"/>
      <c r="I411" s="268">
        <v>1</v>
      </c>
      <c r="J411" s="269">
        <v>0</v>
      </c>
      <c r="K411" s="155" t="s">
        <v>214</v>
      </c>
      <c r="L411" s="152" t="s">
        <v>214</v>
      </c>
      <c r="M411" s="153" t="s">
        <v>1111</v>
      </c>
      <c r="N411" s="153" t="s">
        <v>2949</v>
      </c>
      <c r="O411" s="292"/>
      <c r="P411" s="297"/>
      <c r="Q411" s="42" t="str">
        <f t="shared" si="13"/>
        <v>NACC_UDS$NACCAAAS=labelled_spss(NACC_UDS$NACCAAAS,c(0=Did not report use at visit
1=Reported use at visit
-4=Did not complete medications form), label=Relevant Derived VariableReported current use of an antiadrenergic agentRelevant Derived Variable)</v>
      </c>
      <c r="R411" s="33" t="str">
        <f t="shared" si="14"/>
        <v>missing values NACCAAAS(-4).</v>
      </c>
      <c r="S411" s="61" t="s">
        <v>2888</v>
      </c>
    </row>
    <row r="412" spans="1:19" ht="10.8" customHeight="1" x14ac:dyDescent="0.25">
      <c r="A412" s="263"/>
      <c r="B412" s="264"/>
      <c r="C412" s="264"/>
      <c r="D412" s="264"/>
      <c r="E412" s="264"/>
      <c r="F412" s="264"/>
      <c r="G412" s="264"/>
      <c r="H412" s="264"/>
      <c r="I412" s="268">
        <v>1</v>
      </c>
      <c r="J412" s="269">
        <v>0</v>
      </c>
      <c r="K412" s="155" t="s">
        <v>213</v>
      </c>
      <c r="L412" s="152" t="s">
        <v>213</v>
      </c>
      <c r="M412" s="153" t="s">
        <v>1112</v>
      </c>
      <c r="N412" s="153" t="s">
        <v>2949</v>
      </c>
      <c r="O412" s="292"/>
      <c r="P412" s="297"/>
      <c r="Q412" s="42" t="str">
        <f t="shared" si="13"/>
        <v>NACC_UDS$NACCBETA=labelled_spss(NACC_UDS$NACCBETA,c(0=Did not report use at visit
1=Reported use at visit
-4=Did not complete medications form), label=Relevant Derived VariableReported current use of a beta-adrenergic blocking agent (Beta-Blocker)Relevant Derived Variable)</v>
      </c>
      <c r="R412" s="33" t="str">
        <f t="shared" si="14"/>
        <v>missing values NACCBETA(-4).</v>
      </c>
      <c r="S412" s="61" t="s">
        <v>2888</v>
      </c>
    </row>
    <row r="413" spans="1:19" ht="10.8" customHeight="1" x14ac:dyDescent="0.25">
      <c r="A413" s="263"/>
      <c r="B413" s="264"/>
      <c r="C413" s="264"/>
      <c r="D413" s="264"/>
      <c r="E413" s="264"/>
      <c r="F413" s="264"/>
      <c r="G413" s="264"/>
      <c r="H413" s="264"/>
      <c r="I413" s="268">
        <v>1</v>
      </c>
      <c r="J413" s="269">
        <v>0</v>
      </c>
      <c r="K413" s="155" t="s">
        <v>212</v>
      </c>
      <c r="L413" s="152" t="s">
        <v>212</v>
      </c>
      <c r="M413" s="153" t="s">
        <v>1113</v>
      </c>
      <c r="N413" s="153" t="s">
        <v>2949</v>
      </c>
      <c r="O413" s="292"/>
      <c r="P413" s="297"/>
      <c r="Q413" s="42" t="str">
        <f t="shared" si="13"/>
        <v>NACC_UDS$NACCCCBS=labelled_spss(NACC_UDS$NACCCCBS,c(0=Did not report use at visit
1=Reported use at visit
-4=Did not complete medications form), label=Relevant Derived VariableReported current use of a calcium channel blocking agentRelevant Derived Variable)</v>
      </c>
      <c r="R413" s="33" t="str">
        <f t="shared" si="14"/>
        <v>missing values NACCCCBS(-4).</v>
      </c>
      <c r="S413" s="61" t="s">
        <v>2888</v>
      </c>
    </row>
    <row r="414" spans="1:19" ht="10.8" customHeight="1" x14ac:dyDescent="0.25">
      <c r="A414" s="263"/>
      <c r="B414" s="264"/>
      <c r="C414" s="264"/>
      <c r="D414" s="264"/>
      <c r="E414" s="264"/>
      <c r="F414" s="264"/>
      <c r="G414" s="264"/>
      <c r="H414" s="264"/>
      <c r="I414" s="268">
        <v>1</v>
      </c>
      <c r="J414" s="269">
        <v>0</v>
      </c>
      <c r="K414" s="155" t="s">
        <v>211</v>
      </c>
      <c r="L414" s="152" t="s">
        <v>211</v>
      </c>
      <c r="M414" s="153" t="s">
        <v>210</v>
      </c>
      <c r="N414" s="153" t="s">
        <v>2949</v>
      </c>
      <c r="O414" s="292"/>
      <c r="P414" s="297"/>
      <c r="Q414" s="42" t="str">
        <f t="shared" si="13"/>
        <v>NACC_UDS$NACCDIUR=labelled_spss(NACC_UDS$NACCDIUR,c(0=Did not report use at visit
1=Reported use at visit
-4=Did not complete medications form), label=Relevant Derived VariableReported current use of a diureticRelevant Derived Variable)</v>
      </c>
      <c r="R414" s="33" t="str">
        <f t="shared" si="14"/>
        <v>missing values NACCDIUR(-4).</v>
      </c>
      <c r="S414" s="61" t="s">
        <v>2888</v>
      </c>
    </row>
    <row r="415" spans="1:19" ht="10.8" customHeight="1" x14ac:dyDescent="0.25">
      <c r="A415" s="263"/>
      <c r="B415" s="264"/>
      <c r="C415" s="264"/>
      <c r="D415" s="264"/>
      <c r="E415" s="264"/>
      <c r="F415" s="264"/>
      <c r="G415" s="264"/>
      <c r="H415" s="264"/>
      <c r="I415" s="268">
        <v>1</v>
      </c>
      <c r="J415" s="269">
        <v>0</v>
      </c>
      <c r="K415" s="155" t="s">
        <v>209</v>
      </c>
      <c r="L415" s="152" t="s">
        <v>209</v>
      </c>
      <c r="M415" s="153" t="s">
        <v>208</v>
      </c>
      <c r="N415" s="153" t="s">
        <v>2949</v>
      </c>
      <c r="O415" s="292"/>
      <c r="P415" s="297"/>
      <c r="Q415" s="42" t="str">
        <f t="shared" si="13"/>
        <v>NACC_UDS$NACCVASD=labelled_spss(NACC_UDS$NACCVASD,c(0=Did not report use at visit
1=Reported use at visit
-4=Did not complete medications form), label=Relevant Derived VariableReported current use of a vasodilatorRelevant Derived Variable)</v>
      </c>
      <c r="R415" s="33" t="str">
        <f t="shared" si="14"/>
        <v>missing values NACCVASD(-4).</v>
      </c>
      <c r="S415" s="61" t="s">
        <v>2888</v>
      </c>
    </row>
    <row r="416" spans="1:19" ht="10.8" customHeight="1" x14ac:dyDescent="0.25">
      <c r="A416" s="263"/>
      <c r="B416" s="264"/>
      <c r="C416" s="264"/>
      <c r="D416" s="264"/>
      <c r="E416" s="264"/>
      <c r="F416" s="264"/>
      <c r="G416" s="264"/>
      <c r="H416" s="264"/>
      <c r="I416" s="268">
        <v>1</v>
      </c>
      <c r="J416" s="269">
        <v>0</v>
      </c>
      <c r="K416" s="155" t="s">
        <v>207</v>
      </c>
      <c r="L416" s="152" t="s">
        <v>207</v>
      </c>
      <c r="M416" s="153" t="s">
        <v>1114</v>
      </c>
      <c r="N416" s="153" t="s">
        <v>2949</v>
      </c>
      <c r="O416" s="292"/>
      <c r="P416" s="297"/>
      <c r="Q416" s="42" t="str">
        <f t="shared" si="13"/>
        <v>NACC_UDS$NACCANGI=labelled_spss(NACC_UDS$NACCANGI,c(0=Did not report use at visit
1=Reported use at visit
-4=Did not complete medications form), label=Relevant Derived VariableReported current use of an angiotensin II inhibitorRelevant Derived Variable)</v>
      </c>
      <c r="R416" s="33" t="str">
        <f t="shared" si="14"/>
        <v>missing values NACCANGI(-4).</v>
      </c>
      <c r="S416" s="61" t="s">
        <v>2888</v>
      </c>
    </row>
    <row r="417" spans="1:19" ht="10.8" customHeight="1" x14ac:dyDescent="0.25">
      <c r="A417" s="263"/>
      <c r="B417" s="264"/>
      <c r="C417" s="264"/>
      <c r="D417" s="264"/>
      <c r="E417" s="264"/>
      <c r="F417" s="264"/>
      <c r="G417" s="264"/>
      <c r="H417" s="264"/>
      <c r="I417" s="268">
        <v>1</v>
      </c>
      <c r="J417" s="269">
        <v>0</v>
      </c>
      <c r="K417" s="155" t="s">
        <v>206</v>
      </c>
      <c r="L417" s="152" t="s">
        <v>206</v>
      </c>
      <c r="M417" s="153" t="s">
        <v>1115</v>
      </c>
      <c r="N417" s="153" t="s">
        <v>2949</v>
      </c>
      <c r="O417" s="292"/>
      <c r="P417" s="297"/>
      <c r="Q417" s="42" t="str">
        <f t="shared" si="13"/>
        <v>NACC_UDS$NACCLIPL=labelled_spss(NACC_UDS$NACCLIPL,c(0=Did not report use at visit
1=Reported use at visit
-4=Did not complete medications form), label=Relevant Derived VariableReported current use of lipid lowering medicationRelevant Derived Variable)</v>
      </c>
      <c r="R417" s="33" t="str">
        <f t="shared" si="14"/>
        <v>missing values NACCLIPL(-4).</v>
      </c>
      <c r="S417" s="61" t="s">
        <v>2888</v>
      </c>
    </row>
    <row r="418" spans="1:19" ht="10.8" customHeight="1" x14ac:dyDescent="0.25">
      <c r="A418" s="263"/>
      <c r="B418" s="264"/>
      <c r="C418" s="264"/>
      <c r="D418" s="264"/>
      <c r="E418" s="264"/>
      <c r="F418" s="264"/>
      <c r="G418" s="264"/>
      <c r="H418" s="264"/>
      <c r="I418" s="268">
        <v>1</v>
      </c>
      <c r="J418" s="269">
        <v>0</v>
      </c>
      <c r="K418" s="155" t="s">
        <v>205</v>
      </c>
      <c r="L418" s="152" t="s">
        <v>205</v>
      </c>
      <c r="M418" s="153" t="s">
        <v>1116</v>
      </c>
      <c r="N418" s="153" t="s">
        <v>2949</v>
      </c>
      <c r="O418" s="292"/>
      <c r="P418" s="297"/>
      <c r="Q418" s="42" t="str">
        <f t="shared" si="13"/>
        <v>NACC_UDS$NACCNSD=labelled_spss(NACC_UDS$NACCNSD,c(0=Did not report use at visit
1=Reported use at visit
-4=Did not complete medications form), label=Relevant Derived VariableReported current use of nonsteroidal anti-inﬂammatory medicationRelevant Derived Variable)</v>
      </c>
      <c r="R418" s="33" t="str">
        <f t="shared" si="14"/>
        <v>missing values NACCNSD(-4).</v>
      </c>
      <c r="S418" s="61" t="s">
        <v>2888</v>
      </c>
    </row>
    <row r="419" spans="1:19" ht="10.8" customHeight="1" x14ac:dyDescent="0.25">
      <c r="A419" s="263"/>
      <c r="B419" s="264"/>
      <c r="C419" s="264"/>
      <c r="D419" s="264"/>
      <c r="E419" s="264"/>
      <c r="F419" s="264"/>
      <c r="G419" s="264"/>
      <c r="H419" s="264"/>
      <c r="I419" s="268">
        <v>1</v>
      </c>
      <c r="J419" s="269">
        <v>0</v>
      </c>
      <c r="K419" s="155" t="s">
        <v>204</v>
      </c>
      <c r="L419" s="152" t="s">
        <v>204</v>
      </c>
      <c r="M419" s="153" t="s">
        <v>1117</v>
      </c>
      <c r="N419" s="153" t="s">
        <v>2949</v>
      </c>
      <c r="O419" s="292"/>
      <c r="P419" s="297"/>
      <c r="Q419" s="42" t="str">
        <f t="shared" si="13"/>
        <v>NACC_UDS$NACCAC=labelled_spss(NACC_UDS$NACCAC,c(0=Did not report use at visit
1=Reported use at visit
-4=Did not complete medications form), label=Relevant Derived VariableReported current use of an anticoagulant or antiplatelet agentRelevant Derived Variable)</v>
      </c>
      <c r="R419" s="33" t="str">
        <f t="shared" si="14"/>
        <v>missing values NACCAC(-4).</v>
      </c>
      <c r="S419" s="61" t="s">
        <v>2888</v>
      </c>
    </row>
    <row r="420" spans="1:19" ht="10.8" customHeight="1" x14ac:dyDescent="0.25">
      <c r="A420" s="263"/>
      <c r="B420" s="264"/>
      <c r="C420" s="264"/>
      <c r="D420" s="264"/>
      <c r="E420" s="264"/>
      <c r="F420" s="264"/>
      <c r="G420" s="264"/>
      <c r="H420" s="264"/>
      <c r="I420" s="268">
        <v>1</v>
      </c>
      <c r="J420" s="269">
        <v>0</v>
      </c>
      <c r="K420" s="155" t="s">
        <v>203</v>
      </c>
      <c r="L420" s="152" t="s">
        <v>203</v>
      </c>
      <c r="M420" s="153" t="s">
        <v>1118</v>
      </c>
      <c r="N420" s="153" t="s">
        <v>2949</v>
      </c>
      <c r="O420" s="292"/>
      <c r="P420" s="297"/>
      <c r="Q420" s="42" t="str">
        <f t="shared" si="13"/>
        <v>NACC_UDS$NACCADEP=labelled_spss(NACC_UDS$NACCADEP,c(0=Did not report use at visit
1=Reported use at visit
-4=Did not complete medications form), label=Relevant Derived VariableReported current use of an antidepressantRelevant Derived Variable)</v>
      </c>
      <c r="R420" s="33" t="str">
        <f t="shared" si="14"/>
        <v>missing values NACCADEP(-4).</v>
      </c>
      <c r="S420" s="61" t="s">
        <v>2888</v>
      </c>
    </row>
    <row r="421" spans="1:19" ht="10.8" customHeight="1" x14ac:dyDescent="0.25">
      <c r="A421" s="263"/>
      <c r="B421" s="264"/>
      <c r="C421" s="264"/>
      <c r="D421" s="264"/>
      <c r="E421" s="264"/>
      <c r="F421" s="264"/>
      <c r="G421" s="264"/>
      <c r="H421" s="264"/>
      <c r="I421" s="268">
        <v>1</v>
      </c>
      <c r="J421" s="269">
        <v>0</v>
      </c>
      <c r="K421" s="155" t="s">
        <v>202</v>
      </c>
      <c r="L421" s="152" t="s">
        <v>202</v>
      </c>
      <c r="M421" s="153" t="s">
        <v>1119</v>
      </c>
      <c r="N421" s="153" t="s">
        <v>2949</v>
      </c>
      <c r="O421" s="292"/>
      <c r="P421" s="297"/>
      <c r="Q421" s="42" t="str">
        <f t="shared" si="13"/>
        <v>NACC_UDS$NACCAPSY=labelled_spss(NACC_UDS$NACCAPSY,c(0=Did not report use at visit
1=Reported use at visit
-4=Did not complete medications form), label=Relevant Derived VariableReported current use of an antipsychotic agentRelevant Derived Variable)</v>
      </c>
      <c r="R421" s="33" t="str">
        <f t="shared" si="14"/>
        <v>missing values NACCAPSY(-4).</v>
      </c>
      <c r="S421" s="61" t="s">
        <v>2888</v>
      </c>
    </row>
    <row r="422" spans="1:19" ht="10.8" customHeight="1" x14ac:dyDescent="0.25">
      <c r="A422" s="263"/>
      <c r="B422" s="264"/>
      <c r="C422" s="264"/>
      <c r="D422" s="264"/>
      <c r="E422" s="264"/>
      <c r="F422" s="264"/>
      <c r="G422" s="264"/>
      <c r="H422" s="264"/>
      <c r="I422" s="268">
        <v>1</v>
      </c>
      <c r="J422" s="269">
        <v>0</v>
      </c>
      <c r="K422" s="155" t="s">
        <v>201</v>
      </c>
      <c r="L422" s="152" t="s">
        <v>201</v>
      </c>
      <c r="M422" s="153" t="s">
        <v>1120</v>
      </c>
      <c r="N422" s="153" t="s">
        <v>2949</v>
      </c>
      <c r="O422" s="292"/>
      <c r="P422" s="297"/>
      <c r="Q422" s="42" t="str">
        <f t="shared" si="13"/>
        <v>NACC_UDS$NACCAANX=labelled_spss(NACC_UDS$NACCAANX,c(0=Did not report use at visit
1=Reported use at visit
-4=Did not complete medications form), label=Relevant Derived VariableReported current use of an anxiolytic, sedative, or hypnotic agentRelevant Derived Variable)</v>
      </c>
      <c r="R422" s="33" t="str">
        <f t="shared" si="14"/>
        <v>missing values NACCAANX(-4).</v>
      </c>
      <c r="S422" s="61" t="s">
        <v>2888</v>
      </c>
    </row>
    <row r="423" spans="1:19" ht="10.8" customHeight="1" x14ac:dyDescent="0.25">
      <c r="A423" s="263"/>
      <c r="B423" s="264"/>
      <c r="C423" s="264"/>
      <c r="D423" s="264"/>
      <c r="E423" s="264"/>
      <c r="F423" s="264"/>
      <c r="G423" s="264"/>
      <c r="H423" s="264"/>
      <c r="I423" s="268">
        <v>1</v>
      </c>
      <c r="J423" s="269">
        <v>0</v>
      </c>
      <c r="K423" s="155" t="s">
        <v>200</v>
      </c>
      <c r="L423" s="152" t="s">
        <v>200</v>
      </c>
      <c r="M423" s="153" t="s">
        <v>1121</v>
      </c>
      <c r="N423" s="153" t="s">
        <v>2949</v>
      </c>
      <c r="O423" s="292"/>
      <c r="P423" s="297"/>
      <c r="Q423" s="42" t="str">
        <f t="shared" si="13"/>
        <v>NACC_UDS$NACCADMD=labelled_spss(NACC_UDS$NACCADMD,c(0=Did not report use at visit
1=Reported use at visit
-4=Did not complete medications form), label=Relevant Derived VariableReported current use of a FDA-approved medication for Alzheimer’s disease symptomsRelevant Derived Variable)</v>
      </c>
      <c r="R423" s="33" t="str">
        <f t="shared" si="14"/>
        <v>missing values NACCADMD(-4).</v>
      </c>
      <c r="S423" s="61" t="s">
        <v>2888</v>
      </c>
    </row>
    <row r="424" spans="1:19" ht="10.8" customHeight="1" x14ac:dyDescent="0.25">
      <c r="A424" s="263"/>
      <c r="B424" s="264"/>
      <c r="C424" s="264"/>
      <c r="D424" s="264"/>
      <c r="E424" s="264"/>
      <c r="F424" s="264"/>
      <c r="G424" s="264"/>
      <c r="H424" s="264"/>
      <c r="I424" s="268">
        <v>1</v>
      </c>
      <c r="J424" s="269">
        <v>0</v>
      </c>
      <c r="K424" s="155" t="s">
        <v>199</v>
      </c>
      <c r="L424" s="152" t="s">
        <v>199</v>
      </c>
      <c r="M424" s="153" t="s">
        <v>1122</v>
      </c>
      <c r="N424" s="153" t="s">
        <v>2949</v>
      </c>
      <c r="O424" s="292"/>
      <c r="P424" s="297"/>
      <c r="Q424" s="42" t="str">
        <f t="shared" si="13"/>
        <v>NACC_UDS$NACCPDMD=labelled_spss(NACC_UDS$NACCPDMD,c(0=Did not report use at visit
1=Reported use at visit
-4=Did not complete medications form), label=Relevant Derived VariableReported current use of an antiparkinson agentRelevant Derived Variable)</v>
      </c>
      <c r="R424" s="33" t="str">
        <f t="shared" si="14"/>
        <v>missing values NACCPDMD(-4).</v>
      </c>
      <c r="S424" s="61" t="s">
        <v>2888</v>
      </c>
    </row>
    <row r="425" spans="1:19" ht="10.8" customHeight="1" x14ac:dyDescent="0.25">
      <c r="A425" s="263"/>
      <c r="B425" s="264"/>
      <c r="C425" s="264"/>
      <c r="D425" s="264"/>
      <c r="E425" s="264"/>
      <c r="F425" s="264"/>
      <c r="G425" s="264"/>
      <c r="H425" s="264"/>
      <c r="I425" s="268">
        <v>1</v>
      </c>
      <c r="J425" s="269">
        <v>0</v>
      </c>
      <c r="K425" s="155" t="s">
        <v>198</v>
      </c>
      <c r="L425" s="152" t="s">
        <v>198</v>
      </c>
      <c r="M425" s="153" t="s">
        <v>1123</v>
      </c>
      <c r="N425" s="153" t="s">
        <v>2949</v>
      </c>
      <c r="O425" s="292"/>
      <c r="P425" s="297"/>
      <c r="Q425" s="42" t="str">
        <f t="shared" si="13"/>
        <v>NACC_UDS$NACCEMD=labelled_spss(NACC_UDS$NACCEMD,c(0=Did not report use at visit
1=Reported use at visit
-4=Did not complete medications form), label=Relevant Derived VariableReported current use of estrogen hormone therapyRelevant Derived Variable)</v>
      </c>
      <c r="R425" s="33" t="str">
        <f t="shared" si="14"/>
        <v>missing values NACCEMD(-4).</v>
      </c>
      <c r="S425" s="61" t="s">
        <v>2888</v>
      </c>
    </row>
    <row r="426" spans="1:19" ht="10.8" customHeight="1" x14ac:dyDescent="0.25">
      <c r="A426" s="263"/>
      <c r="B426" s="264"/>
      <c r="C426" s="264"/>
      <c r="D426" s="264"/>
      <c r="E426" s="264"/>
      <c r="F426" s="264"/>
      <c r="G426" s="264"/>
      <c r="H426" s="264"/>
      <c r="I426" s="268">
        <v>1</v>
      </c>
      <c r="J426" s="269">
        <v>0</v>
      </c>
      <c r="K426" s="155" t="s">
        <v>197</v>
      </c>
      <c r="L426" s="152" t="s">
        <v>197</v>
      </c>
      <c r="M426" s="153" t="s">
        <v>1124</v>
      </c>
      <c r="N426" s="153" t="s">
        <v>2949</v>
      </c>
      <c r="O426" s="292"/>
      <c r="P426" s="297"/>
      <c r="Q426" s="42" t="str">
        <f t="shared" si="13"/>
        <v>NACC_UDS$NACCEPMD=labelled_spss(NACC_UDS$NACCEPMD,c(0=Did not report use at visit
1=Reported use at visit
-4=Did not complete medications form), label=Relevant Derived VariableReported current use of estrogen + progestin hormone therapyRelevant Derived Variable)</v>
      </c>
      <c r="R426" s="33" t="str">
        <f t="shared" si="14"/>
        <v>missing values NACCEPMD(-4).</v>
      </c>
      <c r="S426" s="61" t="s">
        <v>2888</v>
      </c>
    </row>
    <row r="427" spans="1:19" ht="10.8" customHeight="1" thickBot="1" x14ac:dyDescent="0.3">
      <c r="A427" s="265"/>
      <c r="B427" s="266"/>
      <c r="C427" s="266"/>
      <c r="D427" s="266"/>
      <c r="E427" s="266"/>
      <c r="F427" s="266"/>
      <c r="G427" s="266"/>
      <c r="H427" s="266"/>
      <c r="I427" s="270">
        <v>1</v>
      </c>
      <c r="J427" s="271">
        <v>0</v>
      </c>
      <c r="K427" s="168" t="s">
        <v>196</v>
      </c>
      <c r="L427" s="169" t="s">
        <v>196</v>
      </c>
      <c r="M427" s="172" t="s">
        <v>1125</v>
      </c>
      <c r="N427" s="172" t="s">
        <v>2949</v>
      </c>
      <c r="O427" s="293"/>
      <c r="P427" s="298"/>
      <c r="Q427" s="42" t="str">
        <f t="shared" si="13"/>
        <v>NACC_UDS$NACCDBMD=labelled_spss(NACC_UDS$NACCDBMD,c(0=Did not report use at visit
1=Reported use at visit
-4=Did not complete medications form), label=Relevant Derived VariableReported current use of a diabetes medicationRelevant Derived Variable)</v>
      </c>
      <c r="R427" s="33" t="str">
        <f t="shared" si="14"/>
        <v>missing values NACCDBMD(-4).</v>
      </c>
      <c r="S427" s="61" t="s">
        <v>2888</v>
      </c>
    </row>
  </sheetData>
  <autoFilter ref="A1:J1" xr:uid="{5D15CA87-5B62-4EED-AA0F-780AD1D95D67}"/>
  <conditionalFormatting sqref="I2:I42 I407:I427">
    <cfRule type="cellIs" dxfId="68" priority="277" operator="equal">
      <formula>0</formula>
    </cfRule>
  </conditionalFormatting>
  <conditionalFormatting sqref="I44:I406">
    <cfRule type="cellIs" dxfId="67" priority="151" operator="equal">
      <formula>0</formula>
    </cfRule>
  </conditionalFormatting>
  <conditionalFormatting sqref="I43">
    <cfRule type="cellIs" dxfId="66" priority="150" operator="equal">
      <formula>0</formula>
    </cfRule>
  </conditionalFormatting>
  <conditionalFormatting sqref="J2:J406">
    <cfRule type="cellIs" dxfId="65" priority="1" operator="equal">
      <formula>1</formula>
    </cfRule>
    <cfRule type="cellIs" dxfId="64" priority="2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15CF-9171-4839-BA31-FF9BCCC003B0}">
  <dimension ref="A1:T92"/>
  <sheetViews>
    <sheetView zoomScaleNormal="100" workbookViewId="0">
      <selection activeCell="I23" sqref="I23"/>
    </sheetView>
  </sheetViews>
  <sheetFormatPr defaultRowHeight="14.4" x14ac:dyDescent="0.3"/>
  <cols>
    <col min="1" max="1" width="5.109375" style="1" customWidth="1"/>
    <col min="2" max="2" width="6.33203125" style="1" customWidth="1"/>
    <col min="3" max="3" width="5.109375" style="1" customWidth="1"/>
    <col min="4" max="5" width="6.33203125" style="1" customWidth="1"/>
    <col min="6" max="6" width="5.109375" style="1" customWidth="1"/>
    <col min="7" max="8" width="6.33203125" style="1" customWidth="1"/>
    <col min="9" max="10" width="5.109375" style="1" customWidth="1"/>
    <col min="11" max="11" width="11.109375" style="5" bestFit="1" customWidth="1"/>
    <col min="12" max="12" width="10.33203125" style="5" bestFit="1" customWidth="1"/>
    <col min="13" max="13" width="60.33203125" style="272" customWidth="1"/>
    <col min="14" max="14" width="15.77734375" style="272" bestFit="1" customWidth="1"/>
    <col min="15" max="15" width="9.77734375" style="272" customWidth="1"/>
    <col min="16" max="16" width="10.5546875" style="1" customWidth="1"/>
    <col min="17" max="19" width="0" hidden="1" customWidth="1"/>
  </cols>
  <sheetData>
    <row r="1" spans="1:20" s="164" customFormat="1" ht="37.200000000000003" customHeight="1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96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69" t="s">
        <v>2880</v>
      </c>
      <c r="R1" s="69"/>
      <c r="S1" s="163"/>
      <c r="T1" s="162"/>
    </row>
    <row r="2" spans="1:20" s="1" customFormat="1" ht="13.8" customHeight="1" x14ac:dyDescent="0.25">
      <c r="A2" s="273">
        <v>1</v>
      </c>
      <c r="B2" s="215">
        <v>1</v>
      </c>
      <c r="C2" s="273">
        <v>1</v>
      </c>
      <c r="D2" s="151">
        <v>1</v>
      </c>
      <c r="E2" s="215">
        <v>1</v>
      </c>
      <c r="F2" s="273">
        <v>1</v>
      </c>
      <c r="G2" s="151">
        <v>0</v>
      </c>
      <c r="H2" s="215">
        <v>0</v>
      </c>
      <c r="I2" s="151">
        <v>1</v>
      </c>
      <c r="J2" s="148">
        <f t="shared" ref="J2:J65" si="0">IF(AND(F2=0,G2=0,H2=0),1,0)</f>
        <v>0</v>
      </c>
      <c r="K2" s="202" t="s">
        <v>195</v>
      </c>
      <c r="L2" s="238" t="s">
        <v>195</v>
      </c>
      <c r="M2" s="276" t="s">
        <v>194</v>
      </c>
      <c r="N2" s="276" t="s">
        <v>2950</v>
      </c>
      <c r="O2" s="276"/>
      <c r="P2" s="214"/>
      <c r="Q2" s="42" t="str">
        <f t="shared" ref="Q2:Q23" si="1">CONCATENATE("NACC_UDS$",K2,"=","labelled_spss(NACC_UDS$",K2,",c(",N2,"), label=",$Q$1,M2,$Q$1,")")</f>
        <v>NACC_UDS$TOBAC30=labelled_spss(NACC_UDS$TOBAC30,c(0=No
1=Yes
9=Unknown
-4= Not available), label="Smoked cigarettes in last 30 days")</v>
      </c>
      <c r="R2" s="33" t="str">
        <f t="shared" ref="R2:R22" si="2">IF(S2="","",CONCATENATE("missing values ",K2,"(",S2,")."))</f>
        <v>missing values TOBAC30(9,-4).</v>
      </c>
      <c r="S2" s="61" t="s">
        <v>3826</v>
      </c>
      <c r="T2" s="8"/>
    </row>
    <row r="3" spans="1:20" s="1" customFormat="1" ht="13.8" customHeight="1" x14ac:dyDescent="0.25">
      <c r="A3" s="273">
        <v>1</v>
      </c>
      <c r="B3" s="215">
        <v>1</v>
      </c>
      <c r="C3" s="273">
        <v>1</v>
      </c>
      <c r="D3" s="151">
        <v>1</v>
      </c>
      <c r="E3" s="215">
        <v>1</v>
      </c>
      <c r="F3" s="273">
        <v>1</v>
      </c>
      <c r="G3" s="151">
        <v>0</v>
      </c>
      <c r="H3" s="215">
        <v>0</v>
      </c>
      <c r="I3" s="151">
        <v>1</v>
      </c>
      <c r="J3" s="148">
        <f t="shared" si="0"/>
        <v>0</v>
      </c>
      <c r="K3" s="202" t="s">
        <v>193</v>
      </c>
      <c r="L3" s="238" t="s">
        <v>193</v>
      </c>
      <c r="M3" s="276" t="s">
        <v>192</v>
      </c>
      <c r="N3" s="276" t="s">
        <v>2950</v>
      </c>
      <c r="O3" s="276"/>
      <c r="P3" s="214"/>
      <c r="Q3" s="42" t="str">
        <f t="shared" si="1"/>
        <v>NACC_UDS$TOBAC100=labelled_spss(NACC_UDS$TOBAC100,c(0=No
1=Yes
9=Unknown
-4= Not available), label="Smoked more than 100 cigarettes in life")</v>
      </c>
      <c r="R3" s="33" t="str">
        <f t="shared" si="2"/>
        <v>missing values TOBAC100(9,-4).</v>
      </c>
      <c r="S3" s="61" t="s">
        <v>3826</v>
      </c>
      <c r="T3" s="8"/>
    </row>
    <row r="4" spans="1:20" s="1" customFormat="1" ht="13.8" customHeight="1" x14ac:dyDescent="0.25">
      <c r="A4" s="273">
        <v>1</v>
      </c>
      <c r="B4" s="215">
        <v>1</v>
      </c>
      <c r="C4" s="273">
        <v>1</v>
      </c>
      <c r="D4" s="151">
        <v>1</v>
      </c>
      <c r="E4" s="215">
        <v>1</v>
      </c>
      <c r="F4" s="273">
        <v>1</v>
      </c>
      <c r="G4" s="151">
        <v>0</v>
      </c>
      <c r="H4" s="215">
        <v>0</v>
      </c>
      <c r="I4" s="151">
        <v>1</v>
      </c>
      <c r="J4" s="148">
        <f t="shared" si="0"/>
        <v>0</v>
      </c>
      <c r="K4" s="202" t="s">
        <v>191</v>
      </c>
      <c r="L4" s="238" t="s">
        <v>191</v>
      </c>
      <c r="M4" s="276" t="s">
        <v>190</v>
      </c>
      <c r="N4" s="276" t="s">
        <v>2951</v>
      </c>
      <c r="O4" s="276"/>
      <c r="P4" s="214"/>
      <c r="Q4" s="42" t="str">
        <f t="shared" si="1"/>
        <v>NACC_UDS$SMOKYRS=labelled_spss(NACC_UDS$SMOKYRS,c(88=Not applicable
 99=Unknown
-4= Not available), label="Total years smoked cigarettes")</v>
      </c>
      <c r="R4" s="33" t="str">
        <f t="shared" si="2"/>
        <v>missing values SMOKYRS(88,99,-4).</v>
      </c>
      <c r="S4" s="61" t="s">
        <v>3823</v>
      </c>
      <c r="T4" s="8"/>
    </row>
    <row r="5" spans="1:20" s="1" customFormat="1" ht="13.8" customHeight="1" x14ac:dyDescent="0.25">
      <c r="A5" s="273">
        <v>1</v>
      </c>
      <c r="B5" s="215">
        <v>1</v>
      </c>
      <c r="C5" s="273">
        <v>1</v>
      </c>
      <c r="D5" s="151">
        <v>1</v>
      </c>
      <c r="E5" s="215">
        <v>1</v>
      </c>
      <c r="F5" s="273">
        <v>1</v>
      </c>
      <c r="G5" s="151">
        <v>0</v>
      </c>
      <c r="H5" s="215">
        <v>0</v>
      </c>
      <c r="I5" s="151">
        <v>1</v>
      </c>
      <c r="J5" s="148">
        <f t="shared" si="0"/>
        <v>0</v>
      </c>
      <c r="K5" s="202" t="s">
        <v>189</v>
      </c>
      <c r="L5" s="238" t="s">
        <v>189</v>
      </c>
      <c r="M5" s="276" t="s">
        <v>1126</v>
      </c>
      <c r="N5" s="276" t="s">
        <v>2952</v>
      </c>
      <c r="O5" s="276"/>
      <c r="P5" s="214"/>
      <c r="Q5" s="42" t="str">
        <f t="shared" si="1"/>
        <v>NACC_UDS$PACKSPER=labelled_spss(NACC_UDS$PACKSPER,c(0=No reported cigarette use
1=1 cigarette to less than 1/2 pack
2=½ pack to less than 1 pack
3=1 pack to 1½ packs
4=1½ packs to 2 packs
5=More than two packs
8=Not applicable
9=Unknown
-4= Not available), label="Average number of packs smoked per day")</v>
      </c>
      <c r="R5" s="33" t="str">
        <f t="shared" si="2"/>
        <v>missing values PACKSPER(8,9,-4).</v>
      </c>
      <c r="S5" s="61" t="s">
        <v>3829</v>
      </c>
      <c r="T5" s="8"/>
    </row>
    <row r="6" spans="1:20" s="1" customFormat="1" ht="13.8" customHeight="1" x14ac:dyDescent="0.25">
      <c r="A6" s="273">
        <v>1</v>
      </c>
      <c r="B6" s="215">
        <v>1</v>
      </c>
      <c r="C6" s="273">
        <v>1</v>
      </c>
      <c r="D6" s="151">
        <v>1</v>
      </c>
      <c r="E6" s="215">
        <v>1</v>
      </c>
      <c r="F6" s="273">
        <v>1</v>
      </c>
      <c r="G6" s="151">
        <v>0</v>
      </c>
      <c r="H6" s="215">
        <v>0</v>
      </c>
      <c r="I6" s="151">
        <v>1</v>
      </c>
      <c r="J6" s="148">
        <f t="shared" si="0"/>
        <v>0</v>
      </c>
      <c r="K6" s="202" t="s">
        <v>188</v>
      </c>
      <c r="L6" s="238" t="s">
        <v>188</v>
      </c>
      <c r="M6" s="276" t="s">
        <v>1127</v>
      </c>
      <c r="N6" s="276" t="s">
        <v>2953</v>
      </c>
      <c r="O6" s="276"/>
      <c r="P6" s="214"/>
      <c r="Q6" s="42" t="str">
        <f t="shared" si="1"/>
        <v>NACC_UDS$QUITSMOK=labelled_spss(NACC_UDS$QUITSMOK,c(888=Not applicable, no significant smoking history
999=Unknown
-4= Not available), label="If the subject quit smoking, age at which he/she last smoked (i.e., quit)")</v>
      </c>
      <c r="R6" s="33" t="str">
        <f t="shared" si="2"/>
        <v>missing values QUITSMOK(888,999,-4).</v>
      </c>
      <c r="S6" s="61" t="s">
        <v>3830</v>
      </c>
      <c r="T6" s="8"/>
    </row>
    <row r="7" spans="1:20" s="1" customFormat="1" ht="13.8" customHeight="1" x14ac:dyDescent="0.25">
      <c r="A7" s="273">
        <v>0</v>
      </c>
      <c r="B7" s="215">
        <v>0</v>
      </c>
      <c r="C7" s="273">
        <v>0</v>
      </c>
      <c r="D7" s="151">
        <v>0</v>
      </c>
      <c r="E7" s="215">
        <v>0</v>
      </c>
      <c r="F7" s="273">
        <v>1</v>
      </c>
      <c r="G7" s="151">
        <v>0</v>
      </c>
      <c r="H7" s="215">
        <v>0</v>
      </c>
      <c r="I7" s="151">
        <v>1</v>
      </c>
      <c r="J7" s="148">
        <f t="shared" si="0"/>
        <v>0</v>
      </c>
      <c r="K7" s="202" t="s">
        <v>187</v>
      </c>
      <c r="L7" s="238" t="s">
        <v>187</v>
      </c>
      <c r="M7" s="276" t="s">
        <v>1128</v>
      </c>
      <c r="N7" s="276" t="s">
        <v>2950</v>
      </c>
      <c r="O7" s="276"/>
      <c r="P7" s="214"/>
      <c r="Q7" s="42" t="str">
        <f t="shared" si="1"/>
        <v>NACC_UDS$ALCOCCAS=labelled_spss(NACC_UDS$ALCOCCAS,c(0=No
1=Yes
9=Unknown
-4= Not available), label="In the past three months, has the subject consumed any alcohol?")</v>
      </c>
      <c r="R7" s="33" t="str">
        <f t="shared" si="2"/>
        <v>missing values ALCOCCAS(9,-4).</v>
      </c>
      <c r="S7" s="61" t="s">
        <v>3826</v>
      </c>
      <c r="T7" s="8"/>
    </row>
    <row r="8" spans="1:20" s="1" customFormat="1" ht="13.8" customHeight="1" x14ac:dyDescent="0.25">
      <c r="A8" s="273">
        <v>0</v>
      </c>
      <c r="B8" s="215">
        <v>0</v>
      </c>
      <c r="C8" s="273">
        <v>0</v>
      </c>
      <c r="D8" s="151">
        <v>0</v>
      </c>
      <c r="E8" s="215">
        <v>0</v>
      </c>
      <c r="F8" s="273">
        <v>1</v>
      </c>
      <c r="G8" s="151">
        <v>0</v>
      </c>
      <c r="H8" s="215">
        <v>0</v>
      </c>
      <c r="I8" s="151">
        <v>1</v>
      </c>
      <c r="J8" s="148">
        <f t="shared" si="0"/>
        <v>0</v>
      </c>
      <c r="K8" s="202" t="s">
        <v>186</v>
      </c>
      <c r="L8" s="238" t="s">
        <v>186</v>
      </c>
      <c r="M8" s="276" t="s">
        <v>1129</v>
      </c>
      <c r="N8" s="276" t="s">
        <v>2954</v>
      </c>
      <c r="O8" s="276"/>
      <c r="P8" s="214"/>
      <c r="Q8" s="42" t="str">
        <f t="shared" si="1"/>
        <v>NACC_UDS$ALCFREQ=labelled_spss(NACC_UDS$ALCFREQ,c(0=Less than once a month
1=About once a month
2=About once a week
3=A few times a week
4=Daily or almost daily
8=Not applicable, no alcohol consumption in last three months
9=Unknown
-4= Not available), label="During the past three months, how often did the subject have at least one drink of any alcoholic beverage such as wine, beer, malt liquor, or spirits?")</v>
      </c>
      <c r="R8" s="33" t="str">
        <f t="shared" si="2"/>
        <v>missing values ALCFREQ(8,9,-4).</v>
      </c>
      <c r="S8" s="61" t="s">
        <v>3829</v>
      </c>
      <c r="T8" s="8"/>
    </row>
    <row r="9" spans="1:20" s="1" customFormat="1" ht="13.8" customHeight="1" x14ac:dyDescent="0.25">
      <c r="A9" s="273">
        <v>1</v>
      </c>
      <c r="B9" s="215">
        <v>1</v>
      </c>
      <c r="C9" s="273">
        <v>1</v>
      </c>
      <c r="D9" s="151">
        <v>1</v>
      </c>
      <c r="E9" s="215">
        <v>1</v>
      </c>
      <c r="F9" s="273">
        <v>1</v>
      </c>
      <c r="G9" s="151">
        <v>0</v>
      </c>
      <c r="H9" s="215">
        <v>0</v>
      </c>
      <c r="I9" s="151">
        <v>1</v>
      </c>
      <c r="J9" s="148">
        <f t="shared" si="0"/>
        <v>0</v>
      </c>
      <c r="K9" s="202" t="s">
        <v>185</v>
      </c>
      <c r="L9" s="238" t="s">
        <v>185</v>
      </c>
      <c r="M9" s="276" t="s">
        <v>184</v>
      </c>
      <c r="N9" s="276" t="s">
        <v>2955</v>
      </c>
      <c r="O9" s="276"/>
      <c r="P9" s="214"/>
      <c r="Q9" s="42" t="str">
        <f t="shared" si="1"/>
        <v>NACC_UDS$CVHATT=labelled_spss(NACC_UDS$CVHATT,c(0=Absent
1=Recent/Active
2=Remote/Inactive
9=Unknown
-4= Not available), label="Heart attack/cardiac arrest")</v>
      </c>
      <c r="R9" s="33" t="str">
        <f t="shared" si="2"/>
        <v>missing values CVHATT(9,-4).</v>
      </c>
      <c r="S9" s="61" t="s">
        <v>3826</v>
      </c>
      <c r="T9" s="8"/>
    </row>
    <row r="10" spans="1:20" s="1" customFormat="1" ht="13.8" customHeight="1" x14ac:dyDescent="0.25">
      <c r="A10" s="273">
        <v>0</v>
      </c>
      <c r="B10" s="215">
        <v>0</v>
      </c>
      <c r="C10" s="273">
        <v>0</v>
      </c>
      <c r="D10" s="151">
        <v>0</v>
      </c>
      <c r="E10" s="215">
        <v>0</v>
      </c>
      <c r="F10" s="273">
        <v>1</v>
      </c>
      <c r="G10" s="151">
        <v>0</v>
      </c>
      <c r="H10" s="215">
        <v>0</v>
      </c>
      <c r="I10" s="151">
        <v>1</v>
      </c>
      <c r="J10" s="148">
        <f t="shared" si="0"/>
        <v>0</v>
      </c>
      <c r="K10" s="202" t="s">
        <v>271</v>
      </c>
      <c r="L10" s="238" t="s">
        <v>271</v>
      </c>
      <c r="M10" s="276" t="s">
        <v>1130</v>
      </c>
      <c r="N10" s="276" t="s">
        <v>2956</v>
      </c>
      <c r="O10" s="276"/>
      <c r="P10" s="214"/>
      <c r="Q10" s="42" t="str">
        <f t="shared" si="1"/>
        <v>NACC_UDS$HATTMULT=labelled_spss(NACC_UDS$HATTMULT,c(0=No
1=Yes
8=Not applicable, no reported history of heart attack
9=Unknown
-4= Not available), label="More than one heart attack/cardiac arrest?")</v>
      </c>
      <c r="R10" s="33" t="str">
        <f t="shared" si="2"/>
        <v>missing values HATTMULT(8,9,-4).</v>
      </c>
      <c r="S10" s="61" t="s">
        <v>3829</v>
      </c>
      <c r="T10" s="8"/>
    </row>
    <row r="11" spans="1:20" s="1" customFormat="1" ht="13.8" customHeight="1" x14ac:dyDescent="0.25">
      <c r="A11" s="273">
        <v>0</v>
      </c>
      <c r="B11" s="215">
        <v>0</v>
      </c>
      <c r="C11" s="273">
        <v>0</v>
      </c>
      <c r="D11" s="151">
        <v>0</v>
      </c>
      <c r="E11" s="215">
        <v>0</v>
      </c>
      <c r="F11" s="273">
        <v>1</v>
      </c>
      <c r="G11" s="151">
        <v>0</v>
      </c>
      <c r="H11" s="215">
        <v>0</v>
      </c>
      <c r="I11" s="151">
        <v>1</v>
      </c>
      <c r="J11" s="148">
        <f t="shared" si="0"/>
        <v>0</v>
      </c>
      <c r="K11" s="202" t="s">
        <v>270</v>
      </c>
      <c r="L11" s="238" t="s">
        <v>270</v>
      </c>
      <c r="M11" s="276" t="s">
        <v>269</v>
      </c>
      <c r="N11" s="276" t="s">
        <v>2957</v>
      </c>
      <c r="O11" s="276"/>
      <c r="P11" s="214"/>
      <c r="Q11" s="42" t="str">
        <f t="shared" si="1"/>
        <v>NACC_UDS$HATTYEAR=labelled_spss(NACC_UDS$HATTYEAR,c(8888=Not applicable, no reported history  of heart attack
9999=Unknown
-4= Not available), label="Year of most recent heart attack")</v>
      </c>
      <c r="R11" s="33" t="str">
        <f t="shared" si="2"/>
        <v>missing values HATTYEAR(8888,9999,-4).</v>
      </c>
      <c r="S11" s="61" t="s">
        <v>3831</v>
      </c>
      <c r="T11" s="8"/>
    </row>
    <row r="12" spans="1:20" s="1" customFormat="1" ht="13.8" customHeight="1" x14ac:dyDescent="0.25">
      <c r="A12" s="273">
        <v>1</v>
      </c>
      <c r="B12" s="215">
        <v>1</v>
      </c>
      <c r="C12" s="273">
        <v>1</v>
      </c>
      <c r="D12" s="151">
        <v>1</v>
      </c>
      <c r="E12" s="215">
        <v>1</v>
      </c>
      <c r="F12" s="273">
        <v>1</v>
      </c>
      <c r="G12" s="151">
        <v>0</v>
      </c>
      <c r="H12" s="215">
        <v>0</v>
      </c>
      <c r="I12" s="151">
        <v>1</v>
      </c>
      <c r="J12" s="148">
        <f t="shared" si="0"/>
        <v>0</v>
      </c>
      <c r="K12" s="202" t="s">
        <v>268</v>
      </c>
      <c r="L12" s="238" t="s">
        <v>268</v>
      </c>
      <c r="M12" s="276" t="s">
        <v>267</v>
      </c>
      <c r="N12" s="276" t="s">
        <v>2955</v>
      </c>
      <c r="O12" s="276"/>
      <c r="P12" s="214"/>
      <c r="Q12" s="42" t="str">
        <f t="shared" si="1"/>
        <v>NACC_UDS$CVAFIB=labelled_spss(NACC_UDS$CVAFIB,c(0=Absent
1=Recent/Active
2=Remote/Inactive
9=Unknown
-4= Not available), label="Atrial ﬁbrillation")</v>
      </c>
      <c r="R12" s="33" t="str">
        <f t="shared" si="2"/>
        <v>missing values CVAFIB(9,-4).</v>
      </c>
      <c r="S12" s="61" t="s">
        <v>3826</v>
      </c>
      <c r="T12" s="8"/>
    </row>
    <row r="13" spans="1:20" s="1" customFormat="1" ht="13.8" customHeight="1" x14ac:dyDescent="0.25">
      <c r="A13" s="273">
        <v>1</v>
      </c>
      <c r="B13" s="215">
        <v>1</v>
      </c>
      <c r="C13" s="273">
        <v>1</v>
      </c>
      <c r="D13" s="151">
        <v>1</v>
      </c>
      <c r="E13" s="215">
        <v>1</v>
      </c>
      <c r="F13" s="273">
        <v>1</v>
      </c>
      <c r="G13" s="151">
        <v>0</v>
      </c>
      <c r="H13" s="215">
        <v>0</v>
      </c>
      <c r="I13" s="151">
        <v>1</v>
      </c>
      <c r="J13" s="148">
        <f t="shared" si="0"/>
        <v>0</v>
      </c>
      <c r="K13" s="202" t="s">
        <v>266</v>
      </c>
      <c r="L13" s="238" t="s">
        <v>266</v>
      </c>
      <c r="M13" s="276" t="s">
        <v>265</v>
      </c>
      <c r="N13" s="276" t="s">
        <v>2958</v>
      </c>
      <c r="O13" s="276"/>
      <c r="P13" s="214"/>
      <c r="Q13" s="42" t="str">
        <f t="shared" si="1"/>
        <v>NACC_UDS$CVANGIO=labelled_spss(NACC_UDS$CVANGIO,c(0=Absent
1=Recent/Active
2 =Remote/Inactive
9=Unknown
-4= Not available), label="Angioplasty/endarterectomy/stent")</v>
      </c>
      <c r="R13" s="33" t="str">
        <f t="shared" si="2"/>
        <v>missing values CVANGIO(9,-4).</v>
      </c>
      <c r="S13" s="61" t="s">
        <v>3826</v>
      </c>
      <c r="T13" s="8"/>
    </row>
    <row r="14" spans="1:20" s="1" customFormat="1" ht="13.8" customHeight="1" x14ac:dyDescent="0.25">
      <c r="A14" s="273">
        <v>1</v>
      </c>
      <c r="B14" s="215">
        <v>1</v>
      </c>
      <c r="C14" s="273">
        <v>1</v>
      </c>
      <c r="D14" s="151">
        <v>1</v>
      </c>
      <c r="E14" s="215">
        <v>1</v>
      </c>
      <c r="F14" s="273">
        <v>1</v>
      </c>
      <c r="G14" s="151">
        <v>0</v>
      </c>
      <c r="H14" s="215">
        <v>0</v>
      </c>
      <c r="I14" s="151">
        <v>1</v>
      </c>
      <c r="J14" s="148">
        <f t="shared" si="0"/>
        <v>0</v>
      </c>
      <c r="K14" s="202" t="s">
        <v>264</v>
      </c>
      <c r="L14" s="238" t="s">
        <v>264</v>
      </c>
      <c r="M14" s="276" t="s">
        <v>263</v>
      </c>
      <c r="N14" s="276" t="s">
        <v>2955</v>
      </c>
      <c r="O14" s="276"/>
      <c r="P14" s="214"/>
      <c r="Q14" s="42" t="str">
        <f t="shared" si="1"/>
        <v>NACC_UDS$CVBYPASS=labelled_spss(NACC_UDS$CVBYPASS,c(0=Absent
1=Recent/Active
2=Remote/Inactive
9=Unknown
-4= Not available), label="Cardiac bypass procedure")</v>
      </c>
      <c r="R14" s="33" t="str">
        <f t="shared" si="2"/>
        <v>missing values CVBYPASS(9,-4).</v>
      </c>
      <c r="S14" s="61" t="s">
        <v>3826</v>
      </c>
      <c r="T14" s="8"/>
    </row>
    <row r="15" spans="1:20" s="1" customFormat="1" ht="13.8" customHeight="1" x14ac:dyDescent="0.25">
      <c r="A15" s="273">
        <v>0</v>
      </c>
      <c r="B15" s="215">
        <v>0</v>
      </c>
      <c r="C15" s="273">
        <v>0</v>
      </c>
      <c r="D15" s="151">
        <v>0</v>
      </c>
      <c r="E15" s="215">
        <v>0</v>
      </c>
      <c r="F15" s="273">
        <v>1</v>
      </c>
      <c r="G15" s="151">
        <v>0</v>
      </c>
      <c r="H15" s="215">
        <v>0</v>
      </c>
      <c r="I15" s="151">
        <v>1</v>
      </c>
      <c r="J15" s="148">
        <f t="shared" si="0"/>
        <v>0</v>
      </c>
      <c r="K15" s="202" t="s">
        <v>262</v>
      </c>
      <c r="L15" s="238" t="s">
        <v>262</v>
      </c>
      <c r="M15" s="276" t="s">
        <v>261</v>
      </c>
      <c r="N15" s="276" t="s">
        <v>2955</v>
      </c>
      <c r="O15" s="276"/>
      <c r="P15" s="214"/>
      <c r="Q15" s="42" t="str">
        <f t="shared" si="1"/>
        <v>NACC_UDS$CVPACDEF=labelled_spss(NACC_UDS$CVPACDEF,c(0=Absent
1=Recent/Active
2=Remote/Inactive
9=Unknown
-4= Not available), label="Pacemaker and/or deﬁbrillator")</v>
      </c>
      <c r="R15" s="33" t="str">
        <f t="shared" si="2"/>
        <v>missing values CVPACDEF(9,-4).</v>
      </c>
      <c r="S15" s="61" t="s">
        <v>3826</v>
      </c>
      <c r="T15" s="8"/>
    </row>
    <row r="16" spans="1:20" s="1" customFormat="1" ht="13.8" customHeight="1" x14ac:dyDescent="0.25">
      <c r="A16" s="273">
        <v>1</v>
      </c>
      <c r="B16" s="215">
        <v>1</v>
      </c>
      <c r="C16" s="273">
        <v>1</v>
      </c>
      <c r="D16" s="151">
        <v>1</v>
      </c>
      <c r="E16" s="215">
        <v>1</v>
      </c>
      <c r="F16" s="273">
        <v>0</v>
      </c>
      <c r="G16" s="151">
        <v>0</v>
      </c>
      <c r="H16" s="215">
        <v>0</v>
      </c>
      <c r="I16" s="151">
        <v>1</v>
      </c>
      <c r="J16" s="148">
        <f t="shared" si="0"/>
        <v>1</v>
      </c>
      <c r="K16" s="205" t="s">
        <v>260</v>
      </c>
      <c r="L16" s="252" t="s">
        <v>260</v>
      </c>
      <c r="M16" s="277" t="s">
        <v>259</v>
      </c>
      <c r="N16" s="277" t="s">
        <v>2955</v>
      </c>
      <c r="O16" s="277" t="s">
        <v>262</v>
      </c>
      <c r="P16" s="317"/>
      <c r="Q16" s="42" t="str">
        <f t="shared" si="1"/>
        <v>NACC_UDS$CVPACE=labelled_spss(NACC_UDS$CVPACE,c(0=Absent
1=Recent/Active
2=Remote/Inactive
9=Unknown
-4= Not available), label="Pacemaker")</v>
      </c>
      <c r="R16" s="33" t="str">
        <f t="shared" si="2"/>
        <v>missing values CVPACE(9,-4).</v>
      </c>
      <c r="S16" s="61" t="s">
        <v>3826</v>
      </c>
      <c r="T16" s="8"/>
    </row>
    <row r="17" spans="1:20" s="1" customFormat="1" ht="13.8" customHeight="1" x14ac:dyDescent="0.25">
      <c r="A17" s="273">
        <v>1</v>
      </c>
      <c r="B17" s="215">
        <v>1</v>
      </c>
      <c r="C17" s="273">
        <v>1</v>
      </c>
      <c r="D17" s="151">
        <v>1</v>
      </c>
      <c r="E17" s="215">
        <v>1</v>
      </c>
      <c r="F17" s="273">
        <v>1</v>
      </c>
      <c r="G17" s="151">
        <v>0</v>
      </c>
      <c r="H17" s="215">
        <v>0</v>
      </c>
      <c r="I17" s="151">
        <v>1</v>
      </c>
      <c r="J17" s="148">
        <f t="shared" si="0"/>
        <v>0</v>
      </c>
      <c r="K17" s="202" t="s">
        <v>258</v>
      </c>
      <c r="L17" s="238" t="s">
        <v>258</v>
      </c>
      <c r="M17" s="276" t="s">
        <v>257</v>
      </c>
      <c r="N17" s="276" t="s">
        <v>2955</v>
      </c>
      <c r="O17" s="276"/>
      <c r="P17" s="214"/>
      <c r="Q17" s="42" t="str">
        <f t="shared" si="1"/>
        <v>NACC_UDS$CVCHF=labelled_spss(NACC_UDS$CVCHF,c(0=Absent
1=Recent/Active
2=Remote/Inactive
9=Unknown
-4= Not available), label="Congestive heart failure")</v>
      </c>
      <c r="R17" s="33" t="str">
        <f t="shared" si="2"/>
        <v>missing values CVCHF(9,-4).</v>
      </c>
      <c r="S17" s="61" t="s">
        <v>3826</v>
      </c>
      <c r="T17" s="8"/>
    </row>
    <row r="18" spans="1:20" s="1" customFormat="1" ht="13.8" customHeight="1" x14ac:dyDescent="0.25">
      <c r="A18" s="273">
        <v>0</v>
      </c>
      <c r="B18" s="215">
        <v>0</v>
      </c>
      <c r="C18" s="273">
        <v>0</v>
      </c>
      <c r="D18" s="151">
        <v>0</v>
      </c>
      <c r="E18" s="215">
        <v>0</v>
      </c>
      <c r="F18" s="273">
        <v>1</v>
      </c>
      <c r="G18" s="151">
        <v>0</v>
      </c>
      <c r="H18" s="215">
        <v>0</v>
      </c>
      <c r="I18" s="151">
        <v>1</v>
      </c>
      <c r="J18" s="148">
        <f t="shared" si="0"/>
        <v>0</v>
      </c>
      <c r="K18" s="202" t="s">
        <v>256</v>
      </c>
      <c r="L18" s="238" t="s">
        <v>256</v>
      </c>
      <c r="M18" s="276" t="s">
        <v>255</v>
      </c>
      <c r="N18" s="276" t="s">
        <v>2955</v>
      </c>
      <c r="O18" s="276"/>
      <c r="P18" s="214"/>
      <c r="Q18" s="42" t="str">
        <f t="shared" si="1"/>
        <v>NACC_UDS$CVANGINA=labelled_spss(NACC_UDS$CVANGINA,c(0=Absent
1=Recent/Active
2=Remote/Inactive
9=Unknown
-4= Not available), label="Angina")</v>
      </c>
      <c r="R18" s="33" t="str">
        <f t="shared" si="2"/>
        <v>missing values CVANGINA(9,-4).</v>
      </c>
      <c r="S18" s="61" t="s">
        <v>3826</v>
      </c>
      <c r="T18" s="8"/>
    </row>
    <row r="19" spans="1:20" s="1" customFormat="1" ht="13.8" customHeight="1" x14ac:dyDescent="0.25">
      <c r="A19" s="273">
        <v>0</v>
      </c>
      <c r="B19" s="215">
        <v>0</v>
      </c>
      <c r="C19" s="273">
        <v>0</v>
      </c>
      <c r="D19" s="151">
        <v>0</v>
      </c>
      <c r="E19" s="215">
        <v>0</v>
      </c>
      <c r="F19" s="273">
        <v>1</v>
      </c>
      <c r="G19" s="151">
        <v>0</v>
      </c>
      <c r="H19" s="215">
        <v>0</v>
      </c>
      <c r="I19" s="151">
        <v>1</v>
      </c>
      <c r="J19" s="148">
        <f t="shared" si="0"/>
        <v>0</v>
      </c>
      <c r="K19" s="202" t="s">
        <v>254</v>
      </c>
      <c r="L19" s="238" t="s">
        <v>254</v>
      </c>
      <c r="M19" s="276" t="s">
        <v>253</v>
      </c>
      <c r="N19" s="276" t="s">
        <v>2955</v>
      </c>
      <c r="O19" s="276"/>
      <c r="P19" s="214"/>
      <c r="Q19" s="42" t="str">
        <f t="shared" si="1"/>
        <v>NACC_UDS$CVHVALVE=labelled_spss(NACC_UDS$CVHVALVE,c(0=Absent
1=Recent/Active
2=Remote/Inactive
9=Unknown
-4= Not available), label="Heart valve replacement or repair")</v>
      </c>
      <c r="R19" s="33" t="str">
        <f t="shared" si="2"/>
        <v>missing values CVHVALVE(9,-4).</v>
      </c>
      <c r="S19" s="61" t="s">
        <v>3826</v>
      </c>
      <c r="T19" s="8"/>
    </row>
    <row r="20" spans="1:20" s="1" customFormat="1" ht="13.8" customHeight="1" x14ac:dyDescent="0.25">
      <c r="A20" s="273">
        <v>1</v>
      </c>
      <c r="B20" s="215">
        <v>1</v>
      </c>
      <c r="C20" s="273">
        <v>1</v>
      </c>
      <c r="D20" s="151">
        <v>1</v>
      </c>
      <c r="E20" s="215">
        <v>1</v>
      </c>
      <c r="F20" s="273">
        <v>1</v>
      </c>
      <c r="G20" s="151">
        <v>0</v>
      </c>
      <c r="H20" s="215">
        <v>0</v>
      </c>
      <c r="I20" s="151">
        <v>1</v>
      </c>
      <c r="J20" s="148">
        <f t="shared" si="0"/>
        <v>0</v>
      </c>
      <c r="K20" s="202" t="s">
        <v>252</v>
      </c>
      <c r="L20" s="238" t="s">
        <v>252</v>
      </c>
      <c r="M20" s="276" t="s">
        <v>251</v>
      </c>
      <c r="N20" s="276" t="s">
        <v>2955</v>
      </c>
      <c r="O20" s="276"/>
      <c r="P20" s="214"/>
      <c r="Q20" s="42" t="str">
        <f t="shared" si="1"/>
        <v>NACC_UDS$CVOTHR=labelled_spss(NACC_UDS$CVOTHR,c(0=Absent
1=Recent/Active
2=Remote/Inactive
9=Unknown
-4= Not available), label="Other cardiovascular disease")</v>
      </c>
      <c r="R20" s="33" t="str">
        <f t="shared" si="2"/>
        <v>missing values CVOTHR(9,-4).</v>
      </c>
      <c r="S20" s="61" t="s">
        <v>3826</v>
      </c>
      <c r="T20" s="8"/>
    </row>
    <row r="21" spans="1:20" s="1" customFormat="1" ht="13.8" customHeight="1" x14ac:dyDescent="0.25">
      <c r="A21" s="273">
        <v>1</v>
      </c>
      <c r="B21" s="215">
        <v>1</v>
      </c>
      <c r="C21" s="273">
        <v>1</v>
      </c>
      <c r="D21" s="151">
        <v>1</v>
      </c>
      <c r="E21" s="215">
        <v>1</v>
      </c>
      <c r="F21" s="273">
        <v>1</v>
      </c>
      <c r="G21" s="151">
        <v>0</v>
      </c>
      <c r="H21" s="215">
        <v>0</v>
      </c>
      <c r="I21" s="151">
        <v>1</v>
      </c>
      <c r="J21" s="148">
        <f t="shared" si="0"/>
        <v>0</v>
      </c>
      <c r="K21" s="202" t="s">
        <v>250</v>
      </c>
      <c r="L21" s="238" t="s">
        <v>250</v>
      </c>
      <c r="M21" s="276" t="s">
        <v>1131</v>
      </c>
      <c r="N21" s="278"/>
      <c r="O21" s="278"/>
      <c r="P21" s="279"/>
      <c r="Q21" s="42" t="str">
        <f t="shared" si="1"/>
        <v>NACC_UDS$CVOTHRX=labelled_spss(NACC_UDS$CVOTHRX,c(), label="Speciﬁcation for other cardiovascular disease")</v>
      </c>
      <c r="R21" s="33" t="str">
        <f t="shared" si="2"/>
        <v/>
      </c>
      <c r="S21" s="61"/>
      <c r="T21" s="8"/>
    </row>
    <row r="22" spans="1:20" s="1" customFormat="1" ht="13.8" customHeight="1" x14ac:dyDescent="0.25">
      <c r="A22" s="273">
        <v>1</v>
      </c>
      <c r="B22" s="215">
        <v>1</v>
      </c>
      <c r="C22" s="273">
        <v>1</v>
      </c>
      <c r="D22" s="151">
        <v>1</v>
      </c>
      <c r="E22" s="215">
        <v>1</v>
      </c>
      <c r="F22" s="273">
        <v>1</v>
      </c>
      <c r="G22" s="151">
        <v>0</v>
      </c>
      <c r="H22" s="215">
        <v>0</v>
      </c>
      <c r="I22" s="151">
        <v>1</v>
      </c>
      <c r="J22" s="148">
        <f t="shared" si="0"/>
        <v>0</v>
      </c>
      <c r="K22" s="202" t="s">
        <v>249</v>
      </c>
      <c r="L22" s="238" t="s">
        <v>249</v>
      </c>
      <c r="M22" s="276" t="s">
        <v>248</v>
      </c>
      <c r="N22" s="276" t="s">
        <v>2955</v>
      </c>
      <c r="O22" s="276"/>
      <c r="P22" s="214"/>
      <c r="Q22" s="42" t="str">
        <f t="shared" si="1"/>
        <v>NACC_UDS$CBSTROKE=labelled_spss(NACC_UDS$CBSTROKE,c(0=Absent
1=Recent/Active
2=Remote/Inactive
9=Unknown
-4= Not available), label="Stroke")</v>
      </c>
      <c r="R22" s="33" t="str">
        <f t="shared" si="2"/>
        <v>missing values CBSTROKE(9,-4).</v>
      </c>
      <c r="S22" s="61" t="s">
        <v>3826</v>
      </c>
      <c r="T22" s="8"/>
    </row>
    <row r="23" spans="1:20" ht="13.8" customHeight="1" x14ac:dyDescent="0.3">
      <c r="A23" s="273">
        <v>1</v>
      </c>
      <c r="B23" s="215">
        <v>1</v>
      </c>
      <c r="C23" s="273">
        <v>1</v>
      </c>
      <c r="D23" s="151">
        <v>1</v>
      </c>
      <c r="E23" s="215">
        <v>1</v>
      </c>
      <c r="F23" s="273">
        <v>0</v>
      </c>
      <c r="G23" s="151">
        <v>0</v>
      </c>
      <c r="H23" s="215">
        <v>0</v>
      </c>
      <c r="I23" s="151">
        <v>0</v>
      </c>
      <c r="J23" s="148">
        <f t="shared" si="0"/>
        <v>1</v>
      </c>
      <c r="K23" s="205" t="s">
        <v>2400</v>
      </c>
      <c r="L23" s="205" t="s">
        <v>2400</v>
      </c>
      <c r="M23" s="277" t="s">
        <v>5626</v>
      </c>
      <c r="N23" s="280" t="s">
        <v>5627</v>
      </c>
      <c r="O23" s="280" t="s">
        <v>247</v>
      </c>
      <c r="P23" s="299"/>
      <c r="Q23" s="42" t="str">
        <f t="shared" si="1"/>
        <v>NACC_UDS$STROK1YR=labelled_spss(NACC_UDS$STROK1YR,c(9999=Year Unknown), label="Year in which stroke 1 occurred")</v>
      </c>
    </row>
    <row r="24" spans="1:20" ht="13.8" customHeight="1" x14ac:dyDescent="0.3">
      <c r="A24" s="273">
        <v>1</v>
      </c>
      <c r="B24" s="215">
        <v>1</v>
      </c>
      <c r="C24" s="273">
        <v>1</v>
      </c>
      <c r="D24" s="151">
        <v>1</v>
      </c>
      <c r="E24" s="215">
        <v>1</v>
      </c>
      <c r="F24" s="273">
        <v>0</v>
      </c>
      <c r="G24" s="151">
        <v>0</v>
      </c>
      <c r="H24" s="215">
        <v>0</v>
      </c>
      <c r="I24" s="151">
        <v>0</v>
      </c>
      <c r="J24" s="148">
        <f t="shared" si="0"/>
        <v>1</v>
      </c>
      <c r="K24" s="205" t="s">
        <v>2402</v>
      </c>
      <c r="L24" s="205" t="s">
        <v>2402</v>
      </c>
      <c r="M24" s="277" t="s">
        <v>5628</v>
      </c>
      <c r="N24" s="280" t="s">
        <v>5627</v>
      </c>
      <c r="O24" s="280" t="s">
        <v>247</v>
      </c>
      <c r="P24" s="299"/>
    </row>
    <row r="25" spans="1:20" ht="13.8" customHeight="1" x14ac:dyDescent="0.3">
      <c r="A25" s="273">
        <v>1</v>
      </c>
      <c r="B25" s="215">
        <v>1</v>
      </c>
      <c r="C25" s="273">
        <v>1</v>
      </c>
      <c r="D25" s="151">
        <v>1</v>
      </c>
      <c r="E25" s="215">
        <v>1</v>
      </c>
      <c r="F25" s="273">
        <v>0</v>
      </c>
      <c r="G25" s="151">
        <v>0</v>
      </c>
      <c r="H25" s="215">
        <v>0</v>
      </c>
      <c r="I25" s="151">
        <v>0</v>
      </c>
      <c r="J25" s="148">
        <f t="shared" si="0"/>
        <v>1</v>
      </c>
      <c r="K25" s="205" t="s">
        <v>2403</v>
      </c>
      <c r="L25" s="205" t="s">
        <v>2403</v>
      </c>
      <c r="M25" s="277" t="s">
        <v>5629</v>
      </c>
      <c r="N25" s="280" t="s">
        <v>5627</v>
      </c>
      <c r="O25" s="280" t="s">
        <v>247</v>
      </c>
      <c r="P25" s="299"/>
    </row>
    <row r="26" spans="1:20" ht="13.8" customHeight="1" x14ac:dyDescent="0.3">
      <c r="A26" s="273">
        <v>1</v>
      </c>
      <c r="B26" s="215">
        <v>1</v>
      </c>
      <c r="C26" s="273">
        <v>1</v>
      </c>
      <c r="D26" s="151">
        <v>1</v>
      </c>
      <c r="E26" s="215">
        <v>1</v>
      </c>
      <c r="F26" s="273">
        <v>0</v>
      </c>
      <c r="G26" s="151">
        <v>0</v>
      </c>
      <c r="H26" s="215">
        <v>0</v>
      </c>
      <c r="I26" s="151">
        <v>0</v>
      </c>
      <c r="J26" s="148">
        <f t="shared" si="0"/>
        <v>1</v>
      </c>
      <c r="K26" s="205" t="s">
        <v>2404</v>
      </c>
      <c r="L26" s="205" t="s">
        <v>2404</v>
      </c>
      <c r="M26" s="277" t="s">
        <v>5630</v>
      </c>
      <c r="N26" s="280" t="s">
        <v>5627</v>
      </c>
      <c r="O26" s="280" t="s">
        <v>247</v>
      </c>
      <c r="P26" s="299"/>
    </row>
    <row r="27" spans="1:20" ht="13.8" customHeight="1" x14ac:dyDescent="0.3">
      <c r="A27" s="273">
        <v>1</v>
      </c>
      <c r="B27" s="215">
        <v>1</v>
      </c>
      <c r="C27" s="273">
        <v>1</v>
      </c>
      <c r="D27" s="151">
        <v>1</v>
      </c>
      <c r="E27" s="215">
        <v>1</v>
      </c>
      <c r="F27" s="273">
        <v>0</v>
      </c>
      <c r="G27" s="151">
        <v>0</v>
      </c>
      <c r="H27" s="215">
        <v>0</v>
      </c>
      <c r="I27" s="151">
        <v>0</v>
      </c>
      <c r="J27" s="148">
        <f t="shared" si="0"/>
        <v>1</v>
      </c>
      <c r="K27" s="205" t="s">
        <v>2405</v>
      </c>
      <c r="L27" s="205" t="s">
        <v>2405</v>
      </c>
      <c r="M27" s="277" t="s">
        <v>5631</v>
      </c>
      <c r="N27" s="280" t="s">
        <v>5627</v>
      </c>
      <c r="O27" s="280" t="s">
        <v>247</v>
      </c>
      <c r="P27" s="299"/>
    </row>
    <row r="28" spans="1:20" ht="13.8" customHeight="1" x14ac:dyDescent="0.3">
      <c r="A28" s="273">
        <v>1</v>
      </c>
      <c r="B28" s="215">
        <v>1</v>
      </c>
      <c r="C28" s="273">
        <v>1</v>
      </c>
      <c r="D28" s="151">
        <v>1</v>
      </c>
      <c r="E28" s="215">
        <v>1</v>
      </c>
      <c r="F28" s="273">
        <v>0</v>
      </c>
      <c r="G28" s="151">
        <v>0</v>
      </c>
      <c r="H28" s="215">
        <v>0</v>
      </c>
      <c r="I28" s="151">
        <v>0</v>
      </c>
      <c r="J28" s="148">
        <f t="shared" si="0"/>
        <v>1</v>
      </c>
      <c r="K28" s="205" t="s">
        <v>2406</v>
      </c>
      <c r="L28" s="205" t="s">
        <v>2406</v>
      </c>
      <c r="M28" s="277" t="s">
        <v>5632</v>
      </c>
      <c r="N28" s="280" t="s">
        <v>5627</v>
      </c>
      <c r="O28" s="280" t="s">
        <v>247</v>
      </c>
      <c r="P28" s="299"/>
    </row>
    <row r="29" spans="1:20" s="1" customFormat="1" ht="13.8" customHeight="1" x14ac:dyDescent="0.25">
      <c r="A29" s="273">
        <v>0</v>
      </c>
      <c r="B29" s="215">
        <v>0</v>
      </c>
      <c r="C29" s="273">
        <v>0</v>
      </c>
      <c r="D29" s="151">
        <v>0</v>
      </c>
      <c r="E29" s="215">
        <v>0</v>
      </c>
      <c r="F29" s="273">
        <v>1</v>
      </c>
      <c r="G29" s="151">
        <v>0</v>
      </c>
      <c r="H29" s="215">
        <v>0</v>
      </c>
      <c r="I29" s="151">
        <v>1</v>
      </c>
      <c r="J29" s="148">
        <f t="shared" si="0"/>
        <v>0</v>
      </c>
      <c r="K29" s="202" t="s">
        <v>247</v>
      </c>
      <c r="L29" s="238" t="s">
        <v>247</v>
      </c>
      <c r="M29" s="276" t="s">
        <v>1132</v>
      </c>
      <c r="N29" s="276" t="s">
        <v>2959</v>
      </c>
      <c r="O29" s="276"/>
      <c r="P29" s="214"/>
      <c r="Q29" s="42" t="str">
        <f>CONCATENATE("NACC_UDS$",K29,"=","labelled_spss(NACC_UDS$",K29,",c(",N29,"), label=",$Q$1,M29,$Q$1,")")</f>
        <v>NACC_UDS$STROKMUL=labelled_spss(NACC_UDS$STROKMUL,c(0=No
1=Yes
8=Not applicable, no reported history of stroke as of the Initial Visit
9=Unknown
-4= Not available), label="More than one stroke reported as of the Initial Visit")</v>
      </c>
      <c r="R29" s="33" t="str">
        <f>IF(S29="","",CONCATENATE("missing values ",K29,"(",S29,")."))</f>
        <v>missing values STROKMUL(8,9,-4).</v>
      </c>
      <c r="S29" s="61" t="s">
        <v>3829</v>
      </c>
      <c r="T29" s="8"/>
    </row>
    <row r="30" spans="1:20" ht="13.8" customHeight="1" x14ac:dyDescent="0.3">
      <c r="A30" s="273">
        <v>0</v>
      </c>
      <c r="B30" s="215">
        <v>0</v>
      </c>
      <c r="C30" s="273">
        <v>0</v>
      </c>
      <c r="D30" s="151">
        <v>0</v>
      </c>
      <c r="E30" s="215">
        <v>0</v>
      </c>
      <c r="F30" s="273">
        <v>1</v>
      </c>
      <c r="G30" s="151">
        <v>0</v>
      </c>
      <c r="H30" s="215">
        <v>0</v>
      </c>
      <c r="I30" s="151">
        <v>0</v>
      </c>
      <c r="J30" s="148">
        <f t="shared" si="0"/>
        <v>0</v>
      </c>
      <c r="K30" s="202" t="s">
        <v>2401</v>
      </c>
      <c r="L30" s="202" t="s">
        <v>2401</v>
      </c>
      <c r="M30" s="278" t="s">
        <v>5642</v>
      </c>
      <c r="N30" s="278" t="s">
        <v>5627</v>
      </c>
      <c r="O30" s="278"/>
      <c r="P30" s="269" t="s">
        <v>246</v>
      </c>
    </row>
    <row r="31" spans="1:20" s="1" customFormat="1" ht="13.8" customHeight="1" x14ac:dyDescent="0.25">
      <c r="A31" s="273">
        <v>1</v>
      </c>
      <c r="B31" s="215">
        <v>1</v>
      </c>
      <c r="C31" s="273">
        <v>1</v>
      </c>
      <c r="D31" s="151">
        <v>1</v>
      </c>
      <c r="E31" s="215">
        <v>1</v>
      </c>
      <c r="F31" s="273">
        <v>1</v>
      </c>
      <c r="G31" s="151">
        <v>0</v>
      </c>
      <c r="H31" s="215">
        <v>0</v>
      </c>
      <c r="I31" s="151">
        <v>1</v>
      </c>
      <c r="J31" s="148">
        <f t="shared" si="0"/>
        <v>0</v>
      </c>
      <c r="K31" s="202" t="s">
        <v>245</v>
      </c>
      <c r="L31" s="238" t="s">
        <v>245</v>
      </c>
      <c r="M31" s="276" t="s">
        <v>244</v>
      </c>
      <c r="N31" s="276" t="s">
        <v>2955</v>
      </c>
      <c r="O31" s="276"/>
      <c r="P31" s="214"/>
      <c r="Q31" s="42" t="str">
        <f>CONCATENATE("NACC_UDS$",K31,"=","labelled_spss(NACC_UDS$",K31,",c(",N31,"), label=",$Q$1,M31,$Q$1,")")</f>
        <v>NACC_UDS$CBTIA=labelled_spss(NACC_UDS$CBTIA,c(0=Absent
1=Recent/Active
2=Remote/Inactive
9=Unknown
-4= Not available), label="Transient ischemic attack (TIA)")</v>
      </c>
      <c r="R31" s="33" t="str">
        <f>IF(S31="","",CONCATENATE("missing values ",K31,"(",S31,")."))</f>
        <v>missing values CBTIA(9,-4).</v>
      </c>
      <c r="S31" s="61" t="s">
        <v>3826</v>
      </c>
      <c r="T31" s="8"/>
    </row>
    <row r="32" spans="1:20" ht="13.8" customHeight="1" x14ac:dyDescent="0.3">
      <c r="A32" s="273">
        <v>1</v>
      </c>
      <c r="B32" s="215">
        <v>1</v>
      </c>
      <c r="C32" s="273">
        <v>1</v>
      </c>
      <c r="D32" s="151">
        <v>1</v>
      </c>
      <c r="E32" s="215">
        <v>1</v>
      </c>
      <c r="F32" s="273">
        <v>0</v>
      </c>
      <c r="G32" s="151">
        <v>0</v>
      </c>
      <c r="H32" s="215">
        <v>0</v>
      </c>
      <c r="I32" s="151">
        <v>0</v>
      </c>
      <c r="J32" s="148">
        <f t="shared" si="0"/>
        <v>1</v>
      </c>
      <c r="K32" s="205" t="s">
        <v>2407</v>
      </c>
      <c r="L32" s="205" t="s">
        <v>2407</v>
      </c>
      <c r="M32" s="277" t="s">
        <v>5633</v>
      </c>
      <c r="N32" s="280" t="s">
        <v>5627</v>
      </c>
      <c r="O32" s="280" t="s">
        <v>243</v>
      </c>
      <c r="P32" s="299"/>
    </row>
    <row r="33" spans="1:20" ht="13.8" customHeight="1" x14ac:dyDescent="0.3">
      <c r="A33" s="273">
        <v>1</v>
      </c>
      <c r="B33" s="215">
        <v>1</v>
      </c>
      <c r="C33" s="273">
        <v>1</v>
      </c>
      <c r="D33" s="151">
        <v>1</v>
      </c>
      <c r="E33" s="215">
        <v>1</v>
      </c>
      <c r="F33" s="273">
        <v>0</v>
      </c>
      <c r="G33" s="151">
        <v>0</v>
      </c>
      <c r="H33" s="215">
        <v>0</v>
      </c>
      <c r="I33" s="151">
        <v>0</v>
      </c>
      <c r="J33" s="148">
        <f t="shared" si="0"/>
        <v>1</v>
      </c>
      <c r="K33" s="205" t="s">
        <v>2409</v>
      </c>
      <c r="L33" s="205" t="s">
        <v>2409</v>
      </c>
      <c r="M33" s="277" t="s">
        <v>5634</v>
      </c>
      <c r="N33" s="280" t="s">
        <v>5627</v>
      </c>
      <c r="O33" s="280" t="s">
        <v>243</v>
      </c>
      <c r="P33" s="299"/>
    </row>
    <row r="34" spans="1:20" ht="13.8" customHeight="1" x14ac:dyDescent="0.3">
      <c r="A34" s="273">
        <v>1</v>
      </c>
      <c r="B34" s="215">
        <v>1</v>
      </c>
      <c r="C34" s="273">
        <v>1</v>
      </c>
      <c r="D34" s="151">
        <v>1</v>
      </c>
      <c r="E34" s="215">
        <v>1</v>
      </c>
      <c r="F34" s="273">
        <v>0</v>
      </c>
      <c r="G34" s="151">
        <v>0</v>
      </c>
      <c r="H34" s="215">
        <v>0</v>
      </c>
      <c r="I34" s="151">
        <v>0</v>
      </c>
      <c r="J34" s="148">
        <f t="shared" si="0"/>
        <v>1</v>
      </c>
      <c r="K34" s="205" t="s">
        <v>2410</v>
      </c>
      <c r="L34" s="205" t="s">
        <v>2410</v>
      </c>
      <c r="M34" s="277" t="s">
        <v>5635</v>
      </c>
      <c r="N34" s="280" t="s">
        <v>5627</v>
      </c>
      <c r="O34" s="280" t="s">
        <v>243</v>
      </c>
      <c r="P34" s="299"/>
    </row>
    <row r="35" spans="1:20" ht="13.8" customHeight="1" x14ac:dyDescent="0.3">
      <c r="A35" s="273">
        <v>1</v>
      </c>
      <c r="B35" s="215">
        <v>1</v>
      </c>
      <c r="C35" s="273">
        <v>1</v>
      </c>
      <c r="D35" s="151">
        <v>1</v>
      </c>
      <c r="E35" s="215">
        <v>1</v>
      </c>
      <c r="F35" s="273">
        <v>0</v>
      </c>
      <c r="G35" s="151">
        <v>0</v>
      </c>
      <c r="H35" s="215">
        <v>0</v>
      </c>
      <c r="I35" s="151">
        <v>0</v>
      </c>
      <c r="J35" s="148">
        <f t="shared" si="0"/>
        <v>1</v>
      </c>
      <c r="K35" s="205" t="s">
        <v>2411</v>
      </c>
      <c r="L35" s="205" t="s">
        <v>2411</v>
      </c>
      <c r="M35" s="277" t="s">
        <v>5636</v>
      </c>
      <c r="N35" s="280" t="s">
        <v>5627</v>
      </c>
      <c r="O35" s="280" t="s">
        <v>243</v>
      </c>
      <c r="P35" s="299"/>
    </row>
    <row r="36" spans="1:20" ht="13.8" customHeight="1" x14ac:dyDescent="0.3">
      <c r="A36" s="273">
        <v>1</v>
      </c>
      <c r="B36" s="215">
        <v>1</v>
      </c>
      <c r="C36" s="273">
        <v>1</v>
      </c>
      <c r="D36" s="151">
        <v>1</v>
      </c>
      <c r="E36" s="215">
        <v>1</v>
      </c>
      <c r="F36" s="273">
        <v>0</v>
      </c>
      <c r="G36" s="151">
        <v>0</v>
      </c>
      <c r="H36" s="215">
        <v>0</v>
      </c>
      <c r="I36" s="151">
        <v>0</v>
      </c>
      <c r="J36" s="148">
        <f t="shared" si="0"/>
        <v>1</v>
      </c>
      <c r="K36" s="205" t="s">
        <v>2412</v>
      </c>
      <c r="L36" s="205" t="s">
        <v>2412</v>
      </c>
      <c r="M36" s="277" t="s">
        <v>5637</v>
      </c>
      <c r="N36" s="280" t="s">
        <v>5627</v>
      </c>
      <c r="O36" s="280" t="s">
        <v>243</v>
      </c>
      <c r="P36" s="299"/>
    </row>
    <row r="37" spans="1:20" ht="13.8" customHeight="1" x14ac:dyDescent="0.3">
      <c r="A37" s="273">
        <v>1</v>
      </c>
      <c r="B37" s="215">
        <v>1</v>
      </c>
      <c r="C37" s="273">
        <v>1</v>
      </c>
      <c r="D37" s="151">
        <v>1</v>
      </c>
      <c r="E37" s="215">
        <v>1</v>
      </c>
      <c r="F37" s="273">
        <v>0</v>
      </c>
      <c r="G37" s="151">
        <v>0</v>
      </c>
      <c r="H37" s="215">
        <v>0</v>
      </c>
      <c r="I37" s="151">
        <v>0</v>
      </c>
      <c r="J37" s="148">
        <f t="shared" si="0"/>
        <v>1</v>
      </c>
      <c r="K37" s="205" t="s">
        <v>2413</v>
      </c>
      <c r="L37" s="205" t="s">
        <v>2413</v>
      </c>
      <c r="M37" s="277" t="s">
        <v>5638</v>
      </c>
      <c r="N37" s="280" t="s">
        <v>5627</v>
      </c>
      <c r="O37" s="280" t="s">
        <v>243</v>
      </c>
      <c r="P37" s="299"/>
    </row>
    <row r="38" spans="1:20" ht="13.8" customHeight="1" x14ac:dyDescent="0.3">
      <c r="A38" s="273">
        <v>1</v>
      </c>
      <c r="B38" s="215">
        <v>1</v>
      </c>
      <c r="C38" s="273">
        <v>1</v>
      </c>
      <c r="D38" s="151">
        <v>1</v>
      </c>
      <c r="E38" s="215">
        <v>1</v>
      </c>
      <c r="F38" s="273">
        <v>0</v>
      </c>
      <c r="G38" s="151">
        <v>0</v>
      </c>
      <c r="H38" s="215">
        <v>0</v>
      </c>
      <c r="I38" s="151">
        <v>0</v>
      </c>
      <c r="J38" s="148">
        <f t="shared" si="0"/>
        <v>1</v>
      </c>
      <c r="K38" s="205" t="s">
        <v>2365</v>
      </c>
      <c r="L38" s="205" t="s">
        <v>2365</v>
      </c>
      <c r="M38" s="277" t="s">
        <v>5639</v>
      </c>
      <c r="N38" s="277" t="s">
        <v>5641</v>
      </c>
      <c r="O38" s="277" t="s">
        <v>252</v>
      </c>
      <c r="P38" s="299"/>
    </row>
    <row r="39" spans="1:20" ht="13.8" customHeight="1" x14ac:dyDescent="0.3">
      <c r="A39" s="273">
        <v>1</v>
      </c>
      <c r="B39" s="215">
        <v>1</v>
      </c>
      <c r="C39" s="273">
        <v>1</v>
      </c>
      <c r="D39" s="151">
        <v>1</v>
      </c>
      <c r="E39" s="215">
        <v>1</v>
      </c>
      <c r="F39" s="273">
        <v>0</v>
      </c>
      <c r="G39" s="151">
        <v>0</v>
      </c>
      <c r="H39" s="215">
        <v>0</v>
      </c>
      <c r="I39" s="151">
        <v>0</v>
      </c>
      <c r="J39" s="148">
        <f t="shared" si="0"/>
        <v>1</v>
      </c>
      <c r="K39" s="205" t="s">
        <v>2366</v>
      </c>
      <c r="L39" s="205" t="s">
        <v>2366</v>
      </c>
      <c r="M39" s="277" t="s">
        <v>5640</v>
      </c>
      <c r="N39" s="280"/>
      <c r="O39" s="280" t="s">
        <v>250</v>
      </c>
      <c r="P39" s="299"/>
    </row>
    <row r="40" spans="1:20" s="1" customFormat="1" ht="13.8" customHeight="1" x14ac:dyDescent="0.25">
      <c r="A40" s="273">
        <v>0</v>
      </c>
      <c r="B40" s="215">
        <v>0</v>
      </c>
      <c r="C40" s="273">
        <v>0</v>
      </c>
      <c r="D40" s="151">
        <v>0</v>
      </c>
      <c r="E40" s="215">
        <v>0</v>
      </c>
      <c r="F40" s="273">
        <v>1</v>
      </c>
      <c r="G40" s="151">
        <v>0</v>
      </c>
      <c r="H40" s="215">
        <v>0</v>
      </c>
      <c r="I40" s="151">
        <v>1</v>
      </c>
      <c r="J40" s="148">
        <f t="shared" si="0"/>
        <v>0</v>
      </c>
      <c r="K40" s="202" t="s">
        <v>243</v>
      </c>
      <c r="L40" s="238" t="s">
        <v>243</v>
      </c>
      <c r="M40" s="276" t="s">
        <v>1134</v>
      </c>
      <c r="N40" s="276" t="s">
        <v>2961</v>
      </c>
      <c r="O40" s="276"/>
      <c r="P40" s="214"/>
      <c r="Q40" s="42" t="str">
        <f>CONCATENATE("NACC_UDS$",K40,"=","labelled_spss(NACC_UDS$",K40,",c(",N40,"), label=",$Q$1,M40,$Q$1,")")</f>
        <v>NACC_UDS$TIAMULT=labelled_spss(NACC_UDS$TIAMULT,c(0=No
1=Yes
8=Not applicable, no reported history of TIA as of the Initial Visit
9=Unknown
-4= Not available), label="More than one TIA reported as of the Initial Visit")</v>
      </c>
      <c r="R40" s="33" t="str">
        <f>IF(S40="","",CONCATENATE("missing values ",K40,"(",S40,")."))</f>
        <v>missing values TIAMULT(8,9,-4).</v>
      </c>
      <c r="S40" s="61" t="s">
        <v>3829</v>
      </c>
      <c r="T40" s="8"/>
    </row>
    <row r="41" spans="1:20" ht="13.8" customHeight="1" x14ac:dyDescent="0.3">
      <c r="A41" s="273">
        <v>0</v>
      </c>
      <c r="B41" s="215">
        <v>0</v>
      </c>
      <c r="C41" s="273">
        <v>0</v>
      </c>
      <c r="D41" s="151">
        <v>0</v>
      </c>
      <c r="E41" s="215">
        <v>0</v>
      </c>
      <c r="F41" s="273">
        <v>1</v>
      </c>
      <c r="G41" s="151">
        <v>0</v>
      </c>
      <c r="H41" s="215">
        <v>0</v>
      </c>
      <c r="I41" s="151">
        <v>0</v>
      </c>
      <c r="J41" s="148">
        <f t="shared" si="0"/>
        <v>0</v>
      </c>
      <c r="K41" s="202" t="s">
        <v>2408</v>
      </c>
      <c r="L41" s="202" t="s">
        <v>2408</v>
      </c>
      <c r="M41" s="278" t="s">
        <v>5643</v>
      </c>
      <c r="N41" s="278" t="s">
        <v>5627</v>
      </c>
      <c r="O41" s="278"/>
      <c r="P41" s="269" t="s">
        <v>242</v>
      </c>
    </row>
    <row r="42" spans="1:20" s="1" customFormat="1" ht="13.8" customHeight="1" x14ac:dyDescent="0.25">
      <c r="A42" s="273">
        <v>1</v>
      </c>
      <c r="B42" s="215">
        <v>1</v>
      </c>
      <c r="C42" s="273">
        <v>1</v>
      </c>
      <c r="D42" s="151">
        <v>1</v>
      </c>
      <c r="E42" s="215">
        <v>1</v>
      </c>
      <c r="F42" s="273">
        <v>1</v>
      </c>
      <c r="G42" s="151">
        <v>0</v>
      </c>
      <c r="H42" s="215">
        <v>0</v>
      </c>
      <c r="I42" s="151">
        <v>1</v>
      </c>
      <c r="J42" s="148">
        <f t="shared" si="0"/>
        <v>0</v>
      </c>
      <c r="K42" s="202" t="s">
        <v>241</v>
      </c>
      <c r="L42" s="238" t="s">
        <v>241</v>
      </c>
      <c r="M42" s="276" t="s">
        <v>240</v>
      </c>
      <c r="N42" s="276" t="s">
        <v>2963</v>
      </c>
      <c r="O42" s="276"/>
      <c r="P42" s="214"/>
      <c r="Q42" s="42" t="str">
        <f t="shared" ref="Q42:Q73" si="3">CONCATENATE("NACC_UDS$",K42,"=","labelled_spss(NACC_UDS$",K42,",c(",N42,"), label=",$Q$1,M42,$Q$1,")")</f>
        <v>NACC_UDS$PD=labelled_spss(NACC_UDS$PD,c(0=Absent
1=Recent/Active
9=Unknown
-4= Not available), label="Parkinson’s disease (PD)")</v>
      </c>
      <c r="R42" s="33" t="str">
        <f t="shared" ref="R42:R73" si="4">IF(S42="","",CONCATENATE("missing values ",K42,"(",S42,")."))</f>
        <v>missing values PD(9,-4).</v>
      </c>
      <c r="S42" s="61" t="s">
        <v>3826</v>
      </c>
      <c r="T42" s="8"/>
    </row>
    <row r="43" spans="1:20" s="1" customFormat="1" ht="13.8" customHeight="1" x14ac:dyDescent="0.25">
      <c r="A43" s="273">
        <v>1</v>
      </c>
      <c r="B43" s="215">
        <v>1</v>
      </c>
      <c r="C43" s="273">
        <v>1</v>
      </c>
      <c r="D43" s="151">
        <v>1</v>
      </c>
      <c r="E43" s="215">
        <v>1</v>
      </c>
      <c r="F43" s="273">
        <v>1</v>
      </c>
      <c r="G43" s="151">
        <v>0</v>
      </c>
      <c r="H43" s="215">
        <v>0</v>
      </c>
      <c r="I43" s="151">
        <v>1</v>
      </c>
      <c r="J43" s="148">
        <f t="shared" si="0"/>
        <v>0</v>
      </c>
      <c r="K43" s="202" t="s">
        <v>239</v>
      </c>
      <c r="L43" s="238" t="s">
        <v>239</v>
      </c>
      <c r="M43" s="276" t="s">
        <v>238</v>
      </c>
      <c r="N43" s="276" t="s">
        <v>2964</v>
      </c>
      <c r="O43" s="276"/>
      <c r="P43" s="214"/>
      <c r="Q43" s="42" t="str">
        <f t="shared" si="3"/>
        <v>NACC_UDS$PDYR=labelled_spss(NACC_UDS$PDYR,c(8888=Not applicable, no reported PD
9999=Unknown
-4= Not available), label="Year of PD diagnosis")</v>
      </c>
      <c r="R43" s="33" t="str">
        <f t="shared" si="4"/>
        <v>missing values PDYR(8888,9999,-4).</v>
      </c>
      <c r="S43" s="61" t="s">
        <v>3831</v>
      </c>
      <c r="T43" s="8"/>
    </row>
    <row r="44" spans="1:20" s="1" customFormat="1" ht="13.8" customHeight="1" x14ac:dyDescent="0.25">
      <c r="A44" s="273">
        <v>1</v>
      </c>
      <c r="B44" s="215">
        <v>1</v>
      </c>
      <c r="C44" s="273">
        <v>1</v>
      </c>
      <c r="D44" s="151">
        <v>1</v>
      </c>
      <c r="E44" s="215">
        <v>1</v>
      </c>
      <c r="F44" s="273">
        <v>1</v>
      </c>
      <c r="G44" s="151">
        <v>0</v>
      </c>
      <c r="H44" s="215">
        <v>0</v>
      </c>
      <c r="I44" s="151">
        <v>1</v>
      </c>
      <c r="J44" s="148">
        <f t="shared" si="0"/>
        <v>0</v>
      </c>
      <c r="K44" s="202" t="s">
        <v>237</v>
      </c>
      <c r="L44" s="238" t="s">
        <v>237</v>
      </c>
      <c r="M44" s="276" t="s">
        <v>236</v>
      </c>
      <c r="N44" s="276" t="s">
        <v>2963</v>
      </c>
      <c r="O44" s="276"/>
      <c r="P44" s="214"/>
      <c r="Q44" s="42" t="str">
        <f t="shared" si="3"/>
        <v>NACC_UDS$PDOTHR=labelled_spss(NACC_UDS$PDOTHR,c(0=Absent
1=Recent/Active
9=Unknown
-4= Not available), label="Other parkinsonian disorder")</v>
      </c>
      <c r="R44" s="33" t="str">
        <f t="shared" si="4"/>
        <v>missing values PDOTHR(9,-4).</v>
      </c>
      <c r="S44" s="61" t="s">
        <v>3826</v>
      </c>
      <c r="T44" s="8"/>
    </row>
    <row r="45" spans="1:20" s="1" customFormat="1" ht="13.8" customHeight="1" x14ac:dyDescent="0.25">
      <c r="A45" s="273">
        <v>1</v>
      </c>
      <c r="B45" s="215">
        <v>1</v>
      </c>
      <c r="C45" s="273">
        <v>1</v>
      </c>
      <c r="D45" s="151">
        <v>1</v>
      </c>
      <c r="E45" s="215">
        <v>1</v>
      </c>
      <c r="F45" s="273">
        <v>1</v>
      </c>
      <c r="G45" s="151">
        <v>0</v>
      </c>
      <c r="H45" s="215">
        <v>0</v>
      </c>
      <c r="I45" s="151">
        <v>1</v>
      </c>
      <c r="J45" s="148">
        <f t="shared" si="0"/>
        <v>0</v>
      </c>
      <c r="K45" s="202" t="s">
        <v>235</v>
      </c>
      <c r="L45" s="238" t="s">
        <v>235</v>
      </c>
      <c r="M45" s="276" t="s">
        <v>234</v>
      </c>
      <c r="N45" s="276" t="s">
        <v>2965</v>
      </c>
      <c r="O45" s="276"/>
      <c r="P45" s="214"/>
      <c r="Q45" s="42" t="str">
        <f t="shared" si="3"/>
        <v>NACC_UDS$PDOTHRYR=labelled_spss(NACC_UDS$PDOTHRYR,c(8888=Not applicable, other parkinsonian  disorder not reported
9999=Unknown
-4= Not available), label="Year of parkinsonian disorder diagnosis")</v>
      </c>
      <c r="R45" s="33" t="str">
        <f t="shared" si="4"/>
        <v>missing values PDOTHRYR(8888,9999,-4).</v>
      </c>
      <c r="S45" s="61" t="s">
        <v>3831</v>
      </c>
      <c r="T45" s="8"/>
    </row>
    <row r="46" spans="1:20" s="1" customFormat="1" ht="13.8" customHeight="1" x14ac:dyDescent="0.25">
      <c r="A46" s="273">
        <v>1</v>
      </c>
      <c r="B46" s="215">
        <v>1</v>
      </c>
      <c r="C46" s="273">
        <v>1</v>
      </c>
      <c r="D46" s="151">
        <v>1</v>
      </c>
      <c r="E46" s="215">
        <v>1</v>
      </c>
      <c r="F46" s="273">
        <v>1</v>
      </c>
      <c r="G46" s="151">
        <v>0</v>
      </c>
      <c r="H46" s="215">
        <v>0</v>
      </c>
      <c r="I46" s="151">
        <v>1</v>
      </c>
      <c r="J46" s="148">
        <f t="shared" si="0"/>
        <v>0</v>
      </c>
      <c r="K46" s="202" t="s">
        <v>233</v>
      </c>
      <c r="L46" s="238" t="s">
        <v>233</v>
      </c>
      <c r="M46" s="276" t="s">
        <v>232</v>
      </c>
      <c r="N46" s="276" t="s">
        <v>2955</v>
      </c>
      <c r="O46" s="276"/>
      <c r="P46" s="214"/>
      <c r="Q46" s="42" t="str">
        <f t="shared" si="3"/>
        <v>NACC_UDS$SEIZURES=labelled_spss(NACC_UDS$SEIZURES,c(0=Absent
1=Recent/Active
2=Remote/Inactive
9=Unknown
-4= Not available), label="Seizures")</v>
      </c>
      <c r="R46" s="33" t="str">
        <f t="shared" si="4"/>
        <v>missing values SEIZURES(9,-4).</v>
      </c>
      <c r="S46" s="61" t="s">
        <v>3826</v>
      </c>
      <c r="T46" s="8"/>
    </row>
    <row r="47" spans="1:20" s="1" customFormat="1" ht="13.8" customHeight="1" x14ac:dyDescent="0.25">
      <c r="A47" s="273">
        <v>0</v>
      </c>
      <c r="B47" s="215">
        <v>0</v>
      </c>
      <c r="C47" s="273">
        <v>0</v>
      </c>
      <c r="D47" s="151">
        <v>0</v>
      </c>
      <c r="E47" s="215">
        <v>0</v>
      </c>
      <c r="F47" s="273">
        <v>1</v>
      </c>
      <c r="G47" s="151">
        <v>0</v>
      </c>
      <c r="H47" s="215">
        <v>0</v>
      </c>
      <c r="I47" s="151">
        <v>1</v>
      </c>
      <c r="J47" s="148">
        <f t="shared" si="0"/>
        <v>0</v>
      </c>
      <c r="K47" s="202" t="s">
        <v>231</v>
      </c>
      <c r="L47" s="238" t="s">
        <v>231</v>
      </c>
      <c r="M47" s="276" t="s">
        <v>230</v>
      </c>
      <c r="N47" s="276" t="s">
        <v>2955</v>
      </c>
      <c r="O47" s="276"/>
      <c r="P47" s="145" t="s">
        <v>364</v>
      </c>
      <c r="Q47" s="42" t="str">
        <f t="shared" si="3"/>
        <v>NACC_UDS$TBI=labelled_spss(NACC_UDS$TBI,c(0=Absent
1=Recent/Active
2=Remote/Inactive
9=Unknown
-4= Not available), label="Traumatic brain injury (TBI)")</v>
      </c>
      <c r="R47" s="33" t="str">
        <f t="shared" si="4"/>
        <v>missing values TBI(9,-4).</v>
      </c>
      <c r="S47" s="61" t="s">
        <v>3826</v>
      </c>
      <c r="T47" s="8"/>
    </row>
    <row r="48" spans="1:20" s="1" customFormat="1" ht="13.8" customHeight="1" x14ac:dyDescent="0.25">
      <c r="A48" s="273">
        <v>0</v>
      </c>
      <c r="B48" s="215">
        <v>0</v>
      </c>
      <c r="C48" s="273">
        <v>0</v>
      </c>
      <c r="D48" s="151">
        <v>0</v>
      </c>
      <c r="E48" s="215">
        <v>0</v>
      </c>
      <c r="F48" s="273">
        <v>1</v>
      </c>
      <c r="G48" s="151">
        <v>0</v>
      </c>
      <c r="H48" s="215">
        <v>0</v>
      </c>
      <c r="I48" s="151">
        <v>1</v>
      </c>
      <c r="J48" s="148">
        <f t="shared" si="0"/>
        <v>0</v>
      </c>
      <c r="K48" s="202" t="s">
        <v>229</v>
      </c>
      <c r="L48" s="238" t="s">
        <v>229</v>
      </c>
      <c r="M48" s="276" t="s">
        <v>1136</v>
      </c>
      <c r="N48" s="276" t="s">
        <v>2966</v>
      </c>
      <c r="O48" s="276"/>
      <c r="P48" s="145" t="s">
        <v>364</v>
      </c>
      <c r="Q48" s="42" t="str">
        <f t="shared" si="3"/>
        <v>NACC_UDS$TBIBRIEF=labelled_spss(NACC_UDS$TBIBRIEF,c(0=No
1=Single
2=Repeated/multiple
9=Unknown
-4= Not available), label="Traumatic brain injury (TBI) with brief loss of consciousness")</v>
      </c>
      <c r="R48" s="33" t="str">
        <f t="shared" si="4"/>
        <v>missing values TBIBRIEF(9,-4).</v>
      </c>
      <c r="S48" s="61" t="s">
        <v>3826</v>
      </c>
      <c r="T48" s="8"/>
    </row>
    <row r="49" spans="1:20" s="1" customFormat="1" ht="13.8" customHeight="1" x14ac:dyDescent="0.25">
      <c r="A49" s="273">
        <v>1</v>
      </c>
      <c r="B49" s="215">
        <v>1</v>
      </c>
      <c r="C49" s="273">
        <v>1</v>
      </c>
      <c r="D49" s="151">
        <v>1</v>
      </c>
      <c r="E49" s="215">
        <v>1</v>
      </c>
      <c r="F49" s="273">
        <v>0</v>
      </c>
      <c r="G49" s="151">
        <v>0</v>
      </c>
      <c r="H49" s="215">
        <v>0</v>
      </c>
      <c r="I49" s="151">
        <v>1</v>
      </c>
      <c r="J49" s="148">
        <f t="shared" si="0"/>
        <v>1</v>
      </c>
      <c r="K49" s="205" t="s">
        <v>228</v>
      </c>
      <c r="L49" s="252" t="s">
        <v>228</v>
      </c>
      <c r="M49" s="277" t="s">
        <v>1137</v>
      </c>
      <c r="N49" s="277" t="s">
        <v>2955</v>
      </c>
      <c r="O49" s="277" t="s">
        <v>229</v>
      </c>
      <c r="P49" s="318" t="s">
        <v>364</v>
      </c>
      <c r="Q49" s="42" t="str">
        <f t="shared" si="3"/>
        <v>NACC_UDS$TRAUMBRF=labelled_spss(NACC_UDS$TRAUMBRF,c(0=Absent
1=Recent/Active
2=Remote/Inactive
9=Unknown
-4= Not available), label="Brain trauma — brief unconsciousness TBI with extended loss of consciousness")</v>
      </c>
      <c r="R49" s="33" t="str">
        <f t="shared" si="4"/>
        <v>missing values TRAUMBRF(9,-4).</v>
      </c>
      <c r="S49" s="61" t="s">
        <v>3826</v>
      </c>
      <c r="T49" s="8"/>
    </row>
    <row r="50" spans="1:20" s="1" customFormat="1" ht="13.8" customHeight="1" x14ac:dyDescent="0.25">
      <c r="A50" s="273">
        <v>0</v>
      </c>
      <c r="B50" s="215">
        <v>0</v>
      </c>
      <c r="C50" s="273">
        <v>0</v>
      </c>
      <c r="D50" s="151">
        <v>0</v>
      </c>
      <c r="E50" s="215">
        <v>0</v>
      </c>
      <c r="F50" s="273">
        <v>1</v>
      </c>
      <c r="G50" s="151">
        <v>0</v>
      </c>
      <c r="H50" s="215">
        <v>0</v>
      </c>
      <c r="I50" s="151">
        <v>1</v>
      </c>
      <c r="J50" s="148">
        <f t="shared" si="0"/>
        <v>0</v>
      </c>
      <c r="K50" s="202" t="s">
        <v>227</v>
      </c>
      <c r="L50" s="238" t="s">
        <v>227</v>
      </c>
      <c r="M50" s="276" t="s">
        <v>1138</v>
      </c>
      <c r="N50" s="276" t="s">
        <v>2966</v>
      </c>
      <c r="O50" s="276"/>
      <c r="P50" s="145" t="s">
        <v>364</v>
      </c>
      <c r="Q50" s="42" t="str">
        <f t="shared" si="3"/>
        <v>NACC_UDS$TBIEXTEN=labelled_spss(NACC_UDS$TBIEXTEN,c(0=No
1=Single
2=Repeated/multiple
9=Unknown
-4= Not available), label="TBI with extended loss of consciousness — 5 minutes of longer")</v>
      </c>
      <c r="R50" s="33" t="str">
        <f t="shared" si="4"/>
        <v>missing values TBIEXTEN(9,-4).</v>
      </c>
      <c r="S50" s="61" t="s">
        <v>3826</v>
      </c>
      <c r="T50" s="8"/>
    </row>
    <row r="51" spans="1:20" s="1" customFormat="1" ht="13.8" customHeight="1" x14ac:dyDescent="0.25">
      <c r="A51" s="273">
        <v>1</v>
      </c>
      <c r="B51" s="215">
        <v>1</v>
      </c>
      <c r="C51" s="273">
        <v>1</v>
      </c>
      <c r="D51" s="151">
        <v>1</v>
      </c>
      <c r="E51" s="215">
        <v>1</v>
      </c>
      <c r="F51" s="273">
        <v>0</v>
      </c>
      <c r="G51" s="151">
        <v>0</v>
      </c>
      <c r="H51" s="215">
        <v>0</v>
      </c>
      <c r="I51" s="151">
        <v>1</v>
      </c>
      <c r="J51" s="148">
        <f t="shared" si="0"/>
        <v>1</v>
      </c>
      <c r="K51" s="205" t="s">
        <v>226</v>
      </c>
      <c r="L51" s="252" t="s">
        <v>226</v>
      </c>
      <c r="M51" s="277" t="s">
        <v>1139</v>
      </c>
      <c r="N51" s="277" t="s">
        <v>2955</v>
      </c>
      <c r="O51" s="277" t="s">
        <v>227</v>
      </c>
      <c r="P51" s="318" t="s">
        <v>364</v>
      </c>
      <c r="Q51" s="42" t="str">
        <f t="shared" si="3"/>
        <v>NACC_UDS$TRAUMEXT=labelled_spss(NACC_UDS$TRAUMEXT,c(0=Absent
1=Recent/Active
2=Remote/Inactive
9=Unknown
-4= Not available), label="Brain trauma — extended unconsciousness")</v>
      </c>
      <c r="R51" s="33" t="str">
        <f t="shared" si="4"/>
        <v>missing values TRAUMEXT(9,-4).</v>
      </c>
      <c r="S51" s="61" t="s">
        <v>3826</v>
      </c>
      <c r="T51" s="8"/>
    </row>
    <row r="52" spans="1:20" s="1" customFormat="1" ht="13.8" customHeight="1" x14ac:dyDescent="0.25">
      <c r="A52" s="273">
        <v>0</v>
      </c>
      <c r="B52" s="215">
        <v>0</v>
      </c>
      <c r="C52" s="273">
        <v>0</v>
      </c>
      <c r="D52" s="151">
        <v>0</v>
      </c>
      <c r="E52" s="215">
        <v>0</v>
      </c>
      <c r="F52" s="273">
        <v>1</v>
      </c>
      <c r="G52" s="151">
        <v>0</v>
      </c>
      <c r="H52" s="215">
        <v>0</v>
      </c>
      <c r="I52" s="151">
        <v>1</v>
      </c>
      <c r="J52" s="148">
        <f t="shared" si="0"/>
        <v>0</v>
      </c>
      <c r="K52" s="202" t="s">
        <v>225</v>
      </c>
      <c r="L52" s="238" t="s">
        <v>225</v>
      </c>
      <c r="M52" s="276" t="s">
        <v>1140</v>
      </c>
      <c r="N52" s="276" t="s">
        <v>2966</v>
      </c>
      <c r="O52" s="276"/>
      <c r="P52" s="145" t="s">
        <v>364</v>
      </c>
      <c r="Q52" s="42" t="str">
        <f t="shared" si="3"/>
        <v>NACC_UDS$TBIWOLOS=labelled_spss(NACC_UDS$TBIWOLOS,c(0=No
1=Single
2=Repeated/multiple
9=Unknown
-4= Not available), label="TBI without loss of consciousness — as might result from military detonations or sports injury")</v>
      </c>
      <c r="R52" s="33" t="str">
        <f t="shared" si="4"/>
        <v>missing values TBIWOLOS(9,-4).</v>
      </c>
      <c r="S52" s="61" t="s">
        <v>3826</v>
      </c>
      <c r="T52" s="8"/>
    </row>
    <row r="53" spans="1:20" s="1" customFormat="1" ht="13.8" customHeight="1" x14ac:dyDescent="0.25">
      <c r="A53" s="273">
        <v>1</v>
      </c>
      <c r="B53" s="215">
        <v>1</v>
      </c>
      <c r="C53" s="273">
        <v>1</v>
      </c>
      <c r="D53" s="151">
        <v>1</v>
      </c>
      <c r="E53" s="215">
        <v>1</v>
      </c>
      <c r="F53" s="273">
        <v>0</v>
      </c>
      <c r="G53" s="151">
        <v>0</v>
      </c>
      <c r="H53" s="215">
        <v>0</v>
      </c>
      <c r="I53" s="151">
        <v>1</v>
      </c>
      <c r="J53" s="148">
        <f t="shared" si="0"/>
        <v>1</v>
      </c>
      <c r="K53" s="205" t="s">
        <v>224</v>
      </c>
      <c r="L53" s="252" t="s">
        <v>224</v>
      </c>
      <c r="M53" s="277" t="s">
        <v>223</v>
      </c>
      <c r="N53" s="277" t="s">
        <v>2955</v>
      </c>
      <c r="O53" s="277"/>
      <c r="P53" s="318" t="s">
        <v>364</v>
      </c>
      <c r="Q53" s="42" t="str">
        <f t="shared" si="3"/>
        <v>NACC_UDS$TRAUMCHR=labelled_spss(NACC_UDS$TRAUMCHR,c(0=Absent
1=Recent/Active
2=Remote/Inactive
9=Unknown
-4= Not available), label="Brain trauma — chronic deﬁcit")</v>
      </c>
      <c r="R53" s="33" t="str">
        <f t="shared" si="4"/>
        <v>missing values TRAUMCHR(9,-4).</v>
      </c>
      <c r="S53" s="61" t="s">
        <v>3826</v>
      </c>
      <c r="T53" s="8"/>
    </row>
    <row r="54" spans="1:20" s="1" customFormat="1" ht="13.8" customHeight="1" x14ac:dyDescent="0.25">
      <c r="A54" s="273">
        <v>0</v>
      </c>
      <c r="B54" s="215">
        <v>0</v>
      </c>
      <c r="C54" s="273">
        <v>0</v>
      </c>
      <c r="D54" s="151">
        <v>0</v>
      </c>
      <c r="E54" s="215">
        <v>0</v>
      </c>
      <c r="F54" s="273">
        <v>1</v>
      </c>
      <c r="G54" s="151">
        <v>0</v>
      </c>
      <c r="H54" s="215">
        <v>0</v>
      </c>
      <c r="I54" s="151">
        <v>1</v>
      </c>
      <c r="J54" s="148">
        <f t="shared" si="0"/>
        <v>0</v>
      </c>
      <c r="K54" s="202" t="s">
        <v>222</v>
      </c>
      <c r="L54" s="238" t="s">
        <v>222</v>
      </c>
      <c r="M54" s="276" t="s">
        <v>221</v>
      </c>
      <c r="N54" s="276" t="s">
        <v>2967</v>
      </c>
      <c r="O54" s="276"/>
      <c r="P54" s="145" t="s">
        <v>364</v>
      </c>
      <c r="Q54" s="42" t="str">
        <f t="shared" si="3"/>
        <v>NACC_UDS$TBIYEAR=labelled_spss(NACC_UDS$TBIYEAR,c(8888=Not applicable, no reported TBI
9999=Unknown
-4= Not available), label="Year of most recent TBI")</v>
      </c>
      <c r="R54" s="33" t="str">
        <f t="shared" si="4"/>
        <v>missing values TBIYEAR(8888,9999,-4).</v>
      </c>
      <c r="S54" s="61" t="s">
        <v>3831</v>
      </c>
      <c r="T54" s="8"/>
    </row>
    <row r="55" spans="1:20" s="1" customFormat="1" ht="13.8" customHeight="1" x14ac:dyDescent="0.25">
      <c r="A55" s="273">
        <v>1</v>
      </c>
      <c r="B55" s="215">
        <v>1</v>
      </c>
      <c r="C55" s="273">
        <v>1</v>
      </c>
      <c r="D55" s="151">
        <v>1</v>
      </c>
      <c r="E55" s="215">
        <v>1</v>
      </c>
      <c r="F55" s="273">
        <v>0</v>
      </c>
      <c r="G55" s="151">
        <v>0</v>
      </c>
      <c r="H55" s="215">
        <v>0</v>
      </c>
      <c r="I55" s="151">
        <v>1</v>
      </c>
      <c r="J55" s="148">
        <f t="shared" si="0"/>
        <v>1</v>
      </c>
      <c r="K55" s="205" t="s">
        <v>220</v>
      </c>
      <c r="L55" s="252" t="s">
        <v>220</v>
      </c>
      <c r="M55" s="277" t="s">
        <v>219</v>
      </c>
      <c r="N55" s="277" t="s">
        <v>2955</v>
      </c>
      <c r="O55" s="277"/>
      <c r="P55" s="317"/>
      <c r="Q55" s="42" t="str">
        <f t="shared" si="3"/>
        <v>NACC_UDS$NCOTHR=labelled_spss(NACC_UDS$NCOTHR,c(0=Absent
1=Recent/Active
2=Remote/Inactive
9=Unknown
-4= Not available), label="Other neurological condition")</v>
      </c>
      <c r="R55" s="33" t="str">
        <f t="shared" si="4"/>
        <v>missing values NCOTHR(9,-4).</v>
      </c>
      <c r="S55" s="61" t="s">
        <v>3826</v>
      </c>
      <c r="T55" s="8"/>
    </row>
    <row r="56" spans="1:20" s="1" customFormat="1" ht="13.8" customHeight="1" x14ac:dyDescent="0.25">
      <c r="A56" s="273">
        <v>1</v>
      </c>
      <c r="B56" s="215">
        <v>1</v>
      </c>
      <c r="C56" s="273">
        <v>1</v>
      </c>
      <c r="D56" s="151">
        <v>1</v>
      </c>
      <c r="E56" s="215">
        <v>1</v>
      </c>
      <c r="F56" s="273">
        <v>0</v>
      </c>
      <c r="G56" s="151">
        <v>0</v>
      </c>
      <c r="H56" s="215">
        <v>0</v>
      </c>
      <c r="I56" s="151">
        <v>1</v>
      </c>
      <c r="J56" s="148">
        <f t="shared" si="0"/>
        <v>1</v>
      </c>
      <c r="K56" s="205" t="s">
        <v>218</v>
      </c>
      <c r="L56" s="252" t="s">
        <v>218</v>
      </c>
      <c r="M56" s="277" t="s">
        <v>217</v>
      </c>
      <c r="N56" s="280"/>
      <c r="O56" s="280"/>
      <c r="P56" s="300"/>
      <c r="Q56" s="42" t="str">
        <f t="shared" si="3"/>
        <v>NACC_UDS$NCOTHRX=labelled_spss(NACC_UDS$NCOTHRX,c(), label="Other neurological condition (specify)")</v>
      </c>
      <c r="R56" s="33" t="str">
        <f t="shared" si="4"/>
        <v/>
      </c>
      <c r="S56" s="61"/>
      <c r="T56" s="8"/>
    </row>
    <row r="57" spans="1:20" s="1" customFormat="1" ht="13.8" customHeight="1" x14ac:dyDescent="0.25">
      <c r="A57" s="273">
        <v>1</v>
      </c>
      <c r="B57" s="215">
        <v>1</v>
      </c>
      <c r="C57" s="273">
        <v>1</v>
      </c>
      <c r="D57" s="151">
        <v>1</v>
      </c>
      <c r="E57" s="215">
        <v>1</v>
      </c>
      <c r="F57" s="273">
        <v>1</v>
      </c>
      <c r="G57" s="151">
        <v>0</v>
      </c>
      <c r="H57" s="215">
        <v>0</v>
      </c>
      <c r="I57" s="151">
        <v>1</v>
      </c>
      <c r="J57" s="148">
        <f t="shared" si="0"/>
        <v>0</v>
      </c>
      <c r="K57" s="202" t="s">
        <v>216</v>
      </c>
      <c r="L57" s="238" t="s">
        <v>216</v>
      </c>
      <c r="M57" s="276" t="s">
        <v>215</v>
      </c>
      <c r="N57" s="276" t="s">
        <v>2955</v>
      </c>
      <c r="O57" s="276"/>
      <c r="P57" s="214"/>
      <c r="Q57" s="42" t="str">
        <f t="shared" si="3"/>
        <v>NACC_UDS$DIABETES=labelled_spss(NACC_UDS$DIABETES,c(0=Absent
1=Recent/Active
2=Remote/Inactive
9=Unknown
-4= Not available), label="Diabetes")</v>
      </c>
      <c r="R57" s="33" t="str">
        <f t="shared" si="4"/>
        <v>missing values DIABETES(9,-4).</v>
      </c>
      <c r="S57" s="61" t="s">
        <v>3826</v>
      </c>
      <c r="T57" s="8"/>
    </row>
    <row r="58" spans="1:20" s="1" customFormat="1" ht="13.8" customHeight="1" x14ac:dyDescent="0.25">
      <c r="A58" s="273">
        <v>0</v>
      </c>
      <c r="B58" s="215">
        <v>0</v>
      </c>
      <c r="C58" s="273">
        <v>0</v>
      </c>
      <c r="D58" s="151">
        <v>0</v>
      </c>
      <c r="E58" s="215">
        <v>0</v>
      </c>
      <c r="F58" s="273">
        <v>1</v>
      </c>
      <c r="G58" s="151">
        <v>0</v>
      </c>
      <c r="H58" s="215">
        <v>0</v>
      </c>
      <c r="I58" s="151">
        <v>1</v>
      </c>
      <c r="J58" s="148">
        <f t="shared" si="0"/>
        <v>0</v>
      </c>
      <c r="K58" s="202" t="s">
        <v>318</v>
      </c>
      <c r="L58" s="238" t="s">
        <v>318</v>
      </c>
      <c r="M58" s="276" t="s">
        <v>1141</v>
      </c>
      <c r="N58" s="276" t="s">
        <v>2968</v>
      </c>
      <c r="O58" s="276"/>
      <c r="P58" s="214"/>
      <c r="Q58" s="42" t="str">
        <f t="shared" si="3"/>
        <v>NACC_UDS$DIABTYPE=labelled_spss(NACC_UDS$DIABTYPE,c(1=Type 1
2=Type 2
3=Other type (diabetes insipidus, latent autoimmune diabetes/type 1.5, gestational diabetes)
8=Not applicable, no diabetes reported
9=Unknown
-4= Not available), label="If Recent/active or Remote/inactive diabetes, which type?")</v>
      </c>
      <c r="R58" s="33" t="str">
        <f t="shared" si="4"/>
        <v>missing values DIABTYPE(8,9,-4).</v>
      </c>
      <c r="S58" s="61" t="s">
        <v>3829</v>
      </c>
      <c r="T58" s="8"/>
    </row>
    <row r="59" spans="1:20" s="1" customFormat="1" ht="13.8" customHeight="1" x14ac:dyDescent="0.25">
      <c r="A59" s="273">
        <v>1</v>
      </c>
      <c r="B59" s="215">
        <v>1</v>
      </c>
      <c r="C59" s="273">
        <v>1</v>
      </c>
      <c r="D59" s="151">
        <v>1</v>
      </c>
      <c r="E59" s="215">
        <v>1</v>
      </c>
      <c r="F59" s="273">
        <v>1</v>
      </c>
      <c r="G59" s="151">
        <v>0</v>
      </c>
      <c r="H59" s="215">
        <v>0</v>
      </c>
      <c r="I59" s="151">
        <v>1</v>
      </c>
      <c r="J59" s="148">
        <f t="shared" si="0"/>
        <v>0</v>
      </c>
      <c r="K59" s="202" t="s">
        <v>317</v>
      </c>
      <c r="L59" s="238" t="s">
        <v>317</v>
      </c>
      <c r="M59" s="276" t="s">
        <v>316</v>
      </c>
      <c r="N59" s="276" t="s">
        <v>2955</v>
      </c>
      <c r="O59" s="276"/>
      <c r="P59" s="214"/>
      <c r="Q59" s="42" t="str">
        <f t="shared" si="3"/>
        <v>NACC_UDS$HYPERTEN=labelled_spss(NACC_UDS$HYPERTEN,c(0=Absent
1=Recent/Active
2=Remote/Inactive
9=Unknown
-4= Not available), label="Hypertension")</v>
      </c>
      <c r="R59" s="33" t="str">
        <f t="shared" si="4"/>
        <v>missing values HYPERTEN(9,-4).</v>
      </c>
      <c r="S59" s="61" t="s">
        <v>3826</v>
      </c>
      <c r="T59" s="8"/>
    </row>
    <row r="60" spans="1:20" s="1" customFormat="1" ht="13.8" customHeight="1" x14ac:dyDescent="0.25">
      <c r="A60" s="273">
        <v>1</v>
      </c>
      <c r="B60" s="215">
        <v>1</v>
      </c>
      <c r="C60" s="273">
        <v>1</v>
      </c>
      <c r="D60" s="151">
        <v>1</v>
      </c>
      <c r="E60" s="215">
        <v>1</v>
      </c>
      <c r="F60" s="273">
        <v>1</v>
      </c>
      <c r="G60" s="151">
        <v>0</v>
      </c>
      <c r="H60" s="215">
        <v>0</v>
      </c>
      <c r="I60" s="151">
        <v>1</v>
      </c>
      <c r="J60" s="148">
        <f t="shared" si="0"/>
        <v>0</v>
      </c>
      <c r="K60" s="202" t="s">
        <v>315</v>
      </c>
      <c r="L60" s="238" t="s">
        <v>315</v>
      </c>
      <c r="M60" s="276" t="s">
        <v>314</v>
      </c>
      <c r="N60" s="276" t="s">
        <v>2955</v>
      </c>
      <c r="O60" s="276"/>
      <c r="P60" s="214"/>
      <c r="Q60" s="42" t="str">
        <f t="shared" si="3"/>
        <v>NACC_UDS$HYPERCHO=labelled_spss(NACC_UDS$HYPERCHO,c(0=Absent
1=Recent/Active
2=Remote/Inactive
9=Unknown
-4= Not available), label="Hypercholesterolemia")</v>
      </c>
      <c r="R60" s="33" t="str">
        <f t="shared" si="4"/>
        <v>missing values HYPERCHO(9,-4).</v>
      </c>
      <c r="S60" s="61" t="s">
        <v>3826</v>
      </c>
      <c r="T60" s="8"/>
    </row>
    <row r="61" spans="1:20" s="1" customFormat="1" ht="13.8" customHeight="1" x14ac:dyDescent="0.25">
      <c r="A61" s="273">
        <v>1</v>
      </c>
      <c r="B61" s="215">
        <v>1</v>
      </c>
      <c r="C61" s="273">
        <v>1</v>
      </c>
      <c r="D61" s="151">
        <v>1</v>
      </c>
      <c r="E61" s="215">
        <v>1</v>
      </c>
      <c r="F61" s="273">
        <v>1</v>
      </c>
      <c r="G61" s="151">
        <v>0</v>
      </c>
      <c r="H61" s="215">
        <v>0</v>
      </c>
      <c r="I61" s="151">
        <v>1</v>
      </c>
      <c r="J61" s="148">
        <f t="shared" si="0"/>
        <v>0</v>
      </c>
      <c r="K61" s="202" t="s">
        <v>313</v>
      </c>
      <c r="L61" s="238" t="s">
        <v>313</v>
      </c>
      <c r="M61" s="276" t="s">
        <v>312</v>
      </c>
      <c r="N61" s="276" t="s">
        <v>2955</v>
      </c>
      <c r="O61" s="276"/>
      <c r="P61" s="214"/>
      <c r="Q61" s="42" t="str">
        <f t="shared" si="3"/>
        <v>NACC_UDS$B12DEF=labelled_spss(NACC_UDS$B12DEF,c(0=Absent
1=Recent/Active
2=Remote/Inactive
9=Unknown
-4= Not available), label="Vitamin B12 deﬁciency")</v>
      </c>
      <c r="R61" s="33" t="str">
        <f t="shared" si="4"/>
        <v>missing values B12DEF(9,-4).</v>
      </c>
      <c r="S61" s="61" t="s">
        <v>3826</v>
      </c>
      <c r="T61" s="8"/>
    </row>
    <row r="62" spans="1:20" s="1" customFormat="1" ht="13.8" customHeight="1" x14ac:dyDescent="0.25">
      <c r="A62" s="273">
        <v>1</v>
      </c>
      <c r="B62" s="215">
        <v>1</v>
      </c>
      <c r="C62" s="273">
        <v>1</v>
      </c>
      <c r="D62" s="151">
        <v>1</v>
      </c>
      <c r="E62" s="215">
        <v>1</v>
      </c>
      <c r="F62" s="273">
        <v>1</v>
      </c>
      <c r="G62" s="151">
        <v>0</v>
      </c>
      <c r="H62" s="215">
        <v>0</v>
      </c>
      <c r="I62" s="151">
        <v>1</v>
      </c>
      <c r="J62" s="148">
        <f t="shared" si="0"/>
        <v>0</v>
      </c>
      <c r="K62" s="202" t="s">
        <v>311</v>
      </c>
      <c r="L62" s="238" t="s">
        <v>311</v>
      </c>
      <c r="M62" s="276" t="s">
        <v>310</v>
      </c>
      <c r="N62" s="276" t="s">
        <v>2955</v>
      </c>
      <c r="O62" s="276"/>
      <c r="P62" s="214"/>
      <c r="Q62" s="42" t="str">
        <f t="shared" si="3"/>
        <v>NACC_UDS$THYROID=labelled_spss(NACC_UDS$THYROID,c(0=Absent
1=Recent/Active
2=Remote/Inactive
9=Unknown
-4= Not available), label="Thyroid disease")</v>
      </c>
      <c r="R62" s="33" t="str">
        <f t="shared" si="4"/>
        <v>missing values THYROID(9,-4).</v>
      </c>
      <c r="S62" s="61" t="s">
        <v>3826</v>
      </c>
      <c r="T62" s="8"/>
    </row>
    <row r="63" spans="1:20" s="1" customFormat="1" ht="13.8" customHeight="1" x14ac:dyDescent="0.25">
      <c r="A63" s="273">
        <v>0</v>
      </c>
      <c r="B63" s="215">
        <v>0</v>
      </c>
      <c r="C63" s="273">
        <v>0</v>
      </c>
      <c r="D63" s="151">
        <v>0</v>
      </c>
      <c r="E63" s="215">
        <v>0</v>
      </c>
      <c r="F63" s="273">
        <v>1</v>
      </c>
      <c r="G63" s="151">
        <v>0</v>
      </c>
      <c r="H63" s="215">
        <v>0</v>
      </c>
      <c r="I63" s="151">
        <v>1</v>
      </c>
      <c r="J63" s="148">
        <f t="shared" si="0"/>
        <v>0</v>
      </c>
      <c r="K63" s="202" t="s">
        <v>309</v>
      </c>
      <c r="L63" s="238" t="s">
        <v>309</v>
      </c>
      <c r="M63" s="276" t="s">
        <v>308</v>
      </c>
      <c r="N63" s="276" t="s">
        <v>2955</v>
      </c>
      <c r="O63" s="276"/>
      <c r="P63" s="214"/>
      <c r="Q63" s="42" t="str">
        <f t="shared" si="3"/>
        <v>NACC_UDS$ARTHRIT=labelled_spss(NACC_UDS$ARTHRIT,c(0=Absent
1=Recent/Active
2=Remote/Inactive
9=Unknown
-4= Not available), label="Arthritis")</v>
      </c>
      <c r="R63" s="33" t="str">
        <f t="shared" si="4"/>
        <v>missing values ARTHRIT(9,-4).</v>
      </c>
      <c r="S63" s="61" t="s">
        <v>3826</v>
      </c>
      <c r="T63" s="8"/>
    </row>
    <row r="64" spans="1:20" s="1" customFormat="1" ht="13.8" customHeight="1" x14ac:dyDescent="0.25">
      <c r="A64" s="273">
        <v>0</v>
      </c>
      <c r="B64" s="215">
        <v>0</v>
      </c>
      <c r="C64" s="273">
        <v>0</v>
      </c>
      <c r="D64" s="151">
        <v>0</v>
      </c>
      <c r="E64" s="215">
        <v>0</v>
      </c>
      <c r="F64" s="273">
        <v>1</v>
      </c>
      <c r="G64" s="151">
        <v>0</v>
      </c>
      <c r="H64" s="215">
        <v>0</v>
      </c>
      <c r="I64" s="151">
        <v>1</v>
      </c>
      <c r="J64" s="148">
        <f t="shared" si="0"/>
        <v>0</v>
      </c>
      <c r="K64" s="202" t="s">
        <v>307</v>
      </c>
      <c r="L64" s="238" t="s">
        <v>307</v>
      </c>
      <c r="M64" s="276" t="s">
        <v>306</v>
      </c>
      <c r="N64" s="276" t="s">
        <v>2969</v>
      </c>
      <c r="O64" s="276"/>
      <c r="P64" s="214"/>
      <c r="Q64" s="42" t="str">
        <f t="shared" si="3"/>
        <v>NACC_UDS$ARTHTYPE=labelled_spss(NACC_UDS$ARTHTYPE,c(1=Rheumatoid
2=Osteoarthritis
3=Other
8=Not applicable, no reported arthritis
9=Unknown
-4= Not available), label="Type of arthritis")</v>
      </c>
      <c r="R64" s="33" t="str">
        <f t="shared" si="4"/>
        <v>missing values ARTHTYPE(8,9,-4).</v>
      </c>
      <c r="S64" s="61" t="s">
        <v>3829</v>
      </c>
      <c r="T64" s="8"/>
    </row>
    <row r="65" spans="1:20" s="1" customFormat="1" ht="13.8" customHeight="1" x14ac:dyDescent="0.25">
      <c r="A65" s="273">
        <v>0</v>
      </c>
      <c r="B65" s="215">
        <v>0</v>
      </c>
      <c r="C65" s="273">
        <v>0</v>
      </c>
      <c r="D65" s="151">
        <v>0</v>
      </c>
      <c r="E65" s="215">
        <v>0</v>
      </c>
      <c r="F65" s="273">
        <v>1</v>
      </c>
      <c r="G65" s="151">
        <v>0</v>
      </c>
      <c r="H65" s="215">
        <v>0</v>
      </c>
      <c r="I65" s="151">
        <v>1</v>
      </c>
      <c r="J65" s="148">
        <f t="shared" si="0"/>
        <v>0</v>
      </c>
      <c r="K65" s="202" t="s">
        <v>305</v>
      </c>
      <c r="L65" s="238" t="s">
        <v>305</v>
      </c>
      <c r="M65" s="276" t="s">
        <v>304</v>
      </c>
      <c r="N65" s="278"/>
      <c r="O65" s="278"/>
      <c r="P65" s="279"/>
      <c r="Q65" s="42" t="str">
        <f t="shared" si="3"/>
        <v>NACC_UDS$ARTHTYPX=labelled_spss(NACC_UDS$ARTHTYPX,c(), label="Other arthritis (specify)")</v>
      </c>
      <c r="R65" s="33" t="str">
        <f t="shared" si="4"/>
        <v/>
      </c>
      <c r="S65" s="61"/>
      <c r="T65" s="8"/>
    </row>
    <row r="66" spans="1:20" s="1" customFormat="1" ht="13.8" customHeight="1" x14ac:dyDescent="0.25">
      <c r="A66" s="273">
        <v>0</v>
      </c>
      <c r="B66" s="215">
        <v>0</v>
      </c>
      <c r="C66" s="273">
        <v>0</v>
      </c>
      <c r="D66" s="151">
        <v>0</v>
      </c>
      <c r="E66" s="215">
        <v>0</v>
      </c>
      <c r="F66" s="273">
        <v>1</v>
      </c>
      <c r="G66" s="151">
        <v>0</v>
      </c>
      <c r="H66" s="215">
        <v>0</v>
      </c>
      <c r="I66" s="151">
        <v>1</v>
      </c>
      <c r="J66" s="148">
        <f t="shared" ref="J66:J89" si="5">IF(AND(F66=0,G66=0,H66=0),1,0)</f>
        <v>0</v>
      </c>
      <c r="K66" s="202" t="s">
        <v>303</v>
      </c>
      <c r="L66" s="238" t="s">
        <v>303</v>
      </c>
      <c r="M66" s="276" t="s">
        <v>1142</v>
      </c>
      <c r="N66" s="276" t="s">
        <v>2970</v>
      </c>
      <c r="O66" s="276"/>
      <c r="P66" s="214"/>
      <c r="Q66" s="42" t="str">
        <f t="shared" si="3"/>
        <v>NACC_UDS$ARTHUPEX=labelled_spss(NACC_UDS$ARTHUPEX,c(0=No
1=Yes
8=Not applicable, no arthritis reported
-4= Not available), label="Arthritis, region affected — upper extremity")</v>
      </c>
      <c r="R66" s="33" t="str">
        <f t="shared" si="4"/>
        <v>missing values ARTHUPEX(8,-4).</v>
      </c>
      <c r="S66" s="61" t="s">
        <v>3828</v>
      </c>
      <c r="T66" s="8"/>
    </row>
    <row r="67" spans="1:20" s="1" customFormat="1" ht="13.8" customHeight="1" x14ac:dyDescent="0.25">
      <c r="A67" s="273">
        <v>0</v>
      </c>
      <c r="B67" s="215">
        <v>0</v>
      </c>
      <c r="C67" s="273">
        <v>0</v>
      </c>
      <c r="D67" s="151">
        <v>0</v>
      </c>
      <c r="E67" s="215">
        <v>0</v>
      </c>
      <c r="F67" s="273">
        <v>1</v>
      </c>
      <c r="G67" s="151">
        <v>0</v>
      </c>
      <c r="H67" s="215">
        <v>0</v>
      </c>
      <c r="I67" s="151">
        <v>1</v>
      </c>
      <c r="J67" s="148">
        <f t="shared" si="5"/>
        <v>0</v>
      </c>
      <c r="K67" s="202" t="s">
        <v>302</v>
      </c>
      <c r="L67" s="238" t="s">
        <v>302</v>
      </c>
      <c r="M67" s="276" t="s">
        <v>1143</v>
      </c>
      <c r="N67" s="276" t="s">
        <v>2970</v>
      </c>
      <c r="O67" s="276"/>
      <c r="P67" s="214"/>
      <c r="Q67" s="42" t="str">
        <f t="shared" si="3"/>
        <v>NACC_UDS$ARTHLOEX=labelled_spss(NACC_UDS$ARTHLOEX,c(0=No
1=Yes
8=Not applicable, no arthritis reported
-4= Not available), label="Arthritis, region affected — lower extremity")</v>
      </c>
      <c r="R67" s="33" t="str">
        <f t="shared" si="4"/>
        <v>missing values ARTHLOEX(8,-4).</v>
      </c>
      <c r="S67" s="61" t="s">
        <v>3828</v>
      </c>
      <c r="T67" s="8"/>
    </row>
    <row r="68" spans="1:20" s="1" customFormat="1" ht="13.8" customHeight="1" x14ac:dyDescent="0.25">
      <c r="A68" s="273">
        <v>0</v>
      </c>
      <c r="B68" s="215">
        <v>0</v>
      </c>
      <c r="C68" s="273">
        <v>0</v>
      </c>
      <c r="D68" s="151">
        <v>0</v>
      </c>
      <c r="E68" s="215">
        <v>0</v>
      </c>
      <c r="F68" s="273">
        <v>1</v>
      </c>
      <c r="G68" s="151">
        <v>0</v>
      </c>
      <c r="H68" s="215">
        <v>0</v>
      </c>
      <c r="I68" s="151">
        <v>1</v>
      </c>
      <c r="J68" s="148">
        <f t="shared" si="5"/>
        <v>0</v>
      </c>
      <c r="K68" s="202" t="s">
        <v>301</v>
      </c>
      <c r="L68" s="238" t="s">
        <v>301</v>
      </c>
      <c r="M68" s="276" t="s">
        <v>300</v>
      </c>
      <c r="N68" s="276" t="s">
        <v>2970</v>
      </c>
      <c r="O68" s="276"/>
      <c r="P68" s="214"/>
      <c r="Q68" s="42" t="str">
        <f t="shared" si="3"/>
        <v>NACC_UDS$ARTHSPIN=labelled_spss(NACC_UDS$ARTHSPIN,c(0=No
1=Yes
8=Not applicable, no arthritis reported
-4= Not available), label="Arthritis, region affected — spine")</v>
      </c>
      <c r="R68" s="33" t="str">
        <f t="shared" si="4"/>
        <v>missing values ARTHSPIN(8,-4).</v>
      </c>
      <c r="S68" s="61" t="s">
        <v>3828</v>
      </c>
      <c r="T68" s="8"/>
    </row>
    <row r="69" spans="1:20" s="1" customFormat="1" ht="13.8" customHeight="1" x14ac:dyDescent="0.25">
      <c r="A69" s="273">
        <v>0</v>
      </c>
      <c r="B69" s="215">
        <v>0</v>
      </c>
      <c r="C69" s="273">
        <v>0</v>
      </c>
      <c r="D69" s="151">
        <v>0</v>
      </c>
      <c r="E69" s="215">
        <v>0</v>
      </c>
      <c r="F69" s="273">
        <v>1</v>
      </c>
      <c r="G69" s="151">
        <v>0</v>
      </c>
      <c r="H69" s="215">
        <v>0</v>
      </c>
      <c r="I69" s="151">
        <v>1</v>
      </c>
      <c r="J69" s="148">
        <f t="shared" si="5"/>
        <v>0</v>
      </c>
      <c r="K69" s="202" t="s">
        <v>299</v>
      </c>
      <c r="L69" s="238" t="s">
        <v>299</v>
      </c>
      <c r="M69" s="276" t="s">
        <v>298</v>
      </c>
      <c r="N69" s="276" t="s">
        <v>2970</v>
      </c>
      <c r="O69" s="276"/>
      <c r="P69" s="214"/>
      <c r="Q69" s="42" t="str">
        <f t="shared" si="3"/>
        <v>NACC_UDS$ARTHUNK=labelled_spss(NACC_UDS$ARTHUNK,c(0=No
1=Yes
8=Not applicable, no arthritis reported
-4= Not available), label="Region affected — unknown")</v>
      </c>
      <c r="R69" s="33" t="str">
        <f t="shared" si="4"/>
        <v>missing values ARTHUNK(8,-4).</v>
      </c>
      <c r="S69" s="61" t="s">
        <v>3828</v>
      </c>
      <c r="T69" s="8"/>
    </row>
    <row r="70" spans="1:20" s="1" customFormat="1" ht="13.8" customHeight="1" x14ac:dyDescent="0.25">
      <c r="A70" s="273">
        <v>1</v>
      </c>
      <c r="B70" s="215">
        <v>1</v>
      </c>
      <c r="C70" s="273">
        <v>1</v>
      </c>
      <c r="D70" s="151">
        <v>1</v>
      </c>
      <c r="E70" s="215">
        <v>1</v>
      </c>
      <c r="F70" s="273">
        <v>1</v>
      </c>
      <c r="G70" s="151">
        <v>0</v>
      </c>
      <c r="H70" s="215">
        <v>0</v>
      </c>
      <c r="I70" s="151">
        <v>1</v>
      </c>
      <c r="J70" s="148">
        <f t="shared" si="5"/>
        <v>0</v>
      </c>
      <c r="K70" s="202" t="s">
        <v>297</v>
      </c>
      <c r="L70" s="238" t="s">
        <v>297</v>
      </c>
      <c r="M70" s="276" t="s">
        <v>296</v>
      </c>
      <c r="N70" s="276" t="s">
        <v>2955</v>
      </c>
      <c r="O70" s="276"/>
      <c r="P70" s="214"/>
      <c r="Q70" s="42" t="str">
        <f t="shared" si="3"/>
        <v>NACC_UDS$INCONTU=labelled_spss(NACC_UDS$INCONTU,c(0=Absent
1=Recent/Active
2=Remote/Inactive
9=Unknown
-4= Not available), label="Incontinence — urinary")</v>
      </c>
      <c r="R70" s="33" t="str">
        <f t="shared" si="4"/>
        <v>missing values INCONTU(9,-4).</v>
      </c>
      <c r="S70" s="61" t="s">
        <v>3826</v>
      </c>
      <c r="T70" s="8"/>
    </row>
    <row r="71" spans="1:20" s="1" customFormat="1" ht="13.8" customHeight="1" x14ac:dyDescent="0.25">
      <c r="A71" s="273">
        <v>1</v>
      </c>
      <c r="B71" s="215">
        <v>1</v>
      </c>
      <c r="C71" s="273">
        <v>1</v>
      </c>
      <c r="D71" s="151">
        <v>1</v>
      </c>
      <c r="E71" s="215">
        <v>1</v>
      </c>
      <c r="F71" s="273">
        <v>1</v>
      </c>
      <c r="G71" s="151">
        <v>0</v>
      </c>
      <c r="H71" s="215">
        <v>0</v>
      </c>
      <c r="I71" s="151">
        <v>1</v>
      </c>
      <c r="J71" s="148">
        <f t="shared" si="5"/>
        <v>0</v>
      </c>
      <c r="K71" s="202" t="s">
        <v>295</v>
      </c>
      <c r="L71" s="238" t="s">
        <v>295</v>
      </c>
      <c r="M71" s="276" t="s">
        <v>294</v>
      </c>
      <c r="N71" s="276" t="s">
        <v>2955</v>
      </c>
      <c r="O71" s="276"/>
      <c r="P71" s="214"/>
      <c r="Q71" s="42" t="str">
        <f t="shared" si="3"/>
        <v>NACC_UDS$INCONTF=labelled_spss(NACC_UDS$INCONTF,c(0=Absent
1=Recent/Active
2=Remote/Inactive
9=Unknown
-4= Not available), label="Incontinence — bowel")</v>
      </c>
      <c r="R71" s="33" t="str">
        <f t="shared" si="4"/>
        <v>missing values INCONTF(9,-4).</v>
      </c>
      <c r="S71" s="61" t="s">
        <v>3826</v>
      </c>
      <c r="T71" s="8"/>
    </row>
    <row r="72" spans="1:20" s="1" customFormat="1" ht="13.8" customHeight="1" x14ac:dyDescent="0.25">
      <c r="A72" s="273">
        <v>0</v>
      </c>
      <c r="B72" s="215">
        <v>0</v>
      </c>
      <c r="C72" s="273">
        <v>0</v>
      </c>
      <c r="D72" s="151">
        <v>0</v>
      </c>
      <c r="E72" s="215">
        <v>0</v>
      </c>
      <c r="F72" s="273">
        <v>1</v>
      </c>
      <c r="G72" s="151">
        <v>0</v>
      </c>
      <c r="H72" s="215">
        <v>0</v>
      </c>
      <c r="I72" s="151">
        <v>1</v>
      </c>
      <c r="J72" s="148">
        <f t="shared" si="5"/>
        <v>0</v>
      </c>
      <c r="K72" s="202" t="s">
        <v>293</v>
      </c>
      <c r="L72" s="238" t="s">
        <v>293</v>
      </c>
      <c r="M72" s="276" t="s">
        <v>1144</v>
      </c>
      <c r="N72" s="276" t="s">
        <v>2955</v>
      </c>
      <c r="O72" s="276"/>
      <c r="P72" s="214"/>
      <c r="Q72" s="42" t="str">
        <f t="shared" si="3"/>
        <v>NACC_UDS$APNEA=labelled_spss(NACC_UDS$APNEA,c(0=Absent
1=Recent/Active
2=Remote/Inactive
9=Unknown
-4= Not available), label="Sleep apnea history reported at Initial Visit")</v>
      </c>
      <c r="R72" s="33" t="str">
        <f t="shared" si="4"/>
        <v>missing values APNEA(9,-4).</v>
      </c>
      <c r="S72" s="61" t="s">
        <v>3826</v>
      </c>
      <c r="T72" s="8"/>
    </row>
    <row r="73" spans="1:20" s="1" customFormat="1" ht="13.8" customHeight="1" x14ac:dyDescent="0.25">
      <c r="A73" s="273">
        <v>0</v>
      </c>
      <c r="B73" s="215">
        <v>0</v>
      </c>
      <c r="C73" s="273">
        <v>0</v>
      </c>
      <c r="D73" s="151">
        <v>0</v>
      </c>
      <c r="E73" s="215">
        <v>0</v>
      </c>
      <c r="F73" s="273">
        <v>1</v>
      </c>
      <c r="G73" s="151">
        <v>0</v>
      </c>
      <c r="H73" s="215">
        <v>0</v>
      </c>
      <c r="I73" s="151">
        <v>1</v>
      </c>
      <c r="J73" s="148">
        <f t="shared" si="5"/>
        <v>0</v>
      </c>
      <c r="K73" s="202" t="s">
        <v>292</v>
      </c>
      <c r="L73" s="238" t="s">
        <v>292</v>
      </c>
      <c r="M73" s="276" t="s">
        <v>1145</v>
      </c>
      <c r="N73" s="276" t="s">
        <v>2955</v>
      </c>
      <c r="O73" s="276"/>
      <c r="P73" s="214"/>
      <c r="Q73" s="42" t="str">
        <f t="shared" si="3"/>
        <v>NACC_UDS$RBD=labelled_spss(NACC_UDS$RBD,c(0=Absent
1=Recent/Active
2=Remote/Inactive
9=Unknown
-4= Not available), label="REM sleep behavior disorder (RBD) history reported at Initial Visit")</v>
      </c>
      <c r="R73" s="33" t="str">
        <f t="shared" si="4"/>
        <v>missing values RBD(9,-4).</v>
      </c>
      <c r="S73" s="61" t="s">
        <v>3826</v>
      </c>
      <c r="T73" s="8"/>
    </row>
    <row r="74" spans="1:20" s="1" customFormat="1" ht="13.8" customHeight="1" x14ac:dyDescent="0.25">
      <c r="A74" s="273">
        <v>0</v>
      </c>
      <c r="B74" s="215">
        <v>0</v>
      </c>
      <c r="C74" s="273">
        <v>0</v>
      </c>
      <c r="D74" s="151">
        <v>0</v>
      </c>
      <c r="E74" s="215">
        <v>0</v>
      </c>
      <c r="F74" s="273">
        <v>1</v>
      </c>
      <c r="G74" s="151">
        <v>0</v>
      </c>
      <c r="H74" s="215">
        <v>0</v>
      </c>
      <c r="I74" s="151">
        <v>1</v>
      </c>
      <c r="J74" s="148">
        <f t="shared" si="5"/>
        <v>0</v>
      </c>
      <c r="K74" s="202" t="s">
        <v>291</v>
      </c>
      <c r="L74" s="238" t="s">
        <v>291</v>
      </c>
      <c r="M74" s="276" t="s">
        <v>1146</v>
      </c>
      <c r="N74" s="276" t="s">
        <v>2955</v>
      </c>
      <c r="O74" s="276"/>
      <c r="P74" s="214"/>
      <c r="Q74" s="42" t="str">
        <f t="shared" ref="Q74:Q92" si="6">CONCATENATE("NACC_UDS$",K74,"=","labelled_spss(NACC_UDS$",K74,",c(",N74,"), label=",$Q$1,M74,$Q$1,")")</f>
        <v>NACC_UDS$INSOMN=labelled_spss(NACC_UDS$INSOMN,c(0=Absent
1=Recent/Active
2=Remote/Inactive
9=Unknown
-4= Not available), label="Hyposomnia/insomnia history reported at Initial Visit")</v>
      </c>
      <c r="R74" s="33" t="str">
        <f t="shared" ref="R74:R92" si="7">IF(S74="","",CONCATENATE("missing values ",K74,"(",S74,")."))</f>
        <v>missing values INSOMN(9,-4).</v>
      </c>
      <c r="S74" s="61" t="s">
        <v>3826</v>
      </c>
      <c r="T74" s="8"/>
    </row>
    <row r="75" spans="1:20" s="1" customFormat="1" ht="13.8" customHeight="1" x14ac:dyDescent="0.25">
      <c r="A75" s="273">
        <v>0</v>
      </c>
      <c r="B75" s="215">
        <v>0</v>
      </c>
      <c r="C75" s="273">
        <v>0</v>
      </c>
      <c r="D75" s="151">
        <v>0</v>
      </c>
      <c r="E75" s="215">
        <v>0</v>
      </c>
      <c r="F75" s="273">
        <v>1</v>
      </c>
      <c r="G75" s="151">
        <v>0</v>
      </c>
      <c r="H75" s="215">
        <v>0</v>
      </c>
      <c r="I75" s="151">
        <v>1</v>
      </c>
      <c r="J75" s="148">
        <f t="shared" si="5"/>
        <v>0</v>
      </c>
      <c r="K75" s="202" t="s">
        <v>290</v>
      </c>
      <c r="L75" s="238" t="s">
        <v>290</v>
      </c>
      <c r="M75" s="276" t="s">
        <v>1147</v>
      </c>
      <c r="N75" s="276" t="s">
        <v>2955</v>
      </c>
      <c r="O75" s="276"/>
      <c r="P75" s="214"/>
      <c r="Q75" s="42" t="str">
        <f t="shared" si="6"/>
        <v>NACC_UDS$OTHSLEEP=labelled_spss(NACC_UDS$OTHSLEEP,c(0=Absent
1=Recent/Active
2=Remote/Inactive
9=Unknown
-4= Not available), label="Other sleep disorder history reported at Initial Visit")</v>
      </c>
      <c r="R75" s="33" t="str">
        <f t="shared" si="7"/>
        <v>missing values OTHSLEEP(9,-4).</v>
      </c>
      <c r="S75" s="61" t="s">
        <v>3826</v>
      </c>
      <c r="T75" s="8"/>
    </row>
    <row r="76" spans="1:20" s="1" customFormat="1" ht="13.8" customHeight="1" x14ac:dyDescent="0.25">
      <c r="A76" s="273">
        <v>0</v>
      </c>
      <c r="B76" s="215">
        <v>0</v>
      </c>
      <c r="C76" s="273">
        <v>0</v>
      </c>
      <c r="D76" s="151">
        <v>0</v>
      </c>
      <c r="E76" s="215">
        <v>0</v>
      </c>
      <c r="F76" s="273">
        <v>1</v>
      </c>
      <c r="G76" s="151">
        <v>0</v>
      </c>
      <c r="H76" s="215">
        <v>0</v>
      </c>
      <c r="I76" s="151">
        <v>1</v>
      </c>
      <c r="J76" s="148">
        <f t="shared" si="5"/>
        <v>0</v>
      </c>
      <c r="K76" s="202" t="s">
        <v>289</v>
      </c>
      <c r="L76" s="238" t="s">
        <v>289</v>
      </c>
      <c r="M76" s="276" t="s">
        <v>288</v>
      </c>
      <c r="N76" s="278"/>
      <c r="O76" s="278"/>
      <c r="P76" s="279"/>
      <c r="Q76" s="42" t="str">
        <f t="shared" si="6"/>
        <v>NACC_UDS$OTHSLEEX=labelled_spss(NACC_UDS$OTHSLEEX,c(), label="Other sleep disorder (specify)")</v>
      </c>
      <c r="R76" s="33" t="str">
        <f t="shared" si="7"/>
        <v/>
      </c>
      <c r="S76" s="61"/>
      <c r="T76" s="8"/>
    </row>
    <row r="77" spans="1:20" s="1" customFormat="1" ht="13.8" customHeight="1" x14ac:dyDescent="0.25">
      <c r="A77" s="273">
        <v>1</v>
      </c>
      <c r="B77" s="215">
        <v>1</v>
      </c>
      <c r="C77" s="273">
        <v>1</v>
      </c>
      <c r="D77" s="151">
        <v>1</v>
      </c>
      <c r="E77" s="215">
        <v>1</v>
      </c>
      <c r="F77" s="273">
        <v>1</v>
      </c>
      <c r="G77" s="151">
        <v>0</v>
      </c>
      <c r="H77" s="215">
        <v>0</v>
      </c>
      <c r="I77" s="151">
        <v>1</v>
      </c>
      <c r="J77" s="148">
        <f t="shared" si="5"/>
        <v>0</v>
      </c>
      <c r="K77" s="202" t="s">
        <v>287</v>
      </c>
      <c r="L77" s="238" t="s">
        <v>287</v>
      </c>
      <c r="M77" s="276" t="s">
        <v>1148</v>
      </c>
      <c r="N77" s="276" t="s">
        <v>2955</v>
      </c>
      <c r="O77" s="276"/>
      <c r="P77" s="214"/>
      <c r="Q77" s="42" t="str">
        <f t="shared" si="6"/>
        <v>NACC_UDS$ALCOHOL=labelled_spss(NACC_UDS$ALCOHOL,c(0=Absent
1=Recent/Active
2=Remote/Inactive
9=Unknown
-4= Not available), label="Alcohol abuse — clinically signiﬁcant occurring over a 12-month period manifested in one of the following areas: work, driving, legal, or social")</v>
      </c>
      <c r="R77" s="33" t="str">
        <f t="shared" si="7"/>
        <v>missing values ALCOHOL(9,-4).</v>
      </c>
      <c r="S77" s="61" t="s">
        <v>3826</v>
      </c>
      <c r="T77" s="8"/>
    </row>
    <row r="78" spans="1:20" s="1" customFormat="1" ht="13.8" customHeight="1" x14ac:dyDescent="0.25">
      <c r="A78" s="273">
        <v>1</v>
      </c>
      <c r="B78" s="215">
        <v>1</v>
      </c>
      <c r="C78" s="273">
        <v>1</v>
      </c>
      <c r="D78" s="151">
        <v>1</v>
      </c>
      <c r="E78" s="215">
        <v>1</v>
      </c>
      <c r="F78" s="273">
        <v>1</v>
      </c>
      <c r="G78" s="151">
        <v>0</v>
      </c>
      <c r="H78" s="215">
        <v>0</v>
      </c>
      <c r="I78" s="151">
        <v>1</v>
      </c>
      <c r="J78" s="148">
        <f t="shared" si="5"/>
        <v>0</v>
      </c>
      <c r="K78" s="202" t="s">
        <v>286</v>
      </c>
      <c r="L78" s="238" t="s">
        <v>286</v>
      </c>
      <c r="M78" s="276" t="s">
        <v>1149</v>
      </c>
      <c r="N78" s="276" t="s">
        <v>2955</v>
      </c>
      <c r="O78" s="276"/>
      <c r="P78" s="214"/>
      <c r="Q78" s="42" t="str">
        <f t="shared" si="6"/>
        <v>NACC_UDS$ABUSOTHR=labelled_spss(NACC_UDS$ABUSOTHR,c(0=Absent
1=Recent/Active
2=Remote/Inactive
9=Unknown
-4= Not available), label="Other abused substances — clinically signiﬁcant impairment occurring over a 12-month period manifested in one of the following areas: work, driving, legal, or social")</v>
      </c>
      <c r="R78" s="33" t="str">
        <f t="shared" si="7"/>
        <v>missing values ABUSOTHR(9,-4).</v>
      </c>
      <c r="S78" s="61" t="s">
        <v>3826</v>
      </c>
      <c r="T78" s="8"/>
    </row>
    <row r="79" spans="1:20" s="1" customFormat="1" ht="13.8" customHeight="1" x14ac:dyDescent="0.25">
      <c r="A79" s="273">
        <v>1</v>
      </c>
      <c r="B79" s="215">
        <v>1</v>
      </c>
      <c r="C79" s="273">
        <v>1</v>
      </c>
      <c r="D79" s="151">
        <v>1</v>
      </c>
      <c r="E79" s="215">
        <v>1</v>
      </c>
      <c r="F79" s="273">
        <v>1</v>
      </c>
      <c r="G79" s="151">
        <v>0</v>
      </c>
      <c r="H79" s="215">
        <v>0</v>
      </c>
      <c r="I79" s="151">
        <v>1</v>
      </c>
      <c r="J79" s="148">
        <f t="shared" si="5"/>
        <v>0</v>
      </c>
      <c r="K79" s="202" t="s">
        <v>285</v>
      </c>
      <c r="L79" s="238" t="s">
        <v>285</v>
      </c>
      <c r="M79" s="276" t="s">
        <v>1150</v>
      </c>
      <c r="N79" s="278"/>
      <c r="O79" s="278"/>
      <c r="P79" s="279"/>
      <c r="Q79" s="42" t="str">
        <f t="shared" si="6"/>
        <v>NACC_UDS$ABUSX=labelled_spss(NACC_UDS$ABUSX,c(), label="If reported other abused substances, specify abused substance(s)")</v>
      </c>
      <c r="R79" s="33" t="str">
        <f t="shared" si="7"/>
        <v/>
      </c>
      <c r="S79" s="61"/>
      <c r="T79" s="8"/>
    </row>
    <row r="80" spans="1:20" s="1" customFormat="1" ht="13.8" customHeight="1" x14ac:dyDescent="0.25">
      <c r="A80" s="273">
        <v>0</v>
      </c>
      <c r="B80" s="215">
        <v>0</v>
      </c>
      <c r="C80" s="273">
        <v>0</v>
      </c>
      <c r="D80" s="151">
        <v>0</v>
      </c>
      <c r="E80" s="215">
        <v>0</v>
      </c>
      <c r="F80" s="273">
        <v>1</v>
      </c>
      <c r="G80" s="151">
        <v>0</v>
      </c>
      <c r="H80" s="215">
        <v>0</v>
      </c>
      <c r="I80" s="151">
        <v>1</v>
      </c>
      <c r="J80" s="148">
        <f t="shared" si="5"/>
        <v>0</v>
      </c>
      <c r="K80" s="202" t="s">
        <v>284</v>
      </c>
      <c r="L80" s="238" t="s">
        <v>284</v>
      </c>
      <c r="M80" s="276" t="s">
        <v>283</v>
      </c>
      <c r="N80" s="276" t="s">
        <v>2955</v>
      </c>
      <c r="O80" s="276"/>
      <c r="P80" s="214"/>
      <c r="Q80" s="42" t="str">
        <f t="shared" si="6"/>
        <v>NACC_UDS$PTSD=labelled_spss(NACC_UDS$PTSD,c(0=Absent
1=Recent/Active
2=Remote/Inactive
9=Unknown
-4= Not available), label="Post-traumatic stress disorder (PTSD)")</v>
      </c>
      <c r="R80" s="33" t="str">
        <f t="shared" si="7"/>
        <v>missing values PTSD(9,-4).</v>
      </c>
      <c r="S80" s="61" t="s">
        <v>3826</v>
      </c>
      <c r="T80" s="8"/>
    </row>
    <row r="81" spans="1:20" s="1" customFormat="1" ht="13.8" customHeight="1" x14ac:dyDescent="0.25">
      <c r="A81" s="273">
        <v>0</v>
      </c>
      <c r="B81" s="215">
        <v>0</v>
      </c>
      <c r="C81" s="273">
        <v>0</v>
      </c>
      <c r="D81" s="151">
        <v>0</v>
      </c>
      <c r="E81" s="215">
        <v>0</v>
      </c>
      <c r="F81" s="273">
        <v>1</v>
      </c>
      <c r="G81" s="151">
        <v>0</v>
      </c>
      <c r="H81" s="215">
        <v>0</v>
      </c>
      <c r="I81" s="151">
        <v>1</v>
      </c>
      <c r="J81" s="148">
        <f t="shared" si="5"/>
        <v>0</v>
      </c>
      <c r="K81" s="202" t="s">
        <v>282</v>
      </c>
      <c r="L81" s="238" t="s">
        <v>282</v>
      </c>
      <c r="M81" s="276" t="s">
        <v>281</v>
      </c>
      <c r="N81" s="276" t="s">
        <v>2955</v>
      </c>
      <c r="O81" s="276"/>
      <c r="P81" s="214"/>
      <c r="Q81" s="42" t="str">
        <f t="shared" si="6"/>
        <v>NACC_UDS$BIPOLAR=labelled_spss(NACC_UDS$BIPOLAR,c(0=Absent
1=Recent/Active
2=Remote/Inactive
9=Unknown
-4= Not available), label="Bipolar disorder")</v>
      </c>
      <c r="R81" s="33" t="str">
        <f t="shared" si="7"/>
        <v>missing values BIPOLAR(9,-4).</v>
      </c>
      <c r="S81" s="61" t="s">
        <v>3826</v>
      </c>
      <c r="T81" s="8"/>
    </row>
    <row r="82" spans="1:20" s="1" customFormat="1" ht="13.8" customHeight="1" x14ac:dyDescent="0.25">
      <c r="A82" s="273">
        <v>0</v>
      </c>
      <c r="B82" s="215">
        <v>0</v>
      </c>
      <c r="C82" s="273">
        <v>0</v>
      </c>
      <c r="D82" s="151">
        <v>0</v>
      </c>
      <c r="E82" s="215">
        <v>0</v>
      </c>
      <c r="F82" s="273">
        <v>1</v>
      </c>
      <c r="G82" s="151">
        <v>0</v>
      </c>
      <c r="H82" s="215">
        <v>0</v>
      </c>
      <c r="I82" s="151">
        <v>1</v>
      </c>
      <c r="J82" s="148">
        <f t="shared" si="5"/>
        <v>0</v>
      </c>
      <c r="K82" s="202" t="s">
        <v>280</v>
      </c>
      <c r="L82" s="238" t="s">
        <v>280</v>
      </c>
      <c r="M82" s="276" t="s">
        <v>279</v>
      </c>
      <c r="N82" s="276" t="s">
        <v>2955</v>
      </c>
      <c r="O82" s="276"/>
      <c r="P82" s="214"/>
      <c r="Q82" s="42" t="str">
        <f t="shared" si="6"/>
        <v>NACC_UDS$SCHIZ=labelled_spss(NACC_UDS$SCHIZ,c(0=Absent
1=Recent/Active
2=Remote/Inactive
9=Unknown
-4= Not available), label="Schizophrenia")</v>
      </c>
      <c r="R82" s="33" t="str">
        <f t="shared" si="7"/>
        <v>missing values SCHIZ(9,-4).</v>
      </c>
      <c r="S82" s="61" t="s">
        <v>3826</v>
      </c>
      <c r="T82" s="8"/>
    </row>
    <row r="83" spans="1:20" s="1" customFormat="1" ht="13.8" customHeight="1" x14ac:dyDescent="0.25">
      <c r="A83" s="273">
        <v>1</v>
      </c>
      <c r="B83" s="215">
        <v>1</v>
      </c>
      <c r="C83" s="273">
        <v>1</v>
      </c>
      <c r="D83" s="151">
        <v>1</v>
      </c>
      <c r="E83" s="215">
        <v>1</v>
      </c>
      <c r="F83" s="273">
        <v>1</v>
      </c>
      <c r="G83" s="151">
        <v>0</v>
      </c>
      <c r="H83" s="215">
        <v>0</v>
      </c>
      <c r="I83" s="151">
        <v>1</v>
      </c>
      <c r="J83" s="148">
        <f t="shared" si="5"/>
        <v>0</v>
      </c>
      <c r="K83" s="202" t="s">
        <v>278</v>
      </c>
      <c r="L83" s="238" t="s">
        <v>278</v>
      </c>
      <c r="M83" s="276" t="s">
        <v>277</v>
      </c>
      <c r="N83" s="276" t="s">
        <v>2950</v>
      </c>
      <c r="O83" s="276"/>
      <c r="P83" s="214"/>
      <c r="Q83" s="42" t="str">
        <f t="shared" si="6"/>
        <v>NACC_UDS$DEP2YRS=labelled_spss(NACC_UDS$DEP2YRS,c(0=No
1=Yes
9=Unknown
-4= Not available), label="Active depression in the last two years")</v>
      </c>
      <c r="R83" s="33" t="str">
        <f t="shared" si="7"/>
        <v>missing values DEP2YRS(9,-4).</v>
      </c>
      <c r="S83" s="61" t="s">
        <v>3826</v>
      </c>
      <c r="T83" s="8"/>
    </row>
    <row r="84" spans="1:20" s="1" customFormat="1" ht="13.8" customHeight="1" x14ac:dyDescent="0.25">
      <c r="A84" s="273">
        <v>1</v>
      </c>
      <c r="B84" s="215">
        <v>1</v>
      </c>
      <c r="C84" s="273">
        <v>1</v>
      </c>
      <c r="D84" s="151">
        <v>1</v>
      </c>
      <c r="E84" s="215">
        <v>1</v>
      </c>
      <c r="F84" s="273">
        <v>1</v>
      </c>
      <c r="G84" s="151">
        <v>0</v>
      </c>
      <c r="H84" s="215">
        <v>0</v>
      </c>
      <c r="I84" s="151">
        <v>1</v>
      </c>
      <c r="J84" s="148">
        <f t="shared" si="5"/>
        <v>0</v>
      </c>
      <c r="K84" s="202" t="s">
        <v>276</v>
      </c>
      <c r="L84" s="238" t="s">
        <v>276</v>
      </c>
      <c r="M84" s="276" t="s">
        <v>1151</v>
      </c>
      <c r="N84" s="276" t="s">
        <v>2950</v>
      </c>
      <c r="O84" s="276"/>
      <c r="P84" s="214"/>
      <c r="Q84" s="42" t="str">
        <f t="shared" si="6"/>
        <v>NACC_UDS$DEPOTHR=labelled_spss(NACC_UDS$DEPOTHR,c(0=No
1=Yes
9=Unknown
-4= Not available), label="Depression episodes more than two years ago")</v>
      </c>
      <c r="R84" s="33" t="str">
        <f t="shared" si="7"/>
        <v>missing values DEPOTHR(9,-4).</v>
      </c>
      <c r="S84" s="61" t="s">
        <v>3826</v>
      </c>
      <c r="T84" s="8"/>
    </row>
    <row r="85" spans="1:20" s="1" customFormat="1" ht="13.8" customHeight="1" x14ac:dyDescent="0.25">
      <c r="A85" s="273">
        <v>0</v>
      </c>
      <c r="B85" s="215">
        <v>0</v>
      </c>
      <c r="C85" s="273">
        <v>0</v>
      </c>
      <c r="D85" s="151">
        <v>0</v>
      </c>
      <c r="E85" s="215">
        <v>0</v>
      </c>
      <c r="F85" s="273">
        <v>1</v>
      </c>
      <c r="G85" s="151">
        <v>0</v>
      </c>
      <c r="H85" s="215">
        <v>0</v>
      </c>
      <c r="I85" s="151">
        <v>1</v>
      </c>
      <c r="J85" s="148">
        <f t="shared" si="5"/>
        <v>0</v>
      </c>
      <c r="K85" s="202" t="s">
        <v>275</v>
      </c>
      <c r="L85" s="238" t="s">
        <v>275</v>
      </c>
      <c r="M85" s="276" t="s">
        <v>274</v>
      </c>
      <c r="N85" s="276" t="s">
        <v>2955</v>
      </c>
      <c r="O85" s="276"/>
      <c r="P85" s="214"/>
      <c r="Q85" s="42" t="str">
        <f t="shared" si="6"/>
        <v>NACC_UDS$ANXIETY=labelled_spss(NACC_UDS$ANXIETY,c(0=Absent
1=Recent/Active
2=Remote/Inactive
9=Unknown
-4= Not available), label="Anxiety")</v>
      </c>
      <c r="R85" s="33" t="str">
        <f t="shared" si="7"/>
        <v>missing values ANXIETY(9,-4).</v>
      </c>
      <c r="S85" s="61" t="s">
        <v>3826</v>
      </c>
      <c r="T85" s="8"/>
    </row>
    <row r="86" spans="1:20" s="1" customFormat="1" ht="13.8" customHeight="1" x14ac:dyDescent="0.25">
      <c r="A86" s="273">
        <v>0</v>
      </c>
      <c r="B86" s="215">
        <v>0</v>
      </c>
      <c r="C86" s="273">
        <v>0</v>
      </c>
      <c r="D86" s="151">
        <v>0</v>
      </c>
      <c r="E86" s="215">
        <v>0</v>
      </c>
      <c r="F86" s="273">
        <v>1</v>
      </c>
      <c r="G86" s="151">
        <v>0</v>
      </c>
      <c r="H86" s="215">
        <v>0</v>
      </c>
      <c r="I86" s="151">
        <v>1</v>
      </c>
      <c r="J86" s="148">
        <f t="shared" si="5"/>
        <v>0</v>
      </c>
      <c r="K86" s="202" t="s">
        <v>273</v>
      </c>
      <c r="L86" s="238" t="s">
        <v>273</v>
      </c>
      <c r="M86" s="276" t="s">
        <v>272</v>
      </c>
      <c r="N86" s="276" t="s">
        <v>2955</v>
      </c>
      <c r="O86" s="276"/>
      <c r="P86" s="214"/>
      <c r="Q86" s="42" t="str">
        <f t="shared" si="6"/>
        <v>NACC_UDS$OCD=labelled_spss(NACC_UDS$OCD,c(0=Absent
1=Recent/Active
2=Remote/Inactive
9=Unknown
-4= Not available), label="Obsessive-compulsive disorder (OCD)")</v>
      </c>
      <c r="R86" s="33" t="str">
        <f t="shared" si="7"/>
        <v>missing values OCD(9,-4).</v>
      </c>
      <c r="S86" s="61" t="s">
        <v>3826</v>
      </c>
      <c r="T86" s="8"/>
    </row>
    <row r="87" spans="1:20" s="1" customFormat="1" ht="13.8" customHeight="1" x14ac:dyDescent="0.25">
      <c r="A87" s="273">
        <v>0</v>
      </c>
      <c r="B87" s="215">
        <v>0</v>
      </c>
      <c r="C87" s="273">
        <v>0</v>
      </c>
      <c r="D87" s="151">
        <v>0</v>
      </c>
      <c r="E87" s="215">
        <v>0</v>
      </c>
      <c r="F87" s="273">
        <v>1</v>
      </c>
      <c r="G87" s="151">
        <v>0</v>
      </c>
      <c r="H87" s="215">
        <v>0</v>
      </c>
      <c r="I87" s="151">
        <v>1</v>
      </c>
      <c r="J87" s="148">
        <f t="shared" si="5"/>
        <v>0</v>
      </c>
      <c r="K87" s="202" t="s">
        <v>368</v>
      </c>
      <c r="L87" s="238" t="s">
        <v>368</v>
      </c>
      <c r="M87" s="276" t="s">
        <v>1152</v>
      </c>
      <c r="N87" s="276" t="s">
        <v>2955</v>
      </c>
      <c r="O87" s="276"/>
      <c r="P87" s="214"/>
      <c r="Q87" s="42" t="str">
        <f t="shared" si="6"/>
        <v>NACC_UDS$NPSYDEV=labelled_spss(NACC_UDS$NPSYDEV,c(0=Absent
1=Recent/Active
2=Remote/Inactive
9=Unknown
-4= Not available), label="Developmental neuropsychiatric disorders (e.g., autism spectrum disorder [ASD], attention-deﬁcit hyperactivity disorder [ADHD], dyslexia)")</v>
      </c>
      <c r="R87" s="33" t="str">
        <f t="shared" si="7"/>
        <v>missing values NPSYDEV(9,-4).</v>
      </c>
      <c r="S87" s="61" t="s">
        <v>3826</v>
      </c>
      <c r="T87" s="8"/>
    </row>
    <row r="88" spans="1:20" s="1" customFormat="1" ht="13.8" customHeight="1" x14ac:dyDescent="0.25">
      <c r="A88" s="273">
        <v>1</v>
      </c>
      <c r="B88" s="215">
        <v>1</v>
      </c>
      <c r="C88" s="273">
        <v>1</v>
      </c>
      <c r="D88" s="151">
        <v>1</v>
      </c>
      <c r="E88" s="215">
        <v>1</v>
      </c>
      <c r="F88" s="273">
        <v>1</v>
      </c>
      <c r="G88" s="151">
        <v>0</v>
      </c>
      <c r="H88" s="215">
        <v>0</v>
      </c>
      <c r="I88" s="151">
        <v>1</v>
      </c>
      <c r="J88" s="148">
        <f t="shared" si="5"/>
        <v>0</v>
      </c>
      <c r="K88" s="202" t="s">
        <v>367</v>
      </c>
      <c r="L88" s="238" t="s">
        <v>367</v>
      </c>
      <c r="M88" s="276" t="s">
        <v>366</v>
      </c>
      <c r="N88" s="276" t="s">
        <v>2955</v>
      </c>
      <c r="O88" s="276"/>
      <c r="P88" s="214"/>
      <c r="Q88" s="42" t="str">
        <f t="shared" si="6"/>
        <v>NACC_UDS$PSYCDIS=labelled_spss(NACC_UDS$PSYCDIS,c(0=Absent
1=Recent/Active
2=Remote/Inactive
9=Unknown
-4= Not available), label="Other psychiatric disorder")</v>
      </c>
      <c r="R88" s="33" t="str">
        <f t="shared" si="7"/>
        <v>missing values PSYCDIS(9,-4).</v>
      </c>
      <c r="S88" s="61" t="s">
        <v>3826</v>
      </c>
      <c r="T88" s="8"/>
    </row>
    <row r="89" spans="1:20" s="1" customFormat="1" ht="13.8" customHeight="1" thickBot="1" x14ac:dyDescent="0.3">
      <c r="A89" s="274">
        <v>1</v>
      </c>
      <c r="B89" s="275">
        <v>1</v>
      </c>
      <c r="C89" s="274">
        <v>1</v>
      </c>
      <c r="D89" s="168">
        <v>1</v>
      </c>
      <c r="E89" s="275">
        <v>1</v>
      </c>
      <c r="F89" s="274">
        <v>1</v>
      </c>
      <c r="G89" s="168">
        <v>0</v>
      </c>
      <c r="H89" s="275">
        <v>0</v>
      </c>
      <c r="I89" s="151">
        <v>1</v>
      </c>
      <c r="J89" s="148">
        <f t="shared" si="5"/>
        <v>0</v>
      </c>
      <c r="K89" s="202" t="s">
        <v>365</v>
      </c>
      <c r="L89" s="238" t="s">
        <v>365</v>
      </c>
      <c r="M89" s="276" t="s">
        <v>1153</v>
      </c>
      <c r="N89" s="278"/>
      <c r="O89" s="278"/>
      <c r="P89" s="279"/>
      <c r="Q89" s="42" t="str">
        <f t="shared" si="6"/>
        <v>NACC_UDS$PSYCDISX=labelled_spss(NACC_UDS$PSYCDISX,c(), label="If recent/active or remote/inactive psychiatric disorder, specify disorder")</v>
      </c>
      <c r="R89" s="33" t="str">
        <f t="shared" si="7"/>
        <v/>
      </c>
      <c r="S89" s="61"/>
      <c r="T89" s="8"/>
    </row>
    <row r="90" spans="1:20" s="1" customFormat="1" ht="13.8" customHeight="1" x14ac:dyDescent="0.25">
      <c r="A90" s="285"/>
      <c r="B90" s="218"/>
      <c r="C90" s="218"/>
      <c r="D90" s="218"/>
      <c r="E90" s="218"/>
      <c r="F90" s="218"/>
      <c r="G90" s="218"/>
      <c r="H90" s="218"/>
      <c r="I90" s="282">
        <v>1</v>
      </c>
      <c r="J90" s="228">
        <v>0</v>
      </c>
      <c r="K90" s="246" t="s">
        <v>364</v>
      </c>
      <c r="L90" s="237" t="s">
        <v>364</v>
      </c>
      <c r="M90" s="283" t="s">
        <v>363</v>
      </c>
      <c r="N90" s="283" t="s">
        <v>2927</v>
      </c>
      <c r="O90" s="319"/>
      <c r="P90" s="230"/>
      <c r="Q90" s="42" t="str">
        <f t="shared" si="6"/>
        <v>NACC_UDS$NACCTBI=labelled_spss(NACC_UDS$NACCTBI,c(0=No
1=Yes
9=Unknown
-4=Not available), label="History of traumatic brain injury (TBI)")</v>
      </c>
      <c r="R90" s="33" t="str">
        <f t="shared" si="7"/>
        <v>missing values NACCTBI(9,-4).</v>
      </c>
      <c r="S90" s="61" t="s">
        <v>3826</v>
      </c>
      <c r="T90" s="8"/>
    </row>
    <row r="91" spans="1:20" s="1" customFormat="1" ht="13.8" customHeight="1" x14ac:dyDescent="0.25">
      <c r="A91" s="285"/>
      <c r="B91" s="218"/>
      <c r="C91" s="218"/>
      <c r="D91" s="218"/>
      <c r="E91" s="218"/>
      <c r="F91" s="218"/>
      <c r="G91" s="218"/>
      <c r="H91" s="218"/>
      <c r="I91" s="273">
        <v>1</v>
      </c>
      <c r="J91" s="148">
        <v>0</v>
      </c>
      <c r="K91" s="202" t="s">
        <v>246</v>
      </c>
      <c r="L91" s="238" t="s">
        <v>246</v>
      </c>
      <c r="M91" s="276" t="s">
        <v>1133</v>
      </c>
      <c r="N91" s="276" t="s">
        <v>2960</v>
      </c>
      <c r="O91" s="320"/>
      <c r="P91" s="284"/>
      <c r="Q91" s="42" t="str">
        <f t="shared" si="6"/>
        <v>NACC_UDS$NACCSTYR=labelled_spss(NACC_UDS$NACCSTYR,c(8888=Not applicable, no reported history  of stroke at the Initial Visit
9999=Unknown
-4= Not available), label="Most recently reported year of stroke as of the Initial Visit")</v>
      </c>
      <c r="R91" s="33" t="str">
        <f t="shared" si="7"/>
        <v>missing values NACCSTYR(8888,9999,-4).</v>
      </c>
      <c r="S91" s="61" t="s">
        <v>3831</v>
      </c>
      <c r="T91" s="8"/>
    </row>
    <row r="92" spans="1:20" s="1" customFormat="1" ht="13.8" customHeight="1" thickBot="1" x14ac:dyDescent="0.3">
      <c r="A92" s="286"/>
      <c r="B92" s="221"/>
      <c r="C92" s="221"/>
      <c r="D92" s="221"/>
      <c r="E92" s="221"/>
      <c r="F92" s="221"/>
      <c r="G92" s="221"/>
      <c r="H92" s="221"/>
      <c r="I92" s="274">
        <v>1</v>
      </c>
      <c r="J92" s="192">
        <v>0</v>
      </c>
      <c r="K92" s="267" t="s">
        <v>242</v>
      </c>
      <c r="L92" s="239" t="s">
        <v>242</v>
      </c>
      <c r="M92" s="281" t="s">
        <v>1135</v>
      </c>
      <c r="N92" s="281" t="s">
        <v>2962</v>
      </c>
      <c r="O92" s="321"/>
      <c r="P92" s="231"/>
      <c r="Q92" s="42" t="str">
        <f t="shared" si="6"/>
        <v>NACC_UDS$NACCTIYR=labelled_spss(NACC_UDS$NACCTIYR,c(8888=Not applicable, no reported history  of TIA
9999=Unknown
-4= Not available), label="Most recently reported year of TIA as of the Initial Visit")</v>
      </c>
      <c r="R92" s="33" t="str">
        <f t="shared" si="7"/>
        <v>missing values NACCTIYR(8888,9999,-4).</v>
      </c>
      <c r="S92" s="61" t="s">
        <v>3831</v>
      </c>
      <c r="T92" s="8"/>
    </row>
  </sheetData>
  <autoFilter ref="A1:J92" xr:uid="{CF8E2A7E-C987-4AF7-B020-AB6BBD014F5F}"/>
  <conditionalFormatting sqref="J2:J92">
    <cfRule type="cellIs" dxfId="63" priority="2" operator="equal">
      <formula>1</formula>
    </cfRule>
    <cfRule type="cellIs" dxfId="62" priority="3" operator="equal">
      <formula>0</formula>
    </cfRule>
  </conditionalFormatting>
  <conditionalFormatting sqref="I2:I92">
    <cfRule type="cellIs" dxfId="61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99AB2-B2A3-4A1F-8179-179F7148AA58}">
  <dimension ref="A1:S13"/>
  <sheetViews>
    <sheetView workbookViewId="0">
      <selection sqref="A1:J1"/>
    </sheetView>
  </sheetViews>
  <sheetFormatPr defaultRowHeight="13.8" customHeight="1" x14ac:dyDescent="0.3"/>
  <cols>
    <col min="1" max="8" width="6.44140625" customWidth="1"/>
    <col min="9" max="10" width="5.109375" customWidth="1"/>
    <col min="11" max="12" width="10.33203125" bestFit="1" customWidth="1"/>
    <col min="13" max="13" width="74.6640625" bestFit="1" customWidth="1"/>
    <col min="17" max="19" width="8.88671875" hidden="1" customWidth="1"/>
  </cols>
  <sheetData>
    <row r="1" spans="1:19" ht="35.4" customHeight="1" thickBot="1" x14ac:dyDescent="0.35">
      <c r="A1" s="179" t="s">
        <v>4887</v>
      </c>
      <c r="B1" s="185" t="s">
        <v>4888</v>
      </c>
      <c r="C1" s="181" t="s">
        <v>4889</v>
      </c>
      <c r="D1" s="180" t="s">
        <v>4890</v>
      </c>
      <c r="E1" s="185" t="s">
        <v>4891</v>
      </c>
      <c r="F1" s="181" t="s">
        <v>4892</v>
      </c>
      <c r="G1" s="180" t="s">
        <v>4893</v>
      </c>
      <c r="H1" s="185" t="s">
        <v>4894</v>
      </c>
      <c r="I1" s="196" t="s">
        <v>4875</v>
      </c>
      <c r="J1" s="182" t="s">
        <v>4886</v>
      </c>
      <c r="K1" s="183" t="s">
        <v>2705</v>
      </c>
      <c r="L1" s="184" t="s">
        <v>1</v>
      </c>
      <c r="M1" s="184" t="s">
        <v>2</v>
      </c>
      <c r="N1" s="184" t="s">
        <v>2879</v>
      </c>
      <c r="O1" s="180" t="s">
        <v>5646</v>
      </c>
      <c r="P1" s="185" t="s">
        <v>4895</v>
      </c>
      <c r="Q1" s="325"/>
      <c r="R1" s="325"/>
    </row>
    <row r="2" spans="1:19" s="1" customFormat="1" ht="13.8" customHeight="1" x14ac:dyDescent="0.25">
      <c r="A2" s="268">
        <v>1</v>
      </c>
      <c r="B2" s="269">
        <v>1</v>
      </c>
      <c r="C2" s="268">
        <v>1</v>
      </c>
      <c r="D2" s="202">
        <v>1</v>
      </c>
      <c r="E2" s="269">
        <v>0</v>
      </c>
      <c r="F2" s="268">
        <v>1</v>
      </c>
      <c r="G2" s="202">
        <v>1</v>
      </c>
      <c r="H2" s="269">
        <v>0</v>
      </c>
      <c r="I2" s="151">
        <v>1</v>
      </c>
      <c r="J2" s="148">
        <f t="shared" ref="J2:J12" si="0">IF(AND(F2=0,G2=0,H2=0),1,0)</f>
        <v>0</v>
      </c>
      <c r="K2" s="155" t="s">
        <v>362</v>
      </c>
      <c r="L2" s="152" t="s">
        <v>362</v>
      </c>
      <c r="M2" s="153" t="s">
        <v>361</v>
      </c>
      <c r="N2" s="276" t="s">
        <v>2971</v>
      </c>
      <c r="O2" s="153"/>
      <c r="P2" s="214" t="s">
        <v>358</v>
      </c>
      <c r="Q2" s="42" t="str">
        <f t="shared" ref="Q2:Q13" si="1">CONCATENATE("NACC_UDS$",K2,"=","labelled_spss(NACC_UDS$",K2,",c(",N2,"), label=",$S$1,M2,$S$1,")")</f>
        <v>NACC_UDS$HEIGHT=labelled_spss(NACC_UDS$HEIGHT,c(88.8 = Unknown or not assessed
-4 = Not available), label=Subject’s height (inches))</v>
      </c>
      <c r="R2" s="33" t="str">
        <f t="shared" ref="R2:R13" si="2">IF(S2="","",CONCATENATE("missing values ",K2,"(",S2,")."))</f>
        <v>missing values HEIGHT(88.8,-4).</v>
      </c>
      <c r="S2" s="61" t="s">
        <v>3832</v>
      </c>
    </row>
    <row r="3" spans="1:19" s="1" customFormat="1" ht="13.8" customHeight="1" x14ac:dyDescent="0.25">
      <c r="A3" s="268">
        <v>1</v>
      </c>
      <c r="B3" s="269">
        <v>1</v>
      </c>
      <c r="C3" s="268">
        <v>1</v>
      </c>
      <c r="D3" s="202">
        <v>1</v>
      </c>
      <c r="E3" s="269">
        <v>0</v>
      </c>
      <c r="F3" s="268">
        <v>1</v>
      </c>
      <c r="G3" s="202">
        <v>1</v>
      </c>
      <c r="H3" s="269">
        <v>0</v>
      </c>
      <c r="I3" s="151">
        <v>1</v>
      </c>
      <c r="J3" s="148">
        <f t="shared" si="0"/>
        <v>0</v>
      </c>
      <c r="K3" s="155" t="s">
        <v>360</v>
      </c>
      <c r="L3" s="152" t="s">
        <v>360</v>
      </c>
      <c r="M3" s="153" t="s">
        <v>359</v>
      </c>
      <c r="N3" s="276" t="s">
        <v>2972</v>
      </c>
      <c r="O3" s="153"/>
      <c r="P3" s="214" t="s">
        <v>358</v>
      </c>
      <c r="Q3" s="42" t="str">
        <f t="shared" si="1"/>
        <v>NACC_UDS$WEIGHT=labelled_spss(NACC_UDS$WEIGHT,c(888 = Unknown or not assessed
-4 = Not available), label=Subject’s weight (lbs))</v>
      </c>
      <c r="R3" s="33" t="str">
        <f t="shared" si="2"/>
        <v>missing values WEIGHT(888,-4).</v>
      </c>
      <c r="S3" s="61" t="s">
        <v>3833</v>
      </c>
    </row>
    <row r="4" spans="1:19" s="1" customFormat="1" ht="13.8" customHeight="1" x14ac:dyDescent="0.25">
      <c r="A4" s="268">
        <v>1</v>
      </c>
      <c r="B4" s="269">
        <v>1</v>
      </c>
      <c r="C4" s="268">
        <v>1</v>
      </c>
      <c r="D4" s="202">
        <v>1</v>
      </c>
      <c r="E4" s="269">
        <v>0</v>
      </c>
      <c r="F4" s="268">
        <v>1</v>
      </c>
      <c r="G4" s="202">
        <v>1</v>
      </c>
      <c r="H4" s="269">
        <v>0</v>
      </c>
      <c r="I4" s="151">
        <v>1</v>
      </c>
      <c r="J4" s="148">
        <f t="shared" si="0"/>
        <v>0</v>
      </c>
      <c r="K4" s="151" t="s">
        <v>356</v>
      </c>
      <c r="L4" s="152" t="s">
        <v>356</v>
      </c>
      <c r="M4" s="153" t="s">
        <v>355</v>
      </c>
      <c r="N4" s="276" t="s">
        <v>2972</v>
      </c>
      <c r="O4" s="153"/>
      <c r="P4" s="214"/>
      <c r="Q4" s="42" t="str">
        <f t="shared" si="1"/>
        <v>NACC_UDS$BPSYS=labelled_spss(NACC_UDS$BPSYS,c(888 = Unknown or not assessed
-4 = Not available), label=Subject blood pressure (sitting), systolic)</v>
      </c>
      <c r="R4" s="33" t="str">
        <f t="shared" si="2"/>
        <v>missing values BPSYS(888,-4).</v>
      </c>
      <c r="S4" s="61" t="s">
        <v>3833</v>
      </c>
    </row>
    <row r="5" spans="1:19" s="1" customFormat="1" ht="13.8" customHeight="1" x14ac:dyDescent="0.25">
      <c r="A5" s="268">
        <v>1</v>
      </c>
      <c r="B5" s="269">
        <v>1</v>
      </c>
      <c r="C5" s="268">
        <v>1</v>
      </c>
      <c r="D5" s="202">
        <v>1</v>
      </c>
      <c r="E5" s="269">
        <v>0</v>
      </c>
      <c r="F5" s="268">
        <v>1</v>
      </c>
      <c r="G5" s="202">
        <v>1</v>
      </c>
      <c r="H5" s="269">
        <v>0</v>
      </c>
      <c r="I5" s="151">
        <v>1</v>
      </c>
      <c r="J5" s="148">
        <f t="shared" si="0"/>
        <v>0</v>
      </c>
      <c r="K5" s="151" t="s">
        <v>354</v>
      </c>
      <c r="L5" s="152" t="s">
        <v>354</v>
      </c>
      <c r="M5" s="153" t="s">
        <v>353</v>
      </c>
      <c r="N5" s="276" t="s">
        <v>2972</v>
      </c>
      <c r="O5" s="153"/>
      <c r="P5" s="214"/>
      <c r="Q5" s="42" t="str">
        <f t="shared" si="1"/>
        <v>NACC_UDS$BPDIAS=labelled_spss(NACC_UDS$BPDIAS,c(888 = Unknown or not assessed
-4 = Not available), label=Subject blood pressure (sitting), diastolic)</v>
      </c>
      <c r="R5" s="33" t="str">
        <f t="shared" si="2"/>
        <v>missing values BPDIAS(888,-4).</v>
      </c>
      <c r="S5" s="61" t="s">
        <v>3833</v>
      </c>
    </row>
    <row r="6" spans="1:19" s="1" customFormat="1" ht="13.8" customHeight="1" x14ac:dyDescent="0.25">
      <c r="A6" s="268">
        <v>1</v>
      </c>
      <c r="B6" s="269">
        <v>1</v>
      </c>
      <c r="C6" s="268">
        <v>1</v>
      </c>
      <c r="D6" s="202">
        <v>1</v>
      </c>
      <c r="E6" s="269">
        <v>0</v>
      </c>
      <c r="F6" s="268">
        <v>1</v>
      </c>
      <c r="G6" s="202">
        <v>1</v>
      </c>
      <c r="H6" s="269">
        <v>0</v>
      </c>
      <c r="I6" s="151">
        <v>1</v>
      </c>
      <c r="J6" s="148">
        <f t="shared" si="0"/>
        <v>0</v>
      </c>
      <c r="K6" s="151" t="s">
        <v>352</v>
      </c>
      <c r="L6" s="152" t="s">
        <v>352</v>
      </c>
      <c r="M6" s="153" t="s">
        <v>351</v>
      </c>
      <c r="N6" s="276" t="s">
        <v>2972</v>
      </c>
      <c r="O6" s="153"/>
      <c r="P6" s="214"/>
      <c r="Q6" s="42" t="str">
        <f t="shared" si="1"/>
        <v>NACC_UDS$HRATE=labelled_spss(NACC_UDS$HRATE,c(888 = Unknown or not assessed
-4 = Not available), label=Subject resting heart rate (pulse))</v>
      </c>
      <c r="R6" s="33" t="str">
        <f t="shared" si="2"/>
        <v>missing values HRATE(888,-4).</v>
      </c>
      <c r="S6" s="61" t="s">
        <v>3833</v>
      </c>
    </row>
    <row r="7" spans="1:19" s="1" customFormat="1" ht="13.8" customHeight="1" x14ac:dyDescent="0.25">
      <c r="A7" s="268">
        <v>1</v>
      </c>
      <c r="B7" s="269">
        <v>1</v>
      </c>
      <c r="C7" s="268">
        <v>1</v>
      </c>
      <c r="D7" s="202">
        <v>1</v>
      </c>
      <c r="E7" s="269">
        <v>0</v>
      </c>
      <c r="F7" s="268">
        <v>1</v>
      </c>
      <c r="G7" s="202">
        <v>1</v>
      </c>
      <c r="H7" s="269">
        <v>0</v>
      </c>
      <c r="I7" s="151">
        <v>1</v>
      </c>
      <c r="J7" s="148">
        <f t="shared" si="0"/>
        <v>0</v>
      </c>
      <c r="K7" s="151" t="s">
        <v>350</v>
      </c>
      <c r="L7" s="152" t="s">
        <v>350</v>
      </c>
      <c r="M7" s="153" t="s">
        <v>1154</v>
      </c>
      <c r="N7" s="276" t="s">
        <v>2974</v>
      </c>
      <c r="O7" s="153"/>
      <c r="P7" s="214"/>
      <c r="Q7" s="42" t="str">
        <f t="shared" si="1"/>
        <v>NACC_UDS$VISION=labelled_spss(NACC_UDS$VISION,c(0 = No
1 = Yes
9 = Unknown
-4 = Not available), label=Without corrective lenses, is the subject’s vision functionally normal?)</v>
      </c>
      <c r="R7" s="33" t="str">
        <f t="shared" si="2"/>
        <v>missing values VISION(9,-4).</v>
      </c>
      <c r="S7" s="61" t="s">
        <v>3826</v>
      </c>
    </row>
    <row r="8" spans="1:19" s="1" customFormat="1" ht="13.8" customHeight="1" x14ac:dyDescent="0.25">
      <c r="A8" s="268">
        <v>1</v>
      </c>
      <c r="B8" s="269">
        <v>1</v>
      </c>
      <c r="C8" s="268">
        <v>1</v>
      </c>
      <c r="D8" s="202">
        <v>1</v>
      </c>
      <c r="E8" s="269">
        <v>0</v>
      </c>
      <c r="F8" s="268">
        <v>1</v>
      </c>
      <c r="G8" s="202">
        <v>1</v>
      </c>
      <c r="H8" s="269">
        <v>0</v>
      </c>
      <c r="I8" s="151">
        <v>1</v>
      </c>
      <c r="J8" s="148">
        <f t="shared" si="0"/>
        <v>0</v>
      </c>
      <c r="K8" s="151" t="s">
        <v>349</v>
      </c>
      <c r="L8" s="152" t="s">
        <v>349</v>
      </c>
      <c r="M8" s="153" t="s">
        <v>1155</v>
      </c>
      <c r="N8" s="276" t="s">
        <v>2974</v>
      </c>
      <c r="O8" s="153"/>
      <c r="P8" s="214"/>
      <c r="Q8" s="42" t="str">
        <f t="shared" si="1"/>
        <v>NACC_UDS$VISCORR=labelled_spss(NACC_UDS$VISCORR,c(0 = No
1 = Yes
9 = Unknown
-4 = Not available), label=Does the subject usually wear corrective lenses?)</v>
      </c>
      <c r="R8" s="33" t="str">
        <f t="shared" si="2"/>
        <v>missing values VISCORR(9,-4).</v>
      </c>
      <c r="S8" s="61" t="s">
        <v>3826</v>
      </c>
    </row>
    <row r="9" spans="1:19" s="1" customFormat="1" ht="13.8" customHeight="1" x14ac:dyDescent="0.25">
      <c r="A9" s="268">
        <v>1</v>
      </c>
      <c r="B9" s="269">
        <v>1</v>
      </c>
      <c r="C9" s="268">
        <v>1</v>
      </c>
      <c r="D9" s="202">
        <v>1</v>
      </c>
      <c r="E9" s="269">
        <v>0</v>
      </c>
      <c r="F9" s="268">
        <v>1</v>
      </c>
      <c r="G9" s="202">
        <v>1</v>
      </c>
      <c r="H9" s="269">
        <v>0</v>
      </c>
      <c r="I9" s="151">
        <v>1</v>
      </c>
      <c r="J9" s="148">
        <f t="shared" si="0"/>
        <v>0</v>
      </c>
      <c r="K9" s="151" t="s">
        <v>348</v>
      </c>
      <c r="L9" s="152" t="s">
        <v>348</v>
      </c>
      <c r="M9" s="153" t="s">
        <v>1156</v>
      </c>
      <c r="N9" s="276" t="s">
        <v>2975</v>
      </c>
      <c r="O9" s="153"/>
      <c r="P9" s="214"/>
      <c r="Q9" s="42" t="str">
        <f t="shared" si="1"/>
        <v>NACC_UDS$VISWCORR=labelled_spss(NACC_UDS$VISWCORR,c(0 = No
1 = Yes
8 = Not applicable, does not wear corrective lenses
9 = Unknown
-4 = Not available), label=If the subject usually wears corrective lenses, is the subject’s vision functionally normal with corrective lenses?)</v>
      </c>
      <c r="R9" s="33" t="str">
        <f t="shared" si="2"/>
        <v>missing values VISWCORR(8,9,-4).</v>
      </c>
      <c r="S9" s="61" t="s">
        <v>3829</v>
      </c>
    </row>
    <row r="10" spans="1:19" s="1" customFormat="1" ht="13.8" customHeight="1" x14ac:dyDescent="0.25">
      <c r="A10" s="268">
        <v>1</v>
      </c>
      <c r="B10" s="269">
        <v>1</v>
      </c>
      <c r="C10" s="268">
        <v>1</v>
      </c>
      <c r="D10" s="202">
        <v>1</v>
      </c>
      <c r="E10" s="269">
        <v>0</v>
      </c>
      <c r="F10" s="268">
        <v>1</v>
      </c>
      <c r="G10" s="202">
        <v>1</v>
      </c>
      <c r="H10" s="269">
        <v>0</v>
      </c>
      <c r="I10" s="151">
        <v>1</v>
      </c>
      <c r="J10" s="148">
        <f t="shared" si="0"/>
        <v>0</v>
      </c>
      <c r="K10" s="151" t="s">
        <v>347</v>
      </c>
      <c r="L10" s="152" t="s">
        <v>347</v>
      </c>
      <c r="M10" s="153" t="s">
        <v>1157</v>
      </c>
      <c r="N10" s="276" t="s">
        <v>2974</v>
      </c>
      <c r="O10" s="153"/>
      <c r="P10" s="214"/>
      <c r="Q10" s="42" t="str">
        <f t="shared" si="1"/>
        <v>NACC_UDS$HEARING=labelled_spss(NACC_UDS$HEARING,c(0 = No
1 = Yes
9 = Unknown
-4 = Not available), label=Without a hearing aid(s), is the subject’s hearing functionally normal?)</v>
      </c>
      <c r="R10" s="33" t="str">
        <f t="shared" si="2"/>
        <v>missing values HEARING(9,-4).</v>
      </c>
      <c r="S10" s="61" t="s">
        <v>3826</v>
      </c>
    </row>
    <row r="11" spans="1:19" s="1" customFormat="1" ht="13.8" customHeight="1" x14ac:dyDescent="0.25">
      <c r="A11" s="268">
        <v>1</v>
      </c>
      <c r="B11" s="269">
        <v>1</v>
      </c>
      <c r="C11" s="268">
        <v>1</v>
      </c>
      <c r="D11" s="202">
        <v>1</v>
      </c>
      <c r="E11" s="269">
        <v>0</v>
      </c>
      <c r="F11" s="268">
        <v>1</v>
      </c>
      <c r="G11" s="202">
        <v>1</v>
      </c>
      <c r="H11" s="269">
        <v>0</v>
      </c>
      <c r="I11" s="151">
        <v>1</v>
      </c>
      <c r="J11" s="148">
        <f t="shared" si="0"/>
        <v>0</v>
      </c>
      <c r="K11" s="151" t="s">
        <v>346</v>
      </c>
      <c r="L11" s="152" t="s">
        <v>346</v>
      </c>
      <c r="M11" s="153" t="s">
        <v>1158</v>
      </c>
      <c r="N11" s="276" t="s">
        <v>2974</v>
      </c>
      <c r="O11" s="153"/>
      <c r="P11" s="214"/>
      <c r="Q11" s="42" t="str">
        <f t="shared" si="1"/>
        <v>NACC_UDS$HEARAID=labelled_spss(NACC_UDS$HEARAID,c(0 = No
1 = Yes
9 = Unknown
-4 = Not available), label=Does the subject usually wear a hearing aid(s)?)</v>
      </c>
      <c r="R11" s="33" t="str">
        <f t="shared" si="2"/>
        <v>missing values HEARAID(9,-4).</v>
      </c>
      <c r="S11" s="61" t="s">
        <v>3826</v>
      </c>
    </row>
    <row r="12" spans="1:19" s="1" customFormat="1" ht="13.8" customHeight="1" thickBot="1" x14ac:dyDescent="0.3">
      <c r="A12" s="270">
        <v>1</v>
      </c>
      <c r="B12" s="271">
        <v>1</v>
      </c>
      <c r="C12" s="270">
        <v>1</v>
      </c>
      <c r="D12" s="267">
        <v>1</v>
      </c>
      <c r="E12" s="271">
        <v>0</v>
      </c>
      <c r="F12" s="270">
        <v>1</v>
      </c>
      <c r="G12" s="267">
        <v>1</v>
      </c>
      <c r="H12" s="271">
        <v>0</v>
      </c>
      <c r="I12" s="151">
        <v>1</v>
      </c>
      <c r="J12" s="148">
        <f t="shared" si="0"/>
        <v>0</v>
      </c>
      <c r="K12" s="151" t="s">
        <v>345</v>
      </c>
      <c r="L12" s="152" t="s">
        <v>345</v>
      </c>
      <c r="M12" s="153" t="s">
        <v>1159</v>
      </c>
      <c r="N12" s="276" t="s">
        <v>2976</v>
      </c>
      <c r="O12" s="153"/>
      <c r="P12" s="214"/>
      <c r="Q12" s="42" t="str">
        <f t="shared" si="1"/>
        <v>NACC_UDS$HEARWAID=labelled_spss(NACC_UDS$HEARWAID,c(0 = No
1 = Yes
8 = Not applicable, does not wear hearing aid(s)
9 = Unknown
-4 = Not available), label=If the subject usually wears a hearing aid(s), is the subject’s hearing functionally normal with a hearing aid(s)?)</v>
      </c>
      <c r="R12" s="33" t="str">
        <f t="shared" si="2"/>
        <v>missing values HEARWAID(8,9,-4).</v>
      </c>
      <c r="S12" s="61" t="s">
        <v>3829</v>
      </c>
    </row>
    <row r="13" spans="1:19" s="1" customFormat="1" ht="13.8" customHeight="1" thickBot="1" x14ac:dyDescent="0.3">
      <c r="A13" s="331"/>
      <c r="B13" s="332"/>
      <c r="C13" s="332"/>
      <c r="D13" s="332"/>
      <c r="E13" s="332"/>
      <c r="F13" s="332"/>
      <c r="G13" s="332"/>
      <c r="H13" s="332"/>
      <c r="I13" s="326">
        <v>1</v>
      </c>
      <c r="J13" s="249">
        <v>0</v>
      </c>
      <c r="K13" s="250" t="s">
        <v>358</v>
      </c>
      <c r="L13" s="251" t="s">
        <v>358</v>
      </c>
      <c r="M13" s="327" t="s">
        <v>357</v>
      </c>
      <c r="N13" s="328" t="s">
        <v>2973</v>
      </c>
      <c r="O13" s="329"/>
      <c r="P13" s="330"/>
      <c r="Q13" s="42" t="str">
        <f t="shared" si="1"/>
        <v>NACC_UDS$NACCBMI=labelled_spss(NACC_UDS$NACCBMI,c(888.8 = Unknown or not assessed
-4 = Not available), label=Body mass index (BMI))</v>
      </c>
      <c r="R13" s="33" t="str">
        <f t="shared" si="2"/>
        <v>missing values NACCBMI(888.8,-4).</v>
      </c>
      <c r="S13" s="61" t="s">
        <v>3834</v>
      </c>
    </row>
  </sheetData>
  <autoFilter ref="A1:J1" xr:uid="{8871889D-5023-4EAB-BC5F-EF867104A262}"/>
  <conditionalFormatting sqref="J2:J13">
    <cfRule type="cellIs" dxfId="60" priority="2" operator="equal">
      <formula>1</formula>
    </cfRule>
    <cfRule type="cellIs" dxfId="59" priority="3" operator="equal">
      <formula>0</formula>
    </cfRule>
  </conditionalFormatting>
  <conditionalFormatting sqref="I2:I13">
    <cfRule type="cellIs" dxfId="58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UDS Header</vt:lpstr>
      <vt:lpstr>UDS M1</vt:lpstr>
      <vt:lpstr>UDS A1</vt:lpstr>
      <vt:lpstr>UDS A2</vt:lpstr>
      <vt:lpstr>UDS A3</vt:lpstr>
      <vt:lpstr>RDD-UDS</vt:lpstr>
      <vt:lpstr>UDS A4</vt:lpstr>
      <vt:lpstr>UDS A5</vt:lpstr>
      <vt:lpstr>UDS B1</vt:lpstr>
      <vt:lpstr>UDS B2</vt:lpstr>
      <vt:lpstr>UDS B3</vt:lpstr>
      <vt:lpstr>UDS B4</vt:lpstr>
      <vt:lpstr>UDS B5</vt:lpstr>
      <vt:lpstr>UDS B6</vt:lpstr>
      <vt:lpstr>UDS B7</vt:lpstr>
      <vt:lpstr>UDS B8</vt:lpstr>
      <vt:lpstr>UDS B9</vt:lpstr>
      <vt:lpstr>UDS C1</vt:lpstr>
      <vt:lpstr>UDS C2</vt:lpstr>
      <vt:lpstr>UDS D1</vt:lpstr>
      <vt:lpstr>UDS D2</vt:lpstr>
      <vt:lpstr>UDS E1</vt:lpstr>
      <vt:lpstr>UDS T1</vt:lpstr>
      <vt:lpstr>UDS Z1X</vt:lpstr>
      <vt:lpstr>UDS CLS</vt:lpstr>
      <vt:lpstr>The Neuropathology Data Set</vt:lpstr>
      <vt:lpstr>Genetic Data</vt:lpstr>
      <vt:lpstr>FL4</vt:lpstr>
      <vt:lpstr>FL9&amp;10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2020-11-03T19:13:50Z</dcterms:created>
  <dcterms:modified xsi:type="dcterms:W3CDTF">2021-02-19T21:31:17Z</dcterms:modified>
</cp:coreProperties>
</file>