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369" documentId="8_{18A1D37C-FB94-4A19-97DC-A87150E548D4}" xr6:coauthVersionLast="46" xr6:coauthVersionMax="46" xr10:uidLastSave="{A6211D02-D5D2-4EE4-AFA7-D73A510F8504}"/>
  <bookViews>
    <workbookView xWindow="-108" yWindow="-108" windowWidth="23256" windowHeight="13176" activeTab="2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1" i="3" l="1"/>
  <c r="D361" i="3"/>
  <c r="H361" i="3"/>
  <c r="I361" i="3"/>
  <c r="R361" i="3" s="1"/>
  <c r="J361" i="3"/>
  <c r="K361" i="3"/>
  <c r="L361" i="3"/>
  <c r="M361" i="3"/>
  <c r="N361" i="3"/>
  <c r="O361" i="3"/>
  <c r="P361" i="3"/>
  <c r="S361" i="3"/>
  <c r="C352" i="3"/>
  <c r="D352" i="3"/>
  <c r="H352" i="3"/>
  <c r="I352" i="3"/>
  <c r="J352" i="3"/>
  <c r="K352" i="3"/>
  <c r="L352" i="3"/>
  <c r="R352" i="3" s="1"/>
  <c r="M352" i="3"/>
  <c r="N352" i="3"/>
  <c r="O352" i="3"/>
  <c r="P352" i="3"/>
  <c r="S352" i="3"/>
  <c r="C353" i="3"/>
  <c r="D353" i="3"/>
  <c r="H353" i="3"/>
  <c r="I353" i="3"/>
  <c r="J353" i="3"/>
  <c r="K353" i="3"/>
  <c r="L353" i="3"/>
  <c r="M353" i="3"/>
  <c r="N353" i="3"/>
  <c r="O353" i="3"/>
  <c r="P353" i="3"/>
  <c r="S353" i="3"/>
  <c r="C354" i="3"/>
  <c r="D354" i="3"/>
  <c r="H354" i="3"/>
  <c r="I354" i="3"/>
  <c r="J354" i="3"/>
  <c r="K354" i="3"/>
  <c r="L354" i="3"/>
  <c r="M354" i="3"/>
  <c r="N354" i="3"/>
  <c r="O354" i="3"/>
  <c r="P354" i="3"/>
  <c r="S354" i="3"/>
  <c r="C355" i="3"/>
  <c r="D355" i="3"/>
  <c r="H355" i="3"/>
  <c r="I355" i="3"/>
  <c r="J355" i="3"/>
  <c r="K355" i="3"/>
  <c r="L355" i="3"/>
  <c r="M355" i="3"/>
  <c r="N355" i="3"/>
  <c r="O355" i="3"/>
  <c r="P355" i="3"/>
  <c r="S355" i="3"/>
  <c r="C356" i="3"/>
  <c r="D356" i="3"/>
  <c r="H356" i="3"/>
  <c r="I356" i="3"/>
  <c r="J356" i="3"/>
  <c r="K356" i="3"/>
  <c r="L356" i="3"/>
  <c r="M356" i="3"/>
  <c r="N356" i="3"/>
  <c r="O356" i="3"/>
  <c r="P356" i="3"/>
  <c r="S356" i="3"/>
  <c r="C357" i="3"/>
  <c r="D357" i="3"/>
  <c r="H357" i="3"/>
  <c r="I357" i="3"/>
  <c r="J357" i="3"/>
  <c r="K357" i="3"/>
  <c r="Q357" i="3" s="1"/>
  <c r="L357" i="3"/>
  <c r="M357" i="3"/>
  <c r="N357" i="3"/>
  <c r="O357" i="3"/>
  <c r="P357" i="3"/>
  <c r="S357" i="3"/>
  <c r="C358" i="3"/>
  <c r="D358" i="3"/>
  <c r="H358" i="3"/>
  <c r="I358" i="3"/>
  <c r="J358" i="3"/>
  <c r="K358" i="3"/>
  <c r="L358" i="3"/>
  <c r="M358" i="3"/>
  <c r="N358" i="3"/>
  <c r="O358" i="3"/>
  <c r="P358" i="3"/>
  <c r="S358" i="3"/>
  <c r="C359" i="3"/>
  <c r="D359" i="3"/>
  <c r="H359" i="3"/>
  <c r="I359" i="3"/>
  <c r="J359" i="3"/>
  <c r="K359" i="3"/>
  <c r="L359" i="3"/>
  <c r="M359" i="3"/>
  <c r="N359" i="3"/>
  <c r="O359" i="3"/>
  <c r="P359" i="3"/>
  <c r="S359" i="3"/>
  <c r="C360" i="3"/>
  <c r="D360" i="3"/>
  <c r="H360" i="3"/>
  <c r="I360" i="3"/>
  <c r="J360" i="3"/>
  <c r="K360" i="3"/>
  <c r="L360" i="3"/>
  <c r="R360" i="3" s="1"/>
  <c r="M360" i="3"/>
  <c r="N360" i="3"/>
  <c r="O360" i="3"/>
  <c r="P360" i="3"/>
  <c r="S360" i="3"/>
  <c r="AE120" i="2"/>
  <c r="AE121" i="2"/>
  <c r="AE122" i="2"/>
  <c r="AE123" i="2"/>
  <c r="AE124" i="2"/>
  <c r="AE125" i="2"/>
  <c r="AE126" i="2"/>
  <c r="AE127" i="2"/>
  <c r="AE128" i="2"/>
  <c r="AE129" i="2"/>
  <c r="AB121" i="2"/>
  <c r="AB122" i="2"/>
  <c r="AB123" i="2"/>
  <c r="AB124" i="2"/>
  <c r="AB125" i="2"/>
  <c r="AB126" i="2"/>
  <c r="AB127" i="2"/>
  <c r="AB128" i="2"/>
  <c r="AB129" i="2"/>
  <c r="F361" i="3" l="1"/>
  <c r="F360" i="3"/>
  <c r="R358" i="3"/>
  <c r="R356" i="3"/>
  <c r="R354" i="3"/>
  <c r="Q352" i="3"/>
  <c r="Q353" i="3"/>
  <c r="Q360" i="3"/>
  <c r="R359" i="3"/>
  <c r="Q359" i="3"/>
  <c r="Q358" i="3"/>
  <c r="R357" i="3"/>
  <c r="Q356" i="3"/>
  <c r="R355" i="3"/>
  <c r="Q355" i="3"/>
  <c r="Q354" i="3"/>
  <c r="Q361" i="3"/>
  <c r="R353" i="3"/>
  <c r="E361" i="3"/>
  <c r="E360" i="3"/>
  <c r="F359" i="3"/>
  <c r="E359" i="3"/>
  <c r="F358" i="3"/>
  <c r="E358" i="3"/>
  <c r="B120" i="2" l="1"/>
  <c r="C120" i="2"/>
  <c r="E120" i="2" s="1"/>
  <c r="D120" i="2"/>
  <c r="F120" i="2" s="1"/>
  <c r="G120" i="2"/>
  <c r="H120" i="2"/>
  <c r="I120" i="2"/>
  <c r="J120" i="2"/>
  <c r="K120" i="2" s="1"/>
  <c r="L120" i="2"/>
  <c r="M120" i="2"/>
  <c r="N120" i="2"/>
  <c r="O120" i="2"/>
  <c r="Q120" i="2" s="1"/>
  <c r="P120" i="2"/>
  <c r="R120" i="2" s="1"/>
  <c r="S120" i="2"/>
  <c r="T120" i="2"/>
  <c r="U120" i="2"/>
  <c r="W120" i="2" s="1"/>
  <c r="V120" i="2"/>
  <c r="X120" i="2"/>
  <c r="Y120" i="2"/>
  <c r="B121" i="2"/>
  <c r="C121" i="2"/>
  <c r="D121" i="2"/>
  <c r="F121" i="2" s="1"/>
  <c r="G121" i="2"/>
  <c r="H121" i="2"/>
  <c r="I121" i="2"/>
  <c r="K121" i="2" s="1"/>
  <c r="J121" i="2"/>
  <c r="L121" i="2"/>
  <c r="M121" i="2"/>
  <c r="N121" i="2"/>
  <c r="O121" i="2"/>
  <c r="P121" i="2"/>
  <c r="R121" i="2" s="1"/>
  <c r="S121" i="2"/>
  <c r="T121" i="2"/>
  <c r="U121" i="2"/>
  <c r="W121" i="2" s="1"/>
  <c r="V121" i="2"/>
  <c r="X121" i="2"/>
  <c r="Y121" i="2"/>
  <c r="B122" i="2"/>
  <c r="C122" i="2"/>
  <c r="D122" i="2"/>
  <c r="F122" i="2" s="1"/>
  <c r="G122" i="2"/>
  <c r="H122" i="2"/>
  <c r="I122" i="2"/>
  <c r="K122" i="2" s="1"/>
  <c r="J122" i="2"/>
  <c r="L122" i="2"/>
  <c r="M122" i="2"/>
  <c r="N122" i="2"/>
  <c r="O122" i="2"/>
  <c r="P122" i="2"/>
  <c r="R122" i="2" s="1"/>
  <c r="S122" i="2"/>
  <c r="T122" i="2"/>
  <c r="U122" i="2"/>
  <c r="W122" i="2" s="1"/>
  <c r="V122" i="2"/>
  <c r="X122" i="2"/>
  <c r="Y122" i="2"/>
  <c r="B123" i="2"/>
  <c r="C123" i="2"/>
  <c r="F123" i="2" s="1"/>
  <c r="D123" i="2"/>
  <c r="E129" i="2" s="1"/>
  <c r="G123" i="2"/>
  <c r="H123" i="2"/>
  <c r="I123" i="2"/>
  <c r="K124" i="2" s="1"/>
  <c r="J123" i="2"/>
  <c r="L123" i="2"/>
  <c r="M123" i="2"/>
  <c r="N123" i="2"/>
  <c r="O123" i="2"/>
  <c r="R123" i="2" s="1"/>
  <c r="P123" i="2"/>
  <c r="Q129" i="2" s="1"/>
  <c r="S123" i="2"/>
  <c r="T123" i="2"/>
  <c r="U123" i="2"/>
  <c r="W124" i="2" s="1"/>
  <c r="V123" i="2"/>
  <c r="X123" i="2"/>
  <c r="Y123" i="2"/>
  <c r="B124" i="2"/>
  <c r="C124" i="2"/>
  <c r="F124" i="2" s="1"/>
  <c r="D124" i="2"/>
  <c r="G124" i="2"/>
  <c r="H124" i="2"/>
  <c r="I124" i="2"/>
  <c r="K125" i="2" s="1"/>
  <c r="J124" i="2"/>
  <c r="L124" i="2"/>
  <c r="M124" i="2"/>
  <c r="N124" i="2"/>
  <c r="O124" i="2"/>
  <c r="R124" i="2" s="1"/>
  <c r="P124" i="2"/>
  <c r="S124" i="2"/>
  <c r="T124" i="2"/>
  <c r="U124" i="2"/>
  <c r="W125" i="2" s="1"/>
  <c r="V124" i="2"/>
  <c r="X124" i="2"/>
  <c r="Y124" i="2"/>
  <c r="B125" i="2"/>
  <c r="C125" i="2"/>
  <c r="F125" i="2" s="1"/>
  <c r="D125" i="2"/>
  <c r="G125" i="2"/>
  <c r="H125" i="2"/>
  <c r="I125" i="2"/>
  <c r="K126" i="2" s="1"/>
  <c r="J125" i="2"/>
  <c r="L125" i="2"/>
  <c r="M125" i="2"/>
  <c r="N125" i="2"/>
  <c r="O125" i="2"/>
  <c r="R125" i="2" s="1"/>
  <c r="P125" i="2"/>
  <c r="S125" i="2"/>
  <c r="T125" i="2"/>
  <c r="U125" i="2"/>
  <c r="W126" i="2" s="1"/>
  <c r="V125" i="2"/>
  <c r="X125" i="2"/>
  <c r="Y125" i="2"/>
  <c r="B126" i="2"/>
  <c r="C126" i="2"/>
  <c r="F126" i="2" s="1"/>
  <c r="D126" i="2"/>
  <c r="G126" i="2"/>
  <c r="H126" i="2"/>
  <c r="I126" i="2"/>
  <c r="K127" i="2" s="1"/>
  <c r="J126" i="2"/>
  <c r="L126" i="2"/>
  <c r="M126" i="2"/>
  <c r="N126" i="2"/>
  <c r="O126" i="2"/>
  <c r="R126" i="2" s="1"/>
  <c r="P126" i="2"/>
  <c r="S126" i="2"/>
  <c r="T126" i="2"/>
  <c r="U126" i="2"/>
  <c r="W127" i="2" s="1"/>
  <c r="V126" i="2"/>
  <c r="X126" i="2"/>
  <c r="Y126" i="2"/>
  <c r="B127" i="2"/>
  <c r="C127" i="2"/>
  <c r="F127" i="2" s="1"/>
  <c r="D127" i="2"/>
  <c r="G127" i="2"/>
  <c r="H127" i="2"/>
  <c r="I127" i="2"/>
  <c r="K128" i="2" s="1"/>
  <c r="J127" i="2"/>
  <c r="L127" i="2"/>
  <c r="M127" i="2"/>
  <c r="N127" i="2"/>
  <c r="O127" i="2"/>
  <c r="R127" i="2" s="1"/>
  <c r="P127" i="2"/>
  <c r="S127" i="2"/>
  <c r="T127" i="2"/>
  <c r="U127" i="2"/>
  <c r="W128" i="2" s="1"/>
  <c r="V127" i="2"/>
  <c r="X127" i="2"/>
  <c r="Y127" i="2"/>
  <c r="B128" i="2"/>
  <c r="C128" i="2"/>
  <c r="F128" i="2" s="1"/>
  <c r="D128" i="2"/>
  <c r="G128" i="2"/>
  <c r="H128" i="2"/>
  <c r="I128" i="2"/>
  <c r="K129" i="2" s="1"/>
  <c r="J128" i="2"/>
  <c r="L128" i="2"/>
  <c r="M128" i="2"/>
  <c r="N128" i="2"/>
  <c r="O128" i="2"/>
  <c r="R128" i="2" s="1"/>
  <c r="P128" i="2"/>
  <c r="S128" i="2"/>
  <c r="T128" i="2"/>
  <c r="U128" i="2"/>
  <c r="V128" i="2"/>
  <c r="X128" i="2"/>
  <c r="Y128" i="2"/>
  <c r="B129" i="2"/>
  <c r="C129" i="2"/>
  <c r="F129" i="2" s="1"/>
  <c r="D129" i="2"/>
  <c r="G129" i="2"/>
  <c r="H129" i="2"/>
  <c r="I129" i="2"/>
  <c r="J129" i="2"/>
  <c r="L129" i="2"/>
  <c r="M129" i="2"/>
  <c r="N129" i="2"/>
  <c r="O129" i="2"/>
  <c r="R129" i="2" s="1"/>
  <c r="P129" i="2"/>
  <c r="S129" i="2"/>
  <c r="T129" i="2"/>
  <c r="U129" i="2"/>
  <c r="V129" i="2"/>
  <c r="X129" i="2"/>
  <c r="Y129" i="2"/>
  <c r="E121" i="1"/>
  <c r="E122" i="1"/>
  <c r="E123" i="1"/>
  <c r="E124" i="1"/>
  <c r="E125" i="1"/>
  <c r="E126" i="1"/>
  <c r="E127" i="1"/>
  <c r="E128" i="1"/>
  <c r="E129" i="1"/>
  <c r="E130" i="1"/>
  <c r="J121" i="1"/>
  <c r="J122" i="1"/>
  <c r="J123" i="1"/>
  <c r="J124" i="1"/>
  <c r="J125" i="1"/>
  <c r="J126" i="1"/>
  <c r="J127" i="1"/>
  <c r="J128" i="1"/>
  <c r="J129" i="1"/>
  <c r="J130" i="1"/>
  <c r="O121" i="1"/>
  <c r="O122" i="1"/>
  <c r="O123" i="1"/>
  <c r="O124" i="1"/>
  <c r="O125" i="1"/>
  <c r="O126" i="1"/>
  <c r="O127" i="1"/>
  <c r="O128" i="1"/>
  <c r="O129" i="1"/>
  <c r="O130" i="1"/>
  <c r="Q121" i="1"/>
  <c r="R121" i="1"/>
  <c r="S121" i="1"/>
  <c r="T121" i="1"/>
  <c r="U121" i="1"/>
  <c r="Q122" i="1"/>
  <c r="R122" i="1"/>
  <c r="S122" i="1"/>
  <c r="T122" i="1" s="1"/>
  <c r="U122" i="1"/>
  <c r="Q123" i="1"/>
  <c r="R123" i="1"/>
  <c r="S123" i="1"/>
  <c r="T123" i="1" s="1"/>
  <c r="U123" i="1"/>
  <c r="Q124" i="1"/>
  <c r="R124" i="1"/>
  <c r="S124" i="1"/>
  <c r="T124" i="1" s="1"/>
  <c r="U124" i="1"/>
  <c r="Q125" i="1"/>
  <c r="R125" i="1"/>
  <c r="S125" i="1"/>
  <c r="T125" i="1"/>
  <c r="U125" i="1"/>
  <c r="Q126" i="1"/>
  <c r="R126" i="1"/>
  <c r="S126" i="1"/>
  <c r="T126" i="1" s="1"/>
  <c r="U126" i="1"/>
  <c r="Q127" i="1"/>
  <c r="R127" i="1"/>
  <c r="S127" i="1"/>
  <c r="T127" i="1" s="1"/>
  <c r="U127" i="1"/>
  <c r="Q128" i="1"/>
  <c r="R128" i="1"/>
  <c r="S128" i="1"/>
  <c r="T128" i="1" s="1"/>
  <c r="U128" i="1"/>
  <c r="Q129" i="1"/>
  <c r="R129" i="1"/>
  <c r="S129" i="1"/>
  <c r="T129" i="1"/>
  <c r="U129" i="1"/>
  <c r="Q130" i="1"/>
  <c r="R130" i="1"/>
  <c r="S130" i="1"/>
  <c r="T130" i="1" s="1"/>
  <c r="U130" i="1"/>
  <c r="AF60" i="2"/>
  <c r="H349" i="3"/>
  <c r="I349" i="3"/>
  <c r="J349" i="3"/>
  <c r="H350" i="3"/>
  <c r="K350" i="3"/>
  <c r="H351" i="3"/>
  <c r="I351" i="3"/>
  <c r="N351" i="3"/>
  <c r="B111" i="2"/>
  <c r="C111" i="2"/>
  <c r="D111" i="2"/>
  <c r="F111" i="2"/>
  <c r="G111" i="2"/>
  <c r="H111" i="2"/>
  <c r="I111" i="2"/>
  <c r="J111" i="2"/>
  <c r="M111" i="2"/>
  <c r="N111" i="2"/>
  <c r="O111" i="2"/>
  <c r="P111" i="2"/>
  <c r="S111" i="2"/>
  <c r="T111" i="2"/>
  <c r="U111" i="2"/>
  <c r="V111" i="2"/>
  <c r="Y111" i="2"/>
  <c r="B112" i="2"/>
  <c r="C112" i="2"/>
  <c r="D112" i="2"/>
  <c r="I350" i="3" s="1"/>
  <c r="F112" i="2"/>
  <c r="G112" i="2"/>
  <c r="H112" i="2"/>
  <c r="I112" i="2"/>
  <c r="J112" i="2"/>
  <c r="L350" i="3" s="1"/>
  <c r="M112" i="2"/>
  <c r="N112" i="2"/>
  <c r="O112" i="2"/>
  <c r="P112" i="2"/>
  <c r="O350" i="3" s="1"/>
  <c r="S112" i="2"/>
  <c r="T112" i="2"/>
  <c r="U112" i="2"/>
  <c r="V112" i="2"/>
  <c r="Y112" i="2"/>
  <c r="B113" i="2"/>
  <c r="C113" i="2"/>
  <c r="D113" i="2"/>
  <c r="F113" i="2"/>
  <c r="G113" i="2"/>
  <c r="H113" i="2"/>
  <c r="I113" i="2"/>
  <c r="J113" i="2"/>
  <c r="M113" i="2"/>
  <c r="N113" i="2"/>
  <c r="O113" i="2"/>
  <c r="P113" i="2"/>
  <c r="S113" i="2"/>
  <c r="T113" i="2"/>
  <c r="U113" i="2"/>
  <c r="V113" i="2"/>
  <c r="Y113" i="2"/>
  <c r="B114" i="2"/>
  <c r="C114" i="2"/>
  <c r="D114" i="2"/>
  <c r="F114" i="2"/>
  <c r="G114" i="2"/>
  <c r="H114" i="2"/>
  <c r="I114" i="2"/>
  <c r="J114" i="2"/>
  <c r="M114" i="2"/>
  <c r="N114" i="2"/>
  <c r="O114" i="2"/>
  <c r="P114" i="2"/>
  <c r="S114" i="2"/>
  <c r="T114" i="2"/>
  <c r="U114" i="2"/>
  <c r="V114" i="2"/>
  <c r="Y114" i="2"/>
  <c r="B115" i="2"/>
  <c r="C115" i="2"/>
  <c r="D115" i="2"/>
  <c r="F115" i="2"/>
  <c r="G115" i="2"/>
  <c r="H115" i="2"/>
  <c r="I115" i="2"/>
  <c r="J115" i="2"/>
  <c r="M115" i="2"/>
  <c r="N115" i="2"/>
  <c r="O115" i="2"/>
  <c r="P115" i="2"/>
  <c r="S115" i="2"/>
  <c r="T115" i="2"/>
  <c r="U115" i="2"/>
  <c r="V115" i="2"/>
  <c r="Y115" i="2"/>
  <c r="B116" i="2"/>
  <c r="C116" i="2"/>
  <c r="D116" i="2"/>
  <c r="F116" i="2"/>
  <c r="G116" i="2"/>
  <c r="H116" i="2"/>
  <c r="I116" i="2"/>
  <c r="J116" i="2"/>
  <c r="M116" i="2"/>
  <c r="N116" i="2"/>
  <c r="O116" i="2"/>
  <c r="P116" i="2"/>
  <c r="S116" i="2"/>
  <c r="T116" i="2"/>
  <c r="U116" i="2"/>
  <c r="V116" i="2"/>
  <c r="Y116" i="2"/>
  <c r="B117" i="2"/>
  <c r="C117" i="2"/>
  <c r="D117" i="2"/>
  <c r="E117" i="2"/>
  <c r="F117" i="2"/>
  <c r="G117" i="2"/>
  <c r="H117" i="2"/>
  <c r="I117" i="2"/>
  <c r="J117" i="2"/>
  <c r="M117" i="2"/>
  <c r="N117" i="2"/>
  <c r="O117" i="2"/>
  <c r="P117" i="2"/>
  <c r="S117" i="2"/>
  <c r="T117" i="2"/>
  <c r="U117" i="2"/>
  <c r="V117" i="2"/>
  <c r="Y117" i="2"/>
  <c r="B118" i="2"/>
  <c r="C118" i="2"/>
  <c r="D118" i="2"/>
  <c r="E118" i="2"/>
  <c r="J350" i="3" s="1"/>
  <c r="F118" i="2"/>
  <c r="G118" i="2"/>
  <c r="H118" i="2"/>
  <c r="I118" i="2"/>
  <c r="J118" i="2"/>
  <c r="M118" i="2"/>
  <c r="N118" i="2"/>
  <c r="O118" i="2"/>
  <c r="P118" i="2"/>
  <c r="S118" i="2"/>
  <c r="T118" i="2"/>
  <c r="U118" i="2"/>
  <c r="V118" i="2"/>
  <c r="Y118" i="2"/>
  <c r="B119" i="2"/>
  <c r="C119" i="2"/>
  <c r="D119" i="2"/>
  <c r="E119" i="2"/>
  <c r="J351" i="3" s="1"/>
  <c r="F119" i="2"/>
  <c r="G119" i="2"/>
  <c r="H119" i="2"/>
  <c r="I119" i="2"/>
  <c r="L119" i="2" s="1"/>
  <c r="J119" i="2"/>
  <c r="M119" i="2"/>
  <c r="N119" i="2"/>
  <c r="O119" i="2"/>
  <c r="R119" i="2" s="1"/>
  <c r="P119" i="2"/>
  <c r="S119" i="2"/>
  <c r="T119" i="2"/>
  <c r="U119" i="2"/>
  <c r="V119" i="2"/>
  <c r="Y119" i="2"/>
  <c r="Q112" i="1"/>
  <c r="R112" i="1"/>
  <c r="S112" i="1"/>
  <c r="T112" i="1"/>
  <c r="U112" i="1"/>
  <c r="Q113" i="1"/>
  <c r="R113" i="1"/>
  <c r="S113" i="1"/>
  <c r="T113" i="1" s="1"/>
  <c r="U113" i="1"/>
  <c r="Q114" i="1"/>
  <c r="R114" i="1"/>
  <c r="S114" i="1"/>
  <c r="T114" i="1" s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 s="1"/>
  <c r="U117" i="1"/>
  <c r="Q118" i="1"/>
  <c r="R118" i="1"/>
  <c r="S118" i="1"/>
  <c r="T118" i="1" s="1"/>
  <c r="U118" i="1"/>
  <c r="Q119" i="1"/>
  <c r="R119" i="1"/>
  <c r="S119" i="1"/>
  <c r="T119" i="1"/>
  <c r="U119" i="1"/>
  <c r="Q120" i="1"/>
  <c r="R120" i="1"/>
  <c r="S120" i="1"/>
  <c r="T120" i="1"/>
  <c r="U120" i="1"/>
  <c r="O112" i="1"/>
  <c r="O113" i="1"/>
  <c r="O114" i="1"/>
  <c r="O115" i="1"/>
  <c r="O116" i="1"/>
  <c r="O117" i="1"/>
  <c r="O118" i="1"/>
  <c r="O119" i="1"/>
  <c r="O120" i="1"/>
  <c r="J112" i="1"/>
  <c r="J113" i="1"/>
  <c r="J114" i="1"/>
  <c r="J115" i="1"/>
  <c r="J116" i="1"/>
  <c r="J117" i="1"/>
  <c r="J118" i="1"/>
  <c r="J119" i="1"/>
  <c r="J120" i="1"/>
  <c r="E112" i="1"/>
  <c r="E113" i="1"/>
  <c r="E114" i="1"/>
  <c r="E115" i="1"/>
  <c r="E116" i="1"/>
  <c r="E117" i="1"/>
  <c r="E118" i="1"/>
  <c r="E119" i="1"/>
  <c r="E120" i="1"/>
  <c r="C342" i="3"/>
  <c r="D342" i="3"/>
  <c r="C343" i="3"/>
  <c r="D343" i="3"/>
  <c r="C344" i="3"/>
  <c r="D344" i="3"/>
  <c r="F350" i="3" s="1"/>
  <c r="C345" i="3"/>
  <c r="D345" i="3"/>
  <c r="C346" i="3"/>
  <c r="E352" i="3" s="1"/>
  <c r="D346" i="3"/>
  <c r="C347" i="3"/>
  <c r="D347" i="3"/>
  <c r="C348" i="3"/>
  <c r="D348" i="3"/>
  <c r="C349" i="3"/>
  <c r="D349" i="3"/>
  <c r="C350" i="3"/>
  <c r="D350" i="3"/>
  <c r="F356" i="3" s="1"/>
  <c r="C351" i="3"/>
  <c r="D351" i="3"/>
  <c r="F357" i="3" s="1"/>
  <c r="AB111" i="2"/>
  <c r="AB112" i="2"/>
  <c r="AB113" i="2"/>
  <c r="AB114" i="2"/>
  <c r="AB115" i="2"/>
  <c r="AB116" i="2"/>
  <c r="AB117" i="2"/>
  <c r="AB118" i="2"/>
  <c r="AB119" i="2"/>
  <c r="AB120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F354" i="3" l="1"/>
  <c r="E355" i="3"/>
  <c r="E351" i="3"/>
  <c r="E353" i="3"/>
  <c r="E356" i="3"/>
  <c r="E354" i="3"/>
  <c r="G357" i="3" s="1"/>
  <c r="F351" i="3"/>
  <c r="F353" i="3"/>
  <c r="E357" i="3"/>
  <c r="F355" i="3"/>
  <c r="F352" i="3"/>
  <c r="R350" i="3"/>
  <c r="Q128" i="2"/>
  <c r="E128" i="2"/>
  <c r="Q127" i="2"/>
  <c r="E127" i="2"/>
  <c r="Q126" i="2"/>
  <c r="E126" i="2"/>
  <c r="Q125" i="2"/>
  <c r="E125" i="2"/>
  <c r="Q124" i="2"/>
  <c r="E124" i="2"/>
  <c r="Q123" i="2"/>
  <c r="E123" i="2"/>
  <c r="Q122" i="2"/>
  <c r="E122" i="2"/>
  <c r="Q121" i="2"/>
  <c r="E121" i="2"/>
  <c r="W129" i="2"/>
  <c r="W123" i="2"/>
  <c r="K123" i="2"/>
  <c r="R118" i="2"/>
  <c r="L118" i="2"/>
  <c r="R116" i="2"/>
  <c r="R114" i="2"/>
  <c r="K118" i="2"/>
  <c r="M350" i="3" s="1"/>
  <c r="O351" i="3"/>
  <c r="L351" i="3"/>
  <c r="O349" i="3"/>
  <c r="L349" i="3"/>
  <c r="R349" i="3" s="1"/>
  <c r="L116" i="2"/>
  <c r="L114" i="2"/>
  <c r="Q118" i="2"/>
  <c r="P350" i="3" s="1"/>
  <c r="N350" i="3"/>
  <c r="Q350" i="3" s="1"/>
  <c r="R112" i="2"/>
  <c r="R117" i="2"/>
  <c r="L117" i="2"/>
  <c r="R115" i="2"/>
  <c r="L115" i="2"/>
  <c r="Q119" i="2"/>
  <c r="P351" i="3" s="1"/>
  <c r="R113" i="2"/>
  <c r="K119" i="2"/>
  <c r="M351" i="3" s="1"/>
  <c r="K351" i="3"/>
  <c r="Q351" i="3" s="1"/>
  <c r="Q117" i="2"/>
  <c r="P349" i="3" s="1"/>
  <c r="R111" i="2"/>
  <c r="K349" i="3"/>
  <c r="N349" i="3"/>
  <c r="X119" i="2"/>
  <c r="X118" i="2"/>
  <c r="X117" i="2"/>
  <c r="X116" i="2"/>
  <c r="X115" i="2"/>
  <c r="X114" i="2"/>
  <c r="W119" i="2"/>
  <c r="S351" i="3" s="1"/>
  <c r="W118" i="2"/>
  <c r="S350" i="3" s="1"/>
  <c r="X113" i="2"/>
  <c r="L113" i="2"/>
  <c r="X112" i="2"/>
  <c r="L112" i="2"/>
  <c r="X111" i="2"/>
  <c r="L111" i="2"/>
  <c r="W117" i="2"/>
  <c r="S349" i="3" s="1"/>
  <c r="K117" i="2"/>
  <c r="M349" i="3" s="1"/>
  <c r="E350" i="3"/>
  <c r="E349" i="3"/>
  <c r="F348" i="3"/>
  <c r="F349" i="3"/>
  <c r="E348" i="3"/>
  <c r="G356" i="3" l="1"/>
  <c r="G360" i="3"/>
  <c r="G354" i="3"/>
  <c r="G359" i="3"/>
  <c r="G361" i="3"/>
  <c r="G355" i="3"/>
  <c r="R351" i="3"/>
  <c r="G358" i="3"/>
  <c r="Q349" i="3"/>
  <c r="B110" i="2" l="1"/>
  <c r="C110" i="2"/>
  <c r="D110" i="2"/>
  <c r="G110" i="2"/>
  <c r="H110" i="2"/>
  <c r="I110" i="2"/>
  <c r="J110" i="2"/>
  <c r="L348" i="3" s="1"/>
  <c r="M110" i="2"/>
  <c r="N110" i="2"/>
  <c r="O110" i="2"/>
  <c r="P110" i="2"/>
  <c r="O348" i="3" s="1"/>
  <c r="S110" i="2"/>
  <c r="T110" i="2"/>
  <c r="U110" i="2"/>
  <c r="W116" i="2" s="1"/>
  <c r="S348" i="3" s="1"/>
  <c r="V110" i="2"/>
  <c r="Y110" i="2"/>
  <c r="O111" i="1"/>
  <c r="J111" i="1"/>
  <c r="E111" i="1"/>
  <c r="Q111" i="1"/>
  <c r="R111" i="1"/>
  <c r="S111" i="1"/>
  <c r="T111" i="1"/>
  <c r="U111" i="1"/>
  <c r="C340" i="3"/>
  <c r="D340" i="3"/>
  <c r="C341" i="3"/>
  <c r="D341" i="3"/>
  <c r="F347" i="3" s="1"/>
  <c r="AB109" i="2"/>
  <c r="AB110" i="2"/>
  <c r="B108" i="2"/>
  <c r="C108" i="2"/>
  <c r="D108" i="2"/>
  <c r="G108" i="2"/>
  <c r="H108" i="2"/>
  <c r="I108" i="2"/>
  <c r="J108" i="2"/>
  <c r="M108" i="2"/>
  <c r="N108" i="2"/>
  <c r="O108" i="2"/>
  <c r="P108" i="2"/>
  <c r="R108" i="2"/>
  <c r="S108" i="2"/>
  <c r="T108" i="2"/>
  <c r="U108" i="2"/>
  <c r="V108" i="2"/>
  <c r="Y108" i="2"/>
  <c r="B109" i="2"/>
  <c r="C109" i="2"/>
  <c r="D109" i="2"/>
  <c r="I347" i="3" s="1"/>
  <c r="G109" i="2"/>
  <c r="H109" i="2"/>
  <c r="I109" i="2"/>
  <c r="J109" i="2"/>
  <c r="L347" i="3" s="1"/>
  <c r="M109" i="2"/>
  <c r="N109" i="2"/>
  <c r="O109" i="2"/>
  <c r="P109" i="2"/>
  <c r="O347" i="3" s="1"/>
  <c r="R109" i="2"/>
  <c r="S109" i="2"/>
  <c r="T109" i="2"/>
  <c r="U109" i="2"/>
  <c r="V109" i="2"/>
  <c r="Y109" i="2"/>
  <c r="Q109" i="1"/>
  <c r="R109" i="1"/>
  <c r="S109" i="1"/>
  <c r="T109" i="1"/>
  <c r="U109" i="1"/>
  <c r="Q110" i="1"/>
  <c r="R110" i="1"/>
  <c r="S110" i="1"/>
  <c r="T110" i="1"/>
  <c r="U110" i="1"/>
  <c r="O109" i="1"/>
  <c r="O110" i="1"/>
  <c r="J109" i="1"/>
  <c r="J110" i="1"/>
  <c r="E109" i="1"/>
  <c r="E110" i="1"/>
  <c r="C339" i="3"/>
  <c r="E345" i="3" s="1"/>
  <c r="D339" i="3"/>
  <c r="F345" i="3" s="1"/>
  <c r="AB108" i="2"/>
  <c r="E347" i="3" l="1"/>
  <c r="G353" i="3" s="1"/>
  <c r="F346" i="3"/>
  <c r="E346" i="3"/>
  <c r="G351" i="3" s="1"/>
  <c r="H347" i="3"/>
  <c r="E115" i="2"/>
  <c r="J347" i="3" s="1"/>
  <c r="R347" i="3"/>
  <c r="F109" i="2"/>
  <c r="O346" i="3"/>
  <c r="L346" i="3"/>
  <c r="X109" i="2"/>
  <c r="W115" i="2"/>
  <c r="S347" i="3" s="1"/>
  <c r="W114" i="2"/>
  <c r="S346" i="3" s="1"/>
  <c r="Q115" i="2"/>
  <c r="P347" i="3" s="1"/>
  <c r="N347" i="3"/>
  <c r="L109" i="2"/>
  <c r="K347" i="3"/>
  <c r="K115" i="2"/>
  <c r="M347" i="3" s="1"/>
  <c r="Q114" i="2"/>
  <c r="P346" i="3" s="1"/>
  <c r="N346" i="3"/>
  <c r="K346" i="3"/>
  <c r="K114" i="2"/>
  <c r="M346" i="3" s="1"/>
  <c r="E114" i="2"/>
  <c r="J346" i="3" s="1"/>
  <c r="H346" i="3"/>
  <c r="F108" i="2"/>
  <c r="I346" i="3"/>
  <c r="R110" i="2"/>
  <c r="Q116" i="2"/>
  <c r="P348" i="3" s="1"/>
  <c r="N348" i="3"/>
  <c r="K348" i="3"/>
  <c r="K116" i="2"/>
  <c r="M348" i="3" s="1"/>
  <c r="F110" i="2"/>
  <c r="I348" i="3"/>
  <c r="R348" i="3" s="1"/>
  <c r="X110" i="2"/>
  <c r="E116" i="2"/>
  <c r="J348" i="3" s="1"/>
  <c r="H348" i="3"/>
  <c r="L110" i="2"/>
  <c r="X108" i="2"/>
  <c r="L108" i="2"/>
  <c r="B107" i="2"/>
  <c r="C107" i="2"/>
  <c r="F107" i="2" s="1"/>
  <c r="D107" i="2"/>
  <c r="I345" i="3" s="1"/>
  <c r="G107" i="2"/>
  <c r="H107" i="2"/>
  <c r="I107" i="2"/>
  <c r="J107" i="2"/>
  <c r="L345" i="3" s="1"/>
  <c r="M107" i="2"/>
  <c r="N107" i="2"/>
  <c r="O107" i="2"/>
  <c r="P107" i="2"/>
  <c r="O345" i="3" s="1"/>
  <c r="S107" i="2"/>
  <c r="T107" i="2"/>
  <c r="U107" i="2"/>
  <c r="V107" i="2"/>
  <c r="Y107" i="2"/>
  <c r="Q108" i="1"/>
  <c r="R108" i="1"/>
  <c r="S108" i="1"/>
  <c r="T108" i="1"/>
  <c r="U108" i="1"/>
  <c r="O108" i="1"/>
  <c r="J108" i="1"/>
  <c r="E108" i="1"/>
  <c r="C337" i="3"/>
  <c r="D337" i="3"/>
  <c r="F343" i="3" s="1"/>
  <c r="C338" i="3"/>
  <c r="D338" i="3"/>
  <c r="F344" i="3" s="1"/>
  <c r="B105" i="2"/>
  <c r="C105" i="2"/>
  <c r="D105" i="2"/>
  <c r="G105" i="2"/>
  <c r="H105" i="2"/>
  <c r="I105" i="2"/>
  <c r="J105" i="2"/>
  <c r="M105" i="2"/>
  <c r="N105" i="2"/>
  <c r="O105" i="2"/>
  <c r="P105" i="2"/>
  <c r="R105" i="2"/>
  <c r="S105" i="2"/>
  <c r="T105" i="2"/>
  <c r="U105" i="2"/>
  <c r="V105" i="2"/>
  <c r="Y105" i="2"/>
  <c r="B106" i="2"/>
  <c r="C106" i="2"/>
  <c r="D106" i="2"/>
  <c r="I344" i="3" s="1"/>
  <c r="G106" i="2"/>
  <c r="H106" i="2"/>
  <c r="I106" i="2"/>
  <c r="J106" i="2"/>
  <c r="L344" i="3" s="1"/>
  <c r="M106" i="2"/>
  <c r="N106" i="2"/>
  <c r="O106" i="2"/>
  <c r="P106" i="2"/>
  <c r="O344" i="3" s="1"/>
  <c r="R106" i="2"/>
  <c r="S106" i="2"/>
  <c r="T106" i="2"/>
  <c r="U106" i="2"/>
  <c r="V106" i="2"/>
  <c r="Y106" i="2"/>
  <c r="Q106" i="1"/>
  <c r="R106" i="1"/>
  <c r="S106" i="1"/>
  <c r="T106" i="1"/>
  <c r="U106" i="1"/>
  <c r="Q107" i="1"/>
  <c r="R107" i="1"/>
  <c r="S107" i="1"/>
  <c r="T107" i="1"/>
  <c r="U107" i="1"/>
  <c r="O106" i="1"/>
  <c r="O107" i="1"/>
  <c r="J106" i="1"/>
  <c r="J107" i="1"/>
  <c r="E106" i="1"/>
  <c r="E107" i="1"/>
  <c r="AB105" i="2"/>
  <c r="AB106" i="2"/>
  <c r="AB107" i="2"/>
  <c r="C335" i="3"/>
  <c r="D335" i="3"/>
  <c r="C336" i="3"/>
  <c r="D336" i="3"/>
  <c r="Q105" i="1"/>
  <c r="R105" i="1"/>
  <c r="S105" i="1"/>
  <c r="T105" i="1"/>
  <c r="U105" i="1"/>
  <c r="O105" i="1"/>
  <c r="J105" i="1"/>
  <c r="E105" i="1"/>
  <c r="B103" i="2"/>
  <c r="C103" i="2"/>
  <c r="D103" i="2"/>
  <c r="G103" i="2"/>
  <c r="H103" i="2"/>
  <c r="I103" i="2"/>
  <c r="K109" i="2" s="1"/>
  <c r="M341" i="3" s="1"/>
  <c r="J103" i="2"/>
  <c r="M103" i="2"/>
  <c r="N103" i="2"/>
  <c r="O103" i="2"/>
  <c r="P103" i="2"/>
  <c r="R103" i="2"/>
  <c r="S103" i="2"/>
  <c r="T103" i="2"/>
  <c r="U103" i="2"/>
  <c r="V103" i="2"/>
  <c r="Y103" i="2"/>
  <c r="B104" i="2"/>
  <c r="C104" i="2"/>
  <c r="D104" i="2"/>
  <c r="I342" i="3" s="1"/>
  <c r="G104" i="2"/>
  <c r="H104" i="2"/>
  <c r="I104" i="2"/>
  <c r="K342" i="3" s="1"/>
  <c r="J104" i="2"/>
  <c r="L342" i="3" s="1"/>
  <c r="M104" i="2"/>
  <c r="N104" i="2"/>
  <c r="O104" i="2"/>
  <c r="P104" i="2"/>
  <c r="O342" i="3" s="1"/>
  <c r="S104" i="2"/>
  <c r="T104" i="2"/>
  <c r="U104" i="2"/>
  <c r="V104" i="2"/>
  <c r="Y104" i="2"/>
  <c r="Q104" i="1"/>
  <c r="R104" i="1"/>
  <c r="S104" i="1"/>
  <c r="T104" i="1" s="1"/>
  <c r="U104" i="1"/>
  <c r="O104" i="1"/>
  <c r="J104" i="1"/>
  <c r="E104" i="1"/>
  <c r="AB103" i="2"/>
  <c r="AB104" i="2"/>
  <c r="F342" i="3" l="1"/>
  <c r="E343" i="3"/>
  <c r="Q348" i="3"/>
  <c r="Q346" i="3"/>
  <c r="E342" i="3"/>
  <c r="G352" i="3"/>
  <c r="E344" i="3"/>
  <c r="G350" i="3" s="1"/>
  <c r="H342" i="3"/>
  <c r="E110" i="2"/>
  <c r="J342" i="3" s="1"/>
  <c r="X106" i="2"/>
  <c r="W112" i="2"/>
  <c r="S344" i="3" s="1"/>
  <c r="E112" i="2"/>
  <c r="J344" i="3" s="1"/>
  <c r="H344" i="3"/>
  <c r="W111" i="2"/>
  <c r="S343" i="3" s="1"/>
  <c r="O343" i="3"/>
  <c r="L343" i="3"/>
  <c r="R345" i="3"/>
  <c r="H345" i="3"/>
  <c r="E113" i="2"/>
  <c r="J345" i="3" s="1"/>
  <c r="R342" i="3"/>
  <c r="F104" i="2"/>
  <c r="O341" i="3"/>
  <c r="L341" i="3"/>
  <c r="R344" i="3"/>
  <c r="F106" i="2"/>
  <c r="Q111" i="2"/>
  <c r="P343" i="3" s="1"/>
  <c r="N343" i="3"/>
  <c r="K343" i="3"/>
  <c r="K111" i="2"/>
  <c r="M343" i="3" s="1"/>
  <c r="F105" i="2"/>
  <c r="I343" i="3"/>
  <c r="X107" i="2"/>
  <c r="W113" i="2"/>
  <c r="S345" i="3" s="1"/>
  <c r="R107" i="2"/>
  <c r="Q113" i="2"/>
  <c r="P345" i="3" s="1"/>
  <c r="N345" i="3"/>
  <c r="K345" i="3"/>
  <c r="K113" i="2"/>
  <c r="M345" i="3" s="1"/>
  <c r="R346" i="3"/>
  <c r="H341" i="3"/>
  <c r="E109" i="2"/>
  <c r="J341" i="3" s="1"/>
  <c r="W110" i="2"/>
  <c r="S342" i="3" s="1"/>
  <c r="N342" i="3"/>
  <c r="Q342" i="3"/>
  <c r="Q109" i="2"/>
  <c r="P341" i="3" s="1"/>
  <c r="N341" i="3"/>
  <c r="K341" i="3"/>
  <c r="F103" i="2"/>
  <c r="I341" i="3"/>
  <c r="Q112" i="2"/>
  <c r="P344" i="3" s="1"/>
  <c r="N344" i="3"/>
  <c r="L106" i="2"/>
  <c r="K344" i="3"/>
  <c r="K112" i="2"/>
  <c r="M344" i="3" s="1"/>
  <c r="H343" i="3"/>
  <c r="Q343" i="3" s="1"/>
  <c r="E111" i="2"/>
  <c r="J343" i="3" s="1"/>
  <c r="W109" i="2"/>
  <c r="S341" i="3" s="1"/>
  <c r="Q110" i="2"/>
  <c r="P342" i="3" s="1"/>
  <c r="K110" i="2"/>
  <c r="M342" i="3" s="1"/>
  <c r="Q347" i="3"/>
  <c r="F341" i="3"/>
  <c r="E341" i="3"/>
  <c r="G347" i="3" s="1"/>
  <c r="L107" i="2"/>
  <c r="L105" i="2"/>
  <c r="X105" i="2"/>
  <c r="X104" i="2"/>
  <c r="R104" i="2"/>
  <c r="L104" i="2"/>
  <c r="X103" i="2"/>
  <c r="L103" i="2"/>
  <c r="C333" i="3"/>
  <c r="D333" i="3"/>
  <c r="C334" i="3"/>
  <c r="E340" i="3" s="1"/>
  <c r="D334" i="3"/>
  <c r="F340" i="3" s="1"/>
  <c r="AB101" i="2"/>
  <c r="AB102" i="2"/>
  <c r="B101" i="2"/>
  <c r="C101" i="2"/>
  <c r="D101" i="2"/>
  <c r="F101" i="2"/>
  <c r="G101" i="2"/>
  <c r="H101" i="2"/>
  <c r="I101" i="2"/>
  <c r="J101" i="2"/>
  <c r="L339" i="3" s="1"/>
  <c r="M101" i="2"/>
  <c r="N101" i="2"/>
  <c r="O101" i="2"/>
  <c r="P101" i="2"/>
  <c r="O339" i="3" s="1"/>
  <c r="S101" i="2"/>
  <c r="T101" i="2"/>
  <c r="U101" i="2"/>
  <c r="V101" i="2"/>
  <c r="Y101" i="2"/>
  <c r="B102" i="2"/>
  <c r="C102" i="2"/>
  <c r="D102" i="2"/>
  <c r="I340" i="3" s="1"/>
  <c r="F102" i="2"/>
  <c r="G102" i="2"/>
  <c r="H102" i="2"/>
  <c r="I102" i="2"/>
  <c r="J102" i="2"/>
  <c r="L340" i="3" s="1"/>
  <c r="M102" i="2"/>
  <c r="N102" i="2"/>
  <c r="O102" i="2"/>
  <c r="P102" i="2"/>
  <c r="O340" i="3" s="1"/>
  <c r="S102" i="2"/>
  <c r="T102" i="2"/>
  <c r="U102" i="2"/>
  <c r="V102" i="2"/>
  <c r="Y102" i="2"/>
  <c r="Q102" i="1"/>
  <c r="R102" i="1"/>
  <c r="S102" i="1"/>
  <c r="T102" i="1"/>
  <c r="U102" i="1"/>
  <c r="Q103" i="1"/>
  <c r="R103" i="1"/>
  <c r="S103" i="1"/>
  <c r="T103" i="1" s="1"/>
  <c r="U103" i="1"/>
  <c r="O102" i="1"/>
  <c r="O103" i="1"/>
  <c r="J102" i="1"/>
  <c r="J103" i="1"/>
  <c r="E102" i="1"/>
  <c r="E103" i="1"/>
  <c r="F186" i="3"/>
  <c r="E186" i="3"/>
  <c r="B100" i="2"/>
  <c r="C100" i="2"/>
  <c r="D100" i="2"/>
  <c r="I338" i="3" s="1"/>
  <c r="G100" i="2"/>
  <c r="H100" i="2"/>
  <c r="I100" i="2"/>
  <c r="J100" i="2"/>
  <c r="L338" i="3" s="1"/>
  <c r="M100" i="2"/>
  <c r="N100" i="2"/>
  <c r="O100" i="2"/>
  <c r="P100" i="2"/>
  <c r="O338" i="3" s="1"/>
  <c r="S100" i="2"/>
  <c r="T100" i="2"/>
  <c r="U100" i="2"/>
  <c r="V100" i="2"/>
  <c r="Y100" i="2"/>
  <c r="Q101" i="1"/>
  <c r="R101" i="1"/>
  <c r="S101" i="1"/>
  <c r="T101" i="1"/>
  <c r="U101" i="1"/>
  <c r="O101" i="1"/>
  <c r="J100" i="1"/>
  <c r="J101" i="1"/>
  <c r="E100" i="1"/>
  <c r="E101" i="1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F338" i="3" s="1"/>
  <c r="C236" i="3"/>
  <c r="D236" i="3"/>
  <c r="D235" i="3"/>
  <c r="F235" i="3" s="1"/>
  <c r="C235" i="3"/>
  <c r="AT11" i="2"/>
  <c r="AT10" i="2"/>
  <c r="B99" i="2"/>
  <c r="C99" i="2"/>
  <c r="D99" i="2"/>
  <c r="I337" i="3" s="1"/>
  <c r="G99" i="2"/>
  <c r="H99" i="2"/>
  <c r="I99" i="2"/>
  <c r="J99" i="2"/>
  <c r="L337" i="3" s="1"/>
  <c r="M99" i="2"/>
  <c r="N99" i="2"/>
  <c r="O99" i="2"/>
  <c r="P99" i="2"/>
  <c r="O337" i="3" s="1"/>
  <c r="R99" i="2"/>
  <c r="S99" i="2"/>
  <c r="T99" i="2"/>
  <c r="U99" i="2"/>
  <c r="V99" i="2"/>
  <c r="Y99" i="2"/>
  <c r="O100" i="1"/>
  <c r="Q100" i="1"/>
  <c r="R100" i="1"/>
  <c r="S100" i="1"/>
  <c r="T100" i="1" s="1"/>
  <c r="U100" i="1"/>
  <c r="AB99" i="2"/>
  <c r="AB100" i="2"/>
  <c r="B98" i="2"/>
  <c r="C98" i="2"/>
  <c r="D98" i="2"/>
  <c r="I336" i="3" s="1"/>
  <c r="G98" i="2"/>
  <c r="H98" i="2"/>
  <c r="I98" i="2"/>
  <c r="J98" i="2"/>
  <c r="L336" i="3" s="1"/>
  <c r="M98" i="2"/>
  <c r="N98" i="2"/>
  <c r="O98" i="2"/>
  <c r="P98" i="2"/>
  <c r="O336" i="3" s="1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B98" i="2"/>
  <c r="G346" i="3" l="1"/>
  <c r="G349" i="3"/>
  <c r="F339" i="3"/>
  <c r="R343" i="3"/>
  <c r="G348" i="3"/>
  <c r="W106" i="2"/>
  <c r="S338" i="3" s="1"/>
  <c r="W104" i="2"/>
  <c r="S336" i="3" s="1"/>
  <c r="K336" i="3"/>
  <c r="K104" i="2"/>
  <c r="M336" i="3" s="1"/>
  <c r="E104" i="2"/>
  <c r="J336" i="3" s="1"/>
  <c r="H336" i="3"/>
  <c r="N337" i="3"/>
  <c r="Q105" i="2"/>
  <c r="P337" i="3" s="1"/>
  <c r="F99" i="2"/>
  <c r="H337" i="3"/>
  <c r="E105" i="2"/>
  <c r="J337" i="3" s="1"/>
  <c r="R100" i="2"/>
  <c r="N338" i="3"/>
  <c r="Q106" i="2"/>
  <c r="P338" i="3" s="1"/>
  <c r="K338" i="3"/>
  <c r="K106" i="2"/>
  <c r="M338" i="3" s="1"/>
  <c r="R336" i="3"/>
  <c r="W105" i="2"/>
  <c r="S337" i="3" s="1"/>
  <c r="R337" i="3"/>
  <c r="E106" i="2"/>
  <c r="J338" i="3" s="1"/>
  <c r="H338" i="3"/>
  <c r="Q338" i="3" s="1"/>
  <c r="F100" i="2"/>
  <c r="R98" i="2"/>
  <c r="N336" i="3"/>
  <c r="Q104" i="2"/>
  <c r="P336" i="3" s="1"/>
  <c r="K337" i="3"/>
  <c r="K105" i="2"/>
  <c r="M337" i="3" s="1"/>
  <c r="R338" i="3"/>
  <c r="Q107" i="2"/>
  <c r="P339" i="3" s="1"/>
  <c r="N340" i="3"/>
  <c r="Q108" i="2"/>
  <c r="P340" i="3" s="1"/>
  <c r="L102" i="2"/>
  <c r="K340" i="3"/>
  <c r="K108" i="2"/>
  <c r="M340" i="3" s="1"/>
  <c r="N339" i="3"/>
  <c r="K339" i="3"/>
  <c r="Q341" i="3"/>
  <c r="K107" i="2"/>
  <c r="M339" i="3" s="1"/>
  <c r="Q344" i="3"/>
  <c r="R102" i="2"/>
  <c r="R340" i="3"/>
  <c r="R101" i="2"/>
  <c r="I339" i="3"/>
  <c r="R339" i="3" s="1"/>
  <c r="R341" i="3"/>
  <c r="Q345" i="3"/>
  <c r="X102" i="2"/>
  <c r="W108" i="2"/>
  <c r="S340" i="3" s="1"/>
  <c r="H340" i="3"/>
  <c r="E108" i="2"/>
  <c r="J340" i="3" s="1"/>
  <c r="W107" i="2"/>
  <c r="S339" i="3" s="1"/>
  <c r="H339" i="3"/>
  <c r="Q339" i="3" s="1"/>
  <c r="E107" i="2"/>
  <c r="J339" i="3" s="1"/>
  <c r="F334" i="3"/>
  <c r="F336" i="3"/>
  <c r="E335" i="3"/>
  <c r="E333" i="3"/>
  <c r="F333" i="3"/>
  <c r="F337" i="3"/>
  <c r="F335" i="3"/>
  <c r="E339" i="3"/>
  <c r="G345" i="3" s="1"/>
  <c r="E334" i="3"/>
  <c r="E338" i="3"/>
  <c r="E336" i="3"/>
  <c r="E337" i="3"/>
  <c r="X101" i="2"/>
  <c r="L101" i="2"/>
  <c r="G190" i="3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 s="1"/>
  <c r="Y4" i="2"/>
  <c r="B5" i="2"/>
  <c r="C5" i="2"/>
  <c r="D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N244" i="3" s="1"/>
  <c r="P6" i="2"/>
  <c r="S6" i="2"/>
  <c r="T6" i="2"/>
  <c r="U6" i="2"/>
  <c r="X6" i="2" s="1"/>
  <c r="V6" i="2"/>
  <c r="Y6" i="2"/>
  <c r="B7" i="2"/>
  <c r="C7" i="2"/>
  <c r="D7" i="2"/>
  <c r="F7" i="2"/>
  <c r="G7" i="2"/>
  <c r="H7" i="2"/>
  <c r="I7" i="2"/>
  <c r="J7" i="2"/>
  <c r="M7" i="2"/>
  <c r="N7" i="2"/>
  <c r="O7" i="2"/>
  <c r="P7" i="2"/>
  <c r="S7" i="2"/>
  <c r="T7" i="2"/>
  <c r="U7" i="2"/>
  <c r="V7" i="2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E15" i="2" s="1"/>
  <c r="J247" i="3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H249" i="3" s="1"/>
  <c r="D11" i="2"/>
  <c r="G11" i="2"/>
  <c r="H11" i="2"/>
  <c r="I11" i="2"/>
  <c r="K249" i="3" s="1"/>
  <c r="J11" i="2"/>
  <c r="M11" i="2"/>
  <c r="N11" i="2"/>
  <c r="O11" i="2"/>
  <c r="P11" i="2"/>
  <c r="S11" i="2"/>
  <c r="T11" i="2"/>
  <c r="U11" i="2"/>
  <c r="V11" i="2"/>
  <c r="Y11" i="2"/>
  <c r="AB11" i="2"/>
  <c r="AE11" i="2"/>
  <c r="B12" i="2"/>
  <c r="C12" i="2"/>
  <c r="D12" i="2"/>
  <c r="G12" i="2"/>
  <c r="H12" i="2"/>
  <c r="I12" i="2"/>
  <c r="J12" i="2"/>
  <c r="K18" i="2" s="1"/>
  <c r="M250" i="3" s="1"/>
  <c r="M12" i="2"/>
  <c r="N12" i="2"/>
  <c r="O12" i="2"/>
  <c r="P12" i="2"/>
  <c r="S12" i="2"/>
  <c r="T12" i="2"/>
  <c r="U12" i="2"/>
  <c r="V12" i="2"/>
  <c r="Y12" i="2"/>
  <c r="AB12" i="2"/>
  <c r="AE12" i="2"/>
  <c r="B13" i="2"/>
  <c r="C13" i="2"/>
  <c r="H251" i="3" s="1"/>
  <c r="D13" i="2"/>
  <c r="I251" i="3" s="1"/>
  <c r="G13" i="2"/>
  <c r="H13" i="2"/>
  <c r="I13" i="2"/>
  <c r="K251" i="3" s="1"/>
  <c r="J13" i="2"/>
  <c r="L251" i="3" s="1"/>
  <c r="M13" i="2"/>
  <c r="N13" i="2"/>
  <c r="O13" i="2"/>
  <c r="N251" i="3" s="1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H260" i="3" s="1"/>
  <c r="D22" i="2"/>
  <c r="G22" i="2"/>
  <c r="H22" i="2"/>
  <c r="I22" i="2"/>
  <c r="K260" i="3" s="1"/>
  <c r="J22" i="2"/>
  <c r="M22" i="2"/>
  <c r="N22" i="2"/>
  <c r="O22" i="2"/>
  <c r="N260" i="3" s="1"/>
  <c r="P22" i="2"/>
  <c r="S22" i="2"/>
  <c r="T22" i="2"/>
  <c r="U22" i="2"/>
  <c r="V22" i="2"/>
  <c r="Y22" i="2"/>
  <c r="AB22" i="2"/>
  <c r="AE22" i="2"/>
  <c r="B23" i="2"/>
  <c r="C23" i="2"/>
  <c r="D23" i="2"/>
  <c r="G23" i="2"/>
  <c r="H23" i="2"/>
  <c r="I23" i="2"/>
  <c r="J23" i="2"/>
  <c r="M23" i="2"/>
  <c r="N23" i="2"/>
  <c r="O23" i="2"/>
  <c r="P23" i="2"/>
  <c r="S23" i="2"/>
  <c r="T23" i="2"/>
  <c r="U23" i="2"/>
  <c r="V23" i="2"/>
  <c r="X23" i="2" s="1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M26" i="2"/>
  <c r="N26" i="2"/>
  <c r="O26" i="2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S28" i="2"/>
  <c r="T28" i="2"/>
  <c r="U28" i="2"/>
  <c r="V28" i="2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H268" i="3" s="1"/>
  <c r="D30" i="2"/>
  <c r="G30" i="2"/>
  <c r="H30" i="2"/>
  <c r="I30" i="2"/>
  <c r="K268" i="3" s="1"/>
  <c r="J30" i="2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M32" i="2"/>
  <c r="N32" i="2"/>
  <c r="O32" i="2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X37" i="2" s="1"/>
  <c r="V37" i="2"/>
  <c r="Y37" i="2"/>
  <c r="AB37" i="2"/>
  <c r="AE37" i="2"/>
  <c r="B38" i="2"/>
  <c r="C38" i="2"/>
  <c r="H276" i="3" s="1"/>
  <c r="D38" i="2"/>
  <c r="G38" i="2"/>
  <c r="H38" i="2"/>
  <c r="I38" i="2"/>
  <c r="K276" i="3" s="1"/>
  <c r="J38" i="2"/>
  <c r="M38" i="2"/>
  <c r="N38" i="2"/>
  <c r="O38" i="2"/>
  <c r="N276" i="3" s="1"/>
  <c r="P38" i="2"/>
  <c r="S38" i="2"/>
  <c r="T38" i="2"/>
  <c r="U38" i="2"/>
  <c r="V38" i="2"/>
  <c r="Y38" i="2"/>
  <c r="AB38" i="2"/>
  <c r="AE38" i="2"/>
  <c r="B39" i="2"/>
  <c r="C39" i="2"/>
  <c r="D39" i="2"/>
  <c r="G39" i="2"/>
  <c r="H39" i="2"/>
  <c r="I39" i="2"/>
  <c r="J39" i="2"/>
  <c r="M39" i="2"/>
  <c r="N39" i="2"/>
  <c r="O39" i="2"/>
  <c r="P39" i="2"/>
  <c r="S39" i="2"/>
  <c r="T39" i="2"/>
  <c r="U39" i="2"/>
  <c r="V39" i="2"/>
  <c r="X39" i="2" s="1"/>
  <c r="Y39" i="2"/>
  <c r="AB39" i="2"/>
  <c r="AE39" i="2"/>
  <c r="B40" i="2"/>
  <c r="C40" i="2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G42" i="2"/>
  <c r="H42" i="2"/>
  <c r="I42" i="2"/>
  <c r="J42" i="2"/>
  <c r="M42" i="2"/>
  <c r="N42" i="2"/>
  <c r="O42" i="2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I282" i="3" s="1"/>
  <c r="G44" i="2"/>
  <c r="H44" i="2"/>
  <c r="I44" i="2"/>
  <c r="J44" i="2"/>
  <c r="L282" i="3" s="1"/>
  <c r="M44" i="2"/>
  <c r="N44" i="2"/>
  <c r="O44" i="2"/>
  <c r="P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K284" i="3" s="1"/>
  <c r="J46" i="2"/>
  <c r="M46" i="2"/>
  <c r="N46" i="2"/>
  <c r="O46" i="2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G48" i="2"/>
  <c r="H48" i="2"/>
  <c r="I48" i="2"/>
  <c r="J48" i="2"/>
  <c r="M48" i="2"/>
  <c r="N48" i="2"/>
  <c r="O48" i="2"/>
  <c r="P48" i="2"/>
  <c r="S48" i="2"/>
  <c r="T48" i="2"/>
  <c r="U48" i="2"/>
  <c r="V48" i="2"/>
  <c r="Y48" i="2"/>
  <c r="AB48" i="2"/>
  <c r="AE48" i="2"/>
  <c r="B49" i="2"/>
  <c r="C49" i="2"/>
  <c r="D49" i="2"/>
  <c r="G49" i="2"/>
  <c r="H49" i="2"/>
  <c r="I49" i="2"/>
  <c r="J49" i="2"/>
  <c r="M49" i="2"/>
  <c r="N49" i="2"/>
  <c r="O49" i="2"/>
  <c r="P49" i="2"/>
  <c r="S49" i="2"/>
  <c r="T49" i="2"/>
  <c r="U49" i="2"/>
  <c r="V49" i="2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S50" i="2"/>
  <c r="T50" i="2"/>
  <c r="U50" i="2"/>
  <c r="V50" i="2"/>
  <c r="X50" i="2" s="1"/>
  <c r="Y50" i="2"/>
  <c r="AB50" i="2"/>
  <c r="AE50" i="2"/>
  <c r="B51" i="2"/>
  <c r="C51" i="2"/>
  <c r="D51" i="2"/>
  <c r="G51" i="2"/>
  <c r="H51" i="2"/>
  <c r="I51" i="2"/>
  <c r="J51" i="2"/>
  <c r="L51" i="2"/>
  <c r="M51" i="2"/>
  <c r="N51" i="2"/>
  <c r="O51" i="2"/>
  <c r="P51" i="2"/>
  <c r="O289" i="3" s="1"/>
  <c r="S51" i="2"/>
  <c r="T51" i="2"/>
  <c r="U51" i="2"/>
  <c r="V51" i="2"/>
  <c r="X51" i="2" s="1"/>
  <c r="Y51" i="2"/>
  <c r="AB51" i="2"/>
  <c r="AE51" i="2"/>
  <c r="B52" i="2"/>
  <c r="C52" i="2"/>
  <c r="D52" i="2"/>
  <c r="G52" i="2"/>
  <c r="H52" i="2"/>
  <c r="I52" i="2"/>
  <c r="J52" i="2"/>
  <c r="M52" i="2"/>
  <c r="N52" i="2"/>
  <c r="O52" i="2"/>
  <c r="P52" i="2"/>
  <c r="S52" i="2"/>
  <c r="T52" i="2"/>
  <c r="U52" i="2"/>
  <c r="X52" i="2" s="1"/>
  <c r="V52" i="2"/>
  <c r="Y52" i="2"/>
  <c r="AB52" i="2"/>
  <c r="AE52" i="2"/>
  <c r="B53" i="2"/>
  <c r="C53" i="2"/>
  <c r="D53" i="2"/>
  <c r="G53" i="2"/>
  <c r="H53" i="2"/>
  <c r="I53" i="2"/>
  <c r="J53" i="2"/>
  <c r="M53" i="2"/>
  <c r="N53" i="2"/>
  <c r="O53" i="2"/>
  <c r="P53" i="2"/>
  <c r="S53" i="2"/>
  <c r="T53" i="2"/>
  <c r="U53" i="2"/>
  <c r="V53" i="2"/>
  <c r="Y53" i="2"/>
  <c r="AB53" i="2"/>
  <c r="AE53" i="2"/>
  <c r="B54" i="2"/>
  <c r="C54" i="2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G55" i="2"/>
  <c r="H55" i="2"/>
  <c r="I55" i="2"/>
  <c r="J55" i="2"/>
  <c r="M55" i="2"/>
  <c r="N55" i="2"/>
  <c r="O55" i="2"/>
  <c r="N293" i="3" s="1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S56" i="2"/>
  <c r="T56" i="2"/>
  <c r="U56" i="2"/>
  <c r="V56" i="2"/>
  <c r="Y56" i="2"/>
  <c r="AB56" i="2"/>
  <c r="AE56" i="2"/>
  <c r="B57" i="2"/>
  <c r="C57" i="2"/>
  <c r="D57" i="2"/>
  <c r="G57" i="2"/>
  <c r="H57" i="2"/>
  <c r="I57" i="2"/>
  <c r="L57" i="2" s="1"/>
  <c r="J57" i="2"/>
  <c r="M57" i="2"/>
  <c r="N57" i="2"/>
  <c r="O57" i="2"/>
  <c r="P57" i="2"/>
  <c r="S57" i="2"/>
  <c r="T57" i="2"/>
  <c r="U57" i="2"/>
  <c r="V57" i="2"/>
  <c r="Y57" i="2"/>
  <c r="AB57" i="2"/>
  <c r="AE57" i="2"/>
  <c r="B58" i="2"/>
  <c r="C58" i="2"/>
  <c r="D58" i="2"/>
  <c r="G58" i="2"/>
  <c r="H58" i="2"/>
  <c r="I58" i="2"/>
  <c r="J58" i="2"/>
  <c r="M58" i="2"/>
  <c r="N58" i="2"/>
  <c r="O58" i="2"/>
  <c r="P58" i="2"/>
  <c r="S58" i="2"/>
  <c r="T58" i="2"/>
  <c r="U58" i="2"/>
  <c r="X58" i="2" s="1"/>
  <c r="V58" i="2"/>
  <c r="Y58" i="2"/>
  <c r="AB58" i="2"/>
  <c r="AE58" i="2"/>
  <c r="B59" i="2"/>
  <c r="C59" i="2"/>
  <c r="H297" i="3" s="1"/>
  <c r="D59" i="2"/>
  <c r="G59" i="2"/>
  <c r="H59" i="2"/>
  <c r="I59" i="2"/>
  <c r="J59" i="2"/>
  <c r="M59" i="2"/>
  <c r="N59" i="2"/>
  <c r="O59" i="2"/>
  <c r="P59" i="2"/>
  <c r="S59" i="2"/>
  <c r="T59" i="2"/>
  <c r="U59" i="2"/>
  <c r="V59" i="2"/>
  <c r="Y59" i="2"/>
  <c r="AB59" i="2"/>
  <c r="AE59" i="2"/>
  <c r="B60" i="2"/>
  <c r="C60" i="2"/>
  <c r="D60" i="2"/>
  <c r="I298" i="3" s="1"/>
  <c r="G60" i="2"/>
  <c r="H60" i="2"/>
  <c r="I60" i="2"/>
  <c r="J60" i="2"/>
  <c r="M60" i="2"/>
  <c r="N60" i="2"/>
  <c r="O60" i="2"/>
  <c r="P60" i="2"/>
  <c r="S60" i="2"/>
  <c r="T60" i="2"/>
  <c r="U60" i="2"/>
  <c r="V60" i="2"/>
  <c r="X60" i="2" s="1"/>
  <c r="Y60" i="2"/>
  <c r="AB60" i="2"/>
  <c r="AE60" i="2"/>
  <c r="B61" i="2"/>
  <c r="C61" i="2"/>
  <c r="D61" i="2"/>
  <c r="G61" i="2"/>
  <c r="H61" i="2"/>
  <c r="I61" i="2"/>
  <c r="J61" i="2"/>
  <c r="M61" i="2"/>
  <c r="N61" i="2"/>
  <c r="O61" i="2"/>
  <c r="P61" i="2"/>
  <c r="S61" i="2"/>
  <c r="T61" i="2"/>
  <c r="U61" i="2"/>
  <c r="V61" i="2"/>
  <c r="Y61" i="2"/>
  <c r="AB61" i="2"/>
  <c r="AE61" i="2"/>
  <c r="B62" i="2"/>
  <c r="C62" i="2"/>
  <c r="D62" i="2"/>
  <c r="G62" i="2"/>
  <c r="H62" i="2"/>
  <c r="I62" i="2"/>
  <c r="K300" i="3" s="1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G63" i="2"/>
  <c r="H63" i="2"/>
  <c r="I63" i="2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G64" i="2"/>
  <c r="H64" i="2"/>
  <c r="I64" i="2"/>
  <c r="J64" i="2"/>
  <c r="M64" i="2"/>
  <c r="N64" i="2"/>
  <c r="O64" i="2"/>
  <c r="P64" i="2"/>
  <c r="S64" i="2"/>
  <c r="T64" i="2"/>
  <c r="U64" i="2"/>
  <c r="V64" i="2"/>
  <c r="Y64" i="2"/>
  <c r="AB64" i="2"/>
  <c r="AE64" i="2"/>
  <c r="B65" i="2"/>
  <c r="C65" i="2"/>
  <c r="D65" i="2"/>
  <c r="G65" i="2"/>
  <c r="H65" i="2"/>
  <c r="I65" i="2"/>
  <c r="J65" i="2"/>
  <c r="M65" i="2"/>
  <c r="N65" i="2"/>
  <c r="O65" i="2"/>
  <c r="N303" i="3" s="1"/>
  <c r="P65" i="2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L304" i="3" s="1"/>
  <c r="M66" i="2"/>
  <c r="N66" i="2"/>
  <c r="O66" i="2"/>
  <c r="P66" i="2"/>
  <c r="S66" i="2"/>
  <c r="T66" i="2"/>
  <c r="U66" i="2"/>
  <c r="V66" i="2"/>
  <c r="X66" i="2" s="1"/>
  <c r="Y66" i="2"/>
  <c r="AB66" i="2"/>
  <c r="AE66" i="2"/>
  <c r="B67" i="2"/>
  <c r="C67" i="2"/>
  <c r="D67" i="2"/>
  <c r="G67" i="2"/>
  <c r="H67" i="2"/>
  <c r="I67" i="2"/>
  <c r="J67" i="2"/>
  <c r="L67" i="2"/>
  <c r="M67" i="2"/>
  <c r="N67" i="2"/>
  <c r="O67" i="2"/>
  <c r="P67" i="2"/>
  <c r="S67" i="2"/>
  <c r="T67" i="2"/>
  <c r="U67" i="2"/>
  <c r="V67" i="2"/>
  <c r="X67" i="2" s="1"/>
  <c r="Y67" i="2"/>
  <c r="AB67" i="2"/>
  <c r="AE67" i="2"/>
  <c r="B68" i="2"/>
  <c r="C68" i="2"/>
  <c r="D68" i="2"/>
  <c r="G68" i="2"/>
  <c r="H68" i="2"/>
  <c r="I68" i="2"/>
  <c r="J68" i="2"/>
  <c r="M68" i="2"/>
  <c r="N68" i="2"/>
  <c r="O68" i="2"/>
  <c r="P68" i="2"/>
  <c r="S68" i="2"/>
  <c r="T68" i="2"/>
  <c r="U68" i="2"/>
  <c r="X68" i="2" s="1"/>
  <c r="V68" i="2"/>
  <c r="Y68" i="2"/>
  <c r="AB68" i="2"/>
  <c r="AE68" i="2"/>
  <c r="B69" i="2"/>
  <c r="C69" i="2"/>
  <c r="D69" i="2"/>
  <c r="G69" i="2"/>
  <c r="H69" i="2"/>
  <c r="I69" i="2"/>
  <c r="J69" i="2"/>
  <c r="M69" i="2"/>
  <c r="N69" i="2"/>
  <c r="O69" i="2"/>
  <c r="P69" i="2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G71" i="2"/>
  <c r="H71" i="2"/>
  <c r="I71" i="2"/>
  <c r="J71" i="2"/>
  <c r="M71" i="2"/>
  <c r="N71" i="2"/>
  <c r="O71" i="2"/>
  <c r="P71" i="2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M72" i="2"/>
  <c r="N72" i="2"/>
  <c r="O72" i="2"/>
  <c r="P72" i="2"/>
  <c r="S72" i="2"/>
  <c r="T72" i="2"/>
  <c r="U72" i="2"/>
  <c r="V72" i="2"/>
  <c r="Y72" i="2"/>
  <c r="AB72" i="2"/>
  <c r="AE72" i="2"/>
  <c r="B73" i="2"/>
  <c r="C73" i="2"/>
  <c r="D73" i="2"/>
  <c r="G73" i="2"/>
  <c r="H73" i="2"/>
  <c r="I73" i="2"/>
  <c r="J73" i="2"/>
  <c r="M73" i="2"/>
  <c r="N73" i="2"/>
  <c r="O73" i="2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J74" i="2"/>
  <c r="M74" i="2"/>
  <c r="N74" i="2"/>
  <c r="O74" i="2"/>
  <c r="N312" i="3" s="1"/>
  <c r="P74" i="2"/>
  <c r="S74" i="2"/>
  <c r="T74" i="2"/>
  <c r="U74" i="2"/>
  <c r="V74" i="2"/>
  <c r="Y74" i="2"/>
  <c r="AB74" i="2"/>
  <c r="AE74" i="2"/>
  <c r="B75" i="2"/>
  <c r="C75" i="2"/>
  <c r="D75" i="2"/>
  <c r="G75" i="2"/>
  <c r="H75" i="2"/>
  <c r="I75" i="2"/>
  <c r="J75" i="2"/>
  <c r="M75" i="2"/>
  <c r="N75" i="2"/>
  <c r="O75" i="2"/>
  <c r="P75" i="2"/>
  <c r="S75" i="2"/>
  <c r="T75" i="2"/>
  <c r="U75" i="2"/>
  <c r="V75" i="2"/>
  <c r="Y75" i="2"/>
  <c r="AB75" i="2"/>
  <c r="AE75" i="2"/>
  <c r="B76" i="2"/>
  <c r="C76" i="2"/>
  <c r="D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G81" i="2"/>
  <c r="H81" i="2"/>
  <c r="I81" i="2"/>
  <c r="J81" i="2"/>
  <c r="M81" i="2"/>
  <c r="N81" i="2"/>
  <c r="O81" i="2"/>
  <c r="P81" i="2"/>
  <c r="S81" i="2"/>
  <c r="T81" i="2"/>
  <c r="U81" i="2"/>
  <c r="V81" i="2"/>
  <c r="Y81" i="2"/>
  <c r="AB81" i="2"/>
  <c r="AE81" i="2"/>
  <c r="B82" i="2"/>
  <c r="C82" i="2"/>
  <c r="D82" i="2"/>
  <c r="G82" i="2"/>
  <c r="H82" i="2"/>
  <c r="I82" i="2"/>
  <c r="J82" i="2"/>
  <c r="M82" i="2"/>
  <c r="N82" i="2"/>
  <c r="O82" i="2"/>
  <c r="P82" i="2"/>
  <c r="S82" i="2"/>
  <c r="T82" i="2"/>
  <c r="U82" i="2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P83" i="2"/>
  <c r="S83" i="2"/>
  <c r="T83" i="2"/>
  <c r="U83" i="2"/>
  <c r="V83" i="2"/>
  <c r="Y83" i="2"/>
  <c r="AB83" i="2"/>
  <c r="AE83" i="2"/>
  <c r="B84" i="2"/>
  <c r="C84" i="2"/>
  <c r="D84" i="2"/>
  <c r="G84" i="2"/>
  <c r="H84" i="2"/>
  <c r="I84" i="2"/>
  <c r="J84" i="2"/>
  <c r="M84" i="2"/>
  <c r="N84" i="2"/>
  <c r="O84" i="2"/>
  <c r="P84" i="2"/>
  <c r="S84" i="2"/>
  <c r="T84" i="2"/>
  <c r="U84" i="2"/>
  <c r="V84" i="2"/>
  <c r="X84" i="2" s="1"/>
  <c r="Y84" i="2"/>
  <c r="AB84" i="2"/>
  <c r="AE84" i="2"/>
  <c r="B85" i="2"/>
  <c r="C85" i="2"/>
  <c r="D85" i="2"/>
  <c r="G85" i="2"/>
  <c r="H85" i="2"/>
  <c r="I85" i="2"/>
  <c r="J85" i="2"/>
  <c r="L323" i="3" s="1"/>
  <c r="M85" i="2"/>
  <c r="N85" i="2"/>
  <c r="O85" i="2"/>
  <c r="P85" i="2"/>
  <c r="O323" i="3" s="1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S86" i="2"/>
  <c r="T86" i="2"/>
  <c r="U86" i="2"/>
  <c r="V86" i="2"/>
  <c r="Y86" i="2"/>
  <c r="AB86" i="2"/>
  <c r="AE86" i="2"/>
  <c r="B87" i="2"/>
  <c r="C87" i="2"/>
  <c r="H325" i="3" s="1"/>
  <c r="D87" i="2"/>
  <c r="G87" i="2"/>
  <c r="H87" i="2"/>
  <c r="I87" i="2"/>
  <c r="J87" i="2"/>
  <c r="M87" i="2"/>
  <c r="N87" i="2"/>
  <c r="O87" i="2"/>
  <c r="P87" i="2"/>
  <c r="S87" i="2"/>
  <c r="T87" i="2"/>
  <c r="U87" i="2"/>
  <c r="V87" i="2"/>
  <c r="Y87" i="2"/>
  <c r="AB87" i="2"/>
  <c r="AE87" i="2"/>
  <c r="B88" i="2"/>
  <c r="C88" i="2"/>
  <c r="D88" i="2"/>
  <c r="G88" i="2"/>
  <c r="H88" i="2"/>
  <c r="I88" i="2"/>
  <c r="J88" i="2"/>
  <c r="L326" i="3" s="1"/>
  <c r="M88" i="2"/>
  <c r="N88" i="2"/>
  <c r="O88" i="2"/>
  <c r="P88" i="2"/>
  <c r="O326" i="3" s="1"/>
  <c r="R88" i="2"/>
  <c r="S88" i="2"/>
  <c r="T88" i="2"/>
  <c r="U88" i="2"/>
  <c r="V88" i="2"/>
  <c r="X88" i="2" s="1"/>
  <c r="Y88" i="2"/>
  <c r="AB88" i="2"/>
  <c r="AE88" i="2"/>
  <c r="B89" i="2"/>
  <c r="C89" i="2"/>
  <c r="D89" i="2"/>
  <c r="G89" i="2"/>
  <c r="H89" i="2"/>
  <c r="I89" i="2"/>
  <c r="J89" i="2"/>
  <c r="M89" i="2"/>
  <c r="N89" i="2"/>
  <c r="O89" i="2"/>
  <c r="P89" i="2"/>
  <c r="S89" i="2"/>
  <c r="T89" i="2"/>
  <c r="U89" i="2"/>
  <c r="V89" i="2"/>
  <c r="Y89" i="2"/>
  <c r="AB89" i="2"/>
  <c r="AE89" i="2"/>
  <c r="B90" i="2"/>
  <c r="C90" i="2"/>
  <c r="D90" i="2"/>
  <c r="I328" i="3" s="1"/>
  <c r="G90" i="2"/>
  <c r="H90" i="2"/>
  <c r="I90" i="2"/>
  <c r="J90" i="2"/>
  <c r="M90" i="2"/>
  <c r="N90" i="2"/>
  <c r="O90" i="2"/>
  <c r="P90" i="2"/>
  <c r="S90" i="2"/>
  <c r="T90" i="2"/>
  <c r="U90" i="2"/>
  <c r="W96" i="2" s="1"/>
  <c r="S328" i="3" s="1"/>
  <c r="V90" i="2"/>
  <c r="Y90" i="2"/>
  <c r="AB90" i="2"/>
  <c r="AE90" i="2"/>
  <c r="B91" i="2"/>
  <c r="C91" i="2"/>
  <c r="D91" i="2"/>
  <c r="G91" i="2"/>
  <c r="H91" i="2"/>
  <c r="I91" i="2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H330" i="3" s="1"/>
  <c r="D92" i="2"/>
  <c r="G92" i="2"/>
  <c r="H92" i="2"/>
  <c r="I92" i="2"/>
  <c r="K330" i="3" s="1"/>
  <c r="J92" i="2"/>
  <c r="M92" i="2"/>
  <c r="N92" i="2"/>
  <c r="O92" i="2"/>
  <c r="P92" i="2"/>
  <c r="S92" i="2"/>
  <c r="T92" i="2"/>
  <c r="U92" i="2"/>
  <c r="V92" i="2"/>
  <c r="X92" i="2" s="1"/>
  <c r="Y92" i="2"/>
  <c r="AB92" i="2"/>
  <c r="AE92" i="2"/>
  <c r="B93" i="2"/>
  <c r="C93" i="2"/>
  <c r="D93" i="2"/>
  <c r="G93" i="2"/>
  <c r="H93" i="2"/>
  <c r="I93" i="2"/>
  <c r="J93" i="2"/>
  <c r="L331" i="3" s="1"/>
  <c r="M93" i="2"/>
  <c r="N93" i="2"/>
  <c r="O93" i="2"/>
  <c r="P93" i="2"/>
  <c r="O331" i="3" s="1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M94" i="2"/>
  <c r="N94" i="2"/>
  <c r="O94" i="2"/>
  <c r="P94" i="2"/>
  <c r="S94" i="2"/>
  <c r="T94" i="2"/>
  <c r="U94" i="2"/>
  <c r="W100" i="2" s="1"/>
  <c r="S332" i="3" s="1"/>
  <c r="V94" i="2"/>
  <c r="Y94" i="2"/>
  <c r="AB94" i="2"/>
  <c r="AE94" i="2"/>
  <c r="B95" i="2"/>
  <c r="C95" i="2"/>
  <c r="D95" i="2"/>
  <c r="G95" i="2"/>
  <c r="H95" i="2"/>
  <c r="I95" i="2"/>
  <c r="J95" i="2"/>
  <c r="M95" i="2"/>
  <c r="N95" i="2"/>
  <c r="O95" i="2"/>
  <c r="P95" i="2"/>
  <c r="S95" i="2"/>
  <c r="T95" i="2"/>
  <c r="U95" i="2"/>
  <c r="V95" i="2"/>
  <c r="Y95" i="2"/>
  <c r="AB95" i="2"/>
  <c r="AE95" i="2"/>
  <c r="B96" i="2"/>
  <c r="C96" i="2"/>
  <c r="D96" i="2"/>
  <c r="I334" i="3" s="1"/>
  <c r="G96" i="2"/>
  <c r="H96" i="2"/>
  <c r="I96" i="2"/>
  <c r="K102" i="2" s="1"/>
  <c r="M334" i="3" s="1"/>
  <c r="J96" i="2"/>
  <c r="M96" i="2"/>
  <c r="N96" i="2"/>
  <c r="O96" i="2"/>
  <c r="P96" i="2"/>
  <c r="O334" i="3" s="1"/>
  <c r="R96" i="2"/>
  <c r="S96" i="2"/>
  <c r="T96" i="2"/>
  <c r="U96" i="2"/>
  <c r="V96" i="2"/>
  <c r="X96" i="2" s="1"/>
  <c r="Y96" i="2"/>
  <c r="AB96" i="2"/>
  <c r="B97" i="2"/>
  <c r="C97" i="2"/>
  <c r="D97" i="2"/>
  <c r="I335" i="3" s="1"/>
  <c r="G97" i="2"/>
  <c r="H97" i="2"/>
  <c r="I97" i="2"/>
  <c r="J97" i="2"/>
  <c r="L335" i="3" s="1"/>
  <c r="M97" i="2"/>
  <c r="N97" i="2"/>
  <c r="O97" i="2"/>
  <c r="P97" i="2"/>
  <c r="O335" i="3" s="1"/>
  <c r="S97" i="2"/>
  <c r="U97" i="2"/>
  <c r="V97" i="2"/>
  <c r="Y97" i="2"/>
  <c r="AB97" i="2"/>
  <c r="G342" i="3" l="1"/>
  <c r="G335" i="3"/>
  <c r="G246" i="3"/>
  <c r="G343" i="3"/>
  <c r="G344" i="3"/>
  <c r="O321" i="3"/>
  <c r="L74" i="2"/>
  <c r="K312" i="3"/>
  <c r="N330" i="3"/>
  <c r="R92" i="2"/>
  <c r="H328" i="3"/>
  <c r="F90" i="2"/>
  <c r="R85" i="2"/>
  <c r="N323" i="3"/>
  <c r="O316" i="3"/>
  <c r="O315" i="3"/>
  <c r="F77" i="2"/>
  <c r="I315" i="3"/>
  <c r="R67" i="2"/>
  <c r="O305" i="3"/>
  <c r="R56" i="2"/>
  <c r="O294" i="3"/>
  <c r="L294" i="3"/>
  <c r="K293" i="3"/>
  <c r="H293" i="3"/>
  <c r="N291" i="3"/>
  <c r="L53" i="2"/>
  <c r="K291" i="3"/>
  <c r="H291" i="3"/>
  <c r="H286" i="3"/>
  <c r="R46" i="2"/>
  <c r="N284" i="3"/>
  <c r="H284" i="3"/>
  <c r="R87" i="2"/>
  <c r="N325" i="3"/>
  <c r="L87" i="2"/>
  <c r="K325" i="3"/>
  <c r="F85" i="2"/>
  <c r="I323" i="3"/>
  <c r="R323" i="3" s="1"/>
  <c r="I321" i="3"/>
  <c r="H314" i="3"/>
  <c r="F76" i="2"/>
  <c r="E81" i="2"/>
  <c r="J313" i="3" s="1"/>
  <c r="K297" i="3"/>
  <c r="L59" i="2"/>
  <c r="O280" i="3"/>
  <c r="N328" i="3"/>
  <c r="I326" i="3"/>
  <c r="R326" i="3" s="1"/>
  <c r="L324" i="3"/>
  <c r="K323" i="3"/>
  <c r="H319" i="3"/>
  <c r="L298" i="3"/>
  <c r="N335" i="3"/>
  <c r="Q103" i="2"/>
  <c r="P335" i="3" s="1"/>
  <c r="W101" i="2"/>
  <c r="S333" i="3" s="1"/>
  <c r="L95" i="2"/>
  <c r="K333" i="3"/>
  <c r="K101" i="2"/>
  <c r="M333" i="3" s="1"/>
  <c r="L329" i="3"/>
  <c r="I320" i="3"/>
  <c r="K309" i="3"/>
  <c r="L71" i="2"/>
  <c r="H309" i="3"/>
  <c r="N307" i="3"/>
  <c r="L69" i="2"/>
  <c r="K307" i="3"/>
  <c r="H307" i="3"/>
  <c r="Q307" i="3" s="1"/>
  <c r="H302" i="3"/>
  <c r="F64" i="2"/>
  <c r="N300" i="3"/>
  <c r="H300" i="3"/>
  <c r="Q300" i="3" s="1"/>
  <c r="H296" i="3"/>
  <c r="F58" i="2"/>
  <c r="L287" i="3"/>
  <c r="L49" i="2"/>
  <c r="F49" i="2"/>
  <c r="I287" i="3"/>
  <c r="L321" i="3"/>
  <c r="H318" i="3"/>
  <c r="F80" i="2"/>
  <c r="H312" i="3"/>
  <c r="N310" i="3"/>
  <c r="R66" i="2"/>
  <c r="O304" i="3"/>
  <c r="O282" i="3"/>
  <c r="R282" i="3" s="1"/>
  <c r="R44" i="2"/>
  <c r="L42" i="2"/>
  <c r="L280" i="3"/>
  <c r="E47" i="2"/>
  <c r="J279" i="3" s="1"/>
  <c r="I280" i="3"/>
  <c r="E48" i="2"/>
  <c r="J280" i="3" s="1"/>
  <c r="Q330" i="3"/>
  <c r="K328" i="3"/>
  <c r="Q89" i="2"/>
  <c r="P321" i="3" s="1"/>
  <c r="O324" i="3"/>
  <c r="H323" i="3"/>
  <c r="Q323" i="3" s="1"/>
  <c r="L316" i="3"/>
  <c r="L315" i="3"/>
  <c r="R60" i="2"/>
  <c r="O298" i="3"/>
  <c r="K335" i="3"/>
  <c r="K103" i="2"/>
  <c r="M335" i="3" s="1"/>
  <c r="E103" i="2"/>
  <c r="J335" i="3" s="1"/>
  <c r="H335" i="3"/>
  <c r="R95" i="2"/>
  <c r="Q101" i="2"/>
  <c r="P333" i="3" s="1"/>
  <c r="N333" i="3"/>
  <c r="E101" i="2"/>
  <c r="J333" i="3" s="1"/>
  <c r="H333" i="3"/>
  <c r="F93" i="2"/>
  <c r="I331" i="3"/>
  <c r="R331" i="3" s="1"/>
  <c r="O329" i="3"/>
  <c r="F91" i="2"/>
  <c r="I329" i="3"/>
  <c r="W103" i="2"/>
  <c r="S335" i="3" s="1"/>
  <c r="W102" i="2"/>
  <c r="S334" i="3" s="1"/>
  <c r="L96" i="2"/>
  <c r="L334" i="3"/>
  <c r="R334" i="3" s="1"/>
  <c r="Q99" i="2"/>
  <c r="P331" i="3" s="1"/>
  <c r="O332" i="3"/>
  <c r="L94" i="2"/>
  <c r="L332" i="3"/>
  <c r="R93" i="2"/>
  <c r="N331" i="3"/>
  <c r="K331" i="3"/>
  <c r="H331" i="3"/>
  <c r="N322" i="3"/>
  <c r="R84" i="2"/>
  <c r="K322" i="3"/>
  <c r="F84" i="2"/>
  <c r="H322" i="3"/>
  <c r="W88" i="2"/>
  <c r="S320" i="3" s="1"/>
  <c r="N320" i="3"/>
  <c r="K320" i="3"/>
  <c r="H320" i="3"/>
  <c r="F82" i="2"/>
  <c r="L310" i="3"/>
  <c r="L72" i="2"/>
  <c r="I310" i="3"/>
  <c r="L303" i="3"/>
  <c r="L65" i="2"/>
  <c r="F65" i="2"/>
  <c r="I303" i="3"/>
  <c r="R50" i="2"/>
  <c r="O288" i="3"/>
  <c r="L288" i="3"/>
  <c r="N287" i="3"/>
  <c r="O277" i="3"/>
  <c r="L277" i="3"/>
  <c r="O274" i="3"/>
  <c r="L36" i="2"/>
  <c r="L274" i="3"/>
  <c r="L271" i="3"/>
  <c r="O266" i="3"/>
  <c r="L266" i="3"/>
  <c r="O264" i="3"/>
  <c r="I264" i="3"/>
  <c r="L261" i="3"/>
  <c r="Q260" i="3"/>
  <c r="O258" i="3"/>
  <c r="L20" i="2"/>
  <c r="L258" i="3"/>
  <c r="O255" i="3"/>
  <c r="Q102" i="2"/>
  <c r="P334" i="3" s="1"/>
  <c r="N334" i="3"/>
  <c r="F96" i="2"/>
  <c r="H334" i="3"/>
  <c r="E102" i="2"/>
  <c r="J334" i="3" s="1"/>
  <c r="K332" i="3"/>
  <c r="H329" i="3"/>
  <c r="O327" i="3"/>
  <c r="L327" i="3"/>
  <c r="F89" i="2"/>
  <c r="I327" i="3"/>
  <c r="N326" i="3"/>
  <c r="K326" i="3"/>
  <c r="F88" i="2"/>
  <c r="H326" i="3"/>
  <c r="W92" i="2"/>
  <c r="S324" i="3" s="1"/>
  <c r="N324" i="3"/>
  <c r="K324" i="3"/>
  <c r="I324" i="3"/>
  <c r="R83" i="2"/>
  <c r="N321" i="3"/>
  <c r="K321" i="3"/>
  <c r="H321" i="3"/>
  <c r="O319" i="3"/>
  <c r="L319" i="3"/>
  <c r="O318" i="3"/>
  <c r="L318" i="3"/>
  <c r="O317" i="3"/>
  <c r="L317" i="3"/>
  <c r="F79" i="2"/>
  <c r="I317" i="3"/>
  <c r="N316" i="3"/>
  <c r="K316" i="3"/>
  <c r="I316" i="3"/>
  <c r="N315" i="3"/>
  <c r="K315" i="3"/>
  <c r="H315" i="3"/>
  <c r="O313" i="3"/>
  <c r="L313" i="3"/>
  <c r="F75" i="2"/>
  <c r="I313" i="3"/>
  <c r="O311" i="3"/>
  <c r="L311" i="3"/>
  <c r="I311" i="3"/>
  <c r="K310" i="3"/>
  <c r="H310" i="3"/>
  <c r="O308" i="3"/>
  <c r="L308" i="3"/>
  <c r="I308" i="3"/>
  <c r="N305" i="3"/>
  <c r="L305" i="3"/>
  <c r="F67" i="2"/>
  <c r="I305" i="3"/>
  <c r="N304" i="3"/>
  <c r="K304" i="3"/>
  <c r="I304" i="3"/>
  <c r="R304" i="3" s="1"/>
  <c r="K303" i="3"/>
  <c r="H303" i="3"/>
  <c r="O301" i="3"/>
  <c r="L301" i="3"/>
  <c r="F63" i="2"/>
  <c r="I301" i="3"/>
  <c r="X61" i="2"/>
  <c r="O299" i="3"/>
  <c r="L299" i="3"/>
  <c r="I299" i="3"/>
  <c r="N298" i="3"/>
  <c r="K298" i="3"/>
  <c r="F60" i="2"/>
  <c r="H298" i="3"/>
  <c r="X57" i="2"/>
  <c r="O295" i="3"/>
  <c r="X56" i="2"/>
  <c r="N294" i="3"/>
  <c r="K294" i="3"/>
  <c r="I294" i="3"/>
  <c r="O292" i="3"/>
  <c r="L292" i="3"/>
  <c r="I292" i="3"/>
  <c r="N289" i="3"/>
  <c r="L289" i="3"/>
  <c r="F51" i="2"/>
  <c r="I289" i="3"/>
  <c r="N288" i="3"/>
  <c r="K288" i="3"/>
  <c r="I288" i="3"/>
  <c r="K287" i="3"/>
  <c r="H287" i="3"/>
  <c r="O285" i="3"/>
  <c r="L285" i="3"/>
  <c r="I285" i="3"/>
  <c r="O283" i="3"/>
  <c r="L283" i="3"/>
  <c r="I283" i="3"/>
  <c r="N282" i="3"/>
  <c r="K282" i="3"/>
  <c r="H282" i="3"/>
  <c r="R42" i="2"/>
  <c r="N280" i="3"/>
  <c r="K280" i="3"/>
  <c r="H280" i="3"/>
  <c r="O278" i="3"/>
  <c r="L278" i="3"/>
  <c r="I278" i="3"/>
  <c r="N277" i="3"/>
  <c r="L39" i="2"/>
  <c r="K277" i="3"/>
  <c r="H277" i="3"/>
  <c r="N274" i="3"/>
  <c r="K274" i="3"/>
  <c r="H274" i="3"/>
  <c r="O272" i="3"/>
  <c r="L34" i="2"/>
  <c r="L272" i="3"/>
  <c r="I272" i="3"/>
  <c r="K271" i="3"/>
  <c r="H271" i="3"/>
  <c r="N269" i="3"/>
  <c r="L269" i="3"/>
  <c r="I269" i="3"/>
  <c r="O267" i="3"/>
  <c r="L267" i="3"/>
  <c r="I267" i="3"/>
  <c r="N266" i="3"/>
  <c r="K266" i="3"/>
  <c r="H266" i="3"/>
  <c r="R26" i="2"/>
  <c r="N264" i="3"/>
  <c r="K264" i="3"/>
  <c r="H264" i="3"/>
  <c r="O262" i="3"/>
  <c r="L262" i="3"/>
  <c r="I262" i="3"/>
  <c r="N261" i="3"/>
  <c r="L23" i="2"/>
  <c r="K261" i="3"/>
  <c r="H261" i="3"/>
  <c r="N258" i="3"/>
  <c r="K258" i="3"/>
  <c r="H258" i="3"/>
  <c r="O256" i="3"/>
  <c r="N255" i="3"/>
  <c r="L255" i="3"/>
  <c r="E17" i="2"/>
  <c r="J249" i="3" s="1"/>
  <c r="O254" i="3"/>
  <c r="K16" i="2"/>
  <c r="M248" i="3" s="1"/>
  <c r="N253" i="3"/>
  <c r="L253" i="3"/>
  <c r="O252" i="3"/>
  <c r="L252" i="3"/>
  <c r="I252" i="3"/>
  <c r="Q251" i="3"/>
  <c r="N250" i="3"/>
  <c r="K250" i="3"/>
  <c r="H250" i="3"/>
  <c r="N247" i="3"/>
  <c r="K247" i="3"/>
  <c r="H247" i="3"/>
  <c r="O246" i="3"/>
  <c r="L246" i="3"/>
  <c r="I246" i="3"/>
  <c r="W10" i="2"/>
  <c r="S242" i="3" s="1"/>
  <c r="O245" i="3"/>
  <c r="K12" i="2"/>
  <c r="M244" i="3" s="1"/>
  <c r="L245" i="3"/>
  <c r="H243" i="3"/>
  <c r="O242" i="3"/>
  <c r="L242" i="3"/>
  <c r="I242" i="3"/>
  <c r="O241" i="3"/>
  <c r="L241" i="3"/>
  <c r="K100" i="2"/>
  <c r="M332" i="3" s="1"/>
  <c r="I277" i="3"/>
  <c r="Q276" i="3"/>
  <c r="I274" i="3"/>
  <c r="N271" i="3"/>
  <c r="I271" i="3"/>
  <c r="O269" i="3"/>
  <c r="N268" i="3"/>
  <c r="Q268" i="3" s="1"/>
  <c r="I266" i="3"/>
  <c r="L26" i="2"/>
  <c r="L264" i="3"/>
  <c r="O261" i="3"/>
  <c r="I261" i="3"/>
  <c r="I258" i="3"/>
  <c r="O253" i="3"/>
  <c r="K334" i="3"/>
  <c r="N332" i="3"/>
  <c r="I332" i="3"/>
  <c r="N329" i="3"/>
  <c r="L91" i="2"/>
  <c r="K329" i="3"/>
  <c r="R335" i="3"/>
  <c r="O333" i="3"/>
  <c r="L333" i="3"/>
  <c r="F95" i="2"/>
  <c r="I333" i="3"/>
  <c r="H332" i="3"/>
  <c r="E100" i="2"/>
  <c r="J332" i="3" s="1"/>
  <c r="O330" i="3"/>
  <c r="L92" i="2"/>
  <c r="L330" i="3"/>
  <c r="I330" i="3"/>
  <c r="Q93" i="2"/>
  <c r="P325" i="3" s="1"/>
  <c r="O328" i="3"/>
  <c r="L328" i="3"/>
  <c r="R328" i="3" s="1"/>
  <c r="R89" i="2"/>
  <c r="N327" i="3"/>
  <c r="K327" i="3"/>
  <c r="H327" i="3"/>
  <c r="O325" i="3"/>
  <c r="L325" i="3"/>
  <c r="I325" i="3"/>
  <c r="H324" i="3"/>
  <c r="Q324" i="3" s="1"/>
  <c r="O322" i="3"/>
  <c r="L322" i="3"/>
  <c r="I322" i="3"/>
  <c r="Q85" i="2"/>
  <c r="P317" i="3" s="1"/>
  <c r="O320" i="3"/>
  <c r="L320" i="3"/>
  <c r="R81" i="2"/>
  <c r="N319" i="3"/>
  <c r="K319" i="3"/>
  <c r="F81" i="2"/>
  <c r="I319" i="3"/>
  <c r="N318" i="3"/>
  <c r="K318" i="3"/>
  <c r="I318" i="3"/>
  <c r="N317" i="3"/>
  <c r="K317" i="3"/>
  <c r="H317" i="3"/>
  <c r="H316" i="3"/>
  <c r="Q316" i="3" s="1"/>
  <c r="O314" i="3"/>
  <c r="L314" i="3"/>
  <c r="W80" i="2"/>
  <c r="S312" i="3" s="1"/>
  <c r="R75" i="2"/>
  <c r="N313" i="3"/>
  <c r="K313" i="3"/>
  <c r="H313" i="3"/>
  <c r="R73" i="2"/>
  <c r="N311" i="3"/>
  <c r="L73" i="2"/>
  <c r="K311" i="3"/>
  <c r="E79" i="2"/>
  <c r="J311" i="3" s="1"/>
  <c r="H311" i="3"/>
  <c r="R71" i="2"/>
  <c r="O309" i="3"/>
  <c r="N308" i="3"/>
  <c r="L70" i="2"/>
  <c r="K308" i="3"/>
  <c r="H308" i="3"/>
  <c r="R68" i="2"/>
  <c r="O306" i="3"/>
  <c r="L306" i="3"/>
  <c r="I306" i="3"/>
  <c r="K305" i="3"/>
  <c r="H305" i="3"/>
  <c r="H304" i="3"/>
  <c r="R64" i="2"/>
  <c r="O302" i="3"/>
  <c r="L302" i="3"/>
  <c r="N301" i="3"/>
  <c r="L63" i="2"/>
  <c r="K301" i="3"/>
  <c r="H301" i="3"/>
  <c r="N299" i="3"/>
  <c r="L61" i="2"/>
  <c r="K299" i="3"/>
  <c r="H299" i="3"/>
  <c r="X59" i="2"/>
  <c r="O297" i="3"/>
  <c r="R58" i="2"/>
  <c r="O296" i="3"/>
  <c r="L296" i="3"/>
  <c r="N295" i="3"/>
  <c r="L295" i="3"/>
  <c r="F57" i="2"/>
  <c r="I295" i="3"/>
  <c r="H294" i="3"/>
  <c r="N292" i="3"/>
  <c r="K292" i="3"/>
  <c r="F54" i="2"/>
  <c r="H292" i="3"/>
  <c r="R52" i="2"/>
  <c r="O290" i="3"/>
  <c r="L290" i="3"/>
  <c r="I290" i="3"/>
  <c r="K289" i="3"/>
  <c r="H289" i="3"/>
  <c r="H288" i="3"/>
  <c r="R48" i="2"/>
  <c r="O286" i="3"/>
  <c r="L286" i="3"/>
  <c r="N285" i="3"/>
  <c r="L47" i="2"/>
  <c r="K285" i="3"/>
  <c r="H285" i="3"/>
  <c r="N283" i="3"/>
  <c r="K283" i="3"/>
  <c r="H283" i="3"/>
  <c r="O281" i="3"/>
  <c r="L281" i="3"/>
  <c r="I281" i="3"/>
  <c r="O279" i="3"/>
  <c r="L279" i="3"/>
  <c r="I279" i="3"/>
  <c r="N278" i="3"/>
  <c r="K278" i="3"/>
  <c r="F40" i="2"/>
  <c r="H278" i="3"/>
  <c r="X38" i="2"/>
  <c r="R38" i="2"/>
  <c r="O275" i="3"/>
  <c r="L275" i="3"/>
  <c r="I275" i="3"/>
  <c r="O273" i="3"/>
  <c r="L273" i="3"/>
  <c r="I273" i="3"/>
  <c r="N272" i="3"/>
  <c r="K272" i="3"/>
  <c r="H272" i="3"/>
  <c r="O270" i="3"/>
  <c r="L32" i="2"/>
  <c r="L270" i="3"/>
  <c r="I270" i="3"/>
  <c r="K269" i="3"/>
  <c r="H269" i="3"/>
  <c r="N267" i="3"/>
  <c r="K267" i="3"/>
  <c r="H267" i="3"/>
  <c r="O265" i="3"/>
  <c r="L265" i="3"/>
  <c r="I265" i="3"/>
  <c r="O263" i="3"/>
  <c r="L263" i="3"/>
  <c r="I263" i="3"/>
  <c r="N262" i="3"/>
  <c r="K262" i="3"/>
  <c r="H262" i="3"/>
  <c r="X22" i="2"/>
  <c r="R22" i="2"/>
  <c r="O259" i="3"/>
  <c r="L259" i="3"/>
  <c r="I259" i="3"/>
  <c r="O257" i="3"/>
  <c r="L257" i="3"/>
  <c r="I257" i="3"/>
  <c r="N256" i="3"/>
  <c r="L18" i="2"/>
  <c r="L256" i="3"/>
  <c r="I256" i="3"/>
  <c r="K255" i="3"/>
  <c r="F17" i="2"/>
  <c r="I255" i="3"/>
  <c r="N254" i="3"/>
  <c r="L16" i="2"/>
  <c r="L254" i="3"/>
  <c r="I254" i="3"/>
  <c r="R254" i="3" s="1"/>
  <c r="K253" i="3"/>
  <c r="I253" i="3"/>
  <c r="N252" i="3"/>
  <c r="K252" i="3"/>
  <c r="H252" i="3"/>
  <c r="W12" i="2"/>
  <c r="S244" i="3" s="1"/>
  <c r="W14" i="2"/>
  <c r="S246" i="3" s="1"/>
  <c r="O249" i="3"/>
  <c r="L11" i="2"/>
  <c r="O248" i="3"/>
  <c r="L248" i="3"/>
  <c r="I248" i="3"/>
  <c r="N246" i="3"/>
  <c r="K246" i="3"/>
  <c r="H246" i="3"/>
  <c r="N245" i="3"/>
  <c r="K245" i="3"/>
  <c r="I245" i="3"/>
  <c r="N242" i="3"/>
  <c r="K242" i="3"/>
  <c r="F4" i="2"/>
  <c r="H242" i="3"/>
  <c r="N241" i="3"/>
  <c r="K241" i="3"/>
  <c r="I241" i="3"/>
  <c r="Q340" i="3"/>
  <c r="Q337" i="3"/>
  <c r="Q336" i="3"/>
  <c r="N314" i="3"/>
  <c r="K314" i="3"/>
  <c r="I314" i="3"/>
  <c r="X74" i="2"/>
  <c r="R74" i="2"/>
  <c r="O312" i="3"/>
  <c r="L312" i="3"/>
  <c r="I312" i="3"/>
  <c r="X72" i="2"/>
  <c r="R72" i="2"/>
  <c r="O310" i="3"/>
  <c r="N309" i="3"/>
  <c r="L309" i="3"/>
  <c r="F71" i="2"/>
  <c r="I309" i="3"/>
  <c r="R69" i="2"/>
  <c r="O307" i="3"/>
  <c r="L307" i="3"/>
  <c r="I307" i="3"/>
  <c r="N306" i="3"/>
  <c r="K306" i="3"/>
  <c r="F68" i="2"/>
  <c r="H306" i="3"/>
  <c r="R65" i="2"/>
  <c r="O303" i="3"/>
  <c r="N302" i="3"/>
  <c r="K302" i="3"/>
  <c r="I302" i="3"/>
  <c r="O300" i="3"/>
  <c r="L300" i="3"/>
  <c r="I300" i="3"/>
  <c r="N297" i="3"/>
  <c r="L297" i="3"/>
  <c r="F59" i="2"/>
  <c r="I297" i="3"/>
  <c r="N296" i="3"/>
  <c r="K296" i="3"/>
  <c r="I296" i="3"/>
  <c r="K295" i="3"/>
  <c r="H295" i="3"/>
  <c r="O293" i="3"/>
  <c r="L293" i="3"/>
  <c r="F55" i="2"/>
  <c r="I293" i="3"/>
  <c r="X53" i="2"/>
  <c r="O291" i="3"/>
  <c r="L291" i="3"/>
  <c r="I291" i="3"/>
  <c r="N290" i="3"/>
  <c r="K290" i="3"/>
  <c r="F52" i="2"/>
  <c r="H290" i="3"/>
  <c r="X49" i="2"/>
  <c r="O287" i="3"/>
  <c r="N286" i="3"/>
  <c r="K286" i="3"/>
  <c r="I286" i="3"/>
  <c r="O284" i="3"/>
  <c r="L284" i="3"/>
  <c r="I284" i="3"/>
  <c r="N281" i="3"/>
  <c r="K281" i="3"/>
  <c r="H281" i="3"/>
  <c r="N279" i="3"/>
  <c r="L41" i="2"/>
  <c r="K279" i="3"/>
  <c r="H279" i="3"/>
  <c r="O276" i="3"/>
  <c r="L38" i="2"/>
  <c r="L276" i="3"/>
  <c r="I276" i="3"/>
  <c r="N275" i="3"/>
  <c r="K275" i="3"/>
  <c r="H275" i="3"/>
  <c r="N273" i="3"/>
  <c r="K273" i="3"/>
  <c r="H273" i="3"/>
  <c r="O271" i="3"/>
  <c r="L33" i="2"/>
  <c r="R32" i="2"/>
  <c r="N270" i="3"/>
  <c r="K270" i="3"/>
  <c r="H270" i="3"/>
  <c r="O268" i="3"/>
  <c r="L30" i="2"/>
  <c r="L268" i="3"/>
  <c r="I268" i="3"/>
  <c r="X28" i="2"/>
  <c r="R28" i="2"/>
  <c r="N265" i="3"/>
  <c r="K265" i="3"/>
  <c r="H265" i="3"/>
  <c r="N263" i="3"/>
  <c r="L25" i="2"/>
  <c r="K263" i="3"/>
  <c r="H263" i="3"/>
  <c r="O260" i="3"/>
  <c r="L22" i="2"/>
  <c r="L260" i="3"/>
  <c r="I260" i="3"/>
  <c r="N259" i="3"/>
  <c r="K259" i="3"/>
  <c r="H259" i="3"/>
  <c r="N257" i="3"/>
  <c r="K257" i="3"/>
  <c r="H257" i="3"/>
  <c r="K256" i="3"/>
  <c r="H256" i="3"/>
  <c r="H255" i="3"/>
  <c r="K254" i="3"/>
  <c r="H254" i="3"/>
  <c r="H253" i="3"/>
  <c r="O251" i="3"/>
  <c r="R251" i="3" s="1"/>
  <c r="L13" i="2"/>
  <c r="X12" i="2"/>
  <c r="R12" i="2"/>
  <c r="N249" i="3"/>
  <c r="Q249" i="3" s="1"/>
  <c r="L249" i="3"/>
  <c r="I249" i="3"/>
  <c r="N248" i="3"/>
  <c r="K248" i="3"/>
  <c r="H248" i="3"/>
  <c r="H245" i="3"/>
  <c r="O244" i="3"/>
  <c r="L244" i="3"/>
  <c r="I244" i="3"/>
  <c r="O243" i="3"/>
  <c r="L243" i="3"/>
  <c r="F5" i="2"/>
  <c r="H241" i="3"/>
  <c r="Q100" i="2"/>
  <c r="P332" i="3" s="1"/>
  <c r="O250" i="3"/>
  <c r="L250" i="3"/>
  <c r="I250" i="3"/>
  <c r="O247" i="3"/>
  <c r="L247" i="3"/>
  <c r="F9" i="2"/>
  <c r="I247" i="3"/>
  <c r="K244" i="3"/>
  <c r="H244" i="3"/>
  <c r="Q244" i="3" s="1"/>
  <c r="N243" i="3"/>
  <c r="K243" i="3"/>
  <c r="I243" i="3"/>
  <c r="G336" i="3"/>
  <c r="G341" i="3"/>
  <c r="G337" i="3"/>
  <c r="G338" i="3"/>
  <c r="G333" i="3"/>
  <c r="G340" i="3"/>
  <c r="G339" i="3"/>
  <c r="G334" i="3"/>
  <c r="G252" i="3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S331" i="3" s="1"/>
  <c r="W98" i="2"/>
  <c r="S330" i="3" s="1"/>
  <c r="Q95" i="2"/>
  <c r="P327" i="3" s="1"/>
  <c r="K92" i="2"/>
  <c r="M324" i="3" s="1"/>
  <c r="Q91" i="2"/>
  <c r="P323" i="3" s="1"/>
  <c r="K88" i="2"/>
  <c r="M320" i="3" s="1"/>
  <c r="E11" i="2"/>
  <c r="J243" i="3" s="1"/>
  <c r="F6" i="2"/>
  <c r="R94" i="2"/>
  <c r="E99" i="2"/>
  <c r="J331" i="3" s="1"/>
  <c r="K98" i="2"/>
  <c r="M330" i="3" s="1"/>
  <c r="E95" i="2"/>
  <c r="J327" i="3" s="1"/>
  <c r="E91" i="2"/>
  <c r="J323" i="3" s="1"/>
  <c r="R82" i="2"/>
  <c r="X64" i="2"/>
  <c r="R36" i="2"/>
  <c r="F87" i="2"/>
  <c r="E93" i="2"/>
  <c r="J325" i="3" s="1"/>
  <c r="W84" i="2"/>
  <c r="S316" i="3" s="1"/>
  <c r="F83" i="2"/>
  <c r="E85" i="2"/>
  <c r="J317" i="3" s="1"/>
  <c r="E89" i="2"/>
  <c r="J321" i="3" s="1"/>
  <c r="Q83" i="2"/>
  <c r="P315" i="3" s="1"/>
  <c r="F74" i="2"/>
  <c r="F62" i="2"/>
  <c r="W61" i="2"/>
  <c r="S293" i="3" s="1"/>
  <c r="L55" i="2"/>
  <c r="K46" i="2"/>
  <c r="M278" i="3" s="1"/>
  <c r="K32" i="2"/>
  <c r="M264" i="3" s="1"/>
  <c r="X31" i="2"/>
  <c r="R20" i="2"/>
  <c r="K26" i="2"/>
  <c r="M258" i="3" s="1"/>
  <c r="F8" i="2"/>
  <c r="E13" i="2"/>
  <c r="J245" i="3" s="1"/>
  <c r="X7" i="2"/>
  <c r="K96" i="2"/>
  <c r="M328" i="3" s="1"/>
  <c r="K82" i="2"/>
  <c r="M314" i="3" s="1"/>
  <c r="E98" i="2"/>
  <c r="J330" i="3" s="1"/>
  <c r="F92" i="2"/>
  <c r="R90" i="2"/>
  <c r="R86" i="2"/>
  <c r="W82" i="2"/>
  <c r="S314" i="3" s="1"/>
  <c r="L76" i="2"/>
  <c r="X48" i="2"/>
  <c r="K42" i="2"/>
  <c r="M274" i="3" s="1"/>
  <c r="R30" i="2"/>
  <c r="AT8" i="2"/>
  <c r="Q97" i="2"/>
  <c r="P329" i="3" s="1"/>
  <c r="R91" i="2"/>
  <c r="W86" i="2"/>
  <c r="S318" i="3" s="1"/>
  <c r="E75" i="2"/>
  <c r="J307" i="3" s="1"/>
  <c r="K34" i="2"/>
  <c r="M266" i="3" s="1"/>
  <c r="E9" i="2"/>
  <c r="J241" i="3" s="1"/>
  <c r="K86" i="2"/>
  <c r="M318" i="3" s="1"/>
  <c r="K84" i="2"/>
  <c r="M316" i="3" s="1"/>
  <c r="L75" i="2"/>
  <c r="F42" i="2"/>
  <c r="R7" i="2"/>
  <c r="R3" i="2"/>
  <c r="X95" i="2"/>
  <c r="W94" i="2"/>
  <c r="S326" i="3" s="1"/>
  <c r="L93" i="2"/>
  <c r="W90" i="2"/>
  <c r="S322" i="3" s="1"/>
  <c r="L89" i="2"/>
  <c r="K94" i="2"/>
  <c r="M326" i="3" s="1"/>
  <c r="Q87" i="2"/>
  <c r="P319" i="3" s="1"/>
  <c r="K90" i="2"/>
  <c r="M322" i="3" s="1"/>
  <c r="L79" i="2"/>
  <c r="L77" i="2"/>
  <c r="W65" i="2"/>
  <c r="S297" i="3" s="1"/>
  <c r="W57" i="2"/>
  <c r="S289" i="3" s="1"/>
  <c r="X44" i="2"/>
  <c r="K40" i="2"/>
  <c r="M272" i="3" s="1"/>
  <c r="L28" i="2"/>
  <c r="X26" i="2"/>
  <c r="K24" i="2"/>
  <c r="M256" i="3" s="1"/>
  <c r="F15" i="2"/>
  <c r="L14" i="2"/>
  <c r="F13" i="2"/>
  <c r="L12" i="2"/>
  <c r="F11" i="2"/>
  <c r="L10" i="2"/>
  <c r="K99" i="2"/>
  <c r="M331" i="3" s="1"/>
  <c r="W63" i="2"/>
  <c r="S295" i="3" s="1"/>
  <c r="W55" i="2"/>
  <c r="S287" i="3" s="1"/>
  <c r="W20" i="2"/>
  <c r="S252" i="3" s="1"/>
  <c r="R5" i="2"/>
  <c r="AT7" i="2"/>
  <c r="R97" i="2"/>
  <c r="E97" i="2"/>
  <c r="J329" i="3" s="1"/>
  <c r="X94" i="2"/>
  <c r="Q98" i="2"/>
  <c r="P330" i="3" s="1"/>
  <c r="X90" i="2"/>
  <c r="E87" i="2"/>
  <c r="J319" i="3" s="1"/>
  <c r="X86" i="2"/>
  <c r="E83" i="2"/>
  <c r="J315" i="3" s="1"/>
  <c r="X82" i="2"/>
  <c r="X76" i="2"/>
  <c r="R76" i="2"/>
  <c r="W78" i="2"/>
  <c r="S310" i="3" s="1"/>
  <c r="K80" i="2"/>
  <c r="M312" i="3" s="1"/>
  <c r="F73" i="2"/>
  <c r="X70" i="2"/>
  <c r="R70" i="2"/>
  <c r="W74" i="2"/>
  <c r="S306" i="3" s="1"/>
  <c r="F69" i="2"/>
  <c r="E73" i="2"/>
  <c r="J305" i="3" s="1"/>
  <c r="X63" i="2"/>
  <c r="R63" i="2"/>
  <c r="R62" i="2"/>
  <c r="W67" i="2"/>
  <c r="S299" i="3" s="1"/>
  <c r="F61" i="2"/>
  <c r="X55" i="2"/>
  <c r="R54" i="2"/>
  <c r="W59" i="2"/>
  <c r="S291" i="3" s="1"/>
  <c r="F53" i="2"/>
  <c r="L44" i="2"/>
  <c r="F44" i="2"/>
  <c r="L40" i="2"/>
  <c r="X36" i="2"/>
  <c r="X32" i="2"/>
  <c r="X30" i="2"/>
  <c r="W28" i="2"/>
  <c r="S260" i="3" s="1"/>
  <c r="L24" i="2"/>
  <c r="X20" i="2"/>
  <c r="X3" i="2"/>
  <c r="F97" i="2"/>
  <c r="L97" i="2"/>
  <c r="X97" i="2"/>
  <c r="K91" i="2"/>
  <c r="M323" i="3" s="1"/>
  <c r="K89" i="2"/>
  <c r="M321" i="3" s="1"/>
  <c r="K87" i="2"/>
  <c r="M319" i="3" s="1"/>
  <c r="W15" i="2"/>
  <c r="S247" i="3" s="1"/>
  <c r="X9" i="2"/>
  <c r="W97" i="2"/>
  <c r="S329" i="3" s="1"/>
  <c r="W93" i="2"/>
  <c r="S325" i="3" s="1"/>
  <c r="W89" i="2"/>
  <c r="S321" i="3" s="1"/>
  <c r="Q81" i="2"/>
  <c r="P313" i="3" s="1"/>
  <c r="Q79" i="2"/>
  <c r="P311" i="3" s="1"/>
  <c r="W83" i="2"/>
  <c r="S315" i="3" s="1"/>
  <c r="Q77" i="2"/>
  <c r="P309" i="3" s="1"/>
  <c r="W81" i="2"/>
  <c r="S313" i="3" s="1"/>
  <c r="X75" i="2"/>
  <c r="Q75" i="2"/>
  <c r="P307" i="3" s="1"/>
  <c r="W79" i="2"/>
  <c r="S311" i="3" s="1"/>
  <c r="X73" i="2"/>
  <c r="Q72" i="2"/>
  <c r="P304" i="3" s="1"/>
  <c r="Q70" i="2"/>
  <c r="P302" i="3" s="1"/>
  <c r="Q62" i="2"/>
  <c r="P294" i="3" s="1"/>
  <c r="Q56" i="2"/>
  <c r="P288" i="3" s="1"/>
  <c r="L48" i="2"/>
  <c r="K53" i="2"/>
  <c r="M285" i="3" s="1"/>
  <c r="K54" i="2"/>
  <c r="M286" i="3" s="1"/>
  <c r="W46" i="2"/>
  <c r="S278" i="3" s="1"/>
  <c r="X41" i="2"/>
  <c r="W47" i="2"/>
  <c r="S279" i="3" s="1"/>
  <c r="W42" i="2"/>
  <c r="S274" i="3" s="1"/>
  <c r="F41" i="2"/>
  <c r="E46" i="2"/>
  <c r="J278" i="3" s="1"/>
  <c r="K43" i="2"/>
  <c r="M275" i="3" s="1"/>
  <c r="L37" i="2"/>
  <c r="W39" i="2"/>
  <c r="S271" i="3" s="1"/>
  <c r="X33" i="2"/>
  <c r="W34" i="2"/>
  <c r="S266" i="3" s="1"/>
  <c r="F33" i="2"/>
  <c r="E39" i="2"/>
  <c r="J271" i="3" s="1"/>
  <c r="K35" i="2"/>
  <c r="M267" i="3" s="1"/>
  <c r="L29" i="2"/>
  <c r="W23" i="2"/>
  <c r="S255" i="3" s="1"/>
  <c r="X17" i="2"/>
  <c r="W19" i="2"/>
  <c r="S251" i="3" s="1"/>
  <c r="X13" i="2"/>
  <c r="W18" i="2"/>
  <c r="S250" i="3" s="1"/>
  <c r="L90" i="2"/>
  <c r="E96" i="2"/>
  <c r="J328" i="3" s="1"/>
  <c r="L88" i="2"/>
  <c r="E94" i="2"/>
  <c r="J326" i="3" s="1"/>
  <c r="L86" i="2"/>
  <c r="E92" i="2"/>
  <c r="J324" i="3" s="1"/>
  <c r="L85" i="2"/>
  <c r="L84" i="2"/>
  <c r="E90" i="2"/>
  <c r="J322" i="3" s="1"/>
  <c r="L83" i="2"/>
  <c r="L82" i="2"/>
  <c r="E88" i="2"/>
  <c r="J320" i="3" s="1"/>
  <c r="L81" i="2"/>
  <c r="L80" i="2"/>
  <c r="E86" i="2"/>
  <c r="J318" i="3" s="1"/>
  <c r="L78" i="2"/>
  <c r="E84" i="2"/>
  <c r="J316" i="3" s="1"/>
  <c r="W76" i="2"/>
  <c r="S308" i="3" s="1"/>
  <c r="W72" i="2"/>
  <c r="S304" i="3" s="1"/>
  <c r="E78" i="2"/>
  <c r="J310" i="3" s="1"/>
  <c r="F72" i="2"/>
  <c r="K76" i="2"/>
  <c r="M308" i="3" s="1"/>
  <c r="E76" i="2"/>
  <c r="J308" i="3" s="1"/>
  <c r="F70" i="2"/>
  <c r="E52" i="2"/>
  <c r="J284" i="3" s="1"/>
  <c r="F46" i="2"/>
  <c r="W44" i="2"/>
  <c r="S276" i="3" s="1"/>
  <c r="F43" i="2"/>
  <c r="E49" i="2"/>
  <c r="J281" i="3" s="1"/>
  <c r="W36" i="2"/>
  <c r="S268" i="3" s="1"/>
  <c r="F35" i="2"/>
  <c r="E41" i="2"/>
  <c r="J273" i="3" s="1"/>
  <c r="F27" i="2"/>
  <c r="E33" i="2"/>
  <c r="J265" i="3" s="1"/>
  <c r="F19" i="2"/>
  <c r="E19" i="2"/>
  <c r="J251" i="3" s="1"/>
  <c r="E21" i="2"/>
  <c r="J253" i="3" s="1"/>
  <c r="E23" i="2"/>
  <c r="J255" i="3" s="1"/>
  <c r="E25" i="2"/>
  <c r="J257" i="3" s="1"/>
  <c r="K97" i="2"/>
  <c r="M329" i="3" s="1"/>
  <c r="K95" i="2"/>
  <c r="M327" i="3" s="1"/>
  <c r="K93" i="2"/>
  <c r="M325" i="3" s="1"/>
  <c r="K85" i="2"/>
  <c r="M317" i="3" s="1"/>
  <c r="K83" i="2"/>
  <c r="M315" i="3" s="1"/>
  <c r="K81" i="2"/>
  <c r="M313" i="3" s="1"/>
  <c r="K79" i="2"/>
  <c r="M311" i="3" s="1"/>
  <c r="W77" i="2"/>
  <c r="S309" i="3" s="1"/>
  <c r="X71" i="2"/>
  <c r="W75" i="2"/>
  <c r="S307" i="3" s="1"/>
  <c r="X69" i="2"/>
  <c r="L68" i="2"/>
  <c r="K74" i="2"/>
  <c r="M306" i="3" s="1"/>
  <c r="W73" i="2"/>
  <c r="S305" i="3" s="1"/>
  <c r="L66" i="2"/>
  <c r="K72" i="2"/>
  <c r="M304" i="3" s="1"/>
  <c r="W71" i="2"/>
  <c r="S303" i="3" s="1"/>
  <c r="L64" i="2"/>
  <c r="K70" i="2"/>
  <c r="M302" i="3" s="1"/>
  <c r="W69" i="2"/>
  <c r="S301" i="3" s="1"/>
  <c r="K68" i="2"/>
  <c r="M300" i="3" s="1"/>
  <c r="L62" i="2"/>
  <c r="Q67" i="2"/>
  <c r="P299" i="3" s="1"/>
  <c r="K66" i="2"/>
  <c r="M298" i="3" s="1"/>
  <c r="L60" i="2"/>
  <c r="Q65" i="2"/>
  <c r="P297" i="3" s="1"/>
  <c r="K64" i="2"/>
  <c r="M296" i="3" s="1"/>
  <c r="L58" i="2"/>
  <c r="Q63" i="2"/>
  <c r="P295" i="3" s="1"/>
  <c r="K62" i="2"/>
  <c r="M294" i="3" s="1"/>
  <c r="L56" i="2"/>
  <c r="Q61" i="2"/>
  <c r="P293" i="3" s="1"/>
  <c r="K60" i="2"/>
  <c r="M292" i="3" s="1"/>
  <c r="L54" i="2"/>
  <c r="Q59" i="2"/>
  <c r="P291" i="3" s="1"/>
  <c r="K58" i="2"/>
  <c r="M290" i="3" s="1"/>
  <c r="L52" i="2"/>
  <c r="Q57" i="2"/>
  <c r="P289" i="3" s="1"/>
  <c r="K56" i="2"/>
  <c r="M288" i="3" s="1"/>
  <c r="L50" i="2"/>
  <c r="Q55" i="2"/>
  <c r="P287" i="3" s="1"/>
  <c r="W53" i="2"/>
  <c r="S285" i="3" s="1"/>
  <c r="X47" i="2"/>
  <c r="R41" i="2"/>
  <c r="Q46" i="2"/>
  <c r="P278" i="3" s="1"/>
  <c r="Q47" i="2"/>
  <c r="P279" i="3" s="1"/>
  <c r="R39" i="2"/>
  <c r="Q45" i="2"/>
  <c r="P277" i="3" s="1"/>
  <c r="R33" i="2"/>
  <c r="Q39" i="2"/>
  <c r="P271" i="3" s="1"/>
  <c r="R31" i="2"/>
  <c r="Q37" i="2"/>
  <c r="P269" i="3" s="1"/>
  <c r="R25" i="2"/>
  <c r="Q31" i="2"/>
  <c r="P263" i="3" s="1"/>
  <c r="R23" i="2"/>
  <c r="Q29" i="2"/>
  <c r="P261" i="3" s="1"/>
  <c r="R15" i="2"/>
  <c r="Q21" i="2"/>
  <c r="P253" i="3" s="1"/>
  <c r="R13" i="2"/>
  <c r="Q19" i="2"/>
  <c r="P251" i="3" s="1"/>
  <c r="R11" i="2"/>
  <c r="Q17" i="2"/>
  <c r="P249" i="3" s="1"/>
  <c r="R9" i="2"/>
  <c r="Q15" i="2"/>
  <c r="P247" i="3" s="1"/>
  <c r="K10" i="2"/>
  <c r="M242" i="3" s="1"/>
  <c r="W95" i="2"/>
  <c r="S327" i="3" s="1"/>
  <c r="W91" i="2"/>
  <c r="S323" i="3" s="1"/>
  <c r="W87" i="2"/>
  <c r="S319" i="3" s="1"/>
  <c r="W85" i="2"/>
  <c r="S317" i="3" s="1"/>
  <c r="Q73" i="2"/>
  <c r="P305" i="3" s="1"/>
  <c r="Q74" i="2"/>
  <c r="P306" i="3" s="1"/>
  <c r="E71" i="2"/>
  <c r="J303" i="3" s="1"/>
  <c r="Q68" i="2"/>
  <c r="P300" i="3" s="1"/>
  <c r="Q66" i="2"/>
  <c r="P298" i="3" s="1"/>
  <c r="Q64" i="2"/>
  <c r="P296" i="3" s="1"/>
  <c r="Q60" i="2"/>
  <c r="P292" i="3" s="1"/>
  <c r="Q58" i="2"/>
  <c r="P290" i="3" s="1"/>
  <c r="Q54" i="2"/>
  <c r="P286" i="3" s="1"/>
  <c r="K51" i="2"/>
  <c r="M283" i="3" s="1"/>
  <c r="K50" i="2"/>
  <c r="M282" i="3" s="1"/>
  <c r="L45" i="2"/>
  <c r="W31" i="2"/>
  <c r="S263" i="3" s="1"/>
  <c r="X25" i="2"/>
  <c r="W26" i="2"/>
  <c r="S258" i="3" s="1"/>
  <c r="F25" i="2"/>
  <c r="E31" i="2"/>
  <c r="J263" i="3" s="1"/>
  <c r="K27" i="2"/>
  <c r="M259" i="3" s="1"/>
  <c r="L21" i="2"/>
  <c r="W21" i="2"/>
  <c r="S253" i="3" s="1"/>
  <c r="X15" i="2"/>
  <c r="W17" i="2"/>
  <c r="S249" i="3" s="1"/>
  <c r="X11" i="2"/>
  <c r="W16" i="2"/>
  <c r="S248" i="3" s="1"/>
  <c r="X91" i="2"/>
  <c r="Q96" i="2"/>
  <c r="P328" i="3" s="1"/>
  <c r="X89" i="2"/>
  <c r="Q94" i="2"/>
  <c r="P326" i="3" s="1"/>
  <c r="X87" i="2"/>
  <c r="Q92" i="2"/>
  <c r="P324" i="3" s="1"/>
  <c r="X85" i="2"/>
  <c r="Q90" i="2"/>
  <c r="P322" i="3" s="1"/>
  <c r="X83" i="2"/>
  <c r="Q88" i="2"/>
  <c r="P320" i="3" s="1"/>
  <c r="X81" i="2"/>
  <c r="Q86" i="2"/>
  <c r="P318" i="3" s="1"/>
  <c r="X79" i="2"/>
  <c r="Q84" i="2"/>
  <c r="P316" i="3" s="1"/>
  <c r="K78" i="2"/>
  <c r="M310" i="3" s="1"/>
  <c r="X77" i="2"/>
  <c r="E77" i="2"/>
  <c r="J309" i="3" s="1"/>
  <c r="E82" i="2"/>
  <c r="J314" i="3" s="1"/>
  <c r="E80" i="2"/>
  <c r="J312" i="3" s="1"/>
  <c r="Q71" i="2"/>
  <c r="P303" i="3" s="1"/>
  <c r="Q69" i="2"/>
  <c r="P301" i="3" s="1"/>
  <c r="X65" i="2"/>
  <c r="W70" i="2"/>
  <c r="S302" i="3" s="1"/>
  <c r="R61" i="2"/>
  <c r="R59" i="2"/>
  <c r="R57" i="2"/>
  <c r="R55" i="2"/>
  <c r="R53" i="2"/>
  <c r="R51" i="2"/>
  <c r="R49" i="2"/>
  <c r="Q53" i="2"/>
  <c r="P285" i="3" s="1"/>
  <c r="W52" i="2"/>
  <c r="S284" i="3" s="1"/>
  <c r="W45" i="2"/>
  <c r="S277" i="3" s="1"/>
  <c r="W49" i="2"/>
  <c r="S281" i="3" s="1"/>
  <c r="W48" i="2"/>
  <c r="S280" i="3" s="1"/>
  <c r="X43" i="2"/>
  <c r="K49" i="2"/>
  <c r="M281" i="3" s="1"/>
  <c r="L43" i="2"/>
  <c r="K44" i="2"/>
  <c r="M276" i="3" s="1"/>
  <c r="K48" i="2"/>
  <c r="M280" i="3" s="1"/>
  <c r="W38" i="2"/>
  <c r="S270" i="3" s="1"/>
  <c r="W41" i="2"/>
  <c r="S273" i="3" s="1"/>
  <c r="W40" i="2"/>
  <c r="S272" i="3" s="1"/>
  <c r="X35" i="2"/>
  <c r="K41" i="2"/>
  <c r="M273" i="3" s="1"/>
  <c r="L35" i="2"/>
  <c r="K36" i="2"/>
  <c r="M268" i="3" s="1"/>
  <c r="K38" i="2"/>
  <c r="M270" i="3" s="1"/>
  <c r="W30" i="2"/>
  <c r="S262" i="3" s="1"/>
  <c r="W33" i="2"/>
  <c r="S265" i="3" s="1"/>
  <c r="W32" i="2"/>
  <c r="S264" i="3" s="1"/>
  <c r="X27" i="2"/>
  <c r="K33" i="2"/>
  <c r="M265" i="3" s="1"/>
  <c r="L27" i="2"/>
  <c r="K28" i="2"/>
  <c r="M260" i="3" s="1"/>
  <c r="K30" i="2"/>
  <c r="M262" i="3" s="1"/>
  <c r="W22" i="2"/>
  <c r="S254" i="3" s="1"/>
  <c r="W25" i="2"/>
  <c r="S257" i="3" s="1"/>
  <c r="W24" i="2"/>
  <c r="S256" i="3" s="1"/>
  <c r="X19" i="2"/>
  <c r="K25" i="2"/>
  <c r="M257" i="3" s="1"/>
  <c r="L19" i="2"/>
  <c r="K20" i="2"/>
  <c r="M252" i="3" s="1"/>
  <c r="K22" i="2"/>
  <c r="M254" i="3" s="1"/>
  <c r="Q82" i="2"/>
  <c r="P314" i="3" s="1"/>
  <c r="Q80" i="2"/>
  <c r="P312" i="3" s="1"/>
  <c r="Q78" i="2"/>
  <c r="P310" i="3" s="1"/>
  <c r="Q76" i="2"/>
  <c r="P308" i="3" s="1"/>
  <c r="E74" i="2"/>
  <c r="J306" i="3" s="1"/>
  <c r="E72" i="2"/>
  <c r="J304" i="3" s="1"/>
  <c r="E70" i="2"/>
  <c r="J302" i="3" s="1"/>
  <c r="W68" i="2"/>
  <c r="S300" i="3" s="1"/>
  <c r="E68" i="2"/>
  <c r="J300" i="3" s="1"/>
  <c r="W66" i="2"/>
  <c r="S298" i="3" s="1"/>
  <c r="E66" i="2"/>
  <c r="J298" i="3" s="1"/>
  <c r="W64" i="2"/>
  <c r="S296" i="3" s="1"/>
  <c r="E64" i="2"/>
  <c r="J296" i="3" s="1"/>
  <c r="W62" i="2"/>
  <c r="S294" i="3" s="1"/>
  <c r="E62" i="2"/>
  <c r="J294" i="3" s="1"/>
  <c r="W60" i="2"/>
  <c r="S292" i="3" s="1"/>
  <c r="E60" i="2"/>
  <c r="J292" i="3" s="1"/>
  <c r="W58" i="2"/>
  <c r="S290" i="3" s="1"/>
  <c r="E58" i="2"/>
  <c r="J290" i="3" s="1"/>
  <c r="W56" i="2"/>
  <c r="S288" i="3" s="1"/>
  <c r="E56" i="2"/>
  <c r="J288" i="3" s="1"/>
  <c r="W54" i="2"/>
  <c r="S286" i="3" s="1"/>
  <c r="E54" i="2"/>
  <c r="J286" i="3" s="1"/>
  <c r="F48" i="2"/>
  <c r="Q52" i="2"/>
  <c r="P284" i="3" s="1"/>
  <c r="Q50" i="2"/>
  <c r="P282" i="3" s="1"/>
  <c r="Q51" i="2"/>
  <c r="P283" i="3" s="1"/>
  <c r="K47" i="2"/>
  <c r="M279" i="3" s="1"/>
  <c r="F39" i="2"/>
  <c r="E45" i="2"/>
  <c r="J277" i="3" s="1"/>
  <c r="R37" i="2"/>
  <c r="Q43" i="2"/>
  <c r="P275" i="3" s="1"/>
  <c r="K39" i="2"/>
  <c r="M271" i="3" s="1"/>
  <c r="W37" i="2"/>
  <c r="S269" i="3" s="1"/>
  <c r="F31" i="2"/>
  <c r="E37" i="2"/>
  <c r="J269" i="3" s="1"/>
  <c r="R29" i="2"/>
  <c r="Q35" i="2"/>
  <c r="P267" i="3" s="1"/>
  <c r="K31" i="2"/>
  <c r="M263" i="3" s="1"/>
  <c r="W29" i="2"/>
  <c r="S261" i="3" s="1"/>
  <c r="F23" i="2"/>
  <c r="E29" i="2"/>
  <c r="J261" i="3" s="1"/>
  <c r="R21" i="2"/>
  <c r="Q27" i="2"/>
  <c r="P259" i="3" s="1"/>
  <c r="K77" i="2"/>
  <c r="M309" i="3" s="1"/>
  <c r="K75" i="2"/>
  <c r="M307" i="3" s="1"/>
  <c r="K73" i="2"/>
  <c r="M305" i="3" s="1"/>
  <c r="K71" i="2"/>
  <c r="M303" i="3" s="1"/>
  <c r="K69" i="2"/>
  <c r="M301" i="3" s="1"/>
  <c r="E69" i="2"/>
  <c r="J301" i="3" s="1"/>
  <c r="K67" i="2"/>
  <c r="M299" i="3" s="1"/>
  <c r="E67" i="2"/>
  <c r="J299" i="3" s="1"/>
  <c r="K65" i="2"/>
  <c r="M297" i="3" s="1"/>
  <c r="E65" i="2"/>
  <c r="J297" i="3" s="1"/>
  <c r="K63" i="2"/>
  <c r="M295" i="3" s="1"/>
  <c r="E63" i="2"/>
  <c r="J295" i="3" s="1"/>
  <c r="K61" i="2"/>
  <c r="M293" i="3" s="1"/>
  <c r="E61" i="2"/>
  <c r="J293" i="3" s="1"/>
  <c r="K59" i="2"/>
  <c r="M291" i="3" s="1"/>
  <c r="E59" i="2"/>
  <c r="J291" i="3" s="1"/>
  <c r="K57" i="2"/>
  <c r="M289" i="3" s="1"/>
  <c r="E57" i="2"/>
  <c r="J289" i="3" s="1"/>
  <c r="K55" i="2"/>
  <c r="M287" i="3" s="1"/>
  <c r="E55" i="2"/>
  <c r="J287" i="3" s="1"/>
  <c r="F47" i="2"/>
  <c r="E53" i="2"/>
  <c r="J285" i="3" s="1"/>
  <c r="L46" i="2"/>
  <c r="K52" i="2"/>
  <c r="M284" i="3" s="1"/>
  <c r="W51" i="2"/>
  <c r="S283" i="3" s="1"/>
  <c r="X45" i="2"/>
  <c r="W50" i="2"/>
  <c r="S282" i="3" s="1"/>
  <c r="E51" i="2"/>
  <c r="J283" i="3" s="1"/>
  <c r="R43" i="2"/>
  <c r="Q48" i="2"/>
  <c r="P280" i="3" s="1"/>
  <c r="Q49" i="2"/>
  <c r="P281" i="3" s="1"/>
  <c r="K45" i="2"/>
  <c r="M277" i="3" s="1"/>
  <c r="W43" i="2"/>
  <c r="S275" i="3" s="1"/>
  <c r="F37" i="2"/>
  <c r="E43" i="2"/>
  <c r="J275" i="3" s="1"/>
  <c r="R35" i="2"/>
  <c r="Q41" i="2"/>
  <c r="P273" i="3" s="1"/>
  <c r="K37" i="2"/>
  <c r="M269" i="3" s="1"/>
  <c r="W35" i="2"/>
  <c r="S267" i="3" s="1"/>
  <c r="F29" i="2"/>
  <c r="E35" i="2"/>
  <c r="J267" i="3" s="1"/>
  <c r="R27" i="2"/>
  <c r="Q33" i="2"/>
  <c r="P265" i="3" s="1"/>
  <c r="K29" i="2"/>
  <c r="M261" i="3" s="1"/>
  <c r="W27" i="2"/>
  <c r="S259" i="3" s="1"/>
  <c r="F21" i="2"/>
  <c r="E27" i="2"/>
  <c r="J259" i="3" s="1"/>
  <c r="R19" i="2"/>
  <c r="Q25" i="2"/>
  <c r="P257" i="3" s="1"/>
  <c r="R17" i="2"/>
  <c r="Q23" i="2"/>
  <c r="P255" i="3" s="1"/>
  <c r="R47" i="2"/>
  <c r="R45" i="2"/>
  <c r="E44" i="2"/>
  <c r="J276" i="3" s="1"/>
  <c r="E42" i="2"/>
  <c r="J274" i="3" s="1"/>
  <c r="E40" i="2"/>
  <c r="J272" i="3" s="1"/>
  <c r="E38" i="2"/>
  <c r="J270" i="3" s="1"/>
  <c r="E36" i="2"/>
  <c r="J268" i="3" s="1"/>
  <c r="E34" i="2"/>
  <c r="J266" i="3" s="1"/>
  <c r="E32" i="2"/>
  <c r="J264" i="3" s="1"/>
  <c r="E30" i="2"/>
  <c r="J262" i="3" s="1"/>
  <c r="E28" i="2"/>
  <c r="J260" i="3" s="1"/>
  <c r="E26" i="2"/>
  <c r="J258" i="3" s="1"/>
  <c r="E24" i="2"/>
  <c r="J256" i="3" s="1"/>
  <c r="E22" i="2"/>
  <c r="J254" i="3" s="1"/>
  <c r="E20" i="2"/>
  <c r="J252" i="3" s="1"/>
  <c r="E18" i="2"/>
  <c r="J250" i="3" s="1"/>
  <c r="E16" i="2"/>
  <c r="J248" i="3" s="1"/>
  <c r="K15" i="2"/>
  <c r="M247" i="3" s="1"/>
  <c r="L9" i="2"/>
  <c r="W13" i="2"/>
  <c r="S245" i="3" s="1"/>
  <c r="L7" i="2"/>
  <c r="W11" i="2"/>
  <c r="S243" i="3" s="1"/>
  <c r="L5" i="2"/>
  <c r="W9" i="2"/>
  <c r="S241" i="3" s="1"/>
  <c r="L3" i="2"/>
  <c r="K23" i="2"/>
  <c r="M255" i="3" s="1"/>
  <c r="K21" i="2"/>
  <c r="M253" i="3" s="1"/>
  <c r="K14" i="2"/>
  <c r="M246" i="3" s="1"/>
  <c r="K19" i="2"/>
  <c r="M251" i="3" s="1"/>
  <c r="K17" i="2"/>
  <c r="M249" i="3" s="1"/>
  <c r="E50" i="2"/>
  <c r="J282" i="3" s="1"/>
  <c r="X46" i="2"/>
  <c r="F45" i="2"/>
  <c r="Q44" i="2"/>
  <c r="P276" i="3" s="1"/>
  <c r="F38" i="2"/>
  <c r="Q42" i="2"/>
  <c r="P274" i="3" s="1"/>
  <c r="F36" i="2"/>
  <c r="Q40" i="2"/>
  <c r="P272" i="3" s="1"/>
  <c r="F34" i="2"/>
  <c r="Q38" i="2"/>
  <c r="P270" i="3" s="1"/>
  <c r="F32" i="2"/>
  <c r="Q36" i="2"/>
  <c r="P268" i="3" s="1"/>
  <c r="F30" i="2"/>
  <c r="Q34" i="2"/>
  <c r="P266" i="3" s="1"/>
  <c r="F28" i="2"/>
  <c r="Q32" i="2"/>
  <c r="P264" i="3" s="1"/>
  <c r="F26" i="2"/>
  <c r="Q30" i="2"/>
  <c r="P262" i="3" s="1"/>
  <c r="F24" i="2"/>
  <c r="Q28" i="2"/>
  <c r="P260" i="3" s="1"/>
  <c r="F22" i="2"/>
  <c r="Q26" i="2"/>
  <c r="P258" i="3" s="1"/>
  <c r="F20" i="2"/>
  <c r="Q24" i="2"/>
  <c r="P256" i="3" s="1"/>
  <c r="F18" i="2"/>
  <c r="Q22" i="2"/>
  <c r="P254" i="3" s="1"/>
  <c r="F16" i="2"/>
  <c r="Q20" i="2"/>
  <c r="P252" i="3" s="1"/>
  <c r="F14" i="2"/>
  <c r="Q13" i="2"/>
  <c r="P245" i="3" s="1"/>
  <c r="Q18" i="2"/>
  <c r="P250" i="3" s="1"/>
  <c r="F12" i="2"/>
  <c r="Q11" i="2"/>
  <c r="P243" i="3" s="1"/>
  <c r="Q16" i="2"/>
  <c r="P248" i="3" s="1"/>
  <c r="F10" i="2"/>
  <c r="Q9" i="2"/>
  <c r="P241" i="3" s="1"/>
  <c r="R8" i="2"/>
  <c r="Q14" i="2"/>
  <c r="P246" i="3" s="1"/>
  <c r="L8" i="2"/>
  <c r="E14" i="2"/>
  <c r="J246" i="3" s="1"/>
  <c r="R6" i="2"/>
  <c r="Q12" i="2"/>
  <c r="P244" i="3" s="1"/>
  <c r="L6" i="2"/>
  <c r="E12" i="2"/>
  <c r="J244" i="3" s="1"/>
  <c r="R4" i="2"/>
  <c r="Q10" i="2"/>
  <c r="P242" i="3" s="1"/>
  <c r="L4" i="2"/>
  <c r="E10" i="2"/>
  <c r="J242" i="3" s="1"/>
  <c r="K13" i="2"/>
  <c r="M245" i="3" s="1"/>
  <c r="K11" i="2"/>
  <c r="M243" i="3" s="1"/>
  <c r="K9" i="2"/>
  <c r="M241" i="3" s="1"/>
  <c r="R243" i="3" l="1"/>
  <c r="R314" i="3"/>
  <c r="R298" i="3"/>
  <c r="Q241" i="3"/>
  <c r="R296" i="3"/>
  <c r="Q242" i="3"/>
  <c r="R253" i="3"/>
  <c r="Q322" i="3"/>
  <c r="Q309" i="3"/>
  <c r="Q325" i="3"/>
  <c r="Q273" i="3"/>
  <c r="R241" i="3"/>
  <c r="Q252" i="3"/>
  <c r="R256" i="3"/>
  <c r="R257" i="3"/>
  <c r="Q262" i="3"/>
  <c r="Q269" i="3"/>
  <c r="R275" i="3"/>
  <c r="R281" i="3"/>
  <c r="R290" i="3"/>
  <c r="Q294" i="3"/>
  <c r="R306" i="3"/>
  <c r="Q313" i="3"/>
  <c r="Q317" i="3"/>
  <c r="Q250" i="3"/>
  <c r="R252" i="3"/>
  <c r="R267" i="3"/>
  <c r="Q274" i="3"/>
  <c r="R285" i="3"/>
  <c r="R289" i="3"/>
  <c r="R292" i="3"/>
  <c r="Q321" i="3"/>
  <c r="R324" i="3"/>
  <c r="Q319" i="3"/>
  <c r="R288" i="3"/>
  <c r="Q333" i="3"/>
  <c r="Q312" i="3"/>
  <c r="R258" i="3"/>
  <c r="R244" i="3"/>
  <c r="Q248" i="3"/>
  <c r="Q257" i="3"/>
  <c r="Q275" i="3"/>
  <c r="R245" i="3"/>
  <c r="R259" i="3"/>
  <c r="R263" i="3"/>
  <c r="Q283" i="3"/>
  <c r="R318" i="3"/>
  <c r="R261" i="3"/>
  <c r="R266" i="3"/>
  <c r="Q258" i="3"/>
  <c r="R269" i="3"/>
  <c r="Q277" i="3"/>
  <c r="R278" i="3"/>
  <c r="Q287" i="3"/>
  <c r="R294" i="3"/>
  <c r="R311" i="3"/>
  <c r="Q334" i="3"/>
  <c r="Q320" i="3"/>
  <c r="Q297" i="3"/>
  <c r="Q255" i="3"/>
  <c r="R286" i="3"/>
  <c r="Q292" i="3"/>
  <c r="Q308" i="3"/>
  <c r="R330" i="3"/>
  <c r="R274" i="3"/>
  <c r="R272" i="3"/>
  <c r="R317" i="3"/>
  <c r="Q326" i="3"/>
  <c r="R327" i="3"/>
  <c r="Q329" i="3"/>
  <c r="R303" i="3"/>
  <c r="R310" i="3"/>
  <c r="Q335" i="3"/>
  <c r="R247" i="3"/>
  <c r="Q253" i="3"/>
  <c r="Q256" i="3"/>
  <c r="R260" i="3"/>
  <c r="Q263" i="3"/>
  <c r="Q265" i="3"/>
  <c r="R284" i="3"/>
  <c r="Q290" i="3"/>
  <c r="R291" i="3"/>
  <c r="R293" i="3"/>
  <c r="Q295" i="3"/>
  <c r="R302" i="3"/>
  <c r="R312" i="3"/>
  <c r="R248" i="3"/>
  <c r="R255" i="3"/>
  <c r="Q267" i="3"/>
  <c r="R273" i="3"/>
  <c r="Q278" i="3"/>
  <c r="R279" i="3"/>
  <c r="Q288" i="3"/>
  <c r="R295" i="3"/>
  <c r="Q304" i="3"/>
  <c r="Q327" i="3"/>
  <c r="Q332" i="3"/>
  <c r="Q243" i="3"/>
  <c r="Q247" i="3"/>
  <c r="Q264" i="3"/>
  <c r="Q266" i="3"/>
  <c r="R283" i="3"/>
  <c r="Q298" i="3"/>
  <c r="R299" i="3"/>
  <c r="R301" i="3"/>
  <c r="Q303" i="3"/>
  <c r="Q310" i="3"/>
  <c r="R316" i="3"/>
  <c r="R264" i="3"/>
  <c r="Q331" i="3"/>
  <c r="R287" i="3"/>
  <c r="Q286" i="3"/>
  <c r="Q328" i="3"/>
  <c r="R250" i="3"/>
  <c r="Q245" i="3"/>
  <c r="R249" i="3"/>
  <c r="Q254" i="3"/>
  <c r="Q259" i="3"/>
  <c r="R268" i="3"/>
  <c r="Q270" i="3"/>
  <c r="R276" i="3"/>
  <c r="Q279" i="3"/>
  <c r="Q281" i="3"/>
  <c r="R297" i="3"/>
  <c r="R300" i="3"/>
  <c r="Q306" i="3"/>
  <c r="R307" i="3"/>
  <c r="R309" i="3"/>
  <c r="Q246" i="3"/>
  <c r="R265" i="3"/>
  <c r="R270" i="3"/>
  <c r="Q272" i="3"/>
  <c r="Q285" i="3"/>
  <c r="Q289" i="3"/>
  <c r="Q299" i="3"/>
  <c r="Q301" i="3"/>
  <c r="Q305" i="3"/>
  <c r="Q311" i="3"/>
  <c r="R319" i="3"/>
  <c r="R322" i="3"/>
  <c r="R325" i="3"/>
  <c r="R333" i="3"/>
  <c r="R332" i="3"/>
  <c r="R271" i="3"/>
  <c r="R277" i="3"/>
  <c r="R242" i="3"/>
  <c r="R246" i="3"/>
  <c r="Q261" i="3"/>
  <c r="R262" i="3"/>
  <c r="Q271" i="3"/>
  <c r="Q280" i="3"/>
  <c r="Q282" i="3"/>
  <c r="R305" i="3"/>
  <c r="R308" i="3"/>
  <c r="R313" i="3"/>
  <c r="Q315" i="3"/>
  <c r="R329" i="3"/>
  <c r="R280" i="3"/>
  <c r="Q318" i="3"/>
  <c r="Q296" i="3"/>
  <c r="Q302" i="3"/>
  <c r="R320" i="3"/>
  <c r="Q314" i="3"/>
  <c r="Q284" i="3"/>
  <c r="Q291" i="3"/>
  <c r="Q293" i="3"/>
  <c r="R315" i="3"/>
  <c r="R321" i="3"/>
  <c r="T97" i="2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<sst xmlns="http://schemas.openxmlformats.org/spreadsheetml/2006/main" count="92" uniqueCount="39">
  <si>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</si>
  <si>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</si>
  <si>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</si>
  <si>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</si>
  <si>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</si>
  <si>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</si>
  <si>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</si>
  <si>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</si>
  <si>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</si>
  <si>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</si>
  <si>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</si>
  <si>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</si>
  <si>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</si>
  <si>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</si>
  <si>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</si>
  <si>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</si>
  <si>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</si>
  <si>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</si>
  <si>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</si>
  <si>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</si>
  <si>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</si>
  <si>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</si>
  <si>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</si>
  <si>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</si>
  <si>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</si>
  <si>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</si>
  <si>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</si>
  <si>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</si>
  <si>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</si>
  <si>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</si>
  <si>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</si>
  <si>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</si>
  <si>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</si>
  <si>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</si>
  <si>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UF Health Labs Overall (7 Day Moving Averages)</t>
  </si>
  <si>
    <t>Positivity Rate @ UF Health Labs (7 Day Moving Average)</t>
  </si>
  <si>
    <t># of Positives @ UF Health Labs (7 Day Moving Sum)</t>
  </si>
  <si>
    <t># of Negatives @ UF Health Labs (7 Day Moving Sum)</t>
  </si>
  <si>
    <t># of Positives on Case Count Graph 3/3/21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</si>
</sst>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Daily'!$U$3:$U$129</c:f>
              <c:numCache>
                <c:formatCode>General</c:formatCode>
                <c:ptCount val="127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  <c:pt idx="98">
                  <c:v>39</c:v>
                </c:pt>
                <c:pt idx="99">
                  <c:v>61</c:v>
                </c:pt>
                <c:pt idx="100">
                  <c:v>21</c:v>
                </c:pt>
                <c:pt idx="101">
                  <c:v>40</c:v>
                </c:pt>
                <c:pt idx="102">
                  <c:v>21</c:v>
                </c:pt>
                <c:pt idx="103">
                  <c:v>38</c:v>
                </c:pt>
                <c:pt idx="104">
                  <c:v>43</c:v>
                </c:pt>
                <c:pt idx="105">
                  <c:v>47</c:v>
                </c:pt>
                <c:pt idx="106">
                  <c:v>43</c:v>
                </c:pt>
                <c:pt idx="107">
                  <c:v>13</c:v>
                </c:pt>
                <c:pt idx="108">
                  <c:v>15</c:v>
                </c:pt>
                <c:pt idx="109">
                  <c:v>25</c:v>
                </c:pt>
                <c:pt idx="110">
                  <c:v>46</c:v>
                </c:pt>
                <c:pt idx="111">
                  <c:v>42</c:v>
                </c:pt>
                <c:pt idx="112">
                  <c:v>20</c:v>
                </c:pt>
                <c:pt idx="113">
                  <c:v>21</c:v>
                </c:pt>
                <c:pt idx="114">
                  <c:v>26</c:v>
                </c:pt>
                <c:pt idx="115">
                  <c:v>16</c:v>
                </c:pt>
                <c:pt idx="116">
                  <c:v>22</c:v>
                </c:pt>
                <c:pt idx="117">
                  <c:v>31</c:v>
                </c:pt>
                <c:pt idx="118">
                  <c:v>31</c:v>
                </c:pt>
                <c:pt idx="119">
                  <c:v>28</c:v>
                </c:pt>
                <c:pt idx="120">
                  <c:v>19</c:v>
                </c:pt>
                <c:pt idx="121">
                  <c:v>18</c:v>
                </c:pt>
                <c:pt idx="122">
                  <c:v>15</c:v>
                </c:pt>
                <c:pt idx="123">
                  <c:v>38</c:v>
                </c:pt>
                <c:pt idx="124">
                  <c:v>29</c:v>
                </c:pt>
                <c:pt idx="125">
                  <c:v>31</c:v>
                </c:pt>
                <c:pt idx="12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Daily'!$V$3:$V$129</c:f>
              <c:numCache>
                <c:formatCode>General</c:formatCode>
                <c:ptCount val="127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  <c:pt idx="98">
                  <c:v>449</c:v>
                </c:pt>
                <c:pt idx="99">
                  <c:v>553</c:v>
                </c:pt>
                <c:pt idx="100">
                  <c:v>260</c:v>
                </c:pt>
                <c:pt idx="101">
                  <c:v>382</c:v>
                </c:pt>
                <c:pt idx="102">
                  <c:v>396</c:v>
                </c:pt>
                <c:pt idx="103">
                  <c:v>462</c:v>
                </c:pt>
                <c:pt idx="104">
                  <c:v>433</c:v>
                </c:pt>
                <c:pt idx="105">
                  <c:v>422</c:v>
                </c:pt>
                <c:pt idx="106">
                  <c:v>596</c:v>
                </c:pt>
                <c:pt idx="107">
                  <c:v>209</c:v>
                </c:pt>
                <c:pt idx="108">
                  <c:v>340</c:v>
                </c:pt>
                <c:pt idx="109">
                  <c:v>332</c:v>
                </c:pt>
                <c:pt idx="110">
                  <c:v>495</c:v>
                </c:pt>
                <c:pt idx="111">
                  <c:v>536</c:v>
                </c:pt>
                <c:pt idx="112">
                  <c:v>367</c:v>
                </c:pt>
                <c:pt idx="113">
                  <c:v>288</c:v>
                </c:pt>
                <c:pt idx="114">
                  <c:v>429</c:v>
                </c:pt>
                <c:pt idx="115">
                  <c:v>391</c:v>
                </c:pt>
                <c:pt idx="116">
                  <c:v>324</c:v>
                </c:pt>
                <c:pt idx="117">
                  <c:v>503</c:v>
                </c:pt>
                <c:pt idx="118">
                  <c:v>376</c:v>
                </c:pt>
                <c:pt idx="119">
                  <c:v>466</c:v>
                </c:pt>
                <c:pt idx="120">
                  <c:v>442</c:v>
                </c:pt>
                <c:pt idx="121">
                  <c:v>277</c:v>
                </c:pt>
                <c:pt idx="122">
                  <c:v>261</c:v>
                </c:pt>
                <c:pt idx="123">
                  <c:v>434</c:v>
                </c:pt>
                <c:pt idx="124">
                  <c:v>463</c:v>
                </c:pt>
                <c:pt idx="125">
                  <c:v>404</c:v>
                </c:pt>
                <c:pt idx="126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Daily'!$W$3:$W$129</c:f>
              <c:numCache>
                <c:formatCode>0%</c:formatCode>
                <c:ptCount val="127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  <c:pt idx="98">
                  <c:v>0.10181268882175226</c:v>
                </c:pt>
                <c:pt idx="99">
                  <c:v>9.5802919708029191E-2</c:v>
                </c:pt>
                <c:pt idx="100">
                  <c:v>9.7493887530562345E-2</c:v>
                </c:pt>
                <c:pt idx="101">
                  <c:v>9.7777777777777783E-2</c:v>
                </c:pt>
                <c:pt idx="102">
                  <c:v>8.7428399155863729E-2</c:v>
                </c:pt>
                <c:pt idx="103">
                  <c:v>8.3694978301301917E-2</c:v>
                </c:pt>
                <c:pt idx="104">
                  <c:v>8.2238899312070041E-2</c:v>
                </c:pt>
                <c:pt idx="105">
                  <c:v>8.524693299779805E-2</c:v>
                </c:pt>
                <c:pt idx="106">
                  <c:v>7.8963795255930086E-2</c:v>
                </c:pt>
                <c:pt idx="107">
                  <c:v>7.7901430842607311E-2</c:v>
                </c:pt>
                <c:pt idx="108">
                  <c:v>7.1474983755685506E-2</c:v>
                </c:pt>
                <c:pt idx="109">
                  <c:v>7.4221338634857525E-2</c:v>
                </c:pt>
                <c:pt idx="110">
                  <c:v>7.5841778358940834E-2</c:v>
                </c:pt>
                <c:pt idx="111">
                  <c:v>7.3078139829167985E-2</c:v>
                </c:pt>
                <c:pt idx="112">
                  <c:v>6.6255277687560898E-2</c:v>
                </c:pt>
                <c:pt idx="113">
                  <c:v>6.6205893052018919E-2</c:v>
                </c:pt>
                <c:pt idx="114">
                  <c:v>6.5392354124748489E-2</c:v>
                </c:pt>
                <c:pt idx="115">
                  <c:v>6.460118655240607E-2</c:v>
                </c:pt>
                <c:pt idx="116">
                  <c:v>6.3843863711544824E-2</c:v>
                </c:pt>
                <c:pt idx="117">
                  <c:v>5.9018567639257294E-2</c:v>
                </c:pt>
                <c:pt idx="118">
                  <c:v>5.8699472759226712E-2</c:v>
                </c:pt>
                <c:pt idx="119">
                  <c:v>5.9281842818428188E-2</c:v>
                </c:pt>
                <c:pt idx="120">
                  <c:v>5.573453608247423E-2</c:v>
                </c:pt>
                <c:pt idx="121">
                  <c:v>5.6046195652173912E-2</c:v>
                </c:pt>
                <c:pt idx="122">
                  <c:v>5.8300746533949517E-2</c:v>
                </c:pt>
                <c:pt idx="123">
                  <c:v>6.1245321537938074E-2</c:v>
                </c:pt>
                <c:pt idx="124">
                  <c:v>6.1442871936486017E-2</c:v>
                </c:pt>
                <c:pt idx="125">
                  <c:v>6.0854700854700856E-2</c:v>
                </c:pt>
                <c:pt idx="126">
                  <c:v>6.3441990886785843E-2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Daily'!$Z$3:$Z$129</c:f>
              <c:numCache>
                <c:formatCode>General</c:formatCode>
                <c:ptCount val="127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  <c:pt idx="98">
                  <c:v>8</c:v>
                </c:pt>
                <c:pt idx="99">
                  <c:v>28</c:v>
                </c:pt>
                <c:pt idx="100">
                  <c:v>0</c:v>
                </c:pt>
                <c:pt idx="101">
                  <c:v>5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15</c:v>
                </c:pt>
                <c:pt idx="106">
                  <c:v>18</c:v>
                </c:pt>
                <c:pt idx="107">
                  <c:v>0</c:v>
                </c:pt>
                <c:pt idx="108">
                  <c:v>1</c:v>
                </c:pt>
                <c:pt idx="109">
                  <c:v>13</c:v>
                </c:pt>
                <c:pt idx="110">
                  <c:v>13</c:v>
                </c:pt>
                <c:pt idx="111">
                  <c:v>7</c:v>
                </c:pt>
                <c:pt idx="112">
                  <c:v>6</c:v>
                </c:pt>
                <c:pt idx="113">
                  <c:v>13</c:v>
                </c:pt>
                <c:pt idx="114">
                  <c:v>6</c:v>
                </c:pt>
                <c:pt idx="115">
                  <c:v>0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1</c:v>
                </c:pt>
                <c:pt idx="123">
                  <c:v>15</c:v>
                </c:pt>
                <c:pt idx="124">
                  <c:v>8</c:v>
                </c:pt>
                <c:pt idx="125">
                  <c:v>8</c:v>
                </c:pt>
                <c:pt idx="12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Daily'!$AA$3:$AA$129</c:f>
              <c:numCache>
                <c:formatCode>General</c:formatCode>
                <c:ptCount val="127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  <c:pt idx="98">
                  <c:v>2132</c:v>
                </c:pt>
                <c:pt idx="99">
                  <c:v>3359</c:v>
                </c:pt>
                <c:pt idx="100">
                  <c:v>3</c:v>
                </c:pt>
                <c:pt idx="101">
                  <c:v>1107</c:v>
                </c:pt>
                <c:pt idx="102">
                  <c:v>1578</c:v>
                </c:pt>
                <c:pt idx="103">
                  <c:v>2199</c:v>
                </c:pt>
                <c:pt idx="104">
                  <c:v>2704</c:v>
                </c:pt>
                <c:pt idx="105">
                  <c:v>2038</c:v>
                </c:pt>
                <c:pt idx="106">
                  <c:v>3607</c:v>
                </c:pt>
                <c:pt idx="107">
                  <c:v>1</c:v>
                </c:pt>
                <c:pt idx="108">
                  <c:v>795</c:v>
                </c:pt>
                <c:pt idx="109">
                  <c:v>1924</c:v>
                </c:pt>
                <c:pt idx="110">
                  <c:v>2233</c:v>
                </c:pt>
                <c:pt idx="111">
                  <c:v>3037</c:v>
                </c:pt>
                <c:pt idx="112">
                  <c:v>1993</c:v>
                </c:pt>
                <c:pt idx="113">
                  <c:v>2833</c:v>
                </c:pt>
                <c:pt idx="114">
                  <c:v>2</c:v>
                </c:pt>
                <c:pt idx="115">
                  <c:v>728</c:v>
                </c:pt>
                <c:pt idx="116">
                  <c:v>1773</c:v>
                </c:pt>
                <c:pt idx="117">
                  <c:v>2756</c:v>
                </c:pt>
                <c:pt idx="118">
                  <c:v>2361</c:v>
                </c:pt>
                <c:pt idx="119">
                  <c:v>2075</c:v>
                </c:pt>
                <c:pt idx="120">
                  <c:v>2136</c:v>
                </c:pt>
                <c:pt idx="121">
                  <c:v>704</c:v>
                </c:pt>
                <c:pt idx="122">
                  <c:v>368</c:v>
                </c:pt>
                <c:pt idx="123">
                  <c:v>2775</c:v>
                </c:pt>
                <c:pt idx="124">
                  <c:v>2281</c:v>
                </c:pt>
                <c:pt idx="125">
                  <c:v>2146</c:v>
                </c:pt>
                <c:pt idx="126">
                  <c:v>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Daily'!$AB$3:$AB$129</c:f>
              <c:numCache>
                <c:formatCode>General</c:formatCode>
                <c:ptCount val="127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  <c:pt idx="98" formatCode="0%">
                  <c:v>1.0871913024695803E-2</c:v>
                </c:pt>
                <c:pt idx="99" formatCode="0%">
                  <c:v>9.3132429772090561E-3</c:v>
                </c:pt>
                <c:pt idx="100" formatCode="0%">
                  <c:v>9.183363691560413E-3</c:v>
                </c:pt>
                <c:pt idx="101" formatCode="0%">
                  <c:v>8.9530151683314841E-3</c:v>
                </c:pt>
                <c:pt idx="102" formatCode="0%">
                  <c:v>7.909781502075339E-3</c:v>
                </c:pt>
                <c:pt idx="103" formatCode="0%">
                  <c:v>7.7268784987778918E-3</c:v>
                </c:pt>
                <c:pt idx="104" formatCode="0%">
                  <c:v>6.6818526955201218E-3</c:v>
                </c:pt>
                <c:pt idx="105" formatCode="0%">
                  <c:v>7.2613314988916912E-3</c:v>
                </c:pt>
                <c:pt idx="106" formatCode="0%">
                  <c:v>6.3809023346595604E-3</c:v>
                </c:pt>
                <c:pt idx="107" formatCode="0%">
                  <c:v>6.3818605000375405E-3</c:v>
                </c:pt>
                <c:pt idx="108" formatCode="0%">
                  <c:v>6.2293316926863036E-3</c:v>
                </c:pt>
                <c:pt idx="109" formatCode="0%">
                  <c:v>6.1423220973782769E-3</c:v>
                </c:pt>
                <c:pt idx="110" formatCode="0%">
                  <c:v>5.6066382596994839E-3</c:v>
                </c:pt>
                <c:pt idx="111" formatCode="0%">
                  <c:v>4.8897971099109618E-3</c:v>
                </c:pt>
                <c:pt idx="112" formatCode="0%">
                  <c:v>4.2497069167643613E-3</c:v>
                </c:pt>
                <c:pt idx="113" formatCode="0%">
                  <c:v>4.1184241199782425E-3</c:v>
                </c:pt>
                <c:pt idx="114" formatCode="0%">
                  <c:v>4.5821683752718233E-3</c:v>
                </c:pt>
                <c:pt idx="115" formatCode="0%">
                  <c:v>4.52841973766396E-3</c:v>
                </c:pt>
                <c:pt idx="116" formatCode="0%">
                  <c:v>4.0316205533596841E-3</c:v>
                </c:pt>
                <c:pt idx="117" formatCode="0%">
                  <c:v>3.3419413641197025E-3</c:v>
                </c:pt>
                <c:pt idx="118" formatCode="0%">
                  <c:v>3.3632286995515697E-3</c:v>
                </c:pt>
                <c:pt idx="119" formatCode="0%">
                  <c:v>3.2619937942557084E-3</c:v>
                </c:pt>
                <c:pt idx="120" formatCode="0%">
                  <c:v>3.0336226510491279E-3</c:v>
                </c:pt>
                <c:pt idx="121" formatCode="0%">
                  <c:v>2.5467568643056109E-3</c:v>
                </c:pt>
                <c:pt idx="122" formatCode="0%">
                  <c:v>2.7035883991479602E-3</c:v>
                </c:pt>
                <c:pt idx="123" formatCode="0%">
                  <c:v>3.1777256563516685E-3</c:v>
                </c:pt>
                <c:pt idx="124" formatCode="0%">
                  <c:v>3.4526051475204018E-3</c:v>
                </c:pt>
                <c:pt idx="125" formatCode="0%">
                  <c:v>3.7503989786147464E-3</c:v>
                </c:pt>
                <c:pt idx="126" formatCode="0%">
                  <c:v>4.6401887534408175E-3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Daily'!$C$3:$C$129</c:f>
              <c:numCache>
                <c:formatCode>General</c:formatCode>
                <c:ptCount val="127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  <c:pt idx="98">
                  <c:v>14</c:v>
                </c:pt>
                <c:pt idx="99">
                  <c:v>30</c:v>
                </c:pt>
                <c:pt idx="100">
                  <c:v>4</c:v>
                </c:pt>
                <c:pt idx="101">
                  <c:v>14</c:v>
                </c:pt>
                <c:pt idx="102">
                  <c:v>11</c:v>
                </c:pt>
                <c:pt idx="103">
                  <c:v>19</c:v>
                </c:pt>
                <c:pt idx="104">
                  <c:v>30</c:v>
                </c:pt>
                <c:pt idx="105">
                  <c:v>25</c:v>
                </c:pt>
                <c:pt idx="106">
                  <c:v>27</c:v>
                </c:pt>
                <c:pt idx="107">
                  <c:v>1</c:v>
                </c:pt>
                <c:pt idx="108">
                  <c:v>6</c:v>
                </c:pt>
                <c:pt idx="109">
                  <c:v>14</c:v>
                </c:pt>
                <c:pt idx="110">
                  <c:v>18</c:v>
                </c:pt>
                <c:pt idx="111">
                  <c:v>18</c:v>
                </c:pt>
                <c:pt idx="112">
                  <c:v>6</c:v>
                </c:pt>
                <c:pt idx="113">
                  <c:v>10</c:v>
                </c:pt>
                <c:pt idx="114">
                  <c:v>9</c:v>
                </c:pt>
                <c:pt idx="115">
                  <c:v>2</c:v>
                </c:pt>
                <c:pt idx="116">
                  <c:v>6</c:v>
                </c:pt>
                <c:pt idx="117">
                  <c:v>10</c:v>
                </c:pt>
                <c:pt idx="118">
                  <c:v>12</c:v>
                </c:pt>
                <c:pt idx="119">
                  <c:v>11</c:v>
                </c:pt>
                <c:pt idx="120">
                  <c:v>8</c:v>
                </c:pt>
                <c:pt idx="121">
                  <c:v>3</c:v>
                </c:pt>
                <c:pt idx="122">
                  <c:v>1</c:v>
                </c:pt>
                <c:pt idx="123">
                  <c:v>22</c:v>
                </c:pt>
                <c:pt idx="124">
                  <c:v>13</c:v>
                </c:pt>
                <c:pt idx="125">
                  <c:v>13</c:v>
                </c:pt>
                <c:pt idx="1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Daily'!$D$3:$D$129</c:f>
              <c:numCache>
                <c:formatCode>General</c:formatCode>
                <c:ptCount val="127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  <c:pt idx="98">
                  <c:v>193</c:v>
                </c:pt>
                <c:pt idx="99">
                  <c:v>293</c:v>
                </c:pt>
                <c:pt idx="100">
                  <c:v>33</c:v>
                </c:pt>
                <c:pt idx="101">
                  <c:v>187</c:v>
                </c:pt>
                <c:pt idx="102">
                  <c:v>128</c:v>
                </c:pt>
                <c:pt idx="103">
                  <c:v>138</c:v>
                </c:pt>
                <c:pt idx="104">
                  <c:v>236</c:v>
                </c:pt>
                <c:pt idx="105">
                  <c:v>156</c:v>
                </c:pt>
                <c:pt idx="106">
                  <c:v>297</c:v>
                </c:pt>
                <c:pt idx="107">
                  <c:v>23</c:v>
                </c:pt>
                <c:pt idx="108">
                  <c:v>166</c:v>
                </c:pt>
                <c:pt idx="109">
                  <c:v>89</c:v>
                </c:pt>
                <c:pt idx="110">
                  <c:v>217</c:v>
                </c:pt>
                <c:pt idx="111">
                  <c:v>228</c:v>
                </c:pt>
                <c:pt idx="112">
                  <c:v>128</c:v>
                </c:pt>
                <c:pt idx="113">
                  <c:v>137</c:v>
                </c:pt>
                <c:pt idx="114">
                  <c:v>133</c:v>
                </c:pt>
                <c:pt idx="115">
                  <c:v>174</c:v>
                </c:pt>
                <c:pt idx="116">
                  <c:v>61</c:v>
                </c:pt>
                <c:pt idx="117">
                  <c:v>239</c:v>
                </c:pt>
                <c:pt idx="118">
                  <c:v>139</c:v>
                </c:pt>
                <c:pt idx="119">
                  <c:v>157</c:v>
                </c:pt>
                <c:pt idx="120">
                  <c:v>197</c:v>
                </c:pt>
                <c:pt idx="121">
                  <c:v>48</c:v>
                </c:pt>
                <c:pt idx="122">
                  <c:v>95</c:v>
                </c:pt>
                <c:pt idx="123">
                  <c:v>162</c:v>
                </c:pt>
                <c:pt idx="124">
                  <c:v>170</c:v>
                </c:pt>
                <c:pt idx="125">
                  <c:v>166</c:v>
                </c:pt>
                <c:pt idx="126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Daily'!$E$3:$E$129</c:f>
              <c:numCache>
                <c:formatCode>General</c:formatCode>
                <c:ptCount val="127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  <c:pt idx="98" formatCode="0%">
                  <c:v>0.12566844919786097</c:v>
                </c:pt>
                <c:pt idx="99" formatCode="0%">
                  <c:v>0.11343075852470424</c:v>
                </c:pt>
                <c:pt idx="100" formatCode="0%">
                  <c:v>0.11646297627606039</c:v>
                </c:pt>
                <c:pt idx="101" formatCode="0%">
                  <c:v>0.11357340720221606</c:v>
                </c:pt>
                <c:pt idx="102" formatCode="0%">
                  <c:v>0.10078627591136526</c:v>
                </c:pt>
                <c:pt idx="103" formatCode="0%">
                  <c:v>9.7918272937548193E-2</c:v>
                </c:pt>
                <c:pt idx="104" formatCode="0%">
                  <c:v>9.1729323308270674E-2</c:v>
                </c:pt>
                <c:pt idx="105" formatCode="0%">
                  <c:v>0.10199386503067484</c:v>
                </c:pt>
                <c:pt idx="106" formatCode="0%">
                  <c:v>9.9616858237547887E-2</c:v>
                </c:pt>
                <c:pt idx="107" formatCode="0%">
                  <c:v>9.8297213622291019E-2</c:v>
                </c:pt>
                <c:pt idx="108" formatCode="0%">
                  <c:v>9.4220110847189231E-2</c:v>
                </c:pt>
                <c:pt idx="109" formatCode="0%">
                  <c:v>9.9429502852485738E-2</c:v>
                </c:pt>
                <c:pt idx="110" formatCode="0%">
                  <c:v>9.2720306513409956E-2</c:v>
                </c:pt>
                <c:pt idx="111" formatCode="0%">
                  <c:v>8.4824902723735413E-2</c:v>
                </c:pt>
                <c:pt idx="112" formatCode="0%">
                  <c:v>7.2697899838449112E-2</c:v>
                </c:pt>
                <c:pt idx="113" formatCode="0%">
                  <c:v>6.8803016022620164E-2</c:v>
                </c:pt>
                <c:pt idx="114" formatCode="0%">
                  <c:v>6.8702290076335881E-2</c:v>
                </c:pt>
                <c:pt idx="115" formatCode="0%">
                  <c:v>6.5088757396449703E-2</c:v>
                </c:pt>
                <c:pt idx="116" formatCode="0%">
                  <c:v>6.015693112467306E-2</c:v>
                </c:pt>
                <c:pt idx="117" formatCode="0%">
                  <c:v>5.2540913006029283E-2</c:v>
                </c:pt>
                <c:pt idx="118" formatCode="0%">
                  <c:v>5.1594746716697934E-2</c:v>
                </c:pt>
                <c:pt idx="119" formatCode="0%">
                  <c:v>5.4545454545454543E-2</c:v>
                </c:pt>
                <c:pt idx="120" formatCode="0%">
                  <c:v>5.0086355785837651E-2</c:v>
                </c:pt>
                <c:pt idx="121" formatCode="0%">
                  <c:v>4.8734770384254923E-2</c:v>
                </c:pt>
                <c:pt idx="122" formatCode="0%">
                  <c:v>5.1671732522796353E-2</c:v>
                </c:pt>
                <c:pt idx="123" formatCode="0%">
                  <c:v>6.0688405797101448E-2</c:v>
                </c:pt>
                <c:pt idx="124" formatCode="0%">
                  <c:v>6.7437379576107903E-2</c:v>
                </c:pt>
                <c:pt idx="125" formatCode="0%">
                  <c:v>6.6604127579737341E-2</c:v>
                </c:pt>
                <c:pt idx="126" formatCode="0%">
                  <c:v>7.3868882733148664E-2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Daily'!$I$3:$I$129</c:f>
              <c:numCache>
                <c:formatCode>General</c:formatCode>
                <c:ptCount val="12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20</c:v>
                </c:pt>
                <c:pt idx="102">
                  <c:v>7</c:v>
                </c:pt>
                <c:pt idx="103">
                  <c:v>14</c:v>
                </c:pt>
                <c:pt idx="104">
                  <c:v>8</c:v>
                </c:pt>
                <c:pt idx="105">
                  <c:v>13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8</c:v>
                </c:pt>
                <c:pt idx="114">
                  <c:v>10</c:v>
                </c:pt>
                <c:pt idx="115">
                  <c:v>11</c:v>
                </c:pt>
                <c:pt idx="116">
                  <c:v>6</c:v>
                </c:pt>
                <c:pt idx="117">
                  <c:v>10</c:v>
                </c:pt>
                <c:pt idx="118">
                  <c:v>12</c:v>
                </c:pt>
                <c:pt idx="119">
                  <c:v>8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Daily'!$J$3:$J$129</c:f>
              <c:numCache>
                <c:formatCode>General</c:formatCode>
                <c:ptCount val="127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  <c:pt idx="98">
                  <c:v>190</c:v>
                </c:pt>
                <c:pt idx="99">
                  <c:v>145</c:v>
                </c:pt>
                <c:pt idx="100">
                  <c:v>125</c:v>
                </c:pt>
                <c:pt idx="101">
                  <c:v>103</c:v>
                </c:pt>
                <c:pt idx="102">
                  <c:v>154</c:v>
                </c:pt>
                <c:pt idx="103">
                  <c:v>185</c:v>
                </c:pt>
                <c:pt idx="104">
                  <c:v>122</c:v>
                </c:pt>
                <c:pt idx="105">
                  <c:v>171</c:v>
                </c:pt>
                <c:pt idx="106">
                  <c:v>220</c:v>
                </c:pt>
                <c:pt idx="107">
                  <c:v>86</c:v>
                </c:pt>
                <c:pt idx="108">
                  <c:v>102</c:v>
                </c:pt>
                <c:pt idx="109">
                  <c:v>152</c:v>
                </c:pt>
                <c:pt idx="110">
                  <c:v>177</c:v>
                </c:pt>
                <c:pt idx="111">
                  <c:v>220</c:v>
                </c:pt>
                <c:pt idx="112">
                  <c:v>161</c:v>
                </c:pt>
                <c:pt idx="113">
                  <c:v>101</c:v>
                </c:pt>
                <c:pt idx="114">
                  <c:v>153</c:v>
                </c:pt>
                <c:pt idx="115">
                  <c:v>127</c:v>
                </c:pt>
                <c:pt idx="116">
                  <c:v>163</c:v>
                </c:pt>
                <c:pt idx="117">
                  <c:v>187</c:v>
                </c:pt>
                <c:pt idx="118">
                  <c:v>162</c:v>
                </c:pt>
                <c:pt idx="119">
                  <c:v>184</c:v>
                </c:pt>
                <c:pt idx="120">
                  <c:v>176</c:v>
                </c:pt>
                <c:pt idx="121">
                  <c:v>117</c:v>
                </c:pt>
                <c:pt idx="122">
                  <c:v>98</c:v>
                </c:pt>
                <c:pt idx="123">
                  <c:v>148</c:v>
                </c:pt>
                <c:pt idx="124">
                  <c:v>175</c:v>
                </c:pt>
                <c:pt idx="125">
                  <c:v>168</c:v>
                </c:pt>
                <c:pt idx="126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Daily'!$K$3:$K$129</c:f>
              <c:numCache>
                <c:formatCode>General</c:formatCode>
                <c:ptCount val="127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  <c:pt idx="98" formatCode="0%">
                  <c:v>6.4285714285714279E-2</c:v>
                </c:pt>
                <c:pt idx="99" formatCode="0%">
                  <c:v>6.527651858567543E-2</c:v>
                </c:pt>
                <c:pt idx="100" formatCode="0%">
                  <c:v>6.5295169946332735E-2</c:v>
                </c:pt>
                <c:pt idx="101" formatCode="0%">
                  <c:v>7.3083778966131913E-2</c:v>
                </c:pt>
                <c:pt idx="102" formatCode="0%">
                  <c:v>6.8181818181818177E-2</c:v>
                </c:pt>
                <c:pt idx="103" formatCode="0%">
                  <c:v>7.1428571428571425E-2</c:v>
                </c:pt>
                <c:pt idx="104" formatCode="0%">
                  <c:v>7.4977416440831071E-2</c:v>
                </c:pt>
                <c:pt idx="105" formatCode="0%">
                  <c:v>7.6286764705882359E-2</c:v>
                </c:pt>
                <c:pt idx="106" formatCode="0%">
                  <c:v>6.7357512953367879E-2</c:v>
                </c:pt>
                <c:pt idx="107" formatCode="0%">
                  <c:v>6.8039391226499546E-2</c:v>
                </c:pt>
                <c:pt idx="108" formatCode="0%">
                  <c:v>5.6261343012704176E-2</c:v>
                </c:pt>
                <c:pt idx="109" formatCode="0%">
                  <c:v>5.4644808743169397E-2</c:v>
                </c:pt>
                <c:pt idx="110" formatCode="0%">
                  <c:v>5.0691244239631339E-2</c:v>
                </c:pt>
                <c:pt idx="111" formatCode="0%">
                  <c:v>4.8903878583473864E-2</c:v>
                </c:pt>
                <c:pt idx="112" formatCode="0%">
                  <c:v>4.607508532423208E-2</c:v>
                </c:pt>
                <c:pt idx="113" formatCode="0%">
                  <c:v>5.128205128205128E-2</c:v>
                </c:pt>
                <c:pt idx="114" formatCode="0%">
                  <c:v>5.1601423487544484E-2</c:v>
                </c:pt>
                <c:pt idx="115" formatCode="0%">
                  <c:v>5.4592720970537259E-2</c:v>
                </c:pt>
                <c:pt idx="116" formatCode="0%">
                  <c:v>5.4888507718696397E-2</c:v>
                </c:pt>
                <c:pt idx="117" formatCode="0%">
                  <c:v>5.5225148683092605E-2</c:v>
                </c:pt>
                <c:pt idx="118" formatCode="0%">
                  <c:v>5.8928571428571427E-2</c:v>
                </c:pt>
                <c:pt idx="119" formatCode="0%">
                  <c:v>5.6917688266199647E-2</c:v>
                </c:pt>
                <c:pt idx="120" formatCode="0%">
                  <c:v>5.185185185185185E-2</c:v>
                </c:pt>
                <c:pt idx="121" formatCode="0%">
                  <c:v>5.1826677994902294E-2</c:v>
                </c:pt>
                <c:pt idx="122" formatCode="0%">
                  <c:v>4.8993875765529306E-2</c:v>
                </c:pt>
                <c:pt idx="123" formatCode="0%">
                  <c:v>4.9645390070921988E-2</c:v>
                </c:pt>
                <c:pt idx="124" formatCode="0%">
                  <c:v>4.6762589928057555E-2</c:v>
                </c:pt>
                <c:pt idx="125" formatCode="0%">
                  <c:v>4.0504050405040501E-2</c:v>
                </c:pt>
                <c:pt idx="126" formatCode="0%">
                  <c:v>3.8674033149171269E-2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Daily'!$O$3:$O$119</c:f>
              <c:numCache>
                <c:formatCode>General</c:formatCode>
                <c:ptCount val="11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  <c:pt idx="98">
                  <c:v>12</c:v>
                </c:pt>
                <c:pt idx="99">
                  <c:v>18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9</c:v>
                </c:pt>
                <c:pt idx="106">
                  <c:v>8</c:v>
                </c:pt>
                <c:pt idx="107">
                  <c:v>6</c:v>
                </c:pt>
                <c:pt idx="108">
                  <c:v>3</c:v>
                </c:pt>
                <c:pt idx="109">
                  <c:v>6</c:v>
                </c:pt>
                <c:pt idx="110">
                  <c:v>19</c:v>
                </c:pt>
                <c:pt idx="111">
                  <c:v>13</c:v>
                </c:pt>
                <c:pt idx="112">
                  <c:v>5</c:v>
                </c:pt>
                <c:pt idx="113">
                  <c:v>3</c:v>
                </c:pt>
                <c:pt idx="114">
                  <c:v>7</c:v>
                </c:pt>
                <c:pt idx="115">
                  <c:v>3</c:v>
                </c:pt>
                <c:pt idx="1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Daily'!$P$3:$P$119</c:f>
              <c:numCache>
                <c:formatCode>General</c:formatCode>
                <c:ptCount val="11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  <c:pt idx="98">
                  <c:v>66</c:v>
                </c:pt>
                <c:pt idx="99">
                  <c:v>115</c:v>
                </c:pt>
                <c:pt idx="100">
                  <c:v>102</c:v>
                </c:pt>
                <c:pt idx="101">
                  <c:v>92</c:v>
                </c:pt>
                <c:pt idx="102">
                  <c:v>114</c:v>
                </c:pt>
                <c:pt idx="103">
                  <c:v>139</c:v>
                </c:pt>
                <c:pt idx="104">
                  <c:v>75</c:v>
                </c:pt>
                <c:pt idx="105">
                  <c:v>95</c:v>
                </c:pt>
                <c:pt idx="106">
                  <c:v>79</c:v>
                </c:pt>
                <c:pt idx="107">
                  <c:v>100</c:v>
                </c:pt>
                <c:pt idx="108">
                  <c:v>72</c:v>
                </c:pt>
                <c:pt idx="109">
                  <c:v>91</c:v>
                </c:pt>
                <c:pt idx="110">
                  <c:v>101</c:v>
                </c:pt>
                <c:pt idx="111">
                  <c:v>88</c:v>
                </c:pt>
                <c:pt idx="112">
                  <c:v>78</c:v>
                </c:pt>
                <c:pt idx="113">
                  <c:v>50</c:v>
                </c:pt>
                <c:pt idx="114">
                  <c:v>143</c:v>
                </c:pt>
                <c:pt idx="115">
                  <c:v>90</c:v>
                </c:pt>
                <c:pt idx="1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Daily'!$Q$3:$Q$119</c:f>
              <c:numCache>
                <c:formatCode>General</c:formatCode>
                <c:ptCount val="117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  <c:pt idx="98" formatCode="0%">
                  <c:v>0.11095100864553314</c:v>
                </c:pt>
                <c:pt idx="99" formatCode="0%">
                  <c:v>0.10695187165775401</c:v>
                </c:pt>
                <c:pt idx="100" formatCode="0%">
                  <c:v>0.11009174311926606</c:v>
                </c:pt>
                <c:pt idx="101" formatCode="0%">
                  <c:v>0.103831891223733</c:v>
                </c:pt>
                <c:pt idx="102" formatCode="0%">
                  <c:v>9.1731266149870802E-2</c:v>
                </c:pt>
                <c:pt idx="103" formatCode="0%">
                  <c:v>7.7987421383647795E-2</c:v>
                </c:pt>
                <c:pt idx="104" formatCode="0%">
                  <c:v>7.6215505913272016E-2</c:v>
                </c:pt>
                <c:pt idx="105" formatCode="0%">
                  <c:v>6.9885641677255403E-2</c:v>
                </c:pt>
                <c:pt idx="106" formatCode="0%">
                  <c:v>6.0728744939271252E-2</c:v>
                </c:pt>
                <c:pt idx="107" formatCode="0%">
                  <c:v>5.7065217391304345E-2</c:v>
                </c:pt>
                <c:pt idx="108" formatCode="0%">
                  <c:v>5.4698457223001401E-2</c:v>
                </c:pt>
                <c:pt idx="109" formatCode="0%">
                  <c:v>6.0606060606060608E-2</c:v>
                </c:pt>
                <c:pt idx="110" formatCode="0%">
                  <c:v>8.3707025411061287E-2</c:v>
                </c:pt>
                <c:pt idx="111" formatCode="0%">
                  <c:v>9.2753623188405798E-2</c:v>
                </c:pt>
                <c:pt idx="112" formatCode="0%">
                  <c:v>8.9686098654708515E-2</c:v>
                </c:pt>
                <c:pt idx="113" formatCode="0%">
                  <c:v>8.6614173228346455E-2</c:v>
                </c:pt>
                <c:pt idx="114" formatCode="0%">
                  <c:v>8.247422680412371E-2</c:v>
                </c:pt>
                <c:pt idx="115" formatCode="0%">
                  <c:v>8.0344332855093251E-2</c:v>
                </c:pt>
                <c:pt idx="116" formatCode="0%">
                  <c:v>8.4507042253521125E-2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Daily'!$AC$3:$AC$129</c:f>
              <c:numCache>
                <c:formatCode>General</c:formatCode>
                <c:ptCount val="127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129</c:v>
                </c:pt>
                <c:pt idx="92">
                  <c:v>109</c:v>
                </c:pt>
                <c:pt idx="93">
                  <c:v>45</c:v>
                </c:pt>
                <c:pt idx="94">
                  <c:v>45</c:v>
                </c:pt>
                <c:pt idx="95">
                  <c:v>85</c:v>
                </c:pt>
                <c:pt idx="96">
                  <c:v>66</c:v>
                </c:pt>
                <c:pt idx="97">
                  <c:v>87</c:v>
                </c:pt>
                <c:pt idx="98">
                  <c:v>56</c:v>
                </c:pt>
                <c:pt idx="99">
                  <c:v>65</c:v>
                </c:pt>
                <c:pt idx="100">
                  <c:v>33</c:v>
                </c:pt>
                <c:pt idx="101">
                  <c:v>36</c:v>
                </c:pt>
                <c:pt idx="102">
                  <c:v>53</c:v>
                </c:pt>
                <c:pt idx="103">
                  <c:v>71</c:v>
                </c:pt>
                <c:pt idx="104">
                  <c:v>45</c:v>
                </c:pt>
                <c:pt idx="105">
                  <c:v>45</c:v>
                </c:pt>
                <c:pt idx="106">
                  <c:v>48</c:v>
                </c:pt>
                <c:pt idx="107">
                  <c:v>27</c:v>
                </c:pt>
                <c:pt idx="108">
                  <c:v>18</c:v>
                </c:pt>
                <c:pt idx="109">
                  <c:v>40</c:v>
                </c:pt>
                <c:pt idx="110">
                  <c:v>35</c:v>
                </c:pt>
                <c:pt idx="111">
                  <c:v>39</c:v>
                </c:pt>
                <c:pt idx="112">
                  <c:v>22</c:v>
                </c:pt>
                <c:pt idx="113">
                  <c:v>29</c:v>
                </c:pt>
                <c:pt idx="114">
                  <c:v>31</c:v>
                </c:pt>
                <c:pt idx="115">
                  <c:v>14</c:v>
                </c:pt>
                <c:pt idx="116">
                  <c:v>38</c:v>
                </c:pt>
                <c:pt idx="117">
                  <c:v>44</c:v>
                </c:pt>
                <c:pt idx="118">
                  <c:v>52</c:v>
                </c:pt>
                <c:pt idx="119">
                  <c:v>42</c:v>
                </c:pt>
                <c:pt idx="120">
                  <c:v>30</c:v>
                </c:pt>
                <c:pt idx="121">
                  <c:v>11</c:v>
                </c:pt>
                <c:pt idx="122">
                  <c:v>14</c:v>
                </c:pt>
                <c:pt idx="123">
                  <c:v>40</c:v>
                </c:pt>
                <c:pt idx="124">
                  <c:v>36</c:v>
                </c:pt>
                <c:pt idx="125">
                  <c:v>38</c:v>
                </c:pt>
                <c:pt idx="12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Daily'!$AD$3:$AD$129</c:f>
              <c:numCache>
                <c:formatCode>General</c:formatCode>
                <c:ptCount val="127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2257</c:v>
                </c:pt>
                <c:pt idx="89">
                  <c:v>2495</c:v>
                </c:pt>
                <c:pt idx="90">
                  <c:v>1313</c:v>
                </c:pt>
                <c:pt idx="91">
                  <c:v>4372</c:v>
                </c:pt>
                <c:pt idx="92">
                  <c:v>3444</c:v>
                </c:pt>
                <c:pt idx="93">
                  <c:v>830</c:v>
                </c:pt>
                <c:pt idx="94">
                  <c:v>1003</c:v>
                </c:pt>
                <c:pt idx="95">
                  <c:v>2138</c:v>
                </c:pt>
                <c:pt idx="96">
                  <c:v>2190</c:v>
                </c:pt>
                <c:pt idx="97">
                  <c:v>2450</c:v>
                </c:pt>
                <c:pt idx="98">
                  <c:v>2249</c:v>
                </c:pt>
                <c:pt idx="99">
                  <c:v>2805</c:v>
                </c:pt>
                <c:pt idx="100">
                  <c:v>537</c:v>
                </c:pt>
                <c:pt idx="101">
                  <c:v>1413</c:v>
                </c:pt>
                <c:pt idx="102">
                  <c:v>1627</c:v>
                </c:pt>
                <c:pt idx="103">
                  <c:v>2255</c:v>
                </c:pt>
                <c:pt idx="104">
                  <c:v>2361</c:v>
                </c:pt>
                <c:pt idx="105">
                  <c:v>2061</c:v>
                </c:pt>
                <c:pt idx="106">
                  <c:v>2748</c:v>
                </c:pt>
                <c:pt idx="107">
                  <c:v>626</c:v>
                </c:pt>
                <c:pt idx="108">
                  <c:v>945</c:v>
                </c:pt>
                <c:pt idx="109">
                  <c:v>1892</c:v>
                </c:pt>
                <c:pt idx="110">
                  <c:v>2145</c:v>
                </c:pt>
                <c:pt idx="111">
                  <c:v>3139</c:v>
                </c:pt>
                <c:pt idx="112">
                  <c:v>1915</c:v>
                </c:pt>
                <c:pt idx="113">
                  <c:v>1648</c:v>
                </c:pt>
                <c:pt idx="114">
                  <c:v>1179</c:v>
                </c:pt>
                <c:pt idx="115">
                  <c:v>799</c:v>
                </c:pt>
                <c:pt idx="116">
                  <c:v>1845</c:v>
                </c:pt>
                <c:pt idx="117">
                  <c:v>2182</c:v>
                </c:pt>
                <c:pt idx="118">
                  <c:v>2281</c:v>
                </c:pt>
                <c:pt idx="119">
                  <c:v>2296</c:v>
                </c:pt>
                <c:pt idx="120">
                  <c:v>2011</c:v>
                </c:pt>
                <c:pt idx="121">
                  <c:v>718</c:v>
                </c:pt>
                <c:pt idx="122">
                  <c:v>642</c:v>
                </c:pt>
                <c:pt idx="123">
                  <c:v>2282</c:v>
                </c:pt>
                <c:pt idx="124">
                  <c:v>1914</c:v>
                </c:pt>
                <c:pt idx="125">
                  <c:v>2255</c:v>
                </c:pt>
                <c:pt idx="126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Daily'!$A$3:$A$129</c:f>
              <c:numCache>
                <c:formatCode>m/d/yyyy</c:formatCode>
                <c:ptCount val="12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44261</c:v>
                </c:pt>
                <c:pt idx="122">
                  <c:v>44262</c:v>
                </c:pt>
                <c:pt idx="123">
                  <c:v>44263</c:v>
                </c:pt>
                <c:pt idx="124">
                  <c:v>44264</c:v>
                </c:pt>
                <c:pt idx="125">
                  <c:v>44265</c:v>
                </c:pt>
                <c:pt idx="126">
                  <c:v>44266</c:v>
                </c:pt>
              </c:numCache>
            </c:numRef>
          </c:cat>
          <c:val>
            <c:numRef>
              <c:f>'FL DOH Daily'!$AE$3:$AE$129</c:f>
              <c:numCache>
                <c:formatCode>General</c:formatCode>
                <c:ptCount val="127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5.5184157416750756E-2</c:v>
                </c:pt>
                <c:pt idx="89" formatCode="0%">
                  <c:v>5.0997649044547594E-2</c:v>
                </c:pt>
                <c:pt idx="90" formatCode="0%">
                  <c:v>5.3241650294695485E-2</c:v>
                </c:pt>
                <c:pt idx="91" formatCode="0%">
                  <c:v>4.3297651382009902E-2</c:v>
                </c:pt>
                <c:pt idx="92" formatCode="0%">
                  <c:v>3.9957108188949715E-2</c:v>
                </c:pt>
                <c:pt idx="93" formatCode="0%">
                  <c:v>4.1906982451834579E-2</c:v>
                </c:pt>
                <c:pt idx="94" formatCode="0%">
                  <c:v>4.2296440760604584E-2</c:v>
                </c:pt>
                <c:pt idx="95" formatCode="0%">
                  <c:v>3.9716748768472906E-2</c:v>
                </c:pt>
                <c:pt idx="96" formatCode="0%">
                  <c:v>3.8425256273190364E-2</c:v>
                </c:pt>
                <c:pt idx="97" formatCode="0%">
                  <c:v>3.3307832636968161E-2</c:v>
                </c:pt>
                <c:pt idx="98" formatCode="0%">
                  <c:v>3.3317564371156315E-2</c:v>
                </c:pt>
                <c:pt idx="99" formatCode="0%">
                  <c:v>3.1812384866090407E-2</c:v>
                </c:pt>
                <c:pt idx="100" formatCode="0%">
                  <c:v>3.1646027952784414E-2</c:v>
                </c:pt>
                <c:pt idx="101" formatCode="0%">
                  <c:v>3.0119634060520761E-2</c:v>
                </c:pt>
                <c:pt idx="102" formatCode="0%">
                  <c:v>2.8974903051145095E-2</c:v>
                </c:pt>
                <c:pt idx="103" formatCode="0%">
                  <c:v>2.9191235349785252E-2</c:v>
                </c:pt>
                <c:pt idx="104" formatCode="0%">
                  <c:v>2.6385418197853887E-2</c:v>
                </c:pt>
                <c:pt idx="105" formatCode="0%">
                  <c:v>2.595658984112777E-2</c:v>
                </c:pt>
                <c:pt idx="106" formatCode="0%">
                  <c:v>2.4825620640516011E-2</c:v>
                </c:pt>
                <c:pt idx="107" formatCode="0%">
                  <c:v>2.4224806201550389E-2</c:v>
                </c:pt>
                <c:pt idx="108" formatCode="0%">
                  <c:v>2.3743232791956691E-2</c:v>
                </c:pt>
                <c:pt idx="109" formatCode="0%">
                  <c:v>2.2303140646335911E-2</c:v>
                </c:pt>
                <c:pt idx="110" formatCode="0%">
                  <c:v>1.9791347038969009E-2</c:v>
                </c:pt>
                <c:pt idx="111" formatCode="0%">
                  <c:v>1.8250289687137891E-2</c:v>
                </c:pt>
                <c:pt idx="112" formatCode="0%">
                  <c:v>1.6790087249798372E-2</c:v>
                </c:pt>
                <c:pt idx="113" formatCode="0%">
                  <c:v>1.6773162939297124E-2</c:v>
                </c:pt>
                <c:pt idx="114" formatCode="0%">
                  <c:v>1.6364609619943411E-2</c:v>
                </c:pt>
                <c:pt idx="115" formatCode="0%">
                  <c:v>1.6245068461359945E-2</c:v>
                </c:pt>
                <c:pt idx="116" formatCode="0%">
                  <c:v>1.6151576331728531E-2</c:v>
                </c:pt>
                <c:pt idx="117" formatCode="0%">
                  <c:v>1.6790467347570413E-2</c:v>
                </c:pt>
                <c:pt idx="118" formatCode="0%">
                  <c:v>1.9041311366835002E-2</c:v>
                </c:pt>
                <c:pt idx="119" formatCode="0%">
                  <c:v>2.0032051282051284E-2</c:v>
                </c:pt>
                <c:pt idx="120" formatCode="0%">
                  <c:v>1.9542198691996263E-2</c:v>
                </c:pt>
                <c:pt idx="121" formatCode="0%">
                  <c:v>1.8684785246299442E-2</c:v>
                </c:pt>
                <c:pt idx="122" formatCode="0%">
                  <c:v>1.892511879403572E-2</c:v>
                </c:pt>
                <c:pt idx="123" formatCode="0%">
                  <c:v>1.8426255436931594E-2</c:v>
                </c:pt>
                <c:pt idx="124" formatCode="0%">
                  <c:v>1.8190637885035169E-2</c:v>
                </c:pt>
                <c:pt idx="125" formatCode="0%">
                  <c:v>1.7114121177711088E-2</c:v>
                </c:pt>
                <c:pt idx="126" formatCode="0%">
                  <c:v>1.5608400751818257E-2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31936542737684E-2"/>
          <c:y val="0.29310946385015196"/>
          <c:w val="0.87543783145532539"/>
          <c:h val="0.41937384156298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Dashboard'!$B$8:$B$361</c:f>
              <c:numCache>
                <c:formatCode>General</c:formatCode>
                <c:ptCount val="35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85</c:v>
                </c:pt>
                <c:pt idx="171" formatCode="0">
                  <c:v>103</c:v>
                </c:pt>
                <c:pt idx="172" formatCode="0">
                  <c:v>105</c:v>
                </c:pt>
                <c:pt idx="173" formatCode="0">
                  <c:v>175</c:v>
                </c:pt>
                <c:pt idx="174" formatCode="0">
                  <c:v>139</c:v>
                </c:pt>
                <c:pt idx="175" formatCode="0">
                  <c:v>133</c:v>
                </c:pt>
                <c:pt idx="176" formatCode="0">
                  <c:v>107</c:v>
                </c:pt>
                <c:pt idx="177" formatCode="0">
                  <c:v>93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65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39</c:v>
                </c:pt>
                <c:pt idx="236">
                  <c:v>33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28</c:v>
                </c:pt>
                <c:pt idx="266">
                  <c:v>27</c:v>
                </c:pt>
                <c:pt idx="267">
                  <c:v>39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47</c:v>
                </c:pt>
                <c:pt idx="272">
                  <c:v>62</c:v>
                </c:pt>
                <c:pt idx="273">
                  <c:v>35</c:v>
                </c:pt>
                <c:pt idx="274">
                  <c:v>39</c:v>
                </c:pt>
                <c:pt idx="275">
                  <c:v>38</c:v>
                </c:pt>
                <c:pt idx="276">
                  <c:v>21</c:v>
                </c:pt>
                <c:pt idx="277">
                  <c:v>26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69</c:v>
                </c:pt>
                <c:pt idx="288">
                  <c:v>52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48</c:v>
                </c:pt>
                <c:pt idx="298">
                  <c:v>55</c:v>
                </c:pt>
                <c:pt idx="299">
                  <c:v>56</c:v>
                </c:pt>
                <c:pt idx="300">
                  <c:v>53</c:v>
                </c:pt>
                <c:pt idx="301">
                  <c:v>41</c:v>
                </c:pt>
                <c:pt idx="302">
                  <c:v>43</c:v>
                </c:pt>
                <c:pt idx="303">
                  <c:v>30</c:v>
                </c:pt>
                <c:pt idx="304">
                  <c:v>33</c:v>
                </c:pt>
                <c:pt idx="305">
                  <c:v>31</c:v>
                </c:pt>
                <c:pt idx="306">
                  <c:v>50</c:v>
                </c:pt>
                <c:pt idx="307">
                  <c:v>47</c:v>
                </c:pt>
                <c:pt idx="308">
                  <c:v>65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73</c:v>
                </c:pt>
                <c:pt idx="314">
                  <c:v>80</c:v>
                </c:pt>
                <c:pt idx="315">
                  <c:v>64</c:v>
                </c:pt>
                <c:pt idx="316">
                  <c:v>30</c:v>
                </c:pt>
                <c:pt idx="317">
                  <c:v>42</c:v>
                </c:pt>
                <c:pt idx="318">
                  <c:v>42</c:v>
                </c:pt>
                <c:pt idx="319">
                  <c:v>30</c:v>
                </c:pt>
                <c:pt idx="320">
                  <c:v>66</c:v>
                </c:pt>
                <c:pt idx="321">
                  <c:v>47</c:v>
                </c:pt>
                <c:pt idx="322">
                  <c:v>38</c:v>
                </c:pt>
                <c:pt idx="323">
                  <c:v>28</c:v>
                </c:pt>
                <c:pt idx="324">
                  <c:v>28</c:v>
                </c:pt>
                <c:pt idx="325">
                  <c:v>16</c:v>
                </c:pt>
                <c:pt idx="326">
                  <c:v>23</c:v>
                </c:pt>
                <c:pt idx="327">
                  <c:v>17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16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19</c:v>
                </c:pt>
                <c:pt idx="338">
                  <c:v>9</c:v>
                </c:pt>
                <c:pt idx="339">
                  <c:v>18</c:v>
                </c:pt>
                <c:pt idx="340">
                  <c:v>12</c:v>
                </c:pt>
                <c:pt idx="341">
                  <c:v>11</c:v>
                </c:pt>
                <c:pt idx="342">
                  <c:v>19</c:v>
                </c:pt>
                <c:pt idx="343">
                  <c:v>8</c:v>
                </c:pt>
                <c:pt idx="344">
                  <c:v>16</c:v>
                </c:pt>
                <c:pt idx="345">
                  <c:v>10</c:v>
                </c:pt>
                <c:pt idx="346">
                  <c:v>7</c:v>
                </c:pt>
                <c:pt idx="347">
                  <c:v>9</c:v>
                </c:pt>
                <c:pt idx="348">
                  <c:v>5</c:v>
                </c:pt>
                <c:pt idx="349">
                  <c:v>5</c:v>
                </c:pt>
                <c:pt idx="350">
                  <c:v>12</c:v>
                </c:pt>
                <c:pt idx="351">
                  <c:v>9</c:v>
                </c:pt>
                <c:pt idx="352">
                  <c:v>11</c:v>
                </c:pt>
                <c:pt idx="3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Dashboard'!$E$8:$E$361</c:f>
              <c:numCache>
                <c:formatCode>General</c:formatCode>
                <c:ptCount val="354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  <c:pt idx="331" formatCode="0">
                  <c:v>12.571428571428571</c:v>
                </c:pt>
                <c:pt idx="332" formatCode="0">
                  <c:v>13.571428571428571</c:v>
                </c:pt>
                <c:pt idx="333" formatCode="0">
                  <c:v>12.142857142857142</c:v>
                </c:pt>
                <c:pt idx="334" formatCode="0">
                  <c:v>12.142857142857142</c:v>
                </c:pt>
                <c:pt idx="335" formatCode="0">
                  <c:v>11.571428571428571</c:v>
                </c:pt>
                <c:pt idx="336" formatCode="0">
                  <c:v>11.714285714285714</c:v>
                </c:pt>
                <c:pt idx="337" formatCode="0">
                  <c:v>10.714285714285714</c:v>
                </c:pt>
                <c:pt idx="338" formatCode="0">
                  <c:v>9.5714285714285712</c:v>
                </c:pt>
                <c:pt idx="339" formatCode="0">
                  <c:v>8.2857142857142865</c:v>
                </c:pt>
                <c:pt idx="340" formatCode="0">
                  <c:v>7.5714285714285712</c:v>
                </c:pt>
                <c:pt idx="341" formatCode="0">
                  <c:v>8.4285714285714288</c:v>
                </c:pt>
                <c:pt idx="342" formatCode="0">
                  <c:v>8.2857142857142865</c:v>
                </c:pt>
                <c:pt idx="343" formatCode="0">
                  <c:v>7.2857142857142856</c:v>
                </c:pt>
                <c:pt idx="344" formatCode="0">
                  <c:v>6.2857142857142856</c:v>
                </c:pt>
                <c:pt idx="345" formatCode="0">
                  <c:v>6</c:v>
                </c:pt>
                <c:pt idx="346" formatCode="0">
                  <c:v>5.8571428571428568</c:v>
                </c:pt>
                <c:pt idx="347" formatCode="0">
                  <c:v>5.1428571428571432</c:v>
                </c:pt>
                <c:pt idx="348" formatCode="0">
                  <c:v>4.5714285714285712</c:v>
                </c:pt>
                <c:pt idx="349" formatCode="0">
                  <c:v>4.7142857142857144</c:v>
                </c:pt>
                <c:pt idx="350" formatCode="0">
                  <c:v>6</c:v>
                </c:pt>
                <c:pt idx="351" formatCode="0">
                  <c:v>6.2857142857142856</c:v>
                </c:pt>
                <c:pt idx="352" formatCode="0">
                  <c:v>6.7142857142857144</c:v>
                </c:pt>
                <c:pt idx="353" formatCode="0">
                  <c:v>8.4285714285714288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Dashboard'!$H$8:$H$361</c:f>
              <c:numCache>
                <c:formatCode>General</c:formatCode>
                <c:ptCount val="354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  <c:pt idx="331" formatCode="0">
                  <c:v>17.428571428571427</c:v>
                </c:pt>
                <c:pt idx="332" formatCode="0">
                  <c:v>19</c:v>
                </c:pt>
                <c:pt idx="333" formatCode="0">
                  <c:v>18.571428571428573</c:v>
                </c:pt>
                <c:pt idx="334" formatCode="0">
                  <c:v>18.142857142857142</c:v>
                </c:pt>
                <c:pt idx="335" formatCode="0">
                  <c:v>17</c:v>
                </c:pt>
                <c:pt idx="336" formatCode="0">
                  <c:v>17.428571428571427</c:v>
                </c:pt>
                <c:pt idx="337" formatCode="0">
                  <c:v>17.285714285714285</c:v>
                </c:pt>
                <c:pt idx="338" formatCode="0">
                  <c:v>15.571428571428571</c:v>
                </c:pt>
                <c:pt idx="339" formatCode="0">
                  <c:v>12.857142857142858</c:v>
                </c:pt>
                <c:pt idx="340" formatCode="0">
                  <c:v>10.428571428571429</c:v>
                </c:pt>
                <c:pt idx="341" formatCode="0">
                  <c:v>11.571428571428571</c:v>
                </c:pt>
                <c:pt idx="342" formatCode="0">
                  <c:v>11</c:v>
                </c:pt>
                <c:pt idx="343" formatCode="0">
                  <c:v>9.8571428571428577</c:v>
                </c:pt>
                <c:pt idx="344" formatCode="0">
                  <c:v>8.7142857142857135</c:v>
                </c:pt>
                <c:pt idx="345" formatCode="0">
                  <c:v>7.8571428571428568</c:v>
                </c:pt>
                <c:pt idx="346" formatCode="0">
                  <c:v>8.5714285714285712</c:v>
                </c:pt>
                <c:pt idx="347" formatCode="0">
                  <c:v>8.2857142857142865</c:v>
                </c:pt>
                <c:pt idx="348" formatCode="0">
                  <c:v>7.4285714285714288</c:v>
                </c:pt>
                <c:pt idx="349" formatCode="0">
                  <c:v>7.2857142857142856</c:v>
                </c:pt>
                <c:pt idx="350" formatCode="0">
                  <c:v>9.5714285714285712</c:v>
                </c:pt>
                <c:pt idx="351" formatCode="0">
                  <c:v>10</c:v>
                </c:pt>
                <c:pt idx="352" formatCode="0">
                  <c:v>10.142857142857142</c:v>
                </c:pt>
                <c:pt idx="353" formatCode="0">
                  <c:v>11.428571428571429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62745562611407E-2"/>
          <c:y val="0.28043512041938878"/>
          <c:w val="0.85641308840868891"/>
          <c:h val="0.4135815435730349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Dashboard'!$I$8:$I$361</c:f>
              <c:numCache>
                <c:formatCode>General</c:formatCode>
                <c:ptCount val="354"/>
                <c:pt idx="233" formatCode="0">
                  <c:v>291.28571428571428</c:v>
                </c:pt>
                <c:pt idx="234" formatCode="0">
                  <c:v>263.42857142857144</c:v>
                </c:pt>
                <c:pt idx="235" formatCode="0">
                  <c:v>267.57142857142856</c:v>
                </c:pt>
                <c:pt idx="236" formatCode="0">
                  <c:v>336</c:v>
                </c:pt>
                <c:pt idx="237" formatCode="0">
                  <c:v>212.42857142857142</c:v>
                </c:pt>
                <c:pt idx="238" formatCode="0">
                  <c:v>202</c:v>
                </c:pt>
                <c:pt idx="239" formatCode="0">
                  <c:v>253.57142857142858</c:v>
                </c:pt>
                <c:pt idx="240" formatCode="0">
                  <c:v>271.71428571428572</c:v>
                </c:pt>
                <c:pt idx="241" formatCode="0">
                  <c:v>339</c:v>
                </c:pt>
                <c:pt idx="242" formatCode="0">
                  <c:v>433</c:v>
                </c:pt>
                <c:pt idx="243" formatCode="0">
                  <c:v>425.28571428571428</c:v>
                </c:pt>
                <c:pt idx="244" formatCode="0">
                  <c:v>426.28571428571428</c:v>
                </c:pt>
                <c:pt idx="245" formatCode="0">
                  <c:v>458</c:v>
                </c:pt>
                <c:pt idx="246" formatCode="0">
                  <c:v>418.57142857142856</c:v>
                </c:pt>
                <c:pt idx="247" formatCode="0">
                  <c:v>417.5</c:v>
                </c:pt>
                <c:pt idx="248" formatCode="0">
                  <c:v>381.33333333333331</c:v>
                </c:pt>
                <c:pt idx="249" formatCode="0">
                  <c:v>280.66666666666669</c:v>
                </c:pt>
                <c:pt idx="250" formatCode="0">
                  <c:v>209.83333333333334</c:v>
                </c:pt>
                <c:pt idx="251" formatCode="0">
                  <c:v>233.66666666666666</c:v>
                </c:pt>
                <c:pt idx="252" formatCode="0">
                  <c:v>197.83333333333334</c:v>
                </c:pt>
                <c:pt idx="253" formatCode="0">
                  <c:v>169.33333333333334</c:v>
                </c:pt>
                <c:pt idx="254" formatCode="0">
                  <c:v>189.14285714285714</c:v>
                </c:pt>
                <c:pt idx="255" formatCode="0">
                  <c:v>168.42857142857142</c:v>
                </c:pt>
                <c:pt idx="256" formatCode="0">
                  <c:v>203.57142857142858</c:v>
                </c:pt>
                <c:pt idx="257" formatCode="0">
                  <c:v>227.42857142857142</c:v>
                </c:pt>
                <c:pt idx="258" formatCode="0">
                  <c:v>216.14285714285714</c:v>
                </c:pt>
                <c:pt idx="259" formatCode="0">
                  <c:v>215.28571428571428</c:v>
                </c:pt>
                <c:pt idx="260" formatCode="0">
                  <c:v>212.14285714285714</c:v>
                </c:pt>
                <c:pt idx="261" formatCode="0">
                  <c:v>221.28571428571428</c:v>
                </c:pt>
                <c:pt idx="262" formatCode="0">
                  <c:v>219.14285714285714</c:v>
                </c:pt>
                <c:pt idx="263" formatCode="0">
                  <c:v>235.85714285714286</c:v>
                </c:pt>
                <c:pt idx="264" formatCode="0">
                  <c:v>224.28571428571428</c:v>
                </c:pt>
                <c:pt idx="265" formatCode="0">
                  <c:v>240.85714285714286</c:v>
                </c:pt>
                <c:pt idx="266" formatCode="0">
                  <c:v>250.28571428571428</c:v>
                </c:pt>
                <c:pt idx="267" formatCode="0">
                  <c:v>263.71428571428572</c:v>
                </c:pt>
                <c:pt idx="268" formatCode="0">
                  <c:v>266.71428571428572</c:v>
                </c:pt>
                <c:pt idx="269" formatCode="0">
                  <c:v>272.28571428571428</c:v>
                </c:pt>
                <c:pt idx="270" formatCode="0">
                  <c:v>271.14285714285717</c:v>
                </c:pt>
                <c:pt idx="271" formatCode="0">
                  <c:v>262.42857142857144</c:v>
                </c:pt>
                <c:pt idx="272" formatCode="0">
                  <c:v>253.42857142857142</c:v>
                </c:pt>
                <c:pt idx="273" formatCode="0">
                  <c:v>251.57142857142858</c:v>
                </c:pt>
                <c:pt idx="274" formatCode="0">
                  <c:v>240</c:v>
                </c:pt>
                <c:pt idx="275" formatCode="0">
                  <c:v>212.85714285714286</c:v>
                </c:pt>
                <c:pt idx="276" formatCode="0">
                  <c:v>201.33333333333334</c:v>
                </c:pt>
                <c:pt idx="277" formatCode="0">
                  <c:v>149</c:v>
                </c:pt>
                <c:pt idx="278" formatCode="0">
                  <c:v>162.5</c:v>
                </c:pt>
                <c:pt idx="279" formatCode="0">
                  <c:v>135.66666666666666</c:v>
                </c:pt>
                <c:pt idx="280" formatCode="0">
                  <c:v>117.16666666666667</c:v>
                </c:pt>
                <c:pt idx="281" formatCode="0">
                  <c:v>117.5</c:v>
                </c:pt>
                <c:pt idx="282" formatCode="0">
                  <c:v>107.83333333333333</c:v>
                </c:pt>
                <c:pt idx="283" formatCode="0">
                  <c:v>107.83333333333333</c:v>
                </c:pt>
                <c:pt idx="284" formatCode="0">
                  <c:v>126.33333333333333</c:v>
                </c:pt>
                <c:pt idx="285" formatCode="0">
                  <c:v>108.66666666666667</c:v>
                </c:pt>
                <c:pt idx="286" formatCode="0">
                  <c:v>129</c:v>
                </c:pt>
                <c:pt idx="287" formatCode="0">
                  <c:v>190.33333333333334</c:v>
                </c:pt>
                <c:pt idx="288" formatCode="0">
                  <c:v>243.33333333333334</c:v>
                </c:pt>
                <c:pt idx="289" formatCode="0">
                  <c:v>335.66666666666669</c:v>
                </c:pt>
                <c:pt idx="290" formatCode="0">
                  <c:v>406.14285714285717</c:v>
                </c:pt>
                <c:pt idx="291" formatCode="0">
                  <c:v>570.85714285714289</c:v>
                </c:pt>
                <c:pt idx="292" formatCode="0">
                  <c:v>615.57142857142856</c:v>
                </c:pt>
                <c:pt idx="293" formatCode="0">
                  <c:v>615.85714285714289</c:v>
                </c:pt>
                <c:pt idx="294" formatCode="0">
                  <c:v>878.42857142857144</c:v>
                </c:pt>
                <c:pt idx="295" formatCode="0">
                  <c:v>1110.4285714285713</c:v>
                </c:pt>
                <c:pt idx="296" formatCode="0">
                  <c:v>1117.1428571428571</c:v>
                </c:pt>
                <c:pt idx="297" formatCode="0">
                  <c:v>1217.8571428571429</c:v>
                </c:pt>
                <c:pt idx="298" formatCode="0">
                  <c:v>1121</c:v>
                </c:pt>
                <c:pt idx="299" formatCode="0">
                  <c:v>1154.7142857142858</c:v>
                </c:pt>
                <c:pt idx="300" formatCode="0">
                  <c:v>1180.2857142857142</c:v>
                </c:pt>
                <c:pt idx="301" formatCode="0">
                  <c:v>947.85714285714289</c:v>
                </c:pt>
                <c:pt idx="302" formatCode="0">
                  <c:v>679.71428571428567</c:v>
                </c:pt>
                <c:pt idx="303" formatCode="0">
                  <c:v>630.42857142857144</c:v>
                </c:pt>
                <c:pt idx="304" formatCode="0">
                  <c:v>433.57142857142856</c:v>
                </c:pt>
                <c:pt idx="305" formatCode="0">
                  <c:v>423</c:v>
                </c:pt>
                <c:pt idx="306" formatCode="0">
                  <c:v>352.57142857142856</c:v>
                </c:pt>
                <c:pt idx="307" formatCode="0">
                  <c:v>341.28571428571428</c:v>
                </c:pt>
                <c:pt idx="308" formatCode="0">
                  <c:v>287.28571428571428</c:v>
                </c:pt>
                <c:pt idx="309" formatCode="0">
                  <c:v>290.85714285714283</c:v>
                </c:pt>
                <c:pt idx="310" formatCode="0">
                  <c:v>279.85714285714283</c:v>
                </c:pt>
                <c:pt idx="311" formatCode="0">
                  <c:v>267.71428571428572</c:v>
                </c:pt>
                <c:pt idx="312" formatCode="0">
                  <c:v>267.28571428571428</c:v>
                </c:pt>
                <c:pt idx="313" formatCode="0">
                  <c:v>301.71428571428572</c:v>
                </c:pt>
                <c:pt idx="314" formatCode="0">
                  <c:v>290.57142857142856</c:v>
                </c:pt>
                <c:pt idx="315" formatCode="0">
                  <c:v>297.28571428571428</c:v>
                </c:pt>
                <c:pt idx="316" formatCode="0">
                  <c:v>288.42857142857144</c:v>
                </c:pt>
                <c:pt idx="317" formatCode="0">
                  <c:v>253</c:v>
                </c:pt>
                <c:pt idx="318" formatCode="0">
                  <c:v>301.85714285714283</c:v>
                </c:pt>
                <c:pt idx="319" formatCode="0">
                  <c:v>258.14285714285717</c:v>
                </c:pt>
                <c:pt idx="320" formatCode="0">
                  <c:v>226.85714285714286</c:v>
                </c:pt>
                <c:pt idx="321" formatCode="0">
                  <c:v>221.28571428571428</c:v>
                </c:pt>
                <c:pt idx="322" formatCode="0">
                  <c:v>207.14285714285714</c:v>
                </c:pt>
                <c:pt idx="323" formatCode="0">
                  <c:v>200.85714285714286</c:v>
                </c:pt>
                <c:pt idx="324" formatCode="0">
                  <c:v>218.28571428571428</c:v>
                </c:pt>
                <c:pt idx="325" formatCode="0">
                  <c:v>186.85714285714286</c:v>
                </c:pt>
                <c:pt idx="326" formatCode="0">
                  <c:v>182</c:v>
                </c:pt>
                <c:pt idx="327" formatCode="0">
                  <c:v>175.57142857142858</c:v>
                </c:pt>
                <c:pt idx="328" formatCode="0">
                  <c:v>182.85714285714286</c:v>
                </c:pt>
                <c:pt idx="329" formatCode="0">
                  <c:v>179.71428571428572</c:v>
                </c:pt>
                <c:pt idx="330" formatCode="0">
                  <c:v>167.14285714285714</c:v>
                </c:pt>
                <c:pt idx="331" formatCode="0">
                  <c:v>172.57142857142858</c:v>
                </c:pt>
                <c:pt idx="332" formatCode="0">
                  <c:v>167.28571428571428</c:v>
                </c:pt>
                <c:pt idx="333" formatCode="0">
                  <c:v>167.85714285714286</c:v>
                </c:pt>
                <c:pt idx="334" formatCode="0">
                  <c:v>166.42857142857142</c:v>
                </c:pt>
                <c:pt idx="335" formatCode="0">
                  <c:v>163.42857142857142</c:v>
                </c:pt>
                <c:pt idx="336" formatCode="0">
                  <c:v>157.85714285714286</c:v>
                </c:pt>
                <c:pt idx="337" formatCode="0">
                  <c:v>169.14285714285714</c:v>
                </c:pt>
                <c:pt idx="338" formatCode="0">
                  <c:v>168</c:v>
                </c:pt>
                <c:pt idx="339" formatCode="0">
                  <c:v>164</c:v>
                </c:pt>
                <c:pt idx="340" formatCode="0">
                  <c:v>141.14285714285714</c:v>
                </c:pt>
                <c:pt idx="341" formatCode="0">
                  <c:v>156.85714285714286</c:v>
                </c:pt>
                <c:pt idx="342" formatCode="0">
                  <c:v>158</c:v>
                </c:pt>
                <c:pt idx="343" formatCode="0">
                  <c:v>154</c:v>
                </c:pt>
                <c:pt idx="344" formatCode="0">
                  <c:v>157.14285714285714</c:v>
                </c:pt>
                <c:pt idx="345" formatCode="0">
                  <c:v>144.42857142857142</c:v>
                </c:pt>
                <c:pt idx="346" formatCode="0">
                  <c:v>148.57142857142858</c:v>
                </c:pt>
                <c:pt idx="347" formatCode="0">
                  <c:v>157.14285714285714</c:v>
                </c:pt>
                <c:pt idx="348" formatCode="0">
                  <c:v>145</c:v>
                </c:pt>
                <c:pt idx="349" formatCode="0">
                  <c:v>133.71428571428572</c:v>
                </c:pt>
                <c:pt idx="350" formatCode="0">
                  <c:v>148.14285714285714</c:v>
                </c:pt>
                <c:pt idx="351" formatCode="0">
                  <c:v>138.28571428571428</c:v>
                </c:pt>
                <c:pt idx="352" formatCode="0">
                  <c:v>142.14285714285714</c:v>
                </c:pt>
                <c:pt idx="353" formatCode="0">
                  <c:v>143.28571428571428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Dashboard'!$L$8:$L$361</c:f>
              <c:numCache>
                <c:formatCode>General</c:formatCode>
                <c:ptCount val="354"/>
                <c:pt idx="233" formatCode="0">
                  <c:v>166.14285714285714</c:v>
                </c:pt>
                <c:pt idx="234" formatCode="0">
                  <c:v>170</c:v>
                </c:pt>
                <c:pt idx="235" formatCode="0">
                  <c:v>185</c:v>
                </c:pt>
                <c:pt idx="236" formatCode="0">
                  <c:v>219</c:v>
                </c:pt>
                <c:pt idx="237" formatCode="0">
                  <c:v>162</c:v>
                </c:pt>
                <c:pt idx="238" formatCode="0">
                  <c:v>160.42857142857142</c:v>
                </c:pt>
                <c:pt idx="239" formatCode="0">
                  <c:v>166</c:v>
                </c:pt>
                <c:pt idx="240" formatCode="0">
                  <c:v>171.42857142857142</c:v>
                </c:pt>
                <c:pt idx="241" formatCode="0">
                  <c:v>168</c:v>
                </c:pt>
                <c:pt idx="242" formatCode="0">
                  <c:v>185.28571428571428</c:v>
                </c:pt>
                <c:pt idx="243" formatCode="0">
                  <c:v>172.14285714285714</c:v>
                </c:pt>
                <c:pt idx="244" formatCode="0">
                  <c:v>167.57142857142858</c:v>
                </c:pt>
                <c:pt idx="245" formatCode="0">
                  <c:v>161.42857142857142</c:v>
                </c:pt>
                <c:pt idx="246" formatCode="0">
                  <c:v>158.57142857142858</c:v>
                </c:pt>
                <c:pt idx="247" formatCode="0">
                  <c:v>152.5</c:v>
                </c:pt>
                <c:pt idx="248" formatCode="0">
                  <c:v>171.66666666666666</c:v>
                </c:pt>
                <c:pt idx="249" formatCode="0">
                  <c:v>151.33333333333334</c:v>
                </c:pt>
                <c:pt idx="250" formatCode="0">
                  <c:v>148</c:v>
                </c:pt>
                <c:pt idx="251" formatCode="0">
                  <c:v>153.5</c:v>
                </c:pt>
                <c:pt idx="252" formatCode="0">
                  <c:v>161.66666666666666</c:v>
                </c:pt>
                <c:pt idx="253" formatCode="0">
                  <c:v>169.66666666666666</c:v>
                </c:pt>
                <c:pt idx="254" formatCode="0">
                  <c:v>172.85714285714286</c:v>
                </c:pt>
                <c:pt idx="255" formatCode="0">
                  <c:v>161</c:v>
                </c:pt>
                <c:pt idx="256" formatCode="0">
                  <c:v>164.42857142857142</c:v>
                </c:pt>
                <c:pt idx="257" formatCode="0">
                  <c:v>171.71428571428572</c:v>
                </c:pt>
                <c:pt idx="258" formatCode="0">
                  <c:v>174.71428571428572</c:v>
                </c:pt>
                <c:pt idx="259" formatCode="0">
                  <c:v>166.57142857142858</c:v>
                </c:pt>
                <c:pt idx="260" formatCode="0">
                  <c:v>163.71428571428572</c:v>
                </c:pt>
                <c:pt idx="261" formatCode="0">
                  <c:v>159.14285714285714</c:v>
                </c:pt>
                <c:pt idx="262" formatCode="0">
                  <c:v>161.57142857142858</c:v>
                </c:pt>
                <c:pt idx="263" formatCode="0">
                  <c:v>165.42857142857142</c:v>
                </c:pt>
                <c:pt idx="264" formatCode="0">
                  <c:v>153.28571428571428</c:v>
                </c:pt>
                <c:pt idx="265" formatCode="0">
                  <c:v>152.57142857142858</c:v>
                </c:pt>
                <c:pt idx="266" formatCode="0">
                  <c:v>156.28571428571428</c:v>
                </c:pt>
                <c:pt idx="267" formatCode="0">
                  <c:v>156</c:v>
                </c:pt>
                <c:pt idx="268" formatCode="0">
                  <c:v>167.57142857142858</c:v>
                </c:pt>
                <c:pt idx="269" formatCode="0">
                  <c:v>167.14285714285714</c:v>
                </c:pt>
                <c:pt idx="270" formatCode="0">
                  <c:v>168.85714285714286</c:v>
                </c:pt>
                <c:pt idx="271" formatCode="0">
                  <c:v>171.57142857142858</c:v>
                </c:pt>
                <c:pt idx="272" formatCode="0">
                  <c:v>161.28571428571428</c:v>
                </c:pt>
                <c:pt idx="273" formatCode="0">
                  <c:v>157.14285714285714</c:v>
                </c:pt>
                <c:pt idx="274" formatCode="0">
                  <c:v>148.42857142857142</c:v>
                </c:pt>
                <c:pt idx="275" formatCode="0">
                  <c:v>130.42857142857142</c:v>
                </c:pt>
                <c:pt idx="276" formatCode="0">
                  <c:v>122</c:v>
                </c:pt>
                <c:pt idx="277" formatCode="0">
                  <c:v>132.16666666666666</c:v>
                </c:pt>
                <c:pt idx="278" formatCode="0">
                  <c:v>126.83333333333333</c:v>
                </c:pt>
                <c:pt idx="279" formatCode="0">
                  <c:v>129.66666666666666</c:v>
                </c:pt>
                <c:pt idx="280" formatCode="0">
                  <c:v>117.5</c:v>
                </c:pt>
                <c:pt idx="281" formatCode="0">
                  <c:v>128.5</c:v>
                </c:pt>
                <c:pt idx="282" formatCode="0">
                  <c:v>137.33333333333334</c:v>
                </c:pt>
                <c:pt idx="283" formatCode="0">
                  <c:v>137.33333333333334</c:v>
                </c:pt>
                <c:pt idx="284" formatCode="0">
                  <c:v>145.5</c:v>
                </c:pt>
                <c:pt idx="285" formatCode="0">
                  <c:v>148.5</c:v>
                </c:pt>
                <c:pt idx="286" formatCode="0">
                  <c:v>149</c:v>
                </c:pt>
                <c:pt idx="287" formatCode="0">
                  <c:v>164</c:v>
                </c:pt>
                <c:pt idx="288" formatCode="0">
                  <c:v>160.83333333333334</c:v>
                </c:pt>
                <c:pt idx="289" formatCode="0">
                  <c:v>157.5</c:v>
                </c:pt>
                <c:pt idx="290" formatCode="0">
                  <c:v>160.14285714285714</c:v>
                </c:pt>
                <c:pt idx="291" formatCode="0">
                  <c:v>145.85714285714286</c:v>
                </c:pt>
                <c:pt idx="292" formatCode="0">
                  <c:v>152.85714285714286</c:v>
                </c:pt>
                <c:pt idx="293" formatCode="0">
                  <c:v>153.57142857142858</c:v>
                </c:pt>
                <c:pt idx="294" formatCode="0">
                  <c:v>153</c:v>
                </c:pt>
                <c:pt idx="295" formatCode="0">
                  <c:v>150.57142857142858</c:v>
                </c:pt>
                <c:pt idx="296" formatCode="0">
                  <c:v>150.85714285714286</c:v>
                </c:pt>
                <c:pt idx="297" formatCode="0">
                  <c:v>146.28571428571428</c:v>
                </c:pt>
                <c:pt idx="298" formatCode="0">
                  <c:v>143.28571428571428</c:v>
                </c:pt>
                <c:pt idx="299" formatCode="0">
                  <c:v>140</c:v>
                </c:pt>
                <c:pt idx="300" formatCode="0">
                  <c:v>140.14285714285714</c:v>
                </c:pt>
                <c:pt idx="301" formatCode="0">
                  <c:v>138.57142857142858</c:v>
                </c:pt>
                <c:pt idx="302" formatCode="0">
                  <c:v>136.28571428571428</c:v>
                </c:pt>
                <c:pt idx="303" formatCode="0">
                  <c:v>140.42857142857142</c:v>
                </c:pt>
                <c:pt idx="304" formatCode="0">
                  <c:v>137.57142857142858</c:v>
                </c:pt>
                <c:pt idx="305" formatCode="0">
                  <c:v>153.71428571428572</c:v>
                </c:pt>
                <c:pt idx="306" formatCode="0">
                  <c:v>155.85714285714286</c:v>
                </c:pt>
                <c:pt idx="307" formatCode="0">
                  <c:v>155.71428571428572</c:v>
                </c:pt>
                <c:pt idx="308" formatCode="0">
                  <c:v>161</c:v>
                </c:pt>
                <c:pt idx="309" formatCode="0">
                  <c:v>158</c:v>
                </c:pt>
                <c:pt idx="310" formatCode="0">
                  <c:v>154.28571428571428</c:v>
                </c:pt>
                <c:pt idx="311" formatCode="0">
                  <c:v>150.42857142857142</c:v>
                </c:pt>
                <c:pt idx="312" formatCode="0">
                  <c:v>143</c:v>
                </c:pt>
                <c:pt idx="313" formatCode="0">
                  <c:v>149.42857142857142</c:v>
                </c:pt>
                <c:pt idx="314" formatCode="0">
                  <c:v>149.85714285714286</c:v>
                </c:pt>
                <c:pt idx="315" formatCode="0">
                  <c:v>150.57142857142858</c:v>
                </c:pt>
                <c:pt idx="316" formatCode="0">
                  <c:v>152.85714285714286</c:v>
                </c:pt>
                <c:pt idx="317" formatCode="0">
                  <c:v>144.42857142857142</c:v>
                </c:pt>
                <c:pt idx="318" formatCode="0">
                  <c:v>165.85714285714286</c:v>
                </c:pt>
                <c:pt idx="319" formatCode="0">
                  <c:v>158</c:v>
                </c:pt>
                <c:pt idx="320" formatCode="0">
                  <c:v>147.71428571428572</c:v>
                </c:pt>
                <c:pt idx="321" formatCode="0">
                  <c:v>146.85714285714286</c:v>
                </c:pt>
                <c:pt idx="322" formatCode="0">
                  <c:v>142.28571428571428</c:v>
                </c:pt>
                <c:pt idx="323" formatCode="0">
                  <c:v>149.71428571428572</c:v>
                </c:pt>
                <c:pt idx="324" formatCode="0">
                  <c:v>157.85714285714286</c:v>
                </c:pt>
                <c:pt idx="325" formatCode="0">
                  <c:v>149.71428571428572</c:v>
                </c:pt>
                <c:pt idx="326" formatCode="0">
                  <c:v>147.28571428571428</c:v>
                </c:pt>
                <c:pt idx="327" formatCode="0">
                  <c:v>149.28571428571428</c:v>
                </c:pt>
                <c:pt idx="328" formatCode="0">
                  <c:v>148.57142857142858</c:v>
                </c:pt>
                <c:pt idx="329" formatCode="0">
                  <c:v>152.28571428571428</c:v>
                </c:pt>
                <c:pt idx="330" formatCode="0">
                  <c:v>150.42857142857142</c:v>
                </c:pt>
                <c:pt idx="331" formatCode="0">
                  <c:v>146.28571428571428</c:v>
                </c:pt>
                <c:pt idx="332" formatCode="0">
                  <c:v>143.57142857142858</c:v>
                </c:pt>
                <c:pt idx="333" formatCode="0">
                  <c:v>154.28571428571428</c:v>
                </c:pt>
                <c:pt idx="334" formatCode="0">
                  <c:v>148.71428571428572</c:v>
                </c:pt>
                <c:pt idx="335" formatCode="0">
                  <c:v>148.57142857142858</c:v>
                </c:pt>
                <c:pt idx="336" formatCode="0">
                  <c:v>148.28571428571428</c:v>
                </c:pt>
                <c:pt idx="337" formatCode="0">
                  <c:v>147.14285714285714</c:v>
                </c:pt>
                <c:pt idx="338" formatCode="0">
                  <c:v>161.14285714285714</c:v>
                </c:pt>
                <c:pt idx="339" formatCode="0">
                  <c:v>159.71428571428572</c:v>
                </c:pt>
                <c:pt idx="340" formatCode="0">
                  <c:v>142.71428571428572</c:v>
                </c:pt>
                <c:pt idx="341" formatCode="0">
                  <c:v>152.28571428571428</c:v>
                </c:pt>
                <c:pt idx="342" formatCode="0">
                  <c:v>155.85714285714286</c:v>
                </c:pt>
                <c:pt idx="343" formatCode="0">
                  <c:v>157.42857142857142</c:v>
                </c:pt>
                <c:pt idx="344" formatCode="0">
                  <c:v>158.85714285714286</c:v>
                </c:pt>
                <c:pt idx="345" formatCode="0">
                  <c:v>150.57142857142858</c:v>
                </c:pt>
                <c:pt idx="346" formatCode="0">
                  <c:v>153.85714285714286</c:v>
                </c:pt>
                <c:pt idx="347" formatCode="0">
                  <c:v>164.57142857142858</c:v>
                </c:pt>
                <c:pt idx="348" formatCode="0">
                  <c:v>159.42857142857142</c:v>
                </c:pt>
                <c:pt idx="349" formatCode="0">
                  <c:v>155.28571428571428</c:v>
                </c:pt>
                <c:pt idx="350" formatCode="0">
                  <c:v>153.14285714285714</c:v>
                </c:pt>
                <c:pt idx="351" formatCode="0">
                  <c:v>151.42857142857142</c:v>
                </c:pt>
                <c:pt idx="352" formatCode="0">
                  <c:v>152.28571428571428</c:v>
                </c:pt>
                <c:pt idx="353" formatCode="0">
                  <c:v>149.14285714285714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Dashboard'!$O$8:$O$361</c:f>
              <c:numCache>
                <c:formatCode>General</c:formatCode>
                <c:ptCount val="354"/>
                <c:pt idx="233" formatCode="0">
                  <c:v>94.714285714285708</c:v>
                </c:pt>
                <c:pt idx="234" formatCode="0">
                  <c:v>97</c:v>
                </c:pt>
                <c:pt idx="235" formatCode="0">
                  <c:v>97.571428571428569</c:v>
                </c:pt>
                <c:pt idx="236" formatCode="0">
                  <c:v>127.71428571428571</c:v>
                </c:pt>
                <c:pt idx="237" formatCode="0">
                  <c:v>89.428571428571431</c:v>
                </c:pt>
                <c:pt idx="238" formatCode="0">
                  <c:v>89.714285714285708</c:v>
                </c:pt>
                <c:pt idx="239" formatCode="0">
                  <c:v>94.714285714285708</c:v>
                </c:pt>
                <c:pt idx="240" formatCode="0">
                  <c:v>99.857142857142861</c:v>
                </c:pt>
                <c:pt idx="241" formatCode="0">
                  <c:v>115.42857142857143</c:v>
                </c:pt>
                <c:pt idx="242" formatCode="0">
                  <c:v>131.42857142857142</c:v>
                </c:pt>
                <c:pt idx="243" formatCode="0">
                  <c:v>122.57142857142857</c:v>
                </c:pt>
                <c:pt idx="244" formatCode="0">
                  <c:v>113.28571428571429</c:v>
                </c:pt>
                <c:pt idx="245" formatCode="0">
                  <c:v>110.42857142857143</c:v>
                </c:pt>
                <c:pt idx="246" formatCode="0">
                  <c:v>102.71428571428571</c:v>
                </c:pt>
                <c:pt idx="247" formatCode="0">
                  <c:v>104.16666666666667</c:v>
                </c:pt>
                <c:pt idx="248" formatCode="0">
                  <c:v>103</c:v>
                </c:pt>
                <c:pt idx="249" formatCode="0">
                  <c:v>100.33333333333333</c:v>
                </c:pt>
                <c:pt idx="250" formatCode="0">
                  <c:v>94.833333333333329</c:v>
                </c:pt>
                <c:pt idx="251" formatCode="0">
                  <c:v>105.33333333333333</c:v>
                </c:pt>
                <c:pt idx="252" formatCode="0">
                  <c:v>106.66666666666667</c:v>
                </c:pt>
                <c:pt idx="253" formatCode="0">
                  <c:v>112.66666666666667</c:v>
                </c:pt>
                <c:pt idx="254" formatCode="0">
                  <c:v>109.42857142857143</c:v>
                </c:pt>
                <c:pt idx="255" formatCode="0">
                  <c:v>97.428571428571431</c:v>
                </c:pt>
                <c:pt idx="256" formatCode="0">
                  <c:v>109.85714285714286</c:v>
                </c:pt>
                <c:pt idx="257" formatCode="0">
                  <c:v>111.14285714285714</c:v>
                </c:pt>
                <c:pt idx="258" formatCode="0">
                  <c:v>106.71428571428571</c:v>
                </c:pt>
                <c:pt idx="259" formatCode="0">
                  <c:v>105.85714285714286</c:v>
                </c:pt>
                <c:pt idx="260" formatCode="0">
                  <c:v>113</c:v>
                </c:pt>
                <c:pt idx="261" formatCode="0">
                  <c:v>113.57142857142857</c:v>
                </c:pt>
                <c:pt idx="262" formatCode="0">
                  <c:v>122.57142857142857</c:v>
                </c:pt>
                <c:pt idx="263" formatCode="0">
                  <c:v>111.28571428571429</c:v>
                </c:pt>
                <c:pt idx="264" formatCode="0">
                  <c:v>111.28571428571429</c:v>
                </c:pt>
                <c:pt idx="265" formatCode="0">
                  <c:v>110.28571428571429</c:v>
                </c:pt>
                <c:pt idx="266" formatCode="0">
                  <c:v>115.14285714285714</c:v>
                </c:pt>
                <c:pt idx="267" formatCode="0">
                  <c:v>113.14285714285714</c:v>
                </c:pt>
                <c:pt idx="268" formatCode="0">
                  <c:v>114</c:v>
                </c:pt>
                <c:pt idx="269" formatCode="0">
                  <c:v>112.28571428571429</c:v>
                </c:pt>
                <c:pt idx="270" formatCode="0">
                  <c:v>112.85714285714286</c:v>
                </c:pt>
                <c:pt idx="271" formatCode="0">
                  <c:v>110.71428571428571</c:v>
                </c:pt>
                <c:pt idx="272" formatCode="0">
                  <c:v>113</c:v>
                </c:pt>
                <c:pt idx="273" formatCode="0">
                  <c:v>108.57142857142857</c:v>
                </c:pt>
                <c:pt idx="274" formatCode="0">
                  <c:v>103.57142857142857</c:v>
                </c:pt>
                <c:pt idx="275" formatCode="0">
                  <c:v>102.42857142857143</c:v>
                </c:pt>
                <c:pt idx="276" formatCode="0">
                  <c:v>101.16666666666667</c:v>
                </c:pt>
                <c:pt idx="277" formatCode="0">
                  <c:v>103.16666666666667</c:v>
                </c:pt>
                <c:pt idx="278" formatCode="0">
                  <c:v>99.166666666666671</c:v>
                </c:pt>
                <c:pt idx="279" formatCode="0">
                  <c:v>100.5</c:v>
                </c:pt>
                <c:pt idx="280" formatCode="0">
                  <c:v>85.833333333333329</c:v>
                </c:pt>
                <c:pt idx="281" formatCode="0">
                  <c:v>95.333333333333329</c:v>
                </c:pt>
                <c:pt idx="282" formatCode="0">
                  <c:v>94.666666666666671</c:v>
                </c:pt>
                <c:pt idx="283" formatCode="0">
                  <c:v>94.666666666666671</c:v>
                </c:pt>
                <c:pt idx="284" formatCode="0">
                  <c:v>105.16666666666667</c:v>
                </c:pt>
                <c:pt idx="285" formatCode="0">
                  <c:v>105</c:v>
                </c:pt>
                <c:pt idx="286" formatCode="0">
                  <c:v>113.5</c:v>
                </c:pt>
                <c:pt idx="287" formatCode="0">
                  <c:v>126.66666666666667</c:v>
                </c:pt>
                <c:pt idx="288" formatCode="0">
                  <c:v>123.33333333333333</c:v>
                </c:pt>
                <c:pt idx="289" formatCode="0">
                  <c:v>126.66666666666667</c:v>
                </c:pt>
                <c:pt idx="290" formatCode="0">
                  <c:v>118.71428571428571</c:v>
                </c:pt>
                <c:pt idx="291" formatCode="0">
                  <c:v>114.57142857142857</c:v>
                </c:pt>
                <c:pt idx="292" formatCode="0">
                  <c:v>115.14285714285714</c:v>
                </c:pt>
                <c:pt idx="293" formatCode="0">
                  <c:v>101</c:v>
                </c:pt>
                <c:pt idx="294" formatCode="0">
                  <c:v>103.42857142857143</c:v>
                </c:pt>
                <c:pt idx="295" formatCode="0">
                  <c:v>99</c:v>
                </c:pt>
                <c:pt idx="296" formatCode="0">
                  <c:v>98.857142857142861</c:v>
                </c:pt>
                <c:pt idx="297" formatCode="0">
                  <c:v>105</c:v>
                </c:pt>
                <c:pt idx="298" formatCode="0">
                  <c:v>101.57142857142857</c:v>
                </c:pt>
                <c:pt idx="299" formatCode="0">
                  <c:v>92.857142857142861</c:v>
                </c:pt>
                <c:pt idx="300" formatCode="0">
                  <c:v>100.42857142857143</c:v>
                </c:pt>
                <c:pt idx="301" formatCode="0">
                  <c:v>97.285714285714292</c:v>
                </c:pt>
                <c:pt idx="302" formatCode="0">
                  <c:v>93.285714285714292</c:v>
                </c:pt>
                <c:pt idx="303" formatCode="0">
                  <c:v>94</c:v>
                </c:pt>
                <c:pt idx="304" formatCode="0">
                  <c:v>82.428571428571431</c:v>
                </c:pt>
                <c:pt idx="305" formatCode="0">
                  <c:v>83.857142857142861</c:v>
                </c:pt>
                <c:pt idx="306" formatCode="0">
                  <c:v>91.142857142857139</c:v>
                </c:pt>
                <c:pt idx="307" formatCode="0">
                  <c:v>91.714285714285708</c:v>
                </c:pt>
                <c:pt idx="308" formatCode="0">
                  <c:v>92.285714285714292</c:v>
                </c:pt>
                <c:pt idx="309" formatCode="0">
                  <c:v>89.857142857142861</c:v>
                </c:pt>
                <c:pt idx="310" formatCode="0">
                  <c:v>96.142857142857139</c:v>
                </c:pt>
                <c:pt idx="311" formatCode="0">
                  <c:v>95.428571428571431</c:v>
                </c:pt>
                <c:pt idx="312" formatCode="0">
                  <c:v>88.571428571428569</c:v>
                </c:pt>
                <c:pt idx="313" formatCode="0">
                  <c:v>98.285714285714292</c:v>
                </c:pt>
                <c:pt idx="314" formatCode="0">
                  <c:v>94.428571428571431</c:v>
                </c:pt>
                <c:pt idx="315" formatCode="0">
                  <c:v>95</c:v>
                </c:pt>
                <c:pt idx="316" formatCode="0">
                  <c:v>96.857142857142861</c:v>
                </c:pt>
                <c:pt idx="317" formatCode="0">
                  <c:v>79.285714285714292</c:v>
                </c:pt>
                <c:pt idx="318" formatCode="0">
                  <c:v>102.42857142857143</c:v>
                </c:pt>
                <c:pt idx="319" formatCode="0">
                  <c:v>97.857142857142861</c:v>
                </c:pt>
                <c:pt idx="320" formatCode="0">
                  <c:v>89.857142857142861</c:v>
                </c:pt>
                <c:pt idx="321" formatCode="0">
                  <c:v>87.714285714285708</c:v>
                </c:pt>
                <c:pt idx="322" formatCode="0">
                  <c:v>93.285714285714292</c:v>
                </c:pt>
                <c:pt idx="323" formatCode="0">
                  <c:v>95.571428571428569</c:v>
                </c:pt>
                <c:pt idx="324" formatCode="0">
                  <c:v>105.85714285714286</c:v>
                </c:pt>
                <c:pt idx="325" formatCode="0">
                  <c:v>88.142857142857139</c:v>
                </c:pt>
                <c:pt idx="326" formatCode="0">
                  <c:v>95.428571428571431</c:v>
                </c:pt>
                <c:pt idx="327" formatCode="0">
                  <c:v>97</c:v>
                </c:pt>
                <c:pt idx="328" formatCode="0">
                  <c:v>103.57142857142857</c:v>
                </c:pt>
                <c:pt idx="329" formatCode="0">
                  <c:v>100.42857142857143</c:v>
                </c:pt>
                <c:pt idx="330" formatCode="0">
                  <c:v>104.71428571428571</c:v>
                </c:pt>
                <c:pt idx="331" formatCode="0">
                  <c:v>100.42857142857143</c:v>
                </c:pt>
                <c:pt idx="332" formatCode="0">
                  <c:v>104.57142857142857</c:v>
                </c:pt>
                <c:pt idx="333" formatCode="0">
                  <c:v>99.428571428571431</c:v>
                </c:pt>
                <c:pt idx="334" formatCode="0">
                  <c:v>99.142857142857139</c:v>
                </c:pt>
                <c:pt idx="335" formatCode="0">
                  <c:v>96.285714285714292</c:v>
                </c:pt>
                <c:pt idx="336" formatCode="0">
                  <c:v>93</c:v>
                </c:pt>
                <c:pt idx="337" formatCode="0">
                  <c:v>87.571428571428569</c:v>
                </c:pt>
                <c:pt idx="338" formatCode="0">
                  <c:v>89.428571428571431</c:v>
                </c:pt>
                <c:pt idx="339" formatCode="0">
                  <c:v>87</c:v>
                </c:pt>
                <c:pt idx="340" formatCode="0">
                  <c:v>82.857142857142861</c:v>
                </c:pt>
                <c:pt idx="341" formatCode="0">
                  <c:v>89</c:v>
                </c:pt>
                <c:pt idx="342" formatCode="0">
                  <c:v>91.571428571428569</c:v>
                </c:pt>
                <c:pt idx="343" formatCode="0">
                  <c:v>92.857142857142861</c:v>
                </c:pt>
                <c:pt idx="344" formatCode="0">
                  <c:v>89.428571428571431</c:v>
                </c:pt>
                <c:pt idx="345" formatCode="0">
                  <c:v>87.571428571428569</c:v>
                </c:pt>
                <c:pt idx="346" formatCode="0">
                  <c:v>94.285714285714292</c:v>
                </c:pt>
                <c:pt idx="347" formatCode="0">
                  <c:v>97</c:v>
                </c:pt>
                <c:pt idx="348" formatCode="0">
                  <c:v>92.571428571428569</c:v>
                </c:pt>
                <c:pt idx="349" formatCode="0">
                  <c:v>89.428571428571431</c:v>
                </c:pt>
                <c:pt idx="350" formatCode="0">
                  <c:v>92.857142857142861</c:v>
                </c:pt>
                <c:pt idx="351" formatCode="0">
                  <c:v>98.714285714285708</c:v>
                </c:pt>
                <c:pt idx="352" formatCode="0">
                  <c:v>98</c:v>
                </c:pt>
                <c:pt idx="353" formatCode="0">
                  <c:v>89.285714285714292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Dashboard'!$F$8:$F$361</c:f>
              <c:numCache>
                <c:formatCode>General</c:formatCode>
                <c:ptCount val="354"/>
                <c:pt idx="178" formatCode="0">
                  <c:v>444</c:v>
                </c:pt>
                <c:pt idx="179" formatCode="0">
                  <c:v>470.28571428571428</c:v>
                </c:pt>
                <c:pt idx="180" formatCode="0">
                  <c:v>410.85714285714283</c:v>
                </c:pt>
                <c:pt idx="181" formatCode="0">
                  <c:v>414.28571428571428</c:v>
                </c:pt>
                <c:pt idx="182" formatCode="0">
                  <c:v>460.42857142857144</c:v>
                </c:pt>
                <c:pt idx="183" formatCode="0">
                  <c:v>441.28571428571428</c:v>
                </c:pt>
                <c:pt idx="184" formatCode="0">
                  <c:v>428.28571428571428</c:v>
                </c:pt>
                <c:pt idx="185" formatCode="0">
                  <c:v>410.42857142857144</c:v>
                </c:pt>
                <c:pt idx="186" formatCode="0">
                  <c:v>402.85714285714283</c:v>
                </c:pt>
                <c:pt idx="187" formatCode="0">
                  <c:v>466.28571428571428</c:v>
                </c:pt>
                <c:pt idx="188" formatCode="0">
                  <c:v>485</c:v>
                </c:pt>
                <c:pt idx="189" formatCode="0">
                  <c:v>509.71428571428572</c:v>
                </c:pt>
                <c:pt idx="190" formatCode="0">
                  <c:v>530.42857142857144</c:v>
                </c:pt>
                <c:pt idx="191" formatCode="0">
                  <c:v>528.85714285714289</c:v>
                </c:pt>
                <c:pt idx="192" formatCode="0">
                  <c:v>558.85714285714289</c:v>
                </c:pt>
                <c:pt idx="193" formatCode="0">
                  <c:v>564</c:v>
                </c:pt>
                <c:pt idx="194" formatCode="0">
                  <c:v>566.14285714285711</c:v>
                </c:pt>
                <c:pt idx="195" formatCode="0">
                  <c:v>584.16666666666663</c:v>
                </c:pt>
                <c:pt idx="196" formatCode="0">
                  <c:v>528.16666666666663</c:v>
                </c:pt>
                <c:pt idx="197" formatCode="0">
                  <c:v>586.66666666666663</c:v>
                </c:pt>
                <c:pt idx="198" formatCode="0">
                  <c:v>550.16666666666663</c:v>
                </c:pt>
                <c:pt idx="199" formatCode="0">
                  <c:v>611.33333333333337</c:v>
                </c:pt>
                <c:pt idx="200" formatCode="0">
                  <c:v>639.83333333333337</c:v>
                </c:pt>
                <c:pt idx="201" formatCode="0">
                  <c:v>556.16666666666663</c:v>
                </c:pt>
                <c:pt idx="202" formatCode="0">
                  <c:v>518.28571428571433</c:v>
                </c:pt>
                <c:pt idx="203" formatCode="0">
                  <c:v>545</c:v>
                </c:pt>
                <c:pt idx="204" formatCode="0">
                  <c:v>517</c:v>
                </c:pt>
                <c:pt idx="205" formatCode="0">
                  <c:v>619.42857142857144</c:v>
                </c:pt>
                <c:pt idx="206" formatCode="0">
                  <c:v>611.57142857142856</c:v>
                </c:pt>
                <c:pt idx="207" formatCode="0">
                  <c:v>627.71428571428567</c:v>
                </c:pt>
                <c:pt idx="208" formatCode="0">
                  <c:v>624.85714285714289</c:v>
                </c:pt>
                <c:pt idx="209" formatCode="0">
                  <c:v>602.57142857142856</c:v>
                </c:pt>
                <c:pt idx="210" formatCode="0">
                  <c:v>624</c:v>
                </c:pt>
                <c:pt idx="211" formatCode="0">
                  <c:v>684.71428571428567</c:v>
                </c:pt>
                <c:pt idx="212" formatCode="0">
                  <c:v>708.14285714285711</c:v>
                </c:pt>
                <c:pt idx="213" formatCode="0">
                  <c:v>661</c:v>
                </c:pt>
                <c:pt idx="214" formatCode="0">
                  <c:v>652.85714285714289</c:v>
                </c:pt>
                <c:pt idx="215" formatCode="0">
                  <c:v>657.57142857142856</c:v>
                </c:pt>
                <c:pt idx="216" formatCode="0">
                  <c:v>665.14285714285711</c:v>
                </c:pt>
                <c:pt idx="217" formatCode="0">
                  <c:v>698</c:v>
                </c:pt>
                <c:pt idx="218" formatCode="0">
                  <c:v>701.57142857142856</c:v>
                </c:pt>
                <c:pt idx="219" formatCode="0">
                  <c:v>684.71428571428567</c:v>
                </c:pt>
                <c:pt idx="220" formatCode="0">
                  <c:v>735.14285714285711</c:v>
                </c:pt>
                <c:pt idx="221" formatCode="0">
                  <c:v>739.57142857142856</c:v>
                </c:pt>
                <c:pt idx="222" formatCode="0">
                  <c:v>755.85714285714289</c:v>
                </c:pt>
                <c:pt idx="223" formatCode="0">
                  <c:v>729.57142857142856</c:v>
                </c:pt>
                <c:pt idx="224" formatCode="0">
                  <c:v>689</c:v>
                </c:pt>
                <c:pt idx="225" formatCode="0">
                  <c:v>713</c:v>
                </c:pt>
                <c:pt idx="226" formatCode="0">
                  <c:v>675.85714285714289</c:v>
                </c:pt>
                <c:pt idx="227" formatCode="0">
                  <c:v>678.14285714285711</c:v>
                </c:pt>
                <c:pt idx="228" formatCode="0">
                  <c:v>763.14285714285711</c:v>
                </c:pt>
                <c:pt idx="229" formatCode="0">
                  <c:v>724.85714285714289</c:v>
                </c:pt>
                <c:pt idx="230" formatCode="0">
                  <c:v>743.57142857142856</c:v>
                </c:pt>
                <c:pt idx="231" formatCode="0">
                  <c:v>729.71428571428567</c:v>
                </c:pt>
                <c:pt idx="232" formatCode="0">
                  <c:v>749.28571428571433</c:v>
                </c:pt>
                <c:pt idx="233" formatCode="0">
                  <c:v>772.28571428571433</c:v>
                </c:pt>
                <c:pt idx="234" formatCode="0">
                  <c:v>648.14285714285711</c:v>
                </c:pt>
                <c:pt idx="235" formatCode="0">
                  <c:v>490.71428571428572</c:v>
                </c:pt>
                <c:pt idx="236" formatCode="0">
                  <c:v>567.28571428571433</c:v>
                </c:pt>
                <c:pt idx="237" formatCode="0">
                  <c:v>562.57142857142856</c:v>
                </c:pt>
                <c:pt idx="238" formatCode="0">
                  <c:v>568.71428571428567</c:v>
                </c:pt>
                <c:pt idx="239" formatCode="0">
                  <c:v>689</c:v>
                </c:pt>
                <c:pt idx="240" formatCode="0">
                  <c:v>700.28571428571433</c:v>
                </c:pt>
                <c:pt idx="241" formatCode="0">
                  <c:v>926</c:v>
                </c:pt>
                <c:pt idx="242" formatCode="0">
                  <c:v>1195.2857142857142</c:v>
                </c:pt>
                <c:pt idx="243" formatCode="0">
                  <c:v>1223.8571428571429</c:v>
                </c:pt>
                <c:pt idx="244" formatCode="0">
                  <c:v>1227.1428571428571</c:v>
                </c:pt>
                <c:pt idx="245" formatCode="0">
                  <c:v>1408.8571428571429</c:v>
                </c:pt>
                <c:pt idx="246" formatCode="0">
                  <c:v>1416.2857142857142</c:v>
                </c:pt>
                <c:pt idx="247" formatCode="0">
                  <c:v>1485.2857142857142</c:v>
                </c:pt>
                <c:pt idx="248" formatCode="0">
                  <c:v>1244.1428571428571</c:v>
                </c:pt>
                <c:pt idx="249" formatCode="0">
                  <c:v>936</c:v>
                </c:pt>
                <c:pt idx="250" formatCode="0">
                  <c:v>828.28571428571433</c:v>
                </c:pt>
                <c:pt idx="251" formatCode="0">
                  <c:v>817.42857142857144</c:v>
                </c:pt>
                <c:pt idx="252" formatCode="0">
                  <c:v>623.28571428571433</c:v>
                </c:pt>
                <c:pt idx="253" formatCode="0">
                  <c:v>415.85714285714283</c:v>
                </c:pt>
                <c:pt idx="254" formatCode="0">
                  <c:v>332.14285714285717</c:v>
                </c:pt>
                <c:pt idx="255" formatCode="0">
                  <c:v>463.71428571428572</c:v>
                </c:pt>
                <c:pt idx="256" formatCode="0">
                  <c:v>677.14285714285711</c:v>
                </c:pt>
                <c:pt idx="257" formatCode="0">
                  <c:v>681.85714285714289</c:v>
                </c:pt>
                <c:pt idx="258" formatCode="0">
                  <c:v>681.14285714285711</c:v>
                </c:pt>
                <c:pt idx="259" formatCode="0">
                  <c:v>663.14285714285711</c:v>
                </c:pt>
                <c:pt idx="260" formatCode="0">
                  <c:v>668.71428571428567</c:v>
                </c:pt>
                <c:pt idx="261" formatCode="0">
                  <c:v>668.71428571428567</c:v>
                </c:pt>
                <c:pt idx="262" formatCode="0">
                  <c:v>665.42857142857144</c:v>
                </c:pt>
                <c:pt idx="263" formatCode="0">
                  <c:v>733.85714285714289</c:v>
                </c:pt>
                <c:pt idx="264" formatCode="0">
                  <c:v>730.28571428571433</c:v>
                </c:pt>
                <c:pt idx="265" formatCode="0">
                  <c:v>744.42857142857144</c:v>
                </c:pt>
                <c:pt idx="266" formatCode="0">
                  <c:v>726</c:v>
                </c:pt>
                <c:pt idx="267" formatCode="0">
                  <c:v>783.42857142857144</c:v>
                </c:pt>
                <c:pt idx="268" formatCode="0">
                  <c:v>870.85714285714289</c:v>
                </c:pt>
                <c:pt idx="269" formatCode="0">
                  <c:v>866.57142857142856</c:v>
                </c:pt>
                <c:pt idx="270" formatCode="0">
                  <c:v>936.57142857142856</c:v>
                </c:pt>
                <c:pt idx="271" formatCode="0">
                  <c:v>936.57142857142856</c:v>
                </c:pt>
                <c:pt idx="272" formatCode="0">
                  <c:v>923.85714285714289</c:v>
                </c:pt>
                <c:pt idx="273" formatCode="0">
                  <c:v>964.42857142857144</c:v>
                </c:pt>
                <c:pt idx="274" formatCode="0">
                  <c:v>925.57142857142856</c:v>
                </c:pt>
                <c:pt idx="275" formatCode="0">
                  <c:v>762.71428571428567</c:v>
                </c:pt>
                <c:pt idx="276" formatCode="0">
                  <c:v>615</c:v>
                </c:pt>
                <c:pt idx="277" formatCode="0">
                  <c:v>253</c:v>
                </c:pt>
                <c:pt idx="278" formatCode="0">
                  <c:v>260.71428571428572</c:v>
                </c:pt>
                <c:pt idx="279" formatCode="0">
                  <c:v>299.14285714285717</c:v>
                </c:pt>
                <c:pt idx="280" formatCode="0">
                  <c:v>269.42857142857144</c:v>
                </c:pt>
                <c:pt idx="281" formatCode="0">
                  <c:v>163</c:v>
                </c:pt>
                <c:pt idx="282" formatCode="0">
                  <c:v>95.571428571428569</c:v>
                </c:pt>
                <c:pt idx="283" formatCode="0">
                  <c:v>97.428571428571431</c:v>
                </c:pt>
                <c:pt idx="284" formatCode="0">
                  <c:v>111.42857142857143</c:v>
                </c:pt>
                <c:pt idx="285" formatCode="0">
                  <c:v>102.71428571428571</c:v>
                </c:pt>
                <c:pt idx="286" formatCode="0">
                  <c:v>62.285714285714285</c:v>
                </c:pt>
                <c:pt idx="287" formatCode="0">
                  <c:v>365.85714285714283</c:v>
                </c:pt>
                <c:pt idx="288" formatCode="0">
                  <c:v>691.14285714285711</c:v>
                </c:pt>
                <c:pt idx="289" formatCode="0">
                  <c:v>1060.2857142857142</c:v>
                </c:pt>
                <c:pt idx="290" formatCode="0">
                  <c:v>1327.8571428571429</c:v>
                </c:pt>
                <c:pt idx="291" formatCode="0">
                  <c:v>1851.1428571428571</c:v>
                </c:pt>
                <c:pt idx="292" formatCode="0">
                  <c:v>1860.4285714285713</c:v>
                </c:pt>
                <c:pt idx="293" formatCode="0">
                  <c:v>1873.4285714285713</c:v>
                </c:pt>
                <c:pt idx="294" formatCode="0">
                  <c:v>2194.2857142857142</c:v>
                </c:pt>
                <c:pt idx="295" formatCode="0">
                  <c:v>2501.5714285714284</c:v>
                </c:pt>
                <c:pt idx="296" formatCode="0">
                  <c:v>2317.1428571428573</c:v>
                </c:pt>
                <c:pt idx="297" formatCode="0">
                  <c:v>2577.5714285714284</c:v>
                </c:pt>
                <c:pt idx="298" formatCode="0">
                  <c:v>2283.5714285714284</c:v>
                </c:pt>
                <c:pt idx="299" formatCode="0">
                  <c:v>2482.4285714285716</c:v>
                </c:pt>
                <c:pt idx="300" formatCode="0">
                  <c:v>2573.8571428571427</c:v>
                </c:pt>
                <c:pt idx="301" formatCode="0">
                  <c:v>2304.7142857142858</c:v>
                </c:pt>
                <c:pt idx="302" formatCode="0">
                  <c:v>1915.4285714285713</c:v>
                </c:pt>
                <c:pt idx="303" formatCode="0">
                  <c:v>2024.7142857142858</c:v>
                </c:pt>
                <c:pt idx="304" formatCode="0">
                  <c:v>1845.5714285714287</c:v>
                </c:pt>
                <c:pt idx="305" formatCode="0">
                  <c:v>2151</c:v>
                </c:pt>
                <c:pt idx="306" formatCode="0">
                  <c:v>1943.4285714285713</c:v>
                </c:pt>
                <c:pt idx="307" formatCode="0">
                  <c:v>1939</c:v>
                </c:pt>
                <c:pt idx="308" formatCode="0">
                  <c:v>1969.4285714285713</c:v>
                </c:pt>
                <c:pt idx="309" formatCode="0">
                  <c:v>1962.2857142857142</c:v>
                </c:pt>
                <c:pt idx="310" formatCode="0">
                  <c:v>2054.4285714285716</c:v>
                </c:pt>
                <c:pt idx="311" formatCode="0">
                  <c:v>1917.8571428571429</c:v>
                </c:pt>
                <c:pt idx="312" formatCode="0">
                  <c:v>2045.8571428571429</c:v>
                </c:pt>
                <c:pt idx="313" formatCode="0">
                  <c:v>2046.5714285714287</c:v>
                </c:pt>
                <c:pt idx="314" formatCode="0">
                  <c:v>2050.8571428571427</c:v>
                </c:pt>
                <c:pt idx="315" formatCode="0">
                  <c:v>1929.2857142857142</c:v>
                </c:pt>
                <c:pt idx="316" formatCode="0">
                  <c:v>2050.1428571428573</c:v>
                </c:pt>
                <c:pt idx="317" formatCode="0">
                  <c:v>1992.5714285714287</c:v>
                </c:pt>
                <c:pt idx="318" formatCode="0">
                  <c:v>2155.2857142857142</c:v>
                </c:pt>
                <c:pt idx="319" formatCode="0">
                  <c:v>2051.8571428571427</c:v>
                </c:pt>
                <c:pt idx="320" formatCode="0">
                  <c:v>2055</c:v>
                </c:pt>
                <c:pt idx="321" formatCode="0">
                  <c:v>2054.7142857142858</c:v>
                </c:pt>
                <c:pt idx="322" formatCode="0">
                  <c:v>2094.5714285714284</c:v>
                </c:pt>
                <c:pt idx="323" formatCode="0">
                  <c:v>2054</c:v>
                </c:pt>
                <c:pt idx="324" formatCode="0">
                  <c:v>2036.1428571428571</c:v>
                </c:pt>
                <c:pt idx="325" formatCode="0">
                  <c:v>1962.5714285714287</c:v>
                </c:pt>
                <c:pt idx="326" formatCode="0">
                  <c:v>1869.1428571428571</c:v>
                </c:pt>
                <c:pt idx="327" formatCode="0">
                  <c:v>1865</c:v>
                </c:pt>
                <c:pt idx="328" formatCode="0">
                  <c:v>1913.4285714285713</c:v>
                </c:pt>
                <c:pt idx="329" formatCode="0">
                  <c:v>1809.7142857142858</c:v>
                </c:pt>
                <c:pt idx="330" formatCode="0">
                  <c:v>1797.8571428571429</c:v>
                </c:pt>
                <c:pt idx="331" formatCode="0">
                  <c:v>1868.8571428571429</c:v>
                </c:pt>
                <c:pt idx="332" formatCode="0">
                  <c:v>1855.4285714285713</c:v>
                </c:pt>
                <c:pt idx="333" formatCode="0">
                  <c:v>1890.8571428571429</c:v>
                </c:pt>
                <c:pt idx="334" formatCode="0">
                  <c:v>1890.5714285714287</c:v>
                </c:pt>
                <c:pt idx="335" formatCode="0">
                  <c:v>1846</c:v>
                </c:pt>
                <c:pt idx="336" formatCode="0">
                  <c:v>1895.4285714285713</c:v>
                </c:pt>
                <c:pt idx="337" formatCode="0">
                  <c:v>1900.2857142857142</c:v>
                </c:pt>
                <c:pt idx="338" formatCode="0">
                  <c:v>1947.8571428571429</c:v>
                </c:pt>
                <c:pt idx="339" formatCode="0">
                  <c:v>1941.4285714285713</c:v>
                </c:pt>
                <c:pt idx="340" formatCode="0">
                  <c:v>1830.8571428571429</c:v>
                </c:pt>
                <c:pt idx="341" formatCode="0">
                  <c:v>1831</c:v>
                </c:pt>
                <c:pt idx="342" formatCode="0">
                  <c:v>1821.4285714285713</c:v>
                </c:pt>
                <c:pt idx="343" formatCode="0">
                  <c:v>1799.8571428571429</c:v>
                </c:pt>
                <c:pt idx="344" formatCode="0">
                  <c:v>1874.5714285714287</c:v>
                </c:pt>
                <c:pt idx="345" formatCode="0">
                  <c:v>1778</c:v>
                </c:pt>
                <c:pt idx="346" formatCode="0">
                  <c:v>1789.7142857142858</c:v>
                </c:pt>
                <c:pt idx="347" formatCode="0">
                  <c:v>1690.1428571428571</c:v>
                </c:pt>
                <c:pt idx="348" formatCode="0">
                  <c:v>1790.4285714285713</c:v>
                </c:pt>
                <c:pt idx="349" formatCode="0">
                  <c:v>1739</c:v>
                </c:pt>
                <c:pt idx="350" formatCode="0">
                  <c:v>1882.1428571428571</c:v>
                </c:pt>
                <c:pt idx="351" formatCode="0">
                  <c:v>1814.2857142857142</c:v>
                </c:pt>
                <c:pt idx="352" formatCode="0">
                  <c:v>1783.5714285714287</c:v>
                </c:pt>
                <c:pt idx="353" formatCode="0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Dashboard'!$B$8:$B$361</c:f>
              <c:numCache>
                <c:formatCode>General</c:formatCode>
                <c:ptCount val="35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85</c:v>
                </c:pt>
                <c:pt idx="171" formatCode="0">
                  <c:v>103</c:v>
                </c:pt>
                <c:pt idx="172" formatCode="0">
                  <c:v>105</c:v>
                </c:pt>
                <c:pt idx="173" formatCode="0">
                  <c:v>175</c:v>
                </c:pt>
                <c:pt idx="174" formatCode="0">
                  <c:v>139</c:v>
                </c:pt>
                <c:pt idx="175" formatCode="0">
                  <c:v>133</c:v>
                </c:pt>
                <c:pt idx="176" formatCode="0">
                  <c:v>107</c:v>
                </c:pt>
                <c:pt idx="177" formatCode="0">
                  <c:v>93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65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39</c:v>
                </c:pt>
                <c:pt idx="236">
                  <c:v>33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28</c:v>
                </c:pt>
                <c:pt idx="266">
                  <c:v>27</c:v>
                </c:pt>
                <c:pt idx="267">
                  <c:v>39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47</c:v>
                </c:pt>
                <c:pt idx="272">
                  <c:v>62</c:v>
                </c:pt>
                <c:pt idx="273">
                  <c:v>35</c:v>
                </c:pt>
                <c:pt idx="274">
                  <c:v>39</c:v>
                </c:pt>
                <c:pt idx="275">
                  <c:v>38</c:v>
                </c:pt>
                <c:pt idx="276">
                  <c:v>21</c:v>
                </c:pt>
                <c:pt idx="277">
                  <c:v>26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69</c:v>
                </c:pt>
                <c:pt idx="288">
                  <c:v>52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48</c:v>
                </c:pt>
                <c:pt idx="298">
                  <c:v>55</c:v>
                </c:pt>
                <c:pt idx="299">
                  <c:v>56</c:v>
                </c:pt>
                <c:pt idx="300">
                  <c:v>53</c:v>
                </c:pt>
                <c:pt idx="301">
                  <c:v>41</c:v>
                </c:pt>
                <c:pt idx="302">
                  <c:v>43</c:v>
                </c:pt>
                <c:pt idx="303">
                  <c:v>30</c:v>
                </c:pt>
                <c:pt idx="304">
                  <c:v>33</c:v>
                </c:pt>
                <c:pt idx="305">
                  <c:v>31</c:v>
                </c:pt>
                <c:pt idx="306">
                  <c:v>50</c:v>
                </c:pt>
                <c:pt idx="307">
                  <c:v>47</c:v>
                </c:pt>
                <c:pt idx="308">
                  <c:v>65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73</c:v>
                </c:pt>
                <c:pt idx="314">
                  <c:v>80</c:v>
                </c:pt>
                <c:pt idx="315">
                  <c:v>64</c:v>
                </c:pt>
                <c:pt idx="316">
                  <c:v>30</c:v>
                </c:pt>
                <c:pt idx="317">
                  <c:v>42</c:v>
                </c:pt>
                <c:pt idx="318">
                  <c:v>42</c:v>
                </c:pt>
                <c:pt idx="319">
                  <c:v>30</c:v>
                </c:pt>
                <c:pt idx="320">
                  <c:v>66</c:v>
                </c:pt>
                <c:pt idx="321">
                  <c:v>47</c:v>
                </c:pt>
                <c:pt idx="322">
                  <c:v>38</c:v>
                </c:pt>
                <c:pt idx="323">
                  <c:v>28</c:v>
                </c:pt>
                <c:pt idx="324">
                  <c:v>28</c:v>
                </c:pt>
                <c:pt idx="325">
                  <c:v>16</c:v>
                </c:pt>
                <c:pt idx="326">
                  <c:v>23</c:v>
                </c:pt>
                <c:pt idx="327">
                  <c:v>17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16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19</c:v>
                </c:pt>
                <c:pt idx="338">
                  <c:v>9</c:v>
                </c:pt>
                <c:pt idx="339">
                  <c:v>18</c:v>
                </c:pt>
                <c:pt idx="340">
                  <c:v>12</c:v>
                </c:pt>
                <c:pt idx="341">
                  <c:v>11</c:v>
                </c:pt>
                <c:pt idx="342">
                  <c:v>19</c:v>
                </c:pt>
                <c:pt idx="343">
                  <c:v>8</c:v>
                </c:pt>
                <c:pt idx="344">
                  <c:v>16</c:v>
                </c:pt>
                <c:pt idx="345">
                  <c:v>10</c:v>
                </c:pt>
                <c:pt idx="346">
                  <c:v>7</c:v>
                </c:pt>
                <c:pt idx="347">
                  <c:v>9</c:v>
                </c:pt>
                <c:pt idx="348">
                  <c:v>5</c:v>
                </c:pt>
                <c:pt idx="349">
                  <c:v>5</c:v>
                </c:pt>
                <c:pt idx="350">
                  <c:v>12</c:v>
                </c:pt>
                <c:pt idx="351">
                  <c:v>9</c:v>
                </c:pt>
                <c:pt idx="352">
                  <c:v>11</c:v>
                </c:pt>
                <c:pt idx="3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4"/>
          <c:order val="1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Dashboard'!$G$8:$G$361</c:f>
              <c:numCache>
                <c:formatCode>General</c:formatCode>
                <c:ptCount val="354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  <c:pt idx="325" formatCode="0%">
                  <c:v>1.0720298586178218E-2</c:v>
                </c:pt>
                <c:pt idx="326" formatCode="0%">
                  <c:v>9.1858616679647061E-3</c:v>
                </c:pt>
                <c:pt idx="327" formatCode="0%">
                  <c:v>9.0667751396947046E-3</c:v>
                </c:pt>
                <c:pt idx="328" formatCode="0%">
                  <c:v>8.8514996342355518E-3</c:v>
                </c:pt>
                <c:pt idx="329" formatCode="0%">
                  <c:v>7.8239121774157858E-3</c:v>
                </c:pt>
                <c:pt idx="330" formatCode="0%">
                  <c:v>7.6500172850244783E-3</c:v>
                </c:pt>
                <c:pt idx="331" formatCode="0%">
                  <c:v>6.6241545062531585E-3</c:v>
                </c:pt>
                <c:pt idx="332" formatCode="0%">
                  <c:v>7.2025820986049722E-3</c:v>
                </c:pt>
                <c:pt idx="333" formatCode="0%">
                  <c:v>6.3327515007024571E-3</c:v>
                </c:pt>
                <c:pt idx="334" formatCode="0%">
                  <c:v>6.3361233573999533E-3</c:v>
                </c:pt>
                <c:pt idx="335" formatCode="0%">
                  <c:v>6.1863093809326371E-3</c:v>
                </c:pt>
                <c:pt idx="336" formatCode="0%">
                  <c:v>6.1022282701139645E-3</c:v>
                </c:pt>
                <c:pt idx="337" formatCode="0%">
                  <c:v>5.5714740528494105E-3</c:v>
                </c:pt>
                <c:pt idx="338" formatCode="0%">
                  <c:v>4.8609095808631476E-3</c:v>
                </c:pt>
                <c:pt idx="339" formatCode="0%">
                  <c:v>4.2261291363499152E-3</c:v>
                </c:pt>
                <c:pt idx="340" formatCode="0%">
                  <c:v>4.0956460302040091E-3</c:v>
                </c:pt>
                <c:pt idx="341" formatCode="0%">
                  <c:v>4.55814672155573E-3</c:v>
                </c:pt>
                <c:pt idx="342" formatCode="0%">
                  <c:v>4.5057042659919213E-3</c:v>
                </c:pt>
                <c:pt idx="343" formatCode="0%">
                  <c:v>4.012543413022221E-3</c:v>
                </c:pt>
                <c:pt idx="344" formatCode="0%">
                  <c:v>3.3278589333563839E-3</c:v>
                </c:pt>
                <c:pt idx="345" formatCode="0%">
                  <c:v>3.3492441416707488E-3</c:v>
                </c:pt>
                <c:pt idx="346" formatCode="0%">
                  <c:v>3.2491424301774006E-3</c:v>
                </c:pt>
                <c:pt idx="347" formatCode="0%">
                  <c:v>3.0215827338129497E-3</c:v>
                </c:pt>
                <c:pt idx="348" formatCode="0%">
                  <c:v>2.53798479475181E-3</c:v>
                </c:pt>
                <c:pt idx="349" formatCode="0%">
                  <c:v>2.6947889082021906E-3</c:v>
                </c:pt>
                <c:pt idx="350" formatCode="0%">
                  <c:v>3.1684790222979015E-3</c:v>
                </c:pt>
                <c:pt idx="351" formatCode="0%">
                  <c:v>3.4421869062786388E-3</c:v>
                </c:pt>
                <c:pt idx="352" formatCode="0%">
                  <c:v>3.7386788486232798E-3</c:v>
                </c:pt>
                <c:pt idx="353" formatCode="0%">
                  <c:v>4.624963605007951E-3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ser>
          <c:idx val="1"/>
          <c:order val="2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Dashboard'!$A$8:$A$361</c:f>
              <c:numCache>
                <c:formatCode>m/d;@</c:formatCode>
                <c:ptCount val="35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</c:numCache>
            </c:numRef>
          </c:cat>
          <c:val>
            <c:numRef>
              <c:f>'Comparing DOH to UF Dashboard'!$J$8:$J$361</c:f>
              <c:numCache>
                <c:formatCode>General</c:formatCode>
                <c:ptCount val="354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  <c:pt idx="327" formatCode="0%">
                  <c:v>0.11646297627606039</c:v>
                </c:pt>
                <c:pt idx="328" formatCode="0%">
                  <c:v>0.11357340720221606</c:v>
                </c:pt>
                <c:pt idx="329" formatCode="0%">
                  <c:v>0.10078627591136526</c:v>
                </c:pt>
                <c:pt idx="330" formatCode="0%">
                  <c:v>9.7918272937548193E-2</c:v>
                </c:pt>
                <c:pt idx="331" formatCode="0%">
                  <c:v>9.1729323308270674E-2</c:v>
                </c:pt>
                <c:pt idx="332" formatCode="0%">
                  <c:v>0.10199386503067484</c:v>
                </c:pt>
                <c:pt idx="333" formatCode="0%">
                  <c:v>9.9616858237547887E-2</c:v>
                </c:pt>
                <c:pt idx="334" formatCode="0%">
                  <c:v>9.8297213622291019E-2</c:v>
                </c:pt>
                <c:pt idx="335" formatCode="0%">
                  <c:v>9.4220110847189231E-2</c:v>
                </c:pt>
                <c:pt idx="336" formatCode="0%">
                  <c:v>9.9429502852485738E-2</c:v>
                </c:pt>
                <c:pt idx="337" formatCode="0%">
                  <c:v>9.2720306513409956E-2</c:v>
                </c:pt>
                <c:pt idx="338" formatCode="0%">
                  <c:v>8.4824902723735413E-2</c:v>
                </c:pt>
                <c:pt idx="339" formatCode="0%">
                  <c:v>7.2697899838449112E-2</c:v>
                </c:pt>
                <c:pt idx="340" formatCode="0%">
                  <c:v>6.8803016022620164E-2</c:v>
                </c:pt>
                <c:pt idx="341" formatCode="0%">
                  <c:v>6.8702290076335881E-2</c:v>
                </c:pt>
                <c:pt idx="342" formatCode="0%">
                  <c:v>6.5088757396449703E-2</c:v>
                </c:pt>
                <c:pt idx="343" formatCode="0%">
                  <c:v>6.015693112467306E-2</c:v>
                </c:pt>
                <c:pt idx="344" formatCode="0%">
                  <c:v>5.2540913006029283E-2</c:v>
                </c:pt>
                <c:pt idx="345" formatCode="0%">
                  <c:v>5.1594746716697934E-2</c:v>
                </c:pt>
                <c:pt idx="346" formatCode="0%">
                  <c:v>5.4545454545454543E-2</c:v>
                </c:pt>
                <c:pt idx="347" formatCode="0%">
                  <c:v>5.0086355785837651E-2</c:v>
                </c:pt>
                <c:pt idx="348" formatCode="0%">
                  <c:v>4.8734770384254923E-2</c:v>
                </c:pt>
                <c:pt idx="349" formatCode="0%">
                  <c:v>5.1671732522796353E-2</c:v>
                </c:pt>
                <c:pt idx="350" formatCode="0%">
                  <c:v>6.0688405797101448E-2</c:v>
                </c:pt>
                <c:pt idx="351" formatCode="0%">
                  <c:v>6.7437379576107903E-2</c:v>
                </c:pt>
                <c:pt idx="352" formatCode="0%">
                  <c:v>6.6604127579737341E-2</c:v>
                </c:pt>
                <c:pt idx="353" formatCode="0%">
                  <c:v>7.3868882733148664E-2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232135</xdr:colOff>
      <xdr:row>314</xdr:row>
      <xdr:rowOff>157298</xdr:rowOff>
    </xdr:from>
    <xdr:to>
      <xdr:col>30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231320</xdr:colOff>
      <xdr:row>335</xdr:row>
      <xdr:rowOff>163284</xdr:rowOff>
    </xdr:from>
    <xdr:to>
      <xdr:col>30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231164</xdr:colOff>
      <xdr:row>357</xdr:row>
      <xdr:rowOff>141031</xdr:rowOff>
    </xdr:from>
    <xdr:to>
      <xdr:col>30</xdr:col>
      <xdr:colOff>280147</xdr:colOff>
      <xdr:row>380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30"/>
  <sheetViews>
    <sheetView workbookViewId="0">
      <pane xSplit="1" ySplit="2" topLeftCell="B115" activePane="bottomRight" state="frozen"/>
      <selection pane="topRight" activeCell="B1" sqref="B1"/>
      <selection pane="bottomLeft" activeCell="A3" sqref="A3"/>
      <selection pane="bottomRight" activeCell="E137" sqref="E137"/>
    </sheetView>
  </sheetViews>
  <sheetFormatPr defaultRowHeight="14.4" x14ac:dyDescent="0.3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 x14ac:dyDescent="0.3">
      <c r="B1" s="68" t="s">
        <v>5</v>
      </c>
      <c r="C1" s="68"/>
      <c r="D1" s="68"/>
      <c r="E1" s="68"/>
      <c r="F1" s="68"/>
      <c r="G1" s="68" t="s">
        <v>7</v>
      </c>
      <c r="H1" s="68"/>
      <c r="I1" s="68"/>
      <c r="J1" s="68"/>
      <c r="K1" s="68"/>
      <c r="L1" s="68" t="s">
        <v>6</v>
      </c>
      <c r="M1" s="68"/>
      <c r="N1" s="68"/>
      <c r="O1" s="68"/>
      <c r="P1" s="68"/>
      <c r="Q1" s="68" t="s">
        <v>4</v>
      </c>
      <c r="R1" s="68"/>
      <c r="S1" s="68"/>
      <c r="T1" s="68"/>
      <c r="U1" s="68"/>
    </row>
    <row r="2" spans="1:21" x14ac:dyDescent="0.3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 x14ac:dyDescent="0.3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 x14ac:dyDescent="0.3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 x14ac:dyDescent="0.3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 x14ac:dyDescent="0.3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 x14ac:dyDescent="0.3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 x14ac:dyDescent="0.3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 x14ac:dyDescent="0.3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 x14ac:dyDescent="0.3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 x14ac:dyDescent="0.3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 x14ac:dyDescent="0.3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 x14ac:dyDescent="0.3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 x14ac:dyDescent="0.3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 x14ac:dyDescent="0.3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 x14ac:dyDescent="0.3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 x14ac:dyDescent="0.3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 x14ac:dyDescent="0.3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 x14ac:dyDescent="0.3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 x14ac:dyDescent="0.3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 x14ac:dyDescent="0.3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 x14ac:dyDescent="0.3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 x14ac:dyDescent="0.3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 x14ac:dyDescent="0.3">
      <c r="A24" s="1">
        <v>44160</v>
      </c>
      <c r="E24" s="3"/>
      <c r="J24" s="3"/>
      <c r="O24" s="3"/>
      <c r="R24" s="2"/>
      <c r="S24" s="2"/>
      <c r="T24" s="4"/>
      <c r="U24" s="2"/>
    </row>
    <row r="25" spans="1:21" x14ac:dyDescent="0.3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 x14ac:dyDescent="0.3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 x14ac:dyDescent="0.3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 x14ac:dyDescent="0.3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 x14ac:dyDescent="0.3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 x14ac:dyDescent="0.3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 x14ac:dyDescent="0.3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 x14ac:dyDescent="0.3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 x14ac:dyDescent="0.3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 x14ac:dyDescent="0.3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 x14ac:dyDescent="0.3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 x14ac:dyDescent="0.3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 x14ac:dyDescent="0.3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 x14ac:dyDescent="0.3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 x14ac:dyDescent="0.3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 x14ac:dyDescent="0.3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 x14ac:dyDescent="0.3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 x14ac:dyDescent="0.3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 x14ac:dyDescent="0.3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 x14ac:dyDescent="0.3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 x14ac:dyDescent="0.3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 x14ac:dyDescent="0.3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 x14ac:dyDescent="0.3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 x14ac:dyDescent="0.3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 x14ac:dyDescent="0.3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 x14ac:dyDescent="0.3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 x14ac:dyDescent="0.3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 x14ac:dyDescent="0.3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 x14ac:dyDescent="0.3">
      <c r="A53" s="1">
        <v>44189</v>
      </c>
      <c r="E53" s="3"/>
      <c r="J53" s="3"/>
      <c r="O53" s="3"/>
      <c r="R53" s="2"/>
      <c r="S53" s="2"/>
      <c r="T53" s="4"/>
      <c r="U53" s="2"/>
    </row>
    <row r="54" spans="1:21" x14ac:dyDescent="0.3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 x14ac:dyDescent="0.3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 x14ac:dyDescent="0.3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 x14ac:dyDescent="0.3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 x14ac:dyDescent="0.3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 x14ac:dyDescent="0.3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 x14ac:dyDescent="0.3">
      <c r="A60" s="1">
        <v>44196</v>
      </c>
      <c r="E60" s="3"/>
      <c r="J60" s="3"/>
      <c r="O60" s="3"/>
      <c r="R60" s="2"/>
      <c r="S60" s="2"/>
      <c r="T60" s="4"/>
      <c r="U60" s="2"/>
    </row>
    <row r="61" spans="1:21" x14ac:dyDescent="0.3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 x14ac:dyDescent="0.3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 x14ac:dyDescent="0.3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 x14ac:dyDescent="0.3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 x14ac:dyDescent="0.3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 x14ac:dyDescent="0.3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 x14ac:dyDescent="0.3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 x14ac:dyDescent="0.3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 x14ac:dyDescent="0.3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 x14ac:dyDescent="0.3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 x14ac:dyDescent="0.3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 x14ac:dyDescent="0.3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 x14ac:dyDescent="0.3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 x14ac:dyDescent="0.3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 x14ac:dyDescent="0.3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 x14ac:dyDescent="0.3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 x14ac:dyDescent="0.3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 x14ac:dyDescent="0.3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 x14ac:dyDescent="0.3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 x14ac:dyDescent="0.3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 x14ac:dyDescent="0.3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 x14ac:dyDescent="0.3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 x14ac:dyDescent="0.3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 x14ac:dyDescent="0.3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 x14ac:dyDescent="0.3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 x14ac:dyDescent="0.3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 x14ac:dyDescent="0.3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 x14ac:dyDescent="0.3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 x14ac:dyDescent="0.3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 x14ac:dyDescent="0.3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 x14ac:dyDescent="0.3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 x14ac:dyDescent="0.3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 x14ac:dyDescent="0.3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 x14ac:dyDescent="0.3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 x14ac:dyDescent="0.3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 x14ac:dyDescent="0.3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 x14ac:dyDescent="0.3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30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30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30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 x14ac:dyDescent="0.3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 x14ac:dyDescent="0.3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 x14ac:dyDescent="0.3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 x14ac:dyDescent="0.3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 s="36" customFormat="1" x14ac:dyDescent="0.3">
      <c r="A102" s="1">
        <v>44238</v>
      </c>
      <c r="B102" s="24">
        <v>33</v>
      </c>
      <c r="C102" s="2">
        <v>92361</v>
      </c>
      <c r="D102" s="2">
        <v>8680</v>
      </c>
      <c r="E102" s="3">
        <f t="shared" si="16"/>
        <v>8.5905721439811566E-2</v>
      </c>
      <c r="F102" s="2">
        <v>101074</v>
      </c>
      <c r="G102" s="24">
        <v>440</v>
      </c>
      <c r="H102" s="2">
        <v>56135</v>
      </c>
      <c r="I102" s="2">
        <v>4227</v>
      </c>
      <c r="J102" s="3">
        <f t="shared" si="17"/>
        <v>7.0027500745502139E-2</v>
      </c>
      <c r="K102" s="2">
        <v>60802</v>
      </c>
      <c r="L102" s="24">
        <v>47</v>
      </c>
      <c r="M102" s="2">
        <v>30987</v>
      </c>
      <c r="N102" s="2">
        <v>3719</v>
      </c>
      <c r="O102" s="3">
        <f t="shared" si="18"/>
        <v>0.10715726387368178</v>
      </c>
      <c r="P102" s="2">
        <v>34753</v>
      </c>
      <c r="Q102" s="36">
        <f t="shared" ref="Q102:Q103" si="39">SUM(B102,G102,L102)</f>
        <v>520</v>
      </c>
      <c r="R102" s="2">
        <f t="shared" ref="R102:R103" si="40">SUM(C102,H102,M102)</f>
        <v>179483</v>
      </c>
      <c r="S102" s="2">
        <f t="shared" ref="S102:S103" si="41">SUM(D102,I102,N102)</f>
        <v>16626</v>
      </c>
      <c r="T102" s="4">
        <f t="shared" ref="T102:T103" si="42">S102/SUM(R102:S102)</f>
        <v>8.4779382894206792E-2</v>
      </c>
      <c r="U102" s="2">
        <f t="shared" ref="U102:U103" si="43">SUM(F102,K102,P102)</f>
        <v>196629</v>
      </c>
    </row>
    <row r="103" spans="1:21" s="36" customFormat="1" x14ac:dyDescent="0.3">
      <c r="A103" s="1">
        <v>44239</v>
      </c>
      <c r="B103" s="24">
        <v>33</v>
      </c>
      <c r="C103" s="2">
        <v>92654</v>
      </c>
      <c r="D103" s="2">
        <v>8710</v>
      </c>
      <c r="E103" s="3">
        <f t="shared" si="16"/>
        <v>8.592794285939781E-2</v>
      </c>
      <c r="F103" s="2">
        <v>101397</v>
      </c>
      <c r="G103" s="24">
        <v>441</v>
      </c>
      <c r="H103" s="2">
        <v>56280</v>
      </c>
      <c r="I103" s="2">
        <v>4240</v>
      </c>
      <c r="J103" s="3">
        <f t="shared" si="17"/>
        <v>7.005948446794448E-2</v>
      </c>
      <c r="K103" s="2">
        <v>60961</v>
      </c>
      <c r="L103" s="24">
        <v>48</v>
      </c>
      <c r="M103" s="2">
        <v>31102</v>
      </c>
      <c r="N103" s="2">
        <v>3737</v>
      </c>
      <c r="O103" s="3">
        <f t="shared" si="18"/>
        <v>0.10726484686701684</v>
      </c>
      <c r="P103" s="2">
        <v>34887</v>
      </c>
      <c r="Q103" s="36">
        <f t="shared" si="39"/>
        <v>522</v>
      </c>
      <c r="R103" s="2">
        <f t="shared" si="40"/>
        <v>180036</v>
      </c>
      <c r="S103" s="2">
        <f t="shared" si="41"/>
        <v>16687</v>
      </c>
      <c r="T103" s="4">
        <f t="shared" si="42"/>
        <v>8.482485525332574E-2</v>
      </c>
      <c r="U103" s="2">
        <f t="shared" si="43"/>
        <v>197245</v>
      </c>
    </row>
    <row r="104" spans="1:21" s="36" customFormat="1" x14ac:dyDescent="0.3">
      <c r="A104" s="1">
        <v>44240</v>
      </c>
      <c r="B104" s="24">
        <v>33</v>
      </c>
      <c r="C104" s="2">
        <v>92687</v>
      </c>
      <c r="D104" s="2">
        <v>8714</v>
      </c>
      <c r="E104" s="3">
        <f t="shared" si="16"/>
        <v>8.5936036133765936E-2</v>
      </c>
      <c r="F104" s="2">
        <v>101434</v>
      </c>
      <c r="G104" s="24">
        <v>442</v>
      </c>
      <c r="H104" s="2">
        <v>56405</v>
      </c>
      <c r="I104" s="2">
        <v>4248</v>
      </c>
      <c r="J104" s="3">
        <f t="shared" si="17"/>
        <v>7.0037755758165302E-2</v>
      </c>
      <c r="K104" s="2">
        <v>61095</v>
      </c>
      <c r="L104" s="24">
        <v>48</v>
      </c>
      <c r="M104" s="2">
        <v>31204</v>
      </c>
      <c r="N104" s="2">
        <v>3746</v>
      </c>
      <c r="O104" s="3">
        <f t="shared" si="18"/>
        <v>0.10718168812589414</v>
      </c>
      <c r="P104" s="2">
        <v>34998</v>
      </c>
      <c r="Q104" s="59">
        <f t="shared" ref="Q104" si="44">SUM(B104,G104,L104)</f>
        <v>523</v>
      </c>
      <c r="R104" s="2">
        <f t="shared" ref="R104" si="45">SUM(C104,H104,M104)</f>
        <v>180296</v>
      </c>
      <c r="S104" s="2">
        <f t="shared" ref="S104" si="46">SUM(D104,I104,N104)</f>
        <v>16708</v>
      </c>
      <c r="T104" s="4">
        <f t="shared" ref="T104" si="47">S104/SUM(R104:S104)</f>
        <v>8.4810460701305559E-2</v>
      </c>
      <c r="U104" s="2">
        <f t="shared" ref="U104" si="48">SUM(F104,K104,P104)</f>
        <v>197527</v>
      </c>
    </row>
    <row r="105" spans="1:21" x14ac:dyDescent="0.3">
      <c r="A105" s="1">
        <v>44241</v>
      </c>
      <c r="B105" s="24">
        <v>33</v>
      </c>
      <c r="C105" s="2">
        <v>92874</v>
      </c>
      <c r="D105" s="2">
        <v>8728</v>
      </c>
      <c r="E105" s="3">
        <f t="shared" si="16"/>
        <v>8.5903820790929314E-2</v>
      </c>
      <c r="F105" s="2">
        <v>101635</v>
      </c>
      <c r="G105" s="24">
        <v>442</v>
      </c>
      <c r="H105" s="2">
        <v>56508</v>
      </c>
      <c r="I105" s="2">
        <v>4268</v>
      </c>
      <c r="J105" s="3">
        <f t="shared" si="17"/>
        <v>7.0225088850862177E-2</v>
      </c>
      <c r="K105" s="2">
        <v>61218</v>
      </c>
      <c r="L105" s="24">
        <v>48</v>
      </c>
      <c r="M105" s="2">
        <v>31296</v>
      </c>
      <c r="N105" s="2">
        <v>3752</v>
      </c>
      <c r="O105" s="3">
        <f t="shared" si="18"/>
        <v>0.10705318420451952</v>
      </c>
      <c r="P105" s="2">
        <v>35096</v>
      </c>
      <c r="Q105" s="60">
        <f t="shared" ref="Q105" si="49">SUM(B105,G105,L105)</f>
        <v>523</v>
      </c>
      <c r="R105" s="2">
        <f t="shared" ref="R105" si="50">SUM(C105,H105,M105)</f>
        <v>180678</v>
      </c>
      <c r="S105" s="2">
        <f t="shared" ref="S105" si="51">SUM(D105,I105,N105)</f>
        <v>16748</v>
      </c>
      <c r="T105" s="4">
        <f t="shared" ref="T105" si="52">S105/SUM(R105:S105)</f>
        <v>8.48317850739011E-2</v>
      </c>
      <c r="U105" s="2">
        <f t="shared" ref="U105" si="53">SUM(F105,K105,P105)</f>
        <v>197949</v>
      </c>
    </row>
    <row r="106" spans="1:21" x14ac:dyDescent="0.3">
      <c r="A106" s="1">
        <v>44242</v>
      </c>
      <c r="B106" s="24">
        <v>33</v>
      </c>
      <c r="C106" s="2">
        <v>93002</v>
      </c>
      <c r="D106" s="2">
        <v>8739</v>
      </c>
      <c r="E106" s="3">
        <f t="shared" si="16"/>
        <v>8.5894575441562399E-2</v>
      </c>
      <c r="F106" s="2">
        <v>101774</v>
      </c>
      <c r="G106" s="24">
        <v>446</v>
      </c>
      <c r="H106" s="2">
        <v>56662</v>
      </c>
      <c r="I106" s="2">
        <v>4275</v>
      </c>
      <c r="J106" s="3">
        <f t="shared" si="17"/>
        <v>7.015442177987101E-2</v>
      </c>
      <c r="K106" s="2">
        <v>61383</v>
      </c>
      <c r="L106" s="24">
        <v>48</v>
      </c>
      <c r="M106" s="2">
        <v>31410</v>
      </c>
      <c r="N106" s="2">
        <v>3755</v>
      </c>
      <c r="O106" s="3">
        <f t="shared" si="18"/>
        <v>0.1067823119579127</v>
      </c>
      <c r="P106" s="2">
        <v>35213</v>
      </c>
      <c r="Q106" s="61">
        <f t="shared" ref="Q106:Q107" si="54">SUM(B106,G106,L106)</f>
        <v>527</v>
      </c>
      <c r="R106" s="2">
        <f t="shared" ref="R106:R107" si="55">SUM(C106,H106,M106)</f>
        <v>181074</v>
      </c>
      <c r="S106" s="2">
        <f t="shared" ref="S106:S107" si="56">SUM(D106,I106,N106)</f>
        <v>16769</v>
      </c>
      <c r="T106" s="4">
        <f t="shared" ref="T106:T107" si="57">S106/SUM(R106:S106)</f>
        <v>8.4759127186708652E-2</v>
      </c>
      <c r="U106" s="2">
        <f t="shared" ref="U106:U107" si="58">SUM(F106,K106,P106)</f>
        <v>198370</v>
      </c>
    </row>
    <row r="107" spans="1:21" x14ac:dyDescent="0.3">
      <c r="A107" s="1">
        <v>44243</v>
      </c>
      <c r="B107" s="24">
        <v>33</v>
      </c>
      <c r="C107" s="2">
        <v>93140</v>
      </c>
      <c r="D107" s="2">
        <v>8758</v>
      </c>
      <c r="E107" s="3">
        <f t="shared" si="16"/>
        <v>8.5948693791831052E-2</v>
      </c>
      <c r="F107" s="2">
        <v>101931</v>
      </c>
      <c r="G107" s="24">
        <v>449</v>
      </c>
      <c r="H107" s="2">
        <v>56847</v>
      </c>
      <c r="I107" s="2">
        <v>4289</v>
      </c>
      <c r="J107" s="3">
        <f t="shared" si="17"/>
        <v>7.0155064119340485E-2</v>
      </c>
      <c r="K107" s="2">
        <v>61585</v>
      </c>
      <c r="L107" s="24">
        <v>48</v>
      </c>
      <c r="M107" s="2">
        <v>31549</v>
      </c>
      <c r="N107" s="2">
        <v>3760</v>
      </c>
      <c r="O107" s="3">
        <f t="shared" si="18"/>
        <v>0.10648843071171656</v>
      </c>
      <c r="P107" s="2">
        <v>35357</v>
      </c>
      <c r="Q107" s="61">
        <f t="shared" si="54"/>
        <v>530</v>
      </c>
      <c r="R107" s="2">
        <f t="shared" si="55"/>
        <v>181536</v>
      </c>
      <c r="S107" s="2">
        <f t="shared" si="56"/>
        <v>16807</v>
      </c>
      <c r="T107" s="4">
        <f t="shared" si="57"/>
        <v>8.473704642966981E-2</v>
      </c>
      <c r="U107" s="2">
        <f t="shared" si="58"/>
        <v>198873</v>
      </c>
    </row>
    <row r="108" spans="1:21" x14ac:dyDescent="0.3">
      <c r="A108" s="1">
        <v>44244</v>
      </c>
      <c r="B108" s="24">
        <v>33</v>
      </c>
      <c r="C108" s="2">
        <v>93376</v>
      </c>
      <c r="D108" s="2">
        <v>8788</v>
      </c>
      <c r="E108" s="3">
        <f t="shared" si="16"/>
        <v>8.6018558396303985E-2</v>
      </c>
      <c r="F108" s="2">
        <v>102197</v>
      </c>
      <c r="G108" s="24">
        <v>451</v>
      </c>
      <c r="H108" s="2">
        <v>56969</v>
      </c>
      <c r="I108" s="2">
        <v>4297</v>
      </c>
      <c r="J108" s="3">
        <f t="shared" si="17"/>
        <v>7.0136780596089188E-2</v>
      </c>
      <c r="K108" s="2">
        <v>61717</v>
      </c>
      <c r="L108" s="24">
        <v>48</v>
      </c>
      <c r="M108" s="2">
        <v>31624</v>
      </c>
      <c r="N108" s="2">
        <v>3765</v>
      </c>
      <c r="O108" s="3">
        <f t="shared" si="18"/>
        <v>0.10638899092938484</v>
      </c>
      <c r="P108" s="2">
        <v>35437</v>
      </c>
      <c r="Q108" s="62">
        <f t="shared" ref="Q108" si="59">SUM(B108,G108,L108)</f>
        <v>532</v>
      </c>
      <c r="R108" s="2">
        <f t="shared" ref="R108" si="60">SUM(C108,H108,M108)</f>
        <v>181969</v>
      </c>
      <c r="S108" s="2">
        <f t="shared" ref="S108" si="61">SUM(D108,I108,N108)</f>
        <v>16850</v>
      </c>
      <c r="T108" s="4">
        <f t="shared" ref="T108" si="62">S108/SUM(R108:S108)</f>
        <v>8.4750451415609176E-2</v>
      </c>
      <c r="U108" s="2">
        <f t="shared" ref="U108" si="63">SUM(F108,K108,P108)</f>
        <v>199351</v>
      </c>
    </row>
    <row r="109" spans="1:21" x14ac:dyDescent="0.3">
      <c r="A109" s="1">
        <v>44245</v>
      </c>
      <c r="B109" s="24">
        <v>33</v>
      </c>
      <c r="C109" s="2">
        <v>93532</v>
      </c>
      <c r="D109" s="2">
        <v>8813</v>
      </c>
      <c r="E109" s="3">
        <f t="shared" si="16"/>
        <v>8.6110703991401638E-2</v>
      </c>
      <c r="F109" s="2">
        <v>102378</v>
      </c>
      <c r="G109" s="24">
        <v>453</v>
      </c>
      <c r="H109" s="2">
        <v>57140</v>
      </c>
      <c r="I109" s="2">
        <v>4310</v>
      </c>
      <c r="J109" s="3">
        <f t="shared" si="17"/>
        <v>7.0138323840520753E-2</v>
      </c>
      <c r="K109" s="2">
        <v>61903</v>
      </c>
      <c r="L109" s="24">
        <v>48</v>
      </c>
      <c r="M109" s="2">
        <v>31719</v>
      </c>
      <c r="N109" s="2">
        <v>3774</v>
      </c>
      <c r="O109" s="3">
        <f t="shared" si="18"/>
        <v>0.10633082579663596</v>
      </c>
      <c r="P109" s="2">
        <v>35541</v>
      </c>
      <c r="Q109" s="63">
        <f t="shared" ref="Q109:Q110" si="64">SUM(B109,G109,L109)</f>
        <v>534</v>
      </c>
      <c r="R109" s="2">
        <f t="shared" ref="R109:R110" si="65">SUM(C109,H109,M109)</f>
        <v>182391</v>
      </c>
      <c r="S109" s="2">
        <f t="shared" ref="S109:S110" si="66">SUM(D109,I109,N109)</f>
        <v>16897</v>
      </c>
      <c r="T109" s="4">
        <f t="shared" ref="T109:T110" si="67">S109/SUM(R109:S109)</f>
        <v>8.4786841154510059E-2</v>
      </c>
      <c r="U109" s="2">
        <f t="shared" ref="U109:U110" si="68">SUM(F109,K109,P109)</f>
        <v>199822</v>
      </c>
    </row>
    <row r="110" spans="1:21" x14ac:dyDescent="0.3">
      <c r="A110" s="1">
        <v>44246</v>
      </c>
      <c r="B110" s="24">
        <v>33</v>
      </c>
      <c r="C110" s="2">
        <v>93829</v>
      </c>
      <c r="D110" s="2">
        <v>8840</v>
      </c>
      <c r="E110" s="3">
        <f t="shared" si="16"/>
        <v>8.6101939241640613E-2</v>
      </c>
      <c r="F110" s="2">
        <v>102702</v>
      </c>
      <c r="G110" s="24">
        <v>455</v>
      </c>
      <c r="H110" s="2">
        <v>57360</v>
      </c>
      <c r="I110" s="2">
        <v>4318</v>
      </c>
      <c r="J110" s="3">
        <f t="shared" si="17"/>
        <v>7.0008755147702578E-2</v>
      </c>
      <c r="K110" s="2">
        <v>62133</v>
      </c>
      <c r="L110" s="24">
        <v>48</v>
      </c>
      <c r="M110" s="2">
        <v>31798</v>
      </c>
      <c r="N110" s="2">
        <v>3782</v>
      </c>
      <c r="O110" s="3">
        <f t="shared" si="18"/>
        <v>0.10629567172568859</v>
      </c>
      <c r="P110" s="2">
        <v>35628</v>
      </c>
      <c r="Q110" s="63">
        <f t="shared" si="64"/>
        <v>536</v>
      </c>
      <c r="R110" s="2">
        <f t="shared" si="65"/>
        <v>182987</v>
      </c>
      <c r="S110" s="2">
        <f t="shared" si="66"/>
        <v>16940</v>
      </c>
      <c r="T110" s="4">
        <f t="shared" si="67"/>
        <v>8.4730926788277719E-2</v>
      </c>
      <c r="U110" s="2">
        <f t="shared" si="68"/>
        <v>200463</v>
      </c>
    </row>
    <row r="111" spans="1:21" x14ac:dyDescent="0.3">
      <c r="A111" s="1">
        <v>44247</v>
      </c>
      <c r="B111" s="24">
        <v>33</v>
      </c>
      <c r="C111" s="2">
        <v>93852</v>
      </c>
      <c r="D111" s="2">
        <v>8841</v>
      </c>
      <c r="E111" s="3">
        <f t="shared" si="16"/>
        <v>8.6091554438958842E-2</v>
      </c>
      <c r="F111" s="2">
        <v>102726</v>
      </c>
      <c r="G111" s="24">
        <v>456</v>
      </c>
      <c r="H111" s="2">
        <v>57446</v>
      </c>
      <c r="I111" s="2">
        <v>4324</v>
      </c>
      <c r="J111" s="3">
        <f t="shared" si="17"/>
        <v>7.0001618908855437E-2</v>
      </c>
      <c r="K111" s="2">
        <v>62226</v>
      </c>
      <c r="L111" s="24">
        <v>48</v>
      </c>
      <c r="M111" s="2">
        <v>31898</v>
      </c>
      <c r="N111" s="2">
        <v>3788</v>
      </c>
      <c r="O111" s="3">
        <f t="shared" si="18"/>
        <v>0.10614806927086252</v>
      </c>
      <c r="P111" s="2">
        <v>35734</v>
      </c>
      <c r="Q111" s="64">
        <f t="shared" ref="Q111" si="69">SUM(B111,G111,L111)</f>
        <v>537</v>
      </c>
      <c r="R111" s="2">
        <f t="shared" ref="R111" si="70">SUM(C111,H111,M111)</f>
        <v>183196</v>
      </c>
      <c r="S111" s="2">
        <f t="shared" ref="S111" si="71">SUM(D111,I111,N111)</f>
        <v>16953</v>
      </c>
      <c r="T111" s="4">
        <f t="shared" ref="T111" si="72">S111/SUM(R111:S111)</f>
        <v>8.4701897086670433E-2</v>
      </c>
      <c r="U111" s="2">
        <f t="shared" ref="U111" si="73">SUM(F111,K111,P111)</f>
        <v>200686</v>
      </c>
    </row>
    <row r="112" spans="1:21" x14ac:dyDescent="0.3">
      <c r="A112" s="1">
        <v>44248</v>
      </c>
      <c r="B112" s="24">
        <v>33</v>
      </c>
      <c r="C112" s="2">
        <v>94018</v>
      </c>
      <c r="D112" s="2">
        <v>8847</v>
      </c>
      <c r="E112" s="3">
        <f t="shared" si="16"/>
        <v>8.6005930102561606E-2</v>
      </c>
      <c r="F112" s="2">
        <v>102898</v>
      </c>
      <c r="G112" s="24">
        <v>457</v>
      </c>
      <c r="H112" s="2">
        <v>57548</v>
      </c>
      <c r="I112" s="2">
        <v>4330</v>
      </c>
      <c r="J112" s="3">
        <f t="shared" si="17"/>
        <v>6.9976405184395102E-2</v>
      </c>
      <c r="K112" s="2">
        <v>62335</v>
      </c>
      <c r="L112" s="24">
        <v>48</v>
      </c>
      <c r="M112" s="2">
        <v>31970</v>
      </c>
      <c r="N112" s="2">
        <v>3791</v>
      </c>
      <c r="O112" s="3">
        <f t="shared" si="18"/>
        <v>0.1060093397835631</v>
      </c>
      <c r="P112" s="2">
        <v>35809</v>
      </c>
      <c r="Q112" s="65">
        <f t="shared" ref="Q112:Q120" si="74">SUM(B112,G112,L112)</f>
        <v>538</v>
      </c>
      <c r="R112" s="2">
        <f t="shared" ref="R112:R120" si="75">SUM(C112,H112,M112)</f>
        <v>183536</v>
      </c>
      <c r="S112" s="2">
        <f t="shared" ref="S112:S120" si="76">SUM(D112,I112,N112)</f>
        <v>16968</v>
      </c>
      <c r="T112" s="4">
        <f t="shared" ref="T112:T120" si="77">S112/SUM(R112:S112)</f>
        <v>8.4626740613653592E-2</v>
      </c>
      <c r="U112" s="2">
        <f t="shared" ref="U112:U120" si="78">SUM(F112,K112,P112)</f>
        <v>201042</v>
      </c>
    </row>
    <row r="113" spans="1:21" x14ac:dyDescent="0.3">
      <c r="A113" s="1">
        <v>44249</v>
      </c>
      <c r="B113" s="24">
        <v>33</v>
      </c>
      <c r="C113" s="2">
        <v>94107</v>
      </c>
      <c r="D113" s="2">
        <v>8861</v>
      </c>
      <c r="E113" s="3">
        <f t="shared" si="16"/>
        <v>8.6055862015383414E-2</v>
      </c>
      <c r="F113" s="2">
        <v>103001</v>
      </c>
      <c r="G113" s="24">
        <v>459</v>
      </c>
      <c r="H113" s="2">
        <v>57700</v>
      </c>
      <c r="I113" s="2">
        <v>4335</v>
      </c>
      <c r="J113" s="3">
        <f t="shared" si="17"/>
        <v>6.9879906504392686E-2</v>
      </c>
      <c r="K113" s="2">
        <v>62494</v>
      </c>
      <c r="L113" s="24">
        <v>48</v>
      </c>
      <c r="M113" s="2">
        <v>32061</v>
      </c>
      <c r="N113" s="2">
        <v>3797</v>
      </c>
      <c r="O113" s="3">
        <f t="shared" si="18"/>
        <v>0.10588989904623794</v>
      </c>
      <c r="P113" s="2">
        <v>35906</v>
      </c>
      <c r="Q113" s="65">
        <f t="shared" si="74"/>
        <v>540</v>
      </c>
      <c r="R113" s="2">
        <f t="shared" si="75"/>
        <v>183868</v>
      </c>
      <c r="S113" s="2">
        <f t="shared" si="76"/>
        <v>16993</v>
      </c>
      <c r="T113" s="4">
        <f t="shared" si="77"/>
        <v>8.4600793583622505E-2</v>
      </c>
      <c r="U113" s="2">
        <f t="shared" si="78"/>
        <v>201401</v>
      </c>
    </row>
    <row r="114" spans="1:21" x14ac:dyDescent="0.3">
      <c r="A114" s="1">
        <v>44250</v>
      </c>
      <c r="B114" s="24">
        <v>33</v>
      </c>
      <c r="C114" s="2">
        <v>94324</v>
      </c>
      <c r="D114" s="2">
        <v>8879</v>
      </c>
      <c r="E114" s="3">
        <f t="shared" si="16"/>
        <v>8.6034320707731371E-2</v>
      </c>
      <c r="F114" s="2">
        <v>103236</v>
      </c>
      <c r="G114" s="24">
        <v>460</v>
      </c>
      <c r="H114" s="2">
        <v>57877</v>
      </c>
      <c r="I114" s="2">
        <v>4344</v>
      </c>
      <c r="J114" s="3">
        <f t="shared" si="17"/>
        <v>6.981565709326433E-2</v>
      </c>
      <c r="K114" s="2">
        <v>62681</v>
      </c>
      <c r="L114" s="24">
        <v>48</v>
      </c>
      <c r="M114" s="2">
        <v>32162</v>
      </c>
      <c r="N114" s="2">
        <v>3816</v>
      </c>
      <c r="O114" s="3">
        <f t="shared" si="18"/>
        <v>0.10606481738840402</v>
      </c>
      <c r="P114" s="2">
        <v>36026</v>
      </c>
      <c r="Q114" s="65">
        <f t="shared" si="74"/>
        <v>541</v>
      </c>
      <c r="R114" s="2">
        <f t="shared" si="75"/>
        <v>184363</v>
      </c>
      <c r="S114" s="2">
        <f t="shared" si="76"/>
        <v>17039</v>
      </c>
      <c r="T114" s="4">
        <f t="shared" si="77"/>
        <v>8.460194039781134E-2</v>
      </c>
      <c r="U114" s="2">
        <f t="shared" si="78"/>
        <v>201943</v>
      </c>
    </row>
    <row r="115" spans="1:21" x14ac:dyDescent="0.3">
      <c r="A115" s="1">
        <v>44251</v>
      </c>
      <c r="B115" s="24">
        <v>33</v>
      </c>
      <c r="C115" s="2">
        <v>94552</v>
      </c>
      <c r="D115" s="2">
        <v>8897</v>
      </c>
      <c r="E115" s="3">
        <f t="shared" si="16"/>
        <v>8.6003731307214185E-2</v>
      </c>
      <c r="F115" s="2">
        <v>103482</v>
      </c>
      <c r="G115" s="24">
        <v>460</v>
      </c>
      <c r="H115" s="2">
        <v>58097</v>
      </c>
      <c r="I115" s="2">
        <v>4355</v>
      </c>
      <c r="J115" s="3">
        <f t="shared" si="17"/>
        <v>6.9733555370524558E-2</v>
      </c>
      <c r="K115" s="2">
        <v>62912</v>
      </c>
      <c r="L115" s="24">
        <v>48</v>
      </c>
      <c r="M115" s="2">
        <v>32250</v>
      </c>
      <c r="N115" s="2">
        <v>3829</v>
      </c>
      <c r="O115" s="3">
        <f t="shared" si="18"/>
        <v>0.10612821863133678</v>
      </c>
      <c r="P115" s="2">
        <v>36127</v>
      </c>
      <c r="Q115" s="65">
        <f t="shared" si="74"/>
        <v>541</v>
      </c>
      <c r="R115" s="2">
        <f t="shared" si="75"/>
        <v>184899</v>
      </c>
      <c r="S115" s="2">
        <f t="shared" si="76"/>
        <v>17081</v>
      </c>
      <c r="T115" s="4">
        <f t="shared" si="77"/>
        <v>8.4567778988018621E-2</v>
      </c>
      <c r="U115" s="2">
        <f t="shared" si="78"/>
        <v>202521</v>
      </c>
    </row>
    <row r="116" spans="1:21" x14ac:dyDescent="0.3">
      <c r="A116" s="1">
        <v>44252</v>
      </c>
      <c r="B116" s="24">
        <v>33</v>
      </c>
      <c r="C116" s="2">
        <v>94680</v>
      </c>
      <c r="D116" s="2">
        <v>8903</v>
      </c>
      <c r="E116" s="3">
        <f t="shared" si="16"/>
        <v>8.5950397265960626E-2</v>
      </c>
      <c r="F116" s="2">
        <v>103616</v>
      </c>
      <c r="G116" s="24">
        <v>462</v>
      </c>
      <c r="H116" s="2">
        <v>58258</v>
      </c>
      <c r="I116" s="2">
        <v>4364</v>
      </c>
      <c r="J116" s="3">
        <f t="shared" si="17"/>
        <v>6.9687969084347351E-2</v>
      </c>
      <c r="K116" s="2">
        <v>63084</v>
      </c>
      <c r="L116" s="24">
        <v>48</v>
      </c>
      <c r="M116" s="2">
        <v>32328</v>
      </c>
      <c r="N116" s="2">
        <v>3834</v>
      </c>
      <c r="O116" s="3">
        <f t="shared" si="18"/>
        <v>0.10602289696366352</v>
      </c>
      <c r="P116" s="2">
        <v>36210</v>
      </c>
      <c r="Q116" s="65">
        <f t="shared" si="74"/>
        <v>543</v>
      </c>
      <c r="R116" s="2">
        <f t="shared" si="75"/>
        <v>185266</v>
      </c>
      <c r="S116" s="2">
        <f t="shared" si="76"/>
        <v>17101</v>
      </c>
      <c r="T116" s="4">
        <f t="shared" si="77"/>
        <v>8.4504884689697427E-2</v>
      </c>
      <c r="U116" s="2">
        <f t="shared" si="78"/>
        <v>202910</v>
      </c>
    </row>
    <row r="117" spans="1:21" x14ac:dyDescent="0.3">
      <c r="A117" s="1">
        <v>44253</v>
      </c>
      <c r="B117" s="24">
        <v>33</v>
      </c>
      <c r="C117" s="2">
        <v>94817</v>
      </c>
      <c r="D117" s="2">
        <v>8913</v>
      </c>
      <c r="E117" s="3">
        <f t="shared" si="16"/>
        <v>8.5924997589896843E-2</v>
      </c>
      <c r="F117" s="2">
        <v>103763</v>
      </c>
      <c r="G117" s="24">
        <v>463</v>
      </c>
      <c r="H117" s="2">
        <v>58359</v>
      </c>
      <c r="I117" s="2">
        <v>4372</v>
      </c>
      <c r="J117" s="3">
        <f t="shared" si="17"/>
        <v>6.9694409462626131E-2</v>
      </c>
      <c r="K117" s="2">
        <v>63194</v>
      </c>
      <c r="L117" s="24">
        <v>48</v>
      </c>
      <c r="M117" s="2">
        <v>32378</v>
      </c>
      <c r="N117" s="2">
        <v>3837</v>
      </c>
      <c r="O117" s="3">
        <f t="shared" si="18"/>
        <v>0.10595057296700262</v>
      </c>
      <c r="P117" s="2">
        <v>36263</v>
      </c>
      <c r="Q117" s="65">
        <f t="shared" si="74"/>
        <v>544</v>
      </c>
      <c r="R117" s="2">
        <f t="shared" si="75"/>
        <v>185554</v>
      </c>
      <c r="S117" s="2">
        <f t="shared" si="76"/>
        <v>17122</v>
      </c>
      <c r="T117" s="4">
        <f t="shared" si="77"/>
        <v>8.447966212082339E-2</v>
      </c>
      <c r="U117" s="2">
        <f t="shared" si="78"/>
        <v>203220</v>
      </c>
    </row>
    <row r="118" spans="1:21" x14ac:dyDescent="0.3">
      <c r="A118" s="1">
        <v>44254</v>
      </c>
      <c r="B118" s="24">
        <v>33</v>
      </c>
      <c r="C118" s="2">
        <v>94950</v>
      </c>
      <c r="D118" s="2">
        <v>8922</v>
      </c>
      <c r="E118" s="3">
        <f t="shared" si="16"/>
        <v>8.5894177449168205E-2</v>
      </c>
      <c r="F118" s="2">
        <v>103905</v>
      </c>
      <c r="G118" s="24">
        <v>466</v>
      </c>
      <c r="H118" s="2">
        <v>58512</v>
      </c>
      <c r="I118" s="2">
        <v>4382</v>
      </c>
      <c r="J118" s="3">
        <f t="shared" si="17"/>
        <v>6.9672782777371448E-2</v>
      </c>
      <c r="K118" s="2">
        <v>63360</v>
      </c>
      <c r="L118" s="24">
        <v>48</v>
      </c>
      <c r="M118" s="2">
        <v>32521</v>
      </c>
      <c r="N118" s="2">
        <v>3844</v>
      </c>
      <c r="O118" s="3">
        <f t="shared" si="18"/>
        <v>0.10570603602364911</v>
      </c>
      <c r="P118" s="2">
        <v>36413</v>
      </c>
      <c r="Q118" s="65">
        <f t="shared" si="74"/>
        <v>547</v>
      </c>
      <c r="R118" s="2">
        <f t="shared" si="75"/>
        <v>185983</v>
      </c>
      <c r="S118" s="2">
        <f t="shared" si="76"/>
        <v>17148</v>
      </c>
      <c r="T118" s="4">
        <f t="shared" si="77"/>
        <v>8.4418429486390556E-2</v>
      </c>
      <c r="U118" s="2">
        <f t="shared" si="78"/>
        <v>203678</v>
      </c>
    </row>
    <row r="119" spans="1:21" x14ac:dyDescent="0.3">
      <c r="A119" s="1">
        <v>44255</v>
      </c>
      <c r="B119" s="24">
        <v>33</v>
      </c>
      <c r="C119" s="2">
        <v>95124</v>
      </c>
      <c r="D119" s="2">
        <v>8924</v>
      </c>
      <c r="E119" s="3">
        <f t="shared" si="16"/>
        <v>8.5768107027525756E-2</v>
      </c>
      <c r="F119" s="2">
        <v>104081</v>
      </c>
      <c r="G119" s="24">
        <v>468</v>
      </c>
      <c r="H119" s="2">
        <v>58639</v>
      </c>
      <c r="I119" s="2">
        <v>4393</v>
      </c>
      <c r="J119" s="3">
        <f t="shared" si="17"/>
        <v>6.9694758218047978E-2</v>
      </c>
      <c r="K119" s="2">
        <v>63500</v>
      </c>
      <c r="L119" s="24">
        <v>50</v>
      </c>
      <c r="M119" s="2">
        <v>32611</v>
      </c>
      <c r="N119" s="2">
        <v>3847</v>
      </c>
      <c r="O119" s="3">
        <f t="shared" si="18"/>
        <v>0.10551867902792254</v>
      </c>
      <c r="P119" s="2">
        <v>36508</v>
      </c>
      <c r="Q119" s="65">
        <f t="shared" si="74"/>
        <v>551</v>
      </c>
      <c r="R119" s="2">
        <f t="shared" si="75"/>
        <v>186374</v>
      </c>
      <c r="S119" s="2">
        <f t="shared" si="76"/>
        <v>17164</v>
      </c>
      <c r="T119" s="4">
        <f t="shared" si="77"/>
        <v>8.432823354852656E-2</v>
      </c>
      <c r="U119" s="2">
        <f t="shared" si="78"/>
        <v>204089</v>
      </c>
    </row>
    <row r="120" spans="1:21" x14ac:dyDescent="0.3">
      <c r="A120" s="1">
        <v>44256</v>
      </c>
      <c r="B120" s="24">
        <v>33</v>
      </c>
      <c r="C120" s="2">
        <v>95185</v>
      </c>
      <c r="D120" s="2">
        <v>8930</v>
      </c>
      <c r="E120" s="3">
        <f t="shared" si="16"/>
        <v>8.5770542188925714E-2</v>
      </c>
      <c r="F120" s="2">
        <v>104148</v>
      </c>
      <c r="G120" s="24">
        <v>469</v>
      </c>
      <c r="H120" s="2">
        <v>58802</v>
      </c>
      <c r="I120" s="2">
        <v>4399</v>
      </c>
      <c r="J120" s="3">
        <f t="shared" si="17"/>
        <v>6.9603329061249025E-2</v>
      </c>
      <c r="K120" s="2">
        <v>63670</v>
      </c>
      <c r="L120" s="24">
        <v>50</v>
      </c>
      <c r="M120" s="2">
        <v>32711</v>
      </c>
      <c r="N120" s="2">
        <v>3857</v>
      </c>
      <c r="O120" s="3">
        <f t="shared" si="18"/>
        <v>0.10547473200612557</v>
      </c>
      <c r="P120" s="2">
        <v>36618</v>
      </c>
      <c r="Q120" s="65">
        <f t="shared" si="74"/>
        <v>552</v>
      </c>
      <c r="R120" s="2">
        <f t="shared" si="75"/>
        <v>186698</v>
      </c>
      <c r="S120" s="2">
        <f t="shared" si="76"/>
        <v>17186</v>
      </c>
      <c r="T120" s="4">
        <f t="shared" si="77"/>
        <v>8.4293029369641559E-2</v>
      </c>
      <c r="U120" s="2">
        <f t="shared" si="78"/>
        <v>204436</v>
      </c>
    </row>
    <row r="121" spans="1:21" x14ac:dyDescent="0.3">
      <c r="A121" s="1">
        <v>44257</v>
      </c>
      <c r="B121" s="24">
        <v>33</v>
      </c>
      <c r="C121" s="2">
        <v>95424</v>
      </c>
      <c r="D121" s="2">
        <v>8940</v>
      </c>
      <c r="E121" s="3">
        <f t="shared" si="16"/>
        <v>8.5661722433022877E-2</v>
      </c>
      <c r="F121" s="2">
        <v>104397</v>
      </c>
      <c r="G121" s="24">
        <v>471</v>
      </c>
      <c r="H121" s="2">
        <v>58989</v>
      </c>
      <c r="I121" s="2">
        <v>4409</v>
      </c>
      <c r="J121" s="3">
        <f t="shared" si="17"/>
        <v>6.9544780592447716E-2</v>
      </c>
      <c r="K121" s="2">
        <v>63869</v>
      </c>
      <c r="L121" s="24">
        <v>50</v>
      </c>
      <c r="M121" s="2">
        <v>32788</v>
      </c>
      <c r="N121" s="2">
        <v>3868</v>
      </c>
      <c r="O121" s="3">
        <f t="shared" si="18"/>
        <v>0.10552160628546486</v>
      </c>
      <c r="P121" s="2">
        <v>36706</v>
      </c>
      <c r="Q121" s="67">
        <f t="shared" ref="Q121:Q130" si="79">SUM(B121,G121,L121)</f>
        <v>554</v>
      </c>
      <c r="R121" s="2">
        <f t="shared" ref="R121:R130" si="80">SUM(C121,H121,M121)</f>
        <v>187201</v>
      </c>
      <c r="S121" s="2">
        <f t="shared" ref="S121:S130" si="81">SUM(D121,I121,N121)</f>
        <v>17217</v>
      </c>
      <c r="T121" s="4">
        <f t="shared" ref="T121:T130" si="82">S121/SUM(R121:S121)</f>
        <v>8.4224481210069563E-2</v>
      </c>
      <c r="U121" s="2">
        <f t="shared" ref="U121:U130" si="83">SUM(F121,K121,P121)</f>
        <v>204972</v>
      </c>
    </row>
    <row r="122" spans="1:21" x14ac:dyDescent="0.3">
      <c r="A122" s="1">
        <v>44258</v>
      </c>
      <c r="B122" s="24">
        <v>33</v>
      </c>
      <c r="C122" s="2">
        <v>95563</v>
      </c>
      <c r="D122" s="2">
        <v>8952</v>
      </c>
      <c r="E122" s="3">
        <f t="shared" si="16"/>
        <v>8.5652777113333009E-2</v>
      </c>
      <c r="F122" s="2">
        <v>104548</v>
      </c>
      <c r="G122" s="24">
        <v>473</v>
      </c>
      <c r="H122" s="2">
        <v>59151</v>
      </c>
      <c r="I122" s="2">
        <v>4421</v>
      </c>
      <c r="J122" s="3">
        <f t="shared" si="17"/>
        <v>6.9543195117347259E-2</v>
      </c>
      <c r="K122" s="2">
        <v>64045</v>
      </c>
      <c r="L122" s="24">
        <v>50</v>
      </c>
      <c r="M122" s="2">
        <v>32863</v>
      </c>
      <c r="N122" s="2">
        <v>3875</v>
      </c>
      <c r="O122" s="3">
        <f t="shared" si="18"/>
        <v>0.10547661821547172</v>
      </c>
      <c r="P122" s="2">
        <v>36788</v>
      </c>
      <c r="Q122" s="67">
        <f t="shared" si="79"/>
        <v>556</v>
      </c>
      <c r="R122" s="2">
        <f t="shared" si="80"/>
        <v>187577</v>
      </c>
      <c r="S122" s="2">
        <f t="shared" si="81"/>
        <v>17248</v>
      </c>
      <c r="T122" s="4">
        <f t="shared" si="82"/>
        <v>8.4208470645673134E-2</v>
      </c>
      <c r="U122" s="2">
        <f t="shared" si="83"/>
        <v>205381</v>
      </c>
    </row>
    <row r="123" spans="1:21" x14ac:dyDescent="0.3">
      <c r="A123" s="1">
        <v>44259</v>
      </c>
      <c r="B123" s="24">
        <v>33</v>
      </c>
      <c r="C123" s="2">
        <v>95720</v>
      </c>
      <c r="D123" s="2">
        <v>8963</v>
      </c>
      <c r="E123" s="3">
        <f t="shared" si="16"/>
        <v>8.5620396817057215E-2</v>
      </c>
      <c r="F123" s="2">
        <v>104716</v>
      </c>
      <c r="G123" s="24">
        <v>473</v>
      </c>
      <c r="H123" s="2">
        <v>59335</v>
      </c>
      <c r="I123" s="2">
        <v>4429</v>
      </c>
      <c r="J123" s="3">
        <f t="shared" si="17"/>
        <v>6.9459256006524056E-2</v>
      </c>
      <c r="K123" s="2">
        <v>64237</v>
      </c>
      <c r="L123" s="24">
        <v>51</v>
      </c>
      <c r="M123" s="2">
        <v>32988</v>
      </c>
      <c r="N123" s="2">
        <v>3884</v>
      </c>
      <c r="O123" s="3">
        <f t="shared" si="18"/>
        <v>0.10533738338034281</v>
      </c>
      <c r="P123" s="2">
        <v>36923</v>
      </c>
      <c r="Q123" s="67">
        <f t="shared" si="79"/>
        <v>557</v>
      </c>
      <c r="R123" s="2">
        <f t="shared" si="80"/>
        <v>188043</v>
      </c>
      <c r="S123" s="2">
        <f t="shared" si="81"/>
        <v>17276</v>
      </c>
      <c r="T123" s="4">
        <f t="shared" si="82"/>
        <v>8.4142237201622838E-2</v>
      </c>
      <c r="U123" s="2">
        <f t="shared" si="83"/>
        <v>205876</v>
      </c>
    </row>
    <row r="124" spans="1:21" x14ac:dyDescent="0.3">
      <c r="A124" s="1">
        <v>44260</v>
      </c>
      <c r="B124" s="24">
        <v>33</v>
      </c>
      <c r="C124" s="2">
        <v>95917</v>
      </c>
      <c r="D124" s="2">
        <v>8971</v>
      </c>
      <c r="E124" s="3">
        <f t="shared" si="16"/>
        <v>8.5529326519716273E-2</v>
      </c>
      <c r="F124" s="2">
        <v>104921</v>
      </c>
      <c r="G124" s="24">
        <v>473</v>
      </c>
      <c r="H124" s="2">
        <v>59511</v>
      </c>
      <c r="I124" s="2">
        <v>4435</v>
      </c>
      <c r="J124" s="3">
        <f t="shared" si="17"/>
        <v>6.935539361336128E-2</v>
      </c>
      <c r="K124" s="2">
        <v>64419</v>
      </c>
      <c r="L124" s="24">
        <v>51</v>
      </c>
      <c r="M124" s="2">
        <v>33057</v>
      </c>
      <c r="N124" s="2">
        <v>3889</v>
      </c>
      <c r="O124" s="3">
        <f t="shared" si="18"/>
        <v>0.10526173334055107</v>
      </c>
      <c r="P124" s="2">
        <v>36997</v>
      </c>
      <c r="Q124" s="67">
        <f t="shared" si="79"/>
        <v>557</v>
      </c>
      <c r="R124" s="2">
        <f t="shared" si="80"/>
        <v>188485</v>
      </c>
      <c r="S124" s="2">
        <f t="shared" si="81"/>
        <v>17295</v>
      </c>
      <c r="T124" s="4">
        <f t="shared" si="82"/>
        <v>8.4046068616969574E-2</v>
      </c>
      <c r="U124" s="2">
        <f t="shared" si="83"/>
        <v>206337</v>
      </c>
    </row>
    <row r="125" spans="1:21" x14ac:dyDescent="0.3">
      <c r="A125" s="1">
        <v>44261</v>
      </c>
      <c r="B125" s="24">
        <v>33</v>
      </c>
      <c r="C125" s="2">
        <v>95965</v>
      </c>
      <c r="D125" s="2">
        <v>8974</v>
      </c>
      <c r="E125" s="3">
        <f t="shared" si="16"/>
        <v>8.5516347592410835E-2</v>
      </c>
      <c r="F125" s="2">
        <v>104972</v>
      </c>
      <c r="G125" s="24">
        <v>474</v>
      </c>
      <c r="H125" s="2">
        <v>59628</v>
      </c>
      <c r="I125" s="2">
        <v>4443</v>
      </c>
      <c r="J125" s="3">
        <f t="shared" si="17"/>
        <v>6.9344945451140144E-2</v>
      </c>
      <c r="K125" s="2">
        <v>64545</v>
      </c>
      <c r="L125" s="24">
        <v>51</v>
      </c>
      <c r="M125" s="2">
        <v>33169</v>
      </c>
      <c r="N125" s="2">
        <v>3896</v>
      </c>
      <c r="O125" s="3">
        <f t="shared" si="18"/>
        <v>0.10511263995683259</v>
      </c>
      <c r="P125" s="2">
        <v>37116</v>
      </c>
      <c r="Q125" s="67">
        <f t="shared" si="79"/>
        <v>558</v>
      </c>
      <c r="R125" s="2">
        <f t="shared" si="80"/>
        <v>188762</v>
      </c>
      <c r="S125" s="2">
        <f t="shared" si="81"/>
        <v>17313</v>
      </c>
      <c r="T125" s="4">
        <f t="shared" si="82"/>
        <v>8.401310202596142E-2</v>
      </c>
      <c r="U125" s="2">
        <f t="shared" si="83"/>
        <v>206633</v>
      </c>
    </row>
    <row r="126" spans="1:21" x14ac:dyDescent="0.3">
      <c r="A126" s="1">
        <v>44262</v>
      </c>
      <c r="B126" s="24">
        <v>33</v>
      </c>
      <c r="C126" s="2">
        <v>96060</v>
      </c>
      <c r="D126" s="2">
        <v>8975</v>
      </c>
      <c r="E126" s="3">
        <f t="shared" si="16"/>
        <v>8.5447707906888173E-2</v>
      </c>
      <c r="F126" s="2">
        <v>105068</v>
      </c>
      <c r="G126" s="24">
        <v>474</v>
      </c>
      <c r="H126" s="2">
        <v>59726</v>
      </c>
      <c r="I126" s="2">
        <v>4449</v>
      </c>
      <c r="J126" s="3">
        <f t="shared" si="17"/>
        <v>6.9326061550447987E-2</v>
      </c>
      <c r="K126" s="2">
        <v>64649</v>
      </c>
      <c r="L126" s="24">
        <v>51</v>
      </c>
      <c r="M126" s="2">
        <v>33237</v>
      </c>
      <c r="N126" s="2">
        <v>3904</v>
      </c>
      <c r="O126" s="3">
        <f t="shared" si="18"/>
        <v>0.10511294795509006</v>
      </c>
      <c r="P126" s="2">
        <v>37192</v>
      </c>
      <c r="Q126" s="67">
        <f t="shared" si="79"/>
        <v>558</v>
      </c>
      <c r="R126" s="2">
        <f t="shared" si="80"/>
        <v>189023</v>
      </c>
      <c r="S126" s="2">
        <f t="shared" si="81"/>
        <v>17328</v>
      </c>
      <c r="T126" s="4">
        <f t="shared" si="82"/>
        <v>8.3973423923315124E-2</v>
      </c>
      <c r="U126" s="2">
        <f t="shared" si="83"/>
        <v>206909</v>
      </c>
    </row>
    <row r="127" spans="1:21" x14ac:dyDescent="0.3">
      <c r="A127" s="1">
        <v>44263</v>
      </c>
      <c r="B127" s="24">
        <v>33</v>
      </c>
      <c r="C127" s="2">
        <v>96222</v>
      </c>
      <c r="D127" s="2">
        <v>8997</v>
      </c>
      <c r="E127" s="3">
        <f t="shared" si="16"/>
        <v>8.5507370341858416E-2</v>
      </c>
      <c r="F127" s="2">
        <v>105252</v>
      </c>
      <c r="G127" s="24">
        <v>475</v>
      </c>
      <c r="H127" s="2">
        <v>59874</v>
      </c>
      <c r="I127" s="2">
        <v>4455</v>
      </c>
      <c r="J127" s="3">
        <f t="shared" si="17"/>
        <v>6.9253369397938719E-2</v>
      </c>
      <c r="K127" s="2">
        <v>64804</v>
      </c>
      <c r="L127" s="24">
        <v>51</v>
      </c>
      <c r="M127" s="2">
        <v>33361</v>
      </c>
      <c r="N127" s="2">
        <v>3914</v>
      </c>
      <c r="O127" s="3">
        <f t="shared" si="18"/>
        <v>0.10500335345405767</v>
      </c>
      <c r="P127" s="2">
        <v>37326</v>
      </c>
      <c r="Q127" s="67">
        <f t="shared" si="79"/>
        <v>559</v>
      </c>
      <c r="R127" s="2">
        <f t="shared" si="80"/>
        <v>189457</v>
      </c>
      <c r="S127" s="2">
        <f t="shared" si="81"/>
        <v>17366</v>
      </c>
      <c r="T127" s="4">
        <f t="shared" si="82"/>
        <v>8.3965516407749616E-2</v>
      </c>
      <c r="U127" s="2">
        <f t="shared" si="83"/>
        <v>207382</v>
      </c>
    </row>
    <row r="128" spans="1:21" x14ac:dyDescent="0.3">
      <c r="A128" s="1">
        <v>44264</v>
      </c>
      <c r="B128" s="24">
        <v>33</v>
      </c>
      <c r="C128" s="2">
        <v>96392</v>
      </c>
      <c r="D128" s="2">
        <v>9010</v>
      </c>
      <c r="E128" s="3">
        <f t="shared" si="16"/>
        <v>8.5482248913682848E-2</v>
      </c>
      <c r="F128" s="2">
        <v>105435</v>
      </c>
      <c r="G128" s="24">
        <v>475</v>
      </c>
      <c r="H128" s="2">
        <v>60049</v>
      </c>
      <c r="I128" s="2">
        <v>4461</v>
      </c>
      <c r="J128" s="3">
        <f t="shared" si="17"/>
        <v>6.9152069446597422E-2</v>
      </c>
      <c r="K128" s="2">
        <v>64985</v>
      </c>
      <c r="L128" s="24">
        <v>51</v>
      </c>
      <c r="M128" s="2">
        <v>33479</v>
      </c>
      <c r="N128" s="2">
        <v>3924</v>
      </c>
      <c r="O128" s="3">
        <f t="shared" si="18"/>
        <v>0.10491137074566212</v>
      </c>
      <c r="P128" s="2">
        <v>37454</v>
      </c>
      <c r="Q128" s="67">
        <f t="shared" si="79"/>
        <v>559</v>
      </c>
      <c r="R128" s="2">
        <f t="shared" si="80"/>
        <v>189920</v>
      </c>
      <c r="S128" s="2">
        <f t="shared" si="81"/>
        <v>17395</v>
      </c>
      <c r="T128" s="4">
        <f t="shared" si="82"/>
        <v>8.3906133178978853E-2</v>
      </c>
      <c r="U128" s="2">
        <f t="shared" si="83"/>
        <v>207874</v>
      </c>
    </row>
    <row r="129" spans="1:21" x14ac:dyDescent="0.3">
      <c r="A129" s="1">
        <v>44265</v>
      </c>
      <c r="B129" s="24">
        <v>33</v>
      </c>
      <c r="C129" s="2">
        <v>96558</v>
      </c>
      <c r="D129" s="2">
        <v>9023</v>
      </c>
      <c r="E129" s="3">
        <f t="shared" si="16"/>
        <v>8.5460452164688727E-2</v>
      </c>
      <c r="F129" s="2">
        <v>105614</v>
      </c>
      <c r="G129" s="24">
        <v>476</v>
      </c>
      <c r="H129" s="2">
        <v>60217</v>
      </c>
      <c r="I129" s="2">
        <v>4466</v>
      </c>
      <c r="J129" s="3">
        <f t="shared" si="17"/>
        <v>6.9044416616421619E-2</v>
      </c>
      <c r="K129" s="2">
        <v>65159</v>
      </c>
      <c r="L129" s="24">
        <v>51</v>
      </c>
      <c r="M129" s="2">
        <v>33549</v>
      </c>
      <c r="N129" s="2">
        <v>3937</v>
      </c>
      <c r="O129" s="3">
        <f t="shared" si="18"/>
        <v>0.10502587632716213</v>
      </c>
      <c r="P129" s="2">
        <v>37537</v>
      </c>
      <c r="Q129" s="67">
        <f t="shared" si="79"/>
        <v>560</v>
      </c>
      <c r="R129" s="2">
        <f t="shared" si="80"/>
        <v>190324</v>
      </c>
      <c r="S129" s="2">
        <f t="shared" si="81"/>
        <v>17426</v>
      </c>
      <c r="T129" s="4">
        <f t="shared" si="82"/>
        <v>8.3879663056558362E-2</v>
      </c>
      <c r="U129" s="2">
        <f t="shared" si="83"/>
        <v>208310</v>
      </c>
    </row>
    <row r="130" spans="1:21" x14ac:dyDescent="0.3">
      <c r="A130" s="1">
        <v>44266</v>
      </c>
      <c r="B130" s="24">
        <v>33</v>
      </c>
      <c r="C130" s="2">
        <v>96723</v>
      </c>
      <c r="D130" s="2">
        <v>9043</v>
      </c>
      <c r="E130" s="3">
        <f t="shared" si="16"/>
        <v>8.5500066183839804E-2</v>
      </c>
      <c r="F130" s="2">
        <v>105799</v>
      </c>
      <c r="G130" s="24">
        <v>478</v>
      </c>
      <c r="H130" s="2">
        <v>60379</v>
      </c>
      <c r="I130" s="2">
        <v>4471</v>
      </c>
      <c r="J130" s="3">
        <f t="shared" si="17"/>
        <v>6.8943716268311486E-2</v>
      </c>
      <c r="K130" s="2">
        <v>65328</v>
      </c>
      <c r="L130" s="24">
        <v>51</v>
      </c>
      <c r="M130" s="2">
        <v>33613</v>
      </c>
      <c r="N130" s="2">
        <v>3943</v>
      </c>
      <c r="O130" s="3">
        <f t="shared" si="18"/>
        <v>0.10498988177654703</v>
      </c>
      <c r="P130" s="2">
        <v>37607</v>
      </c>
      <c r="Q130" s="67">
        <f t="shared" si="79"/>
        <v>562</v>
      </c>
      <c r="R130" s="2">
        <f t="shared" si="80"/>
        <v>190715</v>
      </c>
      <c r="S130" s="2">
        <f t="shared" si="81"/>
        <v>17457</v>
      </c>
      <c r="T130" s="4">
        <f t="shared" si="82"/>
        <v>8.3858540053417363E-2</v>
      </c>
      <c r="U130" s="2">
        <f t="shared" si="83"/>
        <v>208734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29"/>
  <sheetViews>
    <sheetView zoomScale="82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C3" sqref="AC3:AC129"/>
    </sheetView>
  </sheetViews>
  <sheetFormatPr defaultRowHeight="14.4" x14ac:dyDescent="0.3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 x14ac:dyDescent="0.3">
      <c r="A1" s="5"/>
      <c r="B1" s="69" t="s">
        <v>5</v>
      </c>
      <c r="C1" s="70"/>
      <c r="D1" s="70"/>
      <c r="E1" s="70"/>
      <c r="F1" s="70"/>
      <c r="G1" s="71"/>
      <c r="H1" s="69" t="s">
        <v>7</v>
      </c>
      <c r="I1" s="70"/>
      <c r="J1" s="70"/>
      <c r="K1" s="70"/>
      <c r="L1" s="70"/>
      <c r="M1" s="71"/>
      <c r="N1" s="69" t="s">
        <v>6</v>
      </c>
      <c r="O1" s="70"/>
      <c r="P1" s="70"/>
      <c r="Q1" s="70"/>
      <c r="R1" s="70"/>
      <c r="S1" s="71"/>
      <c r="T1" s="69" t="s">
        <v>4</v>
      </c>
      <c r="U1" s="70"/>
      <c r="V1" s="70"/>
      <c r="W1" s="70"/>
      <c r="X1" s="70"/>
      <c r="Y1" s="71"/>
      <c r="Z1" s="74" t="s">
        <v>10</v>
      </c>
      <c r="AA1" s="75"/>
      <c r="AB1" s="76"/>
      <c r="AC1" s="77" t="s">
        <v>11</v>
      </c>
      <c r="AD1" s="78"/>
      <c r="AE1" s="78"/>
      <c r="AF1" s="30"/>
    </row>
    <row r="2" spans="1:46" x14ac:dyDescent="0.3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 x14ac:dyDescent="0.3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43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43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43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43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44"/>
      <c r="AC3" s="6">
        <v>61</v>
      </c>
      <c r="AD3" s="7">
        <v>1461</v>
      </c>
      <c r="AE3" s="47"/>
      <c r="AF3" s="7"/>
    </row>
    <row r="4" spans="1:46" x14ac:dyDescent="0.3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43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43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43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58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44"/>
      <c r="AC4" s="6">
        <v>26</v>
      </c>
      <c r="AD4" s="7">
        <v>655</v>
      </c>
      <c r="AE4" s="47"/>
      <c r="AF4" s="7"/>
    </row>
    <row r="5" spans="1:46" ht="15" thickBot="1" x14ac:dyDescent="0.35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43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43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43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58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44"/>
      <c r="AC5" s="6">
        <v>46</v>
      </c>
      <c r="AD5" s="7">
        <v>569</v>
      </c>
      <c r="AE5" s="47"/>
      <c r="AF5" s="7"/>
    </row>
    <row r="6" spans="1:46" x14ac:dyDescent="0.3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43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43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43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58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44"/>
      <c r="AC6" s="6">
        <v>138</v>
      </c>
      <c r="AD6" s="7">
        <v>3483</v>
      </c>
      <c r="AE6" s="47"/>
      <c r="AF6" s="7"/>
      <c r="AS6" s="72" t="s">
        <v>15</v>
      </c>
      <c r="AT6" s="73"/>
    </row>
    <row r="7" spans="1:46" x14ac:dyDescent="0.3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43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43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43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58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44"/>
      <c r="AC7" s="6">
        <v>84</v>
      </c>
      <c r="AD7" s="7">
        <v>1037</v>
      </c>
      <c r="AE7" s="47"/>
      <c r="AF7" s="7"/>
      <c r="AS7" s="9" t="s">
        <v>12</v>
      </c>
      <c r="AT7" s="10">
        <f>SUM(U3:U999)</f>
        <v>8722</v>
      </c>
    </row>
    <row r="8" spans="1:46" ht="15" thickBot="1" x14ac:dyDescent="0.35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43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43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43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58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44"/>
      <c r="AC8" s="6">
        <v>92</v>
      </c>
      <c r="AD8" s="7">
        <v>1798</v>
      </c>
      <c r="AE8" s="47"/>
      <c r="AF8" s="7"/>
      <c r="AS8" s="20" t="s">
        <v>13</v>
      </c>
      <c r="AT8" s="21">
        <f>SUM(V3:V9999)</f>
        <v>68911</v>
      </c>
    </row>
    <row r="9" spans="1:46" x14ac:dyDescent="0.3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72" t="s">
        <v>14</v>
      </c>
      <c r="AT9" s="73"/>
    </row>
    <row r="10" spans="1:46" x14ac:dyDescent="0.3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2385</v>
      </c>
    </row>
    <row r="11" spans="1:46" ht="15" thickBot="1" x14ac:dyDescent="0.35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174106</v>
      </c>
    </row>
    <row r="12" spans="1:46" x14ac:dyDescent="0.3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 x14ac:dyDescent="0.3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 x14ac:dyDescent="0.3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 x14ac:dyDescent="0.3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 x14ac:dyDescent="0.3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 x14ac:dyDescent="0.3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 x14ac:dyDescent="0.3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 x14ac:dyDescent="0.3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 x14ac:dyDescent="0.3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 x14ac:dyDescent="0.3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 x14ac:dyDescent="0.3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 x14ac:dyDescent="0.3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 x14ac:dyDescent="0.3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 x14ac:dyDescent="0.3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 x14ac:dyDescent="0.3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 x14ac:dyDescent="0.3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 x14ac:dyDescent="0.3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 x14ac:dyDescent="0.3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 x14ac:dyDescent="0.3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 x14ac:dyDescent="0.3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 x14ac:dyDescent="0.3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 x14ac:dyDescent="0.3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 x14ac:dyDescent="0.3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 x14ac:dyDescent="0.3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 x14ac:dyDescent="0.3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 x14ac:dyDescent="0.3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 x14ac:dyDescent="0.3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 x14ac:dyDescent="0.3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 x14ac:dyDescent="0.3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 x14ac:dyDescent="0.3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 x14ac:dyDescent="0.3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 x14ac:dyDescent="0.3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 x14ac:dyDescent="0.3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 x14ac:dyDescent="0.3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 x14ac:dyDescent="0.3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 x14ac:dyDescent="0.3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 x14ac:dyDescent="0.3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 x14ac:dyDescent="0.3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 x14ac:dyDescent="0.3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 x14ac:dyDescent="0.3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 x14ac:dyDescent="0.3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 x14ac:dyDescent="0.3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 x14ac:dyDescent="0.3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 x14ac:dyDescent="0.3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 x14ac:dyDescent="0.3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 x14ac:dyDescent="0.3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 x14ac:dyDescent="0.3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 x14ac:dyDescent="0.3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 x14ac:dyDescent="0.3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66">
        <f>SUM(Z60:Z120)</f>
        <v>1561</v>
      </c>
    </row>
    <row r="61" spans="1:32" x14ac:dyDescent="0.3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 x14ac:dyDescent="0.3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 x14ac:dyDescent="0.3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 x14ac:dyDescent="0.3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 x14ac:dyDescent="0.3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 x14ac:dyDescent="0.3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 x14ac:dyDescent="0.3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 x14ac:dyDescent="0.3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 x14ac:dyDescent="0.3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 x14ac:dyDescent="0.3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 x14ac:dyDescent="0.3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 x14ac:dyDescent="0.3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 x14ac:dyDescent="0.3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 x14ac:dyDescent="0.3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29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29" si="20">IF(SUM(AC68:AD74)=0,"",SUM(AC68:AC74)/SUM(AC68:AD74))</f>
        <v>6.288610803104705E-2</v>
      </c>
      <c r="AF74" s="28"/>
    </row>
    <row r="75" spans="1:32" x14ac:dyDescent="0.3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 x14ac:dyDescent="0.3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 x14ac:dyDescent="0.3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 x14ac:dyDescent="0.3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 x14ac:dyDescent="0.3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 x14ac:dyDescent="0.3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 x14ac:dyDescent="0.3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 x14ac:dyDescent="0.3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 x14ac:dyDescent="0.3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 x14ac:dyDescent="0.3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 x14ac:dyDescent="0.3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 x14ac:dyDescent="0.3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 x14ac:dyDescent="0.3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 x14ac:dyDescent="0.3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 x14ac:dyDescent="0.3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 x14ac:dyDescent="0.3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0">
        <v>34</v>
      </c>
      <c r="AD90" s="60">
        <v>904</v>
      </c>
      <c r="AE90" s="25">
        <f t="shared" si="20"/>
        <v>5.3207944069789022E-2</v>
      </c>
      <c r="AF90" s="28"/>
    </row>
    <row r="91" spans="1:32" x14ac:dyDescent="0.3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0">
        <v>134</v>
      </c>
      <c r="AD91" s="60">
        <v>2257</v>
      </c>
      <c r="AE91" s="25">
        <f t="shared" si="20"/>
        <v>5.5184157416750756E-2</v>
      </c>
      <c r="AF91" s="28"/>
    </row>
    <row r="92" spans="1:32" x14ac:dyDescent="0.3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0">
        <v>100</v>
      </c>
      <c r="AD92" s="60">
        <v>2495</v>
      </c>
      <c r="AE92" s="25">
        <f t="shared" si="20"/>
        <v>5.0997649044547594E-2</v>
      </c>
      <c r="AF92" s="28"/>
    </row>
    <row r="93" spans="1:32" x14ac:dyDescent="0.3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0">
        <v>132</v>
      </c>
      <c r="AD93" s="60">
        <v>1313</v>
      </c>
      <c r="AE93" s="25">
        <f t="shared" si="20"/>
        <v>5.3241650294695485E-2</v>
      </c>
      <c r="AF93" s="28"/>
    </row>
    <row r="94" spans="1:32" x14ac:dyDescent="0.3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0">
        <v>129</v>
      </c>
      <c r="AD94" s="60">
        <v>4372</v>
      </c>
      <c r="AE94" s="25">
        <f t="shared" si="20"/>
        <v>4.3297651382009902E-2</v>
      </c>
      <c r="AF94" s="28"/>
    </row>
    <row r="95" spans="1:32" x14ac:dyDescent="0.3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5">
        <v>109</v>
      </c>
      <c r="AD95" s="65">
        <v>3444</v>
      </c>
      <c r="AE95" s="25">
        <f t="shared" si="20"/>
        <v>3.9957108188949715E-2</v>
      </c>
      <c r="AF95" s="28"/>
    </row>
    <row r="96" spans="1:32" x14ac:dyDescent="0.3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5">
        <v>45</v>
      </c>
      <c r="AD96" s="65">
        <v>830</v>
      </c>
      <c r="AE96" s="25">
        <f t="shared" si="20"/>
        <v>4.1906982451834579E-2</v>
      </c>
      <c r="AF96" s="28"/>
    </row>
    <row r="97" spans="1:32" x14ac:dyDescent="0.3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5">
        <v>45</v>
      </c>
      <c r="AD97" s="65">
        <v>1003</v>
      </c>
      <c r="AE97" s="25">
        <f t="shared" si="20"/>
        <v>4.2296440760604584E-2</v>
      </c>
      <c r="AF97" s="28"/>
    </row>
    <row r="98" spans="1:32" x14ac:dyDescent="0.3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65">
        <v>85</v>
      </c>
      <c r="AD98" s="65">
        <v>2138</v>
      </c>
      <c r="AE98" s="25">
        <f t="shared" si="20"/>
        <v>3.9716748768472906E-2</v>
      </c>
      <c r="AF98" s="28"/>
    </row>
    <row r="99" spans="1:32" x14ac:dyDescent="0.3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65">
        <v>66</v>
      </c>
      <c r="AD99" s="65">
        <v>2190</v>
      </c>
      <c r="AE99" s="25">
        <f t="shared" si="20"/>
        <v>3.8425256273190364E-2</v>
      </c>
      <c r="AF99" s="28"/>
    </row>
    <row r="100" spans="1:32" x14ac:dyDescent="0.3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65">
        <v>87</v>
      </c>
      <c r="AD100" s="65">
        <v>2450</v>
      </c>
      <c r="AE100" s="25">
        <f t="shared" si="20"/>
        <v>3.3307832636968161E-2</v>
      </c>
      <c r="AF100" s="28"/>
    </row>
    <row r="101" spans="1:32" x14ac:dyDescent="0.3">
      <c r="A101" s="1">
        <v>44238</v>
      </c>
      <c r="B101" s="26">
        <f>IF('FL DOH Cumulative'!B102="","",IF('FL DOH Cumulative'!B101="",'FL DOH Cumulative'!B102-'FL DOH Cumulative'!B100,'FL DOH Cumulative'!B102-'FL DOH Cumulative'!B101))</f>
        <v>0</v>
      </c>
      <c r="C101" s="27">
        <f>IF('FL DOH Cumulative'!D102="","",IF('FL DOH Cumulative'!D101="",'FL DOH Cumulative'!D102-'FL DOH Cumulative'!D100,'FL DOH Cumulative'!D102-'FL DOH Cumulative'!D101))</f>
        <v>14</v>
      </c>
      <c r="D101" s="27">
        <f>IF('FL DOH Cumulative'!C102="","",IF('FL DOH Cumulative'!C101="",'FL DOH Cumulative'!C102-'FL DOH Cumulative'!C100,'FL DOH Cumulative'!C102-'FL DOH Cumulative'!C101))</f>
        <v>193</v>
      </c>
      <c r="E101" s="28">
        <f t="shared" ref="E101:E102" si="45">IF(SUM(C95:D101)=0,"",SUM(C95:C101)/SUM(C95:D101))</f>
        <v>0.12566844919786097</v>
      </c>
      <c r="F101" s="28">
        <f t="shared" ref="F101:F102" si="46">IF(SUM(C101:D101)=0,"",C101/SUM(C101:D101))</f>
        <v>6.7632850241545889E-2</v>
      </c>
      <c r="G101" s="29">
        <f>IF('FL DOH Cumulative'!F102="","",IF('FL DOH Cumulative'!F101="",'FL DOH Cumulative'!F102-'FL DOH Cumulative'!F100,'FL DOH Cumulative'!F102-'FL DOH Cumulative'!F101))</f>
        <v>207</v>
      </c>
      <c r="H101" s="26">
        <f>IF('FL DOH Cumulative'!G102="","",IF('FL DOH Cumulative'!G101="",'FL DOH Cumulative'!G102-'FL DOH Cumulative'!G100,'FL DOH Cumulative'!G102-'FL DOH Cumulative'!G101))</f>
        <v>0</v>
      </c>
      <c r="I101" s="27">
        <f>IF('FL DOH Cumulative'!I102="","",IF('FL DOH Cumulative'!I101="",'FL DOH Cumulative'!I102-'FL DOH Cumulative'!I100,'FL DOH Cumulative'!I102-'FL DOH Cumulative'!I101))</f>
        <v>13</v>
      </c>
      <c r="J101" s="27">
        <f>IF('FL DOH Cumulative'!H102="","",IF('FL DOH Cumulative'!H101="",'FL DOH Cumulative'!H102-'FL DOH Cumulative'!H100,'FL DOH Cumulative'!H102-'FL DOH Cumulative'!H101))</f>
        <v>190</v>
      </c>
      <c r="K101" s="28">
        <f t="shared" ref="K101:K102" si="47">IF(SUM(I95:J101)=0,"",SUM(I95:I101)/SUM(I95:J101))</f>
        <v>6.4285714285714279E-2</v>
      </c>
      <c r="L101" s="28">
        <f t="shared" ref="L101:L102" si="48">IF(SUM(I101:J101)=0,"",I101/SUM(I101:J101))</f>
        <v>6.4039408866995079E-2</v>
      </c>
      <c r="M101" s="29">
        <f>IF('FL DOH Cumulative'!K102="","",IF('FL DOH Cumulative'!K101="",'FL DOH Cumulative'!K102-'FL DOH Cumulative'!K100,'FL DOH Cumulative'!K102-'FL DOH Cumulative'!K101))</f>
        <v>203</v>
      </c>
      <c r="N101" s="26">
        <f>IF('FL DOH Cumulative'!L102="","",IF('FL DOH Cumulative'!L101="",'FL DOH Cumulative'!L102-'FL DOH Cumulative'!L100,'FL DOH Cumulative'!L102-'FL DOH Cumulative'!L101))</f>
        <v>0</v>
      </c>
      <c r="O101" s="27">
        <f>IF('FL DOH Cumulative'!N102="","",IF('FL DOH Cumulative'!N101="",'FL DOH Cumulative'!N102-'FL DOH Cumulative'!N100,'FL DOH Cumulative'!N102-'FL DOH Cumulative'!N101))</f>
        <v>12</v>
      </c>
      <c r="P101" s="27">
        <f>IF('FL DOH Cumulative'!M102="","",IF('FL DOH Cumulative'!M101="",'FL DOH Cumulative'!M102-'FL DOH Cumulative'!M100,'FL DOH Cumulative'!M102-'FL DOH Cumulative'!M101))</f>
        <v>66</v>
      </c>
      <c r="Q101" s="28">
        <f t="shared" ref="Q101:Q102" si="49">IF(SUM(O95:P101)=0,"",SUM(O95:O101)/SUM(O95:P101))</f>
        <v>0.11095100864553314</v>
      </c>
      <c r="R101" s="28">
        <f t="shared" ref="R101:R102" si="50">IF(SUM(O101:P101)=0,"",O101/SUM(O101:P101))</f>
        <v>0.15384615384615385</v>
      </c>
      <c r="S101" s="29">
        <f>IF('FL DOH Cumulative'!P102="","",IF('FL DOH Cumulative'!P101="",'FL DOH Cumulative'!P102-'FL DOH Cumulative'!P100,'FL DOH Cumulative'!P102-'FL DOH Cumulative'!P101))</f>
        <v>78</v>
      </c>
      <c r="T101" s="26">
        <f>IF('FL DOH Cumulative'!Q102="","",IF('FL DOH Cumulative'!Q101="",'FL DOH Cumulative'!Q102-'FL DOH Cumulative'!Q100,'FL DOH Cumulative'!Q102-'FL DOH Cumulative'!Q101))</f>
        <v>0</v>
      </c>
      <c r="U101" s="27">
        <f>IF('FL DOH Cumulative'!S102="","",IF('FL DOH Cumulative'!S101="",'FL DOH Cumulative'!S102-'FL DOH Cumulative'!S100,'FL DOH Cumulative'!S102-'FL DOH Cumulative'!S101))</f>
        <v>39</v>
      </c>
      <c r="V101" s="27">
        <f>IF('FL DOH Cumulative'!R102="","",IF('FL DOH Cumulative'!R101="",'FL DOH Cumulative'!R102-'FL DOH Cumulative'!R100,'FL DOH Cumulative'!R102-'FL DOH Cumulative'!R101))</f>
        <v>449</v>
      </c>
      <c r="W101" s="28">
        <f t="shared" ref="W101:W102" si="51">IF(SUM(U95:V101)=0,"",SUM(U95:U101)/SUM(U95:V101))</f>
        <v>0.10181268882175226</v>
      </c>
      <c r="X101" s="28">
        <f t="shared" ref="X101:X102" si="52">IF(SUM(U101:V101)=0,"",U101/SUM(U101:V101))</f>
        <v>7.9918032786885251E-2</v>
      </c>
      <c r="Y101" s="29">
        <f>IF('FL DOH Cumulative'!U102="","",IF('FL DOH Cumulative'!U101="",'FL DOH Cumulative'!U102-'FL DOH Cumulative'!U100,'FL DOH Cumulative'!U102-'FL DOH Cumulative'!U101))</f>
        <v>488</v>
      </c>
      <c r="Z101" s="36">
        <v>8</v>
      </c>
      <c r="AA101" s="24">
        <v>2132</v>
      </c>
      <c r="AB101" s="25">
        <f t="shared" si="19"/>
        <v>1.0871913024695803E-2</v>
      </c>
      <c r="AC101" s="65">
        <v>56</v>
      </c>
      <c r="AD101" s="65">
        <v>2249</v>
      </c>
      <c r="AE101" s="25">
        <f t="shared" si="20"/>
        <v>3.3317564371156315E-2</v>
      </c>
    </row>
    <row r="102" spans="1:32" x14ac:dyDescent="0.3">
      <c r="A102" s="1">
        <v>44239</v>
      </c>
      <c r="B102" s="26">
        <f>IF('FL DOH Cumulative'!B103="","",IF('FL DOH Cumulative'!B102="",'FL DOH Cumulative'!B103-'FL DOH Cumulative'!B101,'FL DOH Cumulative'!B103-'FL DOH Cumulative'!B102))</f>
        <v>0</v>
      </c>
      <c r="C102" s="27">
        <f>IF('FL DOH Cumulative'!D103="","",IF('FL DOH Cumulative'!D102="",'FL DOH Cumulative'!D103-'FL DOH Cumulative'!D101,'FL DOH Cumulative'!D103-'FL DOH Cumulative'!D102))</f>
        <v>30</v>
      </c>
      <c r="D102" s="27">
        <f>IF('FL DOH Cumulative'!C103="","",IF('FL DOH Cumulative'!C102="",'FL DOH Cumulative'!C103-'FL DOH Cumulative'!C101,'FL DOH Cumulative'!C103-'FL DOH Cumulative'!C102))</f>
        <v>293</v>
      </c>
      <c r="E102" s="28">
        <f t="shared" si="45"/>
        <v>0.11343075852470424</v>
      </c>
      <c r="F102" s="28">
        <f t="shared" si="46"/>
        <v>9.2879256965944276E-2</v>
      </c>
      <c r="G102" s="29">
        <f>IF('FL DOH Cumulative'!F103="","",IF('FL DOH Cumulative'!F102="",'FL DOH Cumulative'!F103-'FL DOH Cumulative'!F101,'FL DOH Cumulative'!F103-'FL DOH Cumulative'!F102))</f>
        <v>323</v>
      </c>
      <c r="H102" s="26">
        <f>IF('FL DOH Cumulative'!G103="","",IF('FL DOH Cumulative'!G102="",'FL DOH Cumulative'!G103-'FL DOH Cumulative'!G101,'FL DOH Cumulative'!G103-'FL DOH Cumulative'!G102))</f>
        <v>1</v>
      </c>
      <c r="I102" s="27">
        <f>IF('FL DOH Cumulative'!I103="","",IF('FL DOH Cumulative'!I102="",'FL DOH Cumulative'!I103-'FL DOH Cumulative'!I101,'FL DOH Cumulative'!I103-'FL DOH Cumulative'!I102))</f>
        <v>13</v>
      </c>
      <c r="J102" s="27">
        <f>IF('FL DOH Cumulative'!H103="","",IF('FL DOH Cumulative'!H102="",'FL DOH Cumulative'!H103-'FL DOH Cumulative'!H101,'FL DOH Cumulative'!H103-'FL DOH Cumulative'!H102))</f>
        <v>145</v>
      </c>
      <c r="K102" s="28">
        <f t="shared" si="47"/>
        <v>6.527651858567543E-2</v>
      </c>
      <c r="L102" s="28">
        <f t="shared" si="48"/>
        <v>8.2278481012658222E-2</v>
      </c>
      <c r="M102" s="29">
        <f>IF('FL DOH Cumulative'!K103="","",IF('FL DOH Cumulative'!K102="",'FL DOH Cumulative'!K103-'FL DOH Cumulative'!K101,'FL DOH Cumulative'!K103-'FL DOH Cumulative'!K102))</f>
        <v>159</v>
      </c>
      <c r="N102" s="26">
        <f>IF('FL DOH Cumulative'!L103="","",IF('FL DOH Cumulative'!L102="",'FL DOH Cumulative'!L103-'FL DOH Cumulative'!L101,'FL DOH Cumulative'!L103-'FL DOH Cumulative'!L102))</f>
        <v>1</v>
      </c>
      <c r="O102" s="27">
        <f>IF('FL DOH Cumulative'!N103="","",IF('FL DOH Cumulative'!N102="",'FL DOH Cumulative'!N103-'FL DOH Cumulative'!N101,'FL DOH Cumulative'!N103-'FL DOH Cumulative'!N102))</f>
        <v>18</v>
      </c>
      <c r="P102" s="27">
        <f>IF('FL DOH Cumulative'!M103="","",IF('FL DOH Cumulative'!M102="",'FL DOH Cumulative'!M103-'FL DOH Cumulative'!M101,'FL DOH Cumulative'!M103-'FL DOH Cumulative'!M102))</f>
        <v>115</v>
      </c>
      <c r="Q102" s="28">
        <f t="shared" si="49"/>
        <v>0.10695187165775401</v>
      </c>
      <c r="R102" s="28">
        <f t="shared" si="50"/>
        <v>0.13533834586466165</v>
      </c>
      <c r="S102" s="29">
        <f>IF('FL DOH Cumulative'!P103="","",IF('FL DOH Cumulative'!P102="",'FL DOH Cumulative'!P103-'FL DOH Cumulative'!P101,'FL DOH Cumulative'!P103-'FL DOH Cumulative'!P102))</f>
        <v>134</v>
      </c>
      <c r="T102" s="26">
        <f>IF('FL DOH Cumulative'!Q103="","",IF('FL DOH Cumulative'!Q102="",'FL DOH Cumulative'!Q103-'FL DOH Cumulative'!Q101,'FL DOH Cumulative'!Q103-'FL DOH Cumulative'!Q102))</f>
        <v>2</v>
      </c>
      <c r="U102" s="27">
        <f>IF('FL DOH Cumulative'!S103="","",IF('FL DOH Cumulative'!S102="",'FL DOH Cumulative'!S103-'FL DOH Cumulative'!S101,'FL DOH Cumulative'!S103-'FL DOH Cumulative'!S102))</f>
        <v>61</v>
      </c>
      <c r="V102" s="27">
        <f>IF('FL DOH Cumulative'!R103="","",IF('FL DOH Cumulative'!R102="",'FL DOH Cumulative'!R103-'FL DOH Cumulative'!R101,'FL DOH Cumulative'!R103-'FL DOH Cumulative'!R102))</f>
        <v>553</v>
      </c>
      <c r="W102" s="28">
        <f t="shared" si="51"/>
        <v>9.5802919708029191E-2</v>
      </c>
      <c r="X102" s="28">
        <f t="shared" si="52"/>
        <v>9.93485342019544E-2</v>
      </c>
      <c r="Y102" s="29">
        <f>IF('FL DOH Cumulative'!U103="","",IF('FL DOH Cumulative'!U102="",'FL DOH Cumulative'!U103-'FL DOH Cumulative'!U101,'FL DOH Cumulative'!U103-'FL DOH Cumulative'!U102))</f>
        <v>616</v>
      </c>
      <c r="Z102" s="24">
        <v>28</v>
      </c>
      <c r="AA102" s="24">
        <v>3359</v>
      </c>
      <c r="AB102" s="25">
        <f t="shared" si="19"/>
        <v>9.3132429772090561E-3</v>
      </c>
      <c r="AC102" s="65">
        <v>65</v>
      </c>
      <c r="AD102" s="65">
        <v>2805</v>
      </c>
      <c r="AE102" s="25">
        <f t="shared" si="20"/>
        <v>3.1812384866090407E-2</v>
      </c>
    </row>
    <row r="103" spans="1:32" x14ac:dyDescent="0.3">
      <c r="A103" s="1">
        <v>44240</v>
      </c>
      <c r="B103" s="26">
        <f>IF('FL DOH Cumulative'!B104="","",IF('FL DOH Cumulative'!B103="",'FL DOH Cumulative'!B104-'FL DOH Cumulative'!B102,'FL DOH Cumulative'!B104-'FL DOH Cumulative'!B103))</f>
        <v>0</v>
      </c>
      <c r="C103" s="27">
        <f>IF('FL DOH Cumulative'!D104="","",IF('FL DOH Cumulative'!D103="",'FL DOH Cumulative'!D104-'FL DOH Cumulative'!D102,'FL DOH Cumulative'!D104-'FL DOH Cumulative'!D103))</f>
        <v>4</v>
      </c>
      <c r="D103" s="27">
        <f>IF('FL DOH Cumulative'!C104="","",IF('FL DOH Cumulative'!C103="",'FL DOH Cumulative'!C104-'FL DOH Cumulative'!C102,'FL DOH Cumulative'!C104-'FL DOH Cumulative'!C103))</f>
        <v>33</v>
      </c>
      <c r="E103" s="28">
        <f t="shared" ref="E103:E104" si="53">IF(SUM(C97:D103)=0,"",SUM(C97:C103)/SUM(C97:D103))</f>
        <v>0.11646297627606039</v>
      </c>
      <c r="F103" s="28">
        <f t="shared" ref="F103:F104" si="54">IF(SUM(C103:D103)=0,"",C103/SUM(C103:D103))</f>
        <v>0.10810810810810811</v>
      </c>
      <c r="G103" s="29">
        <f>IF('FL DOH Cumulative'!F104="","",IF('FL DOH Cumulative'!F103="",'FL DOH Cumulative'!F104-'FL DOH Cumulative'!F102,'FL DOH Cumulative'!F104-'FL DOH Cumulative'!F103))</f>
        <v>37</v>
      </c>
      <c r="H103" s="26">
        <f>IF('FL DOH Cumulative'!G104="","",IF('FL DOH Cumulative'!G103="",'FL DOH Cumulative'!G104-'FL DOH Cumulative'!G102,'FL DOH Cumulative'!G104-'FL DOH Cumulative'!G103))</f>
        <v>1</v>
      </c>
      <c r="I103" s="27">
        <f>IF('FL DOH Cumulative'!I104="","",IF('FL DOH Cumulative'!I103="",'FL DOH Cumulative'!I104-'FL DOH Cumulative'!I102,'FL DOH Cumulative'!I104-'FL DOH Cumulative'!I103))</f>
        <v>8</v>
      </c>
      <c r="J103" s="27">
        <f>IF('FL DOH Cumulative'!H104="","",IF('FL DOH Cumulative'!H103="",'FL DOH Cumulative'!H104-'FL DOH Cumulative'!H102,'FL DOH Cumulative'!H104-'FL DOH Cumulative'!H103))</f>
        <v>125</v>
      </c>
      <c r="K103" s="28">
        <f t="shared" ref="K103:K104" si="55">IF(SUM(I97:J103)=0,"",SUM(I97:I103)/SUM(I97:J103))</f>
        <v>6.5295169946332735E-2</v>
      </c>
      <c r="L103" s="28">
        <f t="shared" ref="L103:L104" si="56">IF(SUM(I103:J103)=0,"",I103/SUM(I103:J103))</f>
        <v>6.0150375939849621E-2</v>
      </c>
      <c r="M103" s="29">
        <f>IF('FL DOH Cumulative'!K104="","",IF('FL DOH Cumulative'!K103="",'FL DOH Cumulative'!K104-'FL DOH Cumulative'!K102,'FL DOH Cumulative'!K104-'FL DOH Cumulative'!K103))</f>
        <v>134</v>
      </c>
      <c r="N103" s="26">
        <f>IF('FL DOH Cumulative'!L104="","",IF('FL DOH Cumulative'!L103="",'FL DOH Cumulative'!L104-'FL DOH Cumulative'!L102,'FL DOH Cumulative'!L104-'FL DOH Cumulative'!L103))</f>
        <v>0</v>
      </c>
      <c r="O103" s="27">
        <f>IF('FL DOH Cumulative'!N104="","",IF('FL DOH Cumulative'!N103="",'FL DOH Cumulative'!N104-'FL DOH Cumulative'!N102,'FL DOH Cumulative'!N104-'FL DOH Cumulative'!N103))</f>
        <v>9</v>
      </c>
      <c r="P103" s="27">
        <f>IF('FL DOH Cumulative'!M104="","",IF('FL DOH Cumulative'!M103="",'FL DOH Cumulative'!M104-'FL DOH Cumulative'!M102,'FL DOH Cumulative'!M104-'FL DOH Cumulative'!M103))</f>
        <v>102</v>
      </c>
      <c r="Q103" s="28">
        <f t="shared" ref="Q103:Q104" si="57">IF(SUM(O97:P103)=0,"",SUM(O97:O103)/SUM(O97:P103))</f>
        <v>0.11009174311926606</v>
      </c>
      <c r="R103" s="28">
        <f t="shared" ref="R103:R104" si="58">IF(SUM(O103:P103)=0,"",O103/SUM(O103:P103))</f>
        <v>8.1081081081081086E-2</v>
      </c>
      <c r="S103" s="29">
        <f>IF('FL DOH Cumulative'!P104="","",IF('FL DOH Cumulative'!P103="",'FL DOH Cumulative'!P104-'FL DOH Cumulative'!P102,'FL DOH Cumulative'!P104-'FL DOH Cumulative'!P103))</f>
        <v>111</v>
      </c>
      <c r="T103" s="26">
        <f>IF('FL DOH Cumulative'!Q104="","",IF('FL DOH Cumulative'!Q103="",'FL DOH Cumulative'!Q104-'FL DOH Cumulative'!Q102,'FL DOH Cumulative'!Q104-'FL DOH Cumulative'!Q103))</f>
        <v>1</v>
      </c>
      <c r="U103" s="27">
        <f>IF('FL DOH Cumulative'!S104="","",IF('FL DOH Cumulative'!S103="",'FL DOH Cumulative'!S104-'FL DOH Cumulative'!S102,'FL DOH Cumulative'!S104-'FL DOH Cumulative'!S103))</f>
        <v>21</v>
      </c>
      <c r="V103" s="27">
        <f>IF('FL DOH Cumulative'!R104="","",IF('FL DOH Cumulative'!R103="",'FL DOH Cumulative'!R104-'FL DOH Cumulative'!R102,'FL DOH Cumulative'!R104-'FL DOH Cumulative'!R103))</f>
        <v>260</v>
      </c>
      <c r="W103" s="28">
        <f t="shared" ref="W103:W104" si="59">IF(SUM(U97:V103)=0,"",SUM(U97:U103)/SUM(U97:V103))</f>
        <v>9.7493887530562345E-2</v>
      </c>
      <c r="X103" s="28">
        <f t="shared" ref="X103:X104" si="60">IF(SUM(U103:V103)=0,"",U103/SUM(U103:V103))</f>
        <v>7.4733096085409248E-2</v>
      </c>
      <c r="Y103" s="29">
        <f>IF('FL DOH Cumulative'!U104="","",IF('FL DOH Cumulative'!U103="",'FL DOH Cumulative'!U104-'FL DOH Cumulative'!U102,'FL DOH Cumulative'!U104-'FL DOH Cumulative'!U103))</f>
        <v>282</v>
      </c>
      <c r="Z103" s="24">
        <v>0</v>
      </c>
      <c r="AA103" s="24">
        <v>3</v>
      </c>
      <c r="AB103" s="25">
        <f t="shared" si="19"/>
        <v>9.183363691560413E-3</v>
      </c>
      <c r="AC103" s="65">
        <v>33</v>
      </c>
      <c r="AD103" s="65">
        <v>537</v>
      </c>
      <c r="AE103" s="25">
        <f t="shared" si="20"/>
        <v>3.1646027952784414E-2</v>
      </c>
    </row>
    <row r="104" spans="1:32" x14ac:dyDescent="0.3">
      <c r="A104" s="1">
        <v>44241</v>
      </c>
      <c r="B104" s="26">
        <f>IF('FL DOH Cumulative'!B105="","",IF('FL DOH Cumulative'!B104="",'FL DOH Cumulative'!B105-'FL DOH Cumulative'!B103,'FL DOH Cumulative'!B105-'FL DOH Cumulative'!B104))</f>
        <v>0</v>
      </c>
      <c r="C104" s="27">
        <f>IF('FL DOH Cumulative'!D105="","",IF('FL DOH Cumulative'!D104="",'FL DOH Cumulative'!D105-'FL DOH Cumulative'!D103,'FL DOH Cumulative'!D105-'FL DOH Cumulative'!D104))</f>
        <v>14</v>
      </c>
      <c r="D104" s="27">
        <f>IF('FL DOH Cumulative'!C105="","",IF('FL DOH Cumulative'!C104="",'FL DOH Cumulative'!C105-'FL DOH Cumulative'!C103,'FL DOH Cumulative'!C105-'FL DOH Cumulative'!C104))</f>
        <v>187</v>
      </c>
      <c r="E104" s="28">
        <f t="shared" si="53"/>
        <v>0.11357340720221606</v>
      </c>
      <c r="F104" s="28">
        <f t="shared" si="54"/>
        <v>6.965174129353234E-2</v>
      </c>
      <c r="G104" s="29">
        <f>IF('FL DOH Cumulative'!F105="","",IF('FL DOH Cumulative'!F104="",'FL DOH Cumulative'!F105-'FL DOH Cumulative'!F103,'FL DOH Cumulative'!F105-'FL DOH Cumulative'!F104))</f>
        <v>201</v>
      </c>
      <c r="H104" s="26">
        <f>IF('FL DOH Cumulative'!G105="","",IF('FL DOH Cumulative'!G104="",'FL DOH Cumulative'!G105-'FL DOH Cumulative'!G103,'FL DOH Cumulative'!G105-'FL DOH Cumulative'!G104))</f>
        <v>0</v>
      </c>
      <c r="I104" s="27">
        <f>IF('FL DOH Cumulative'!I105="","",IF('FL DOH Cumulative'!I104="",'FL DOH Cumulative'!I105-'FL DOH Cumulative'!I103,'FL DOH Cumulative'!I105-'FL DOH Cumulative'!I104))</f>
        <v>20</v>
      </c>
      <c r="J104" s="27">
        <f>IF('FL DOH Cumulative'!H105="","",IF('FL DOH Cumulative'!H104="",'FL DOH Cumulative'!H105-'FL DOH Cumulative'!H103,'FL DOH Cumulative'!H105-'FL DOH Cumulative'!H104))</f>
        <v>103</v>
      </c>
      <c r="K104" s="28">
        <f t="shared" si="55"/>
        <v>7.3083778966131913E-2</v>
      </c>
      <c r="L104" s="28">
        <f t="shared" si="56"/>
        <v>0.16260162601626016</v>
      </c>
      <c r="M104" s="29">
        <f>IF('FL DOH Cumulative'!K105="","",IF('FL DOH Cumulative'!K104="",'FL DOH Cumulative'!K105-'FL DOH Cumulative'!K103,'FL DOH Cumulative'!K105-'FL DOH Cumulative'!K104))</f>
        <v>123</v>
      </c>
      <c r="N104" s="26">
        <f>IF('FL DOH Cumulative'!L105="","",IF('FL DOH Cumulative'!L104="",'FL DOH Cumulative'!L105-'FL DOH Cumulative'!L103,'FL DOH Cumulative'!L105-'FL DOH Cumulative'!L104))</f>
        <v>0</v>
      </c>
      <c r="O104" s="27">
        <f>IF('FL DOH Cumulative'!N105="","",IF('FL DOH Cumulative'!N104="",'FL DOH Cumulative'!N105-'FL DOH Cumulative'!N103,'FL DOH Cumulative'!N105-'FL DOH Cumulative'!N104))</f>
        <v>6</v>
      </c>
      <c r="P104" s="27">
        <f>IF('FL DOH Cumulative'!M105="","",IF('FL DOH Cumulative'!M104="",'FL DOH Cumulative'!M105-'FL DOH Cumulative'!M103,'FL DOH Cumulative'!M105-'FL DOH Cumulative'!M104))</f>
        <v>92</v>
      </c>
      <c r="Q104" s="28">
        <f t="shared" si="57"/>
        <v>0.103831891223733</v>
      </c>
      <c r="R104" s="28">
        <f t="shared" si="58"/>
        <v>6.1224489795918366E-2</v>
      </c>
      <c r="S104" s="29">
        <f>IF('FL DOH Cumulative'!P105="","",IF('FL DOH Cumulative'!P104="",'FL DOH Cumulative'!P105-'FL DOH Cumulative'!P103,'FL DOH Cumulative'!P105-'FL DOH Cumulative'!P104))</f>
        <v>98</v>
      </c>
      <c r="T104" s="26">
        <f>IF('FL DOH Cumulative'!Q105="","",IF('FL DOH Cumulative'!Q104="",'FL DOH Cumulative'!Q105-'FL DOH Cumulative'!Q103,'FL DOH Cumulative'!Q105-'FL DOH Cumulative'!Q104))</f>
        <v>0</v>
      </c>
      <c r="U104" s="27">
        <f>IF('FL DOH Cumulative'!S105="","",IF('FL DOH Cumulative'!S104="",'FL DOH Cumulative'!S105-'FL DOH Cumulative'!S103,'FL DOH Cumulative'!S105-'FL DOH Cumulative'!S104))</f>
        <v>40</v>
      </c>
      <c r="V104" s="27">
        <f>IF('FL DOH Cumulative'!R105="","",IF('FL DOH Cumulative'!R104="",'FL DOH Cumulative'!R105-'FL DOH Cumulative'!R103,'FL DOH Cumulative'!R105-'FL DOH Cumulative'!R104))</f>
        <v>382</v>
      </c>
      <c r="W104" s="28">
        <f t="shared" si="59"/>
        <v>9.7777777777777783E-2</v>
      </c>
      <c r="X104" s="28">
        <f t="shared" si="60"/>
        <v>9.4786729857819899E-2</v>
      </c>
      <c r="Y104" s="29">
        <f>IF('FL DOH Cumulative'!U105="","",IF('FL DOH Cumulative'!U104="",'FL DOH Cumulative'!U105-'FL DOH Cumulative'!U103,'FL DOH Cumulative'!U105-'FL DOH Cumulative'!U104))</f>
        <v>422</v>
      </c>
      <c r="Z104" s="24">
        <v>5</v>
      </c>
      <c r="AA104" s="24">
        <v>1107</v>
      </c>
      <c r="AB104" s="25">
        <f t="shared" si="19"/>
        <v>8.9530151683314841E-3</v>
      </c>
      <c r="AC104" s="65">
        <v>36</v>
      </c>
      <c r="AD104" s="65">
        <v>1413</v>
      </c>
      <c r="AE104" s="25">
        <f t="shared" si="20"/>
        <v>3.0119634060520761E-2</v>
      </c>
    </row>
    <row r="105" spans="1:32" x14ac:dyDescent="0.3">
      <c r="A105" s="1">
        <v>44242</v>
      </c>
      <c r="B105" s="26">
        <f>IF('FL DOH Cumulative'!B106="","",IF('FL DOH Cumulative'!B105="",'FL DOH Cumulative'!B106-'FL DOH Cumulative'!B104,'FL DOH Cumulative'!B106-'FL DOH Cumulative'!B105))</f>
        <v>0</v>
      </c>
      <c r="C105" s="27">
        <f>IF('FL DOH Cumulative'!D106="","",IF('FL DOH Cumulative'!D105="",'FL DOH Cumulative'!D106-'FL DOH Cumulative'!D104,'FL DOH Cumulative'!D106-'FL DOH Cumulative'!D105))</f>
        <v>11</v>
      </c>
      <c r="D105" s="27">
        <f>IF('FL DOH Cumulative'!C106="","",IF('FL DOH Cumulative'!C105="",'FL DOH Cumulative'!C106-'FL DOH Cumulative'!C104,'FL DOH Cumulative'!C106-'FL DOH Cumulative'!C105))</f>
        <v>128</v>
      </c>
      <c r="E105" s="28">
        <f t="shared" ref="E105:E106" si="61">IF(SUM(C99:D105)=0,"",SUM(C99:C105)/SUM(C99:D105))</f>
        <v>0.10078627591136526</v>
      </c>
      <c r="F105" s="28">
        <f t="shared" ref="F105:F106" si="62">IF(SUM(C105:D105)=0,"",C105/SUM(C105:D105))</f>
        <v>7.9136690647482008E-2</v>
      </c>
      <c r="G105" s="29">
        <f>IF('FL DOH Cumulative'!F106="","",IF('FL DOH Cumulative'!F105="",'FL DOH Cumulative'!F106-'FL DOH Cumulative'!F104,'FL DOH Cumulative'!F106-'FL DOH Cumulative'!F105))</f>
        <v>139</v>
      </c>
      <c r="H105" s="26">
        <f>IF('FL DOH Cumulative'!G106="","",IF('FL DOH Cumulative'!G105="",'FL DOH Cumulative'!G106-'FL DOH Cumulative'!G104,'FL DOH Cumulative'!G106-'FL DOH Cumulative'!G105))</f>
        <v>4</v>
      </c>
      <c r="I105" s="27">
        <f>IF('FL DOH Cumulative'!I106="","",IF('FL DOH Cumulative'!I105="",'FL DOH Cumulative'!I106-'FL DOH Cumulative'!I104,'FL DOH Cumulative'!I106-'FL DOH Cumulative'!I105))</f>
        <v>7</v>
      </c>
      <c r="J105" s="27">
        <f>IF('FL DOH Cumulative'!H106="","",IF('FL DOH Cumulative'!H105="",'FL DOH Cumulative'!H106-'FL DOH Cumulative'!H104,'FL DOH Cumulative'!H106-'FL DOH Cumulative'!H105))</f>
        <v>154</v>
      </c>
      <c r="K105" s="28">
        <f t="shared" ref="K105:K106" si="63">IF(SUM(I99:J105)=0,"",SUM(I99:I105)/SUM(I99:J105))</f>
        <v>6.8181818181818177E-2</v>
      </c>
      <c r="L105" s="28">
        <f t="shared" ref="L105:L106" si="64">IF(SUM(I105:J105)=0,"",I105/SUM(I105:J105))</f>
        <v>4.3478260869565216E-2</v>
      </c>
      <c r="M105" s="29">
        <f>IF('FL DOH Cumulative'!K106="","",IF('FL DOH Cumulative'!K105="",'FL DOH Cumulative'!K106-'FL DOH Cumulative'!K104,'FL DOH Cumulative'!K106-'FL DOH Cumulative'!K105))</f>
        <v>165</v>
      </c>
      <c r="N105" s="26">
        <f>IF('FL DOH Cumulative'!L106="","",IF('FL DOH Cumulative'!L105="",'FL DOH Cumulative'!L106-'FL DOH Cumulative'!L104,'FL DOH Cumulative'!L106-'FL DOH Cumulative'!L105))</f>
        <v>0</v>
      </c>
      <c r="O105" s="27">
        <f>IF('FL DOH Cumulative'!N106="","",IF('FL DOH Cumulative'!N105="",'FL DOH Cumulative'!N106-'FL DOH Cumulative'!N104,'FL DOH Cumulative'!N106-'FL DOH Cumulative'!N105))</f>
        <v>3</v>
      </c>
      <c r="P105" s="27">
        <f>IF('FL DOH Cumulative'!M106="","",IF('FL DOH Cumulative'!M105="",'FL DOH Cumulative'!M106-'FL DOH Cumulative'!M104,'FL DOH Cumulative'!M106-'FL DOH Cumulative'!M105))</f>
        <v>114</v>
      </c>
      <c r="Q105" s="28">
        <f t="shared" ref="Q105:Q106" si="65">IF(SUM(O99:P105)=0,"",SUM(O99:O105)/SUM(O99:P105))</f>
        <v>9.1731266149870802E-2</v>
      </c>
      <c r="R105" s="28">
        <f t="shared" ref="R105:R106" si="66">IF(SUM(O105:P105)=0,"",O105/SUM(O105:P105))</f>
        <v>2.564102564102564E-2</v>
      </c>
      <c r="S105" s="29">
        <f>IF('FL DOH Cumulative'!P106="","",IF('FL DOH Cumulative'!P105="",'FL DOH Cumulative'!P106-'FL DOH Cumulative'!P104,'FL DOH Cumulative'!P106-'FL DOH Cumulative'!P105))</f>
        <v>117</v>
      </c>
      <c r="T105" s="26">
        <f>IF('FL DOH Cumulative'!Q106="","",IF('FL DOH Cumulative'!Q105="",'FL DOH Cumulative'!Q106-'FL DOH Cumulative'!Q104,'FL DOH Cumulative'!Q106-'FL DOH Cumulative'!Q105))</f>
        <v>4</v>
      </c>
      <c r="U105" s="27">
        <f>IF('FL DOH Cumulative'!S106="","",IF('FL DOH Cumulative'!S105="",'FL DOH Cumulative'!S106-'FL DOH Cumulative'!S104,'FL DOH Cumulative'!S106-'FL DOH Cumulative'!S105))</f>
        <v>21</v>
      </c>
      <c r="V105" s="27">
        <f>IF('FL DOH Cumulative'!R106="","",IF('FL DOH Cumulative'!R105="",'FL DOH Cumulative'!R106-'FL DOH Cumulative'!R104,'FL DOH Cumulative'!R106-'FL DOH Cumulative'!R105))</f>
        <v>396</v>
      </c>
      <c r="W105" s="28">
        <f t="shared" ref="W105:W106" si="67">IF(SUM(U99:V105)=0,"",SUM(U99:U105)/SUM(U99:V105))</f>
        <v>8.7428399155863729E-2</v>
      </c>
      <c r="X105" s="28">
        <f t="shared" ref="X105:X106" si="68">IF(SUM(U105:V105)=0,"",U105/SUM(U105:V105))</f>
        <v>5.0359712230215826E-2</v>
      </c>
      <c r="Y105" s="29">
        <f>IF('FL DOH Cumulative'!U106="","",IF('FL DOH Cumulative'!U105="",'FL DOH Cumulative'!U106-'FL DOH Cumulative'!U104,'FL DOH Cumulative'!U106-'FL DOH Cumulative'!U105))</f>
        <v>421</v>
      </c>
      <c r="Z105" s="24">
        <v>12</v>
      </c>
      <c r="AA105" s="24">
        <v>1578</v>
      </c>
      <c r="AB105" s="25">
        <f t="shared" si="19"/>
        <v>7.909781502075339E-3</v>
      </c>
      <c r="AC105" s="65">
        <v>53</v>
      </c>
      <c r="AD105" s="65">
        <v>1627</v>
      </c>
      <c r="AE105" s="25">
        <f t="shared" si="20"/>
        <v>2.8974903051145095E-2</v>
      </c>
    </row>
    <row r="106" spans="1:32" x14ac:dyDescent="0.3">
      <c r="A106" s="1">
        <v>44243</v>
      </c>
      <c r="B106" s="26">
        <f>IF('FL DOH Cumulative'!B107="","",IF('FL DOH Cumulative'!B106="",'FL DOH Cumulative'!B107-'FL DOH Cumulative'!B105,'FL DOH Cumulative'!B107-'FL DOH Cumulative'!B106))</f>
        <v>0</v>
      </c>
      <c r="C106" s="27">
        <f>IF('FL DOH Cumulative'!D107="","",IF('FL DOH Cumulative'!D106="",'FL DOH Cumulative'!D107-'FL DOH Cumulative'!D105,'FL DOH Cumulative'!D107-'FL DOH Cumulative'!D106))</f>
        <v>19</v>
      </c>
      <c r="D106" s="27">
        <f>IF('FL DOH Cumulative'!C107="","",IF('FL DOH Cumulative'!C106="",'FL DOH Cumulative'!C107-'FL DOH Cumulative'!C105,'FL DOH Cumulative'!C107-'FL DOH Cumulative'!C106))</f>
        <v>138</v>
      </c>
      <c r="E106" s="28">
        <f t="shared" si="61"/>
        <v>9.7918272937548193E-2</v>
      </c>
      <c r="F106" s="28">
        <f t="shared" si="62"/>
        <v>0.12101910828025478</v>
      </c>
      <c r="G106" s="29">
        <f>IF('FL DOH Cumulative'!F107="","",IF('FL DOH Cumulative'!F106="",'FL DOH Cumulative'!F107-'FL DOH Cumulative'!F105,'FL DOH Cumulative'!F107-'FL DOH Cumulative'!F106))</f>
        <v>157</v>
      </c>
      <c r="H106" s="26">
        <f>IF('FL DOH Cumulative'!G107="","",IF('FL DOH Cumulative'!G106="",'FL DOH Cumulative'!G107-'FL DOH Cumulative'!G105,'FL DOH Cumulative'!G107-'FL DOH Cumulative'!G106))</f>
        <v>3</v>
      </c>
      <c r="I106" s="27">
        <f>IF('FL DOH Cumulative'!I107="","",IF('FL DOH Cumulative'!I106="",'FL DOH Cumulative'!I107-'FL DOH Cumulative'!I105,'FL DOH Cumulative'!I107-'FL DOH Cumulative'!I106))</f>
        <v>14</v>
      </c>
      <c r="J106" s="27">
        <f>IF('FL DOH Cumulative'!H107="","",IF('FL DOH Cumulative'!H106="",'FL DOH Cumulative'!H107-'FL DOH Cumulative'!H105,'FL DOH Cumulative'!H107-'FL DOH Cumulative'!H106))</f>
        <v>185</v>
      </c>
      <c r="K106" s="28">
        <f t="shared" si="63"/>
        <v>7.1428571428571425E-2</v>
      </c>
      <c r="L106" s="28">
        <f t="shared" si="64"/>
        <v>7.0351758793969849E-2</v>
      </c>
      <c r="M106" s="29">
        <f>IF('FL DOH Cumulative'!K107="","",IF('FL DOH Cumulative'!K106="",'FL DOH Cumulative'!K107-'FL DOH Cumulative'!K105,'FL DOH Cumulative'!K107-'FL DOH Cumulative'!K106))</f>
        <v>202</v>
      </c>
      <c r="N106" s="26">
        <f>IF('FL DOH Cumulative'!L107="","",IF('FL DOH Cumulative'!L106="",'FL DOH Cumulative'!L107-'FL DOH Cumulative'!L105,'FL DOH Cumulative'!L107-'FL DOH Cumulative'!L106))</f>
        <v>0</v>
      </c>
      <c r="O106" s="27">
        <f>IF('FL DOH Cumulative'!N107="","",IF('FL DOH Cumulative'!N106="",'FL DOH Cumulative'!N107-'FL DOH Cumulative'!N105,'FL DOH Cumulative'!N107-'FL DOH Cumulative'!N106))</f>
        <v>5</v>
      </c>
      <c r="P106" s="27">
        <f>IF('FL DOH Cumulative'!M107="","",IF('FL DOH Cumulative'!M106="",'FL DOH Cumulative'!M107-'FL DOH Cumulative'!M105,'FL DOH Cumulative'!M107-'FL DOH Cumulative'!M106))</f>
        <v>139</v>
      </c>
      <c r="Q106" s="28">
        <f t="shared" si="65"/>
        <v>7.7987421383647795E-2</v>
      </c>
      <c r="R106" s="28">
        <f t="shared" si="66"/>
        <v>3.4722222222222224E-2</v>
      </c>
      <c r="S106" s="29">
        <f>IF('FL DOH Cumulative'!P107="","",IF('FL DOH Cumulative'!P106="",'FL DOH Cumulative'!P107-'FL DOH Cumulative'!P105,'FL DOH Cumulative'!P107-'FL DOH Cumulative'!P106))</f>
        <v>144</v>
      </c>
      <c r="T106" s="26">
        <f>IF('FL DOH Cumulative'!Q107="","",IF('FL DOH Cumulative'!Q106="",'FL DOH Cumulative'!Q107-'FL DOH Cumulative'!Q105,'FL DOH Cumulative'!Q107-'FL DOH Cumulative'!Q106))</f>
        <v>3</v>
      </c>
      <c r="U106" s="27">
        <f>IF('FL DOH Cumulative'!S107="","",IF('FL DOH Cumulative'!S106="",'FL DOH Cumulative'!S107-'FL DOH Cumulative'!S105,'FL DOH Cumulative'!S107-'FL DOH Cumulative'!S106))</f>
        <v>38</v>
      </c>
      <c r="V106" s="27">
        <f>IF('FL DOH Cumulative'!R107="","",IF('FL DOH Cumulative'!R106="",'FL DOH Cumulative'!R107-'FL DOH Cumulative'!R105,'FL DOH Cumulative'!R107-'FL DOH Cumulative'!R106))</f>
        <v>462</v>
      </c>
      <c r="W106" s="28">
        <f t="shared" si="67"/>
        <v>8.3694978301301917E-2</v>
      </c>
      <c r="X106" s="28">
        <f t="shared" si="68"/>
        <v>7.5999999999999998E-2</v>
      </c>
      <c r="Y106" s="29">
        <f>IF('FL DOH Cumulative'!U107="","",IF('FL DOH Cumulative'!U106="",'FL DOH Cumulative'!U107-'FL DOH Cumulative'!U105,'FL DOH Cumulative'!U107-'FL DOH Cumulative'!U106))</f>
        <v>503</v>
      </c>
      <c r="Z106" s="24">
        <v>20</v>
      </c>
      <c r="AA106" s="24">
        <v>2199</v>
      </c>
      <c r="AB106" s="25">
        <f t="shared" si="19"/>
        <v>7.7268784987778918E-3</v>
      </c>
      <c r="AC106" s="65">
        <v>71</v>
      </c>
      <c r="AD106" s="65">
        <v>2255</v>
      </c>
      <c r="AE106" s="25">
        <f t="shared" si="20"/>
        <v>2.9191235349785252E-2</v>
      </c>
    </row>
    <row r="107" spans="1:32" x14ac:dyDescent="0.3">
      <c r="A107" s="1">
        <v>44244</v>
      </c>
      <c r="B107" s="26">
        <f>IF('FL DOH Cumulative'!B108="","",IF('FL DOH Cumulative'!B107="",'FL DOH Cumulative'!B108-'FL DOH Cumulative'!B106,'FL DOH Cumulative'!B108-'FL DOH Cumulative'!B107))</f>
        <v>0</v>
      </c>
      <c r="C107" s="27">
        <f>IF('FL DOH Cumulative'!D108="","",IF('FL DOH Cumulative'!D107="",'FL DOH Cumulative'!D108-'FL DOH Cumulative'!D106,'FL DOH Cumulative'!D108-'FL DOH Cumulative'!D107))</f>
        <v>30</v>
      </c>
      <c r="D107" s="27">
        <f>IF('FL DOH Cumulative'!C108="","",IF('FL DOH Cumulative'!C107="",'FL DOH Cumulative'!C108-'FL DOH Cumulative'!C106,'FL DOH Cumulative'!C108-'FL DOH Cumulative'!C107))</f>
        <v>236</v>
      </c>
      <c r="E107" s="28">
        <f t="shared" ref="E107" si="69">IF(SUM(C101:D107)=0,"",SUM(C101:C107)/SUM(C101:D107))</f>
        <v>9.1729323308270674E-2</v>
      </c>
      <c r="F107" s="28">
        <f t="shared" ref="F107" si="70">IF(SUM(C107:D107)=0,"",C107/SUM(C107:D107))</f>
        <v>0.11278195488721804</v>
      </c>
      <c r="G107" s="29">
        <f>IF('FL DOH Cumulative'!F108="","",IF('FL DOH Cumulative'!F107="",'FL DOH Cumulative'!F108-'FL DOH Cumulative'!F106,'FL DOH Cumulative'!F108-'FL DOH Cumulative'!F107))</f>
        <v>266</v>
      </c>
      <c r="H107" s="26">
        <f>IF('FL DOH Cumulative'!G108="","",IF('FL DOH Cumulative'!G107="",'FL DOH Cumulative'!G108-'FL DOH Cumulative'!G106,'FL DOH Cumulative'!G108-'FL DOH Cumulative'!G107))</f>
        <v>2</v>
      </c>
      <c r="I107" s="27">
        <f>IF('FL DOH Cumulative'!I108="","",IF('FL DOH Cumulative'!I107="",'FL DOH Cumulative'!I108-'FL DOH Cumulative'!I106,'FL DOH Cumulative'!I108-'FL DOH Cumulative'!I107))</f>
        <v>8</v>
      </c>
      <c r="J107" s="27">
        <f>IF('FL DOH Cumulative'!H108="","",IF('FL DOH Cumulative'!H107="",'FL DOH Cumulative'!H108-'FL DOH Cumulative'!H106,'FL DOH Cumulative'!H108-'FL DOH Cumulative'!H107))</f>
        <v>122</v>
      </c>
      <c r="K107" s="28">
        <f t="shared" ref="K107" si="71">IF(SUM(I101:J107)=0,"",SUM(I101:I107)/SUM(I101:J107))</f>
        <v>7.4977416440831071E-2</v>
      </c>
      <c r="L107" s="28">
        <f t="shared" ref="L107" si="72">IF(SUM(I107:J107)=0,"",I107/SUM(I107:J107))</f>
        <v>6.1538461538461542E-2</v>
      </c>
      <c r="M107" s="29">
        <f>IF('FL DOH Cumulative'!K108="","",IF('FL DOH Cumulative'!K107="",'FL DOH Cumulative'!K108-'FL DOH Cumulative'!K106,'FL DOH Cumulative'!K108-'FL DOH Cumulative'!K107))</f>
        <v>132</v>
      </c>
      <c r="N107" s="26">
        <f>IF('FL DOH Cumulative'!L108="","",IF('FL DOH Cumulative'!L107="",'FL DOH Cumulative'!L108-'FL DOH Cumulative'!L106,'FL DOH Cumulative'!L108-'FL DOH Cumulative'!L107))</f>
        <v>0</v>
      </c>
      <c r="O107" s="27">
        <f>IF('FL DOH Cumulative'!N108="","",IF('FL DOH Cumulative'!N107="",'FL DOH Cumulative'!N108-'FL DOH Cumulative'!N106,'FL DOH Cumulative'!N108-'FL DOH Cumulative'!N107))</f>
        <v>5</v>
      </c>
      <c r="P107" s="27">
        <f>IF('FL DOH Cumulative'!M108="","",IF('FL DOH Cumulative'!M107="",'FL DOH Cumulative'!M108-'FL DOH Cumulative'!M106,'FL DOH Cumulative'!M108-'FL DOH Cumulative'!M107))</f>
        <v>75</v>
      </c>
      <c r="Q107" s="28">
        <f t="shared" ref="Q107" si="73">IF(SUM(O101:P107)=0,"",SUM(O101:O107)/SUM(O101:P107))</f>
        <v>7.6215505913272016E-2</v>
      </c>
      <c r="R107" s="28">
        <f t="shared" ref="R107" si="74">IF(SUM(O107:P107)=0,"",O107/SUM(O107:P107))</f>
        <v>6.25E-2</v>
      </c>
      <c r="S107" s="29">
        <f>IF('FL DOH Cumulative'!P108="","",IF('FL DOH Cumulative'!P107="",'FL DOH Cumulative'!P108-'FL DOH Cumulative'!P106,'FL DOH Cumulative'!P108-'FL DOH Cumulative'!P107))</f>
        <v>80</v>
      </c>
      <c r="T107" s="26">
        <f>IF('FL DOH Cumulative'!Q108="","",IF('FL DOH Cumulative'!Q107="",'FL DOH Cumulative'!Q108-'FL DOH Cumulative'!Q106,'FL DOH Cumulative'!Q108-'FL DOH Cumulative'!Q107))</f>
        <v>2</v>
      </c>
      <c r="U107" s="27">
        <f>IF('FL DOH Cumulative'!S108="","",IF('FL DOH Cumulative'!S107="",'FL DOH Cumulative'!S108-'FL DOH Cumulative'!S106,'FL DOH Cumulative'!S108-'FL DOH Cumulative'!S107))</f>
        <v>43</v>
      </c>
      <c r="V107" s="27">
        <f>IF('FL DOH Cumulative'!R108="","",IF('FL DOH Cumulative'!R107="",'FL DOH Cumulative'!R108-'FL DOH Cumulative'!R106,'FL DOH Cumulative'!R108-'FL DOH Cumulative'!R107))</f>
        <v>433</v>
      </c>
      <c r="W107" s="28">
        <f t="shared" ref="W107" si="75">IF(SUM(U101:V107)=0,"",SUM(U101:U107)/SUM(U101:V107))</f>
        <v>8.2238899312070041E-2</v>
      </c>
      <c r="X107" s="28">
        <f t="shared" ref="X107" si="76">IF(SUM(U107:V107)=0,"",U107/SUM(U107:V107))</f>
        <v>9.0336134453781511E-2</v>
      </c>
      <c r="Y107" s="29">
        <f>IF('FL DOH Cumulative'!U108="","",IF('FL DOH Cumulative'!U107="",'FL DOH Cumulative'!U108-'FL DOH Cumulative'!U106,'FL DOH Cumulative'!U108-'FL DOH Cumulative'!U107))</f>
        <v>478</v>
      </c>
      <c r="Z107" s="62">
        <v>15</v>
      </c>
      <c r="AA107" s="62">
        <v>2704</v>
      </c>
      <c r="AB107" s="25">
        <f t="shared" si="19"/>
        <v>6.6818526955201218E-3</v>
      </c>
      <c r="AC107" s="65">
        <v>45</v>
      </c>
      <c r="AD107" s="65">
        <v>2361</v>
      </c>
      <c r="AE107" s="25">
        <f t="shared" si="20"/>
        <v>2.6385418197853887E-2</v>
      </c>
    </row>
    <row r="108" spans="1:32" x14ac:dyDescent="0.3">
      <c r="A108" s="1">
        <v>44245</v>
      </c>
      <c r="B108" s="26">
        <f>IF('FL DOH Cumulative'!B109="","",IF('FL DOH Cumulative'!B108="",'FL DOH Cumulative'!B109-'FL DOH Cumulative'!B107,'FL DOH Cumulative'!B109-'FL DOH Cumulative'!B108))</f>
        <v>0</v>
      </c>
      <c r="C108" s="27">
        <f>IF('FL DOH Cumulative'!D109="","",IF('FL DOH Cumulative'!D108="",'FL DOH Cumulative'!D109-'FL DOH Cumulative'!D107,'FL DOH Cumulative'!D109-'FL DOH Cumulative'!D108))</f>
        <v>25</v>
      </c>
      <c r="D108" s="27">
        <f>IF('FL DOH Cumulative'!C109="","",IF('FL DOH Cumulative'!C108="",'FL DOH Cumulative'!C109-'FL DOH Cumulative'!C107,'FL DOH Cumulative'!C109-'FL DOH Cumulative'!C108))</f>
        <v>156</v>
      </c>
      <c r="E108" s="28">
        <f t="shared" ref="E108:E109" si="77">IF(SUM(C102:D108)=0,"",SUM(C102:C108)/SUM(C102:D108))</f>
        <v>0.10199386503067484</v>
      </c>
      <c r="F108" s="28">
        <f t="shared" ref="F108:F109" si="78">IF(SUM(C108:D108)=0,"",C108/SUM(C108:D108))</f>
        <v>0.13812154696132597</v>
      </c>
      <c r="G108" s="29">
        <f>IF('FL DOH Cumulative'!F109="","",IF('FL DOH Cumulative'!F108="",'FL DOH Cumulative'!F109-'FL DOH Cumulative'!F107,'FL DOH Cumulative'!F109-'FL DOH Cumulative'!F108))</f>
        <v>181</v>
      </c>
      <c r="H108" s="26">
        <f>IF('FL DOH Cumulative'!G109="","",IF('FL DOH Cumulative'!G108="",'FL DOH Cumulative'!G109-'FL DOH Cumulative'!G107,'FL DOH Cumulative'!G109-'FL DOH Cumulative'!G108))</f>
        <v>2</v>
      </c>
      <c r="I108" s="27">
        <f>IF('FL DOH Cumulative'!I109="","",IF('FL DOH Cumulative'!I108="",'FL DOH Cumulative'!I109-'FL DOH Cumulative'!I107,'FL DOH Cumulative'!I109-'FL DOH Cumulative'!I108))</f>
        <v>13</v>
      </c>
      <c r="J108" s="27">
        <f>IF('FL DOH Cumulative'!H109="","",IF('FL DOH Cumulative'!H108="",'FL DOH Cumulative'!H109-'FL DOH Cumulative'!H107,'FL DOH Cumulative'!H109-'FL DOH Cumulative'!H108))</f>
        <v>171</v>
      </c>
      <c r="K108" s="28">
        <f t="shared" ref="K108:K109" si="79">IF(SUM(I102:J108)=0,"",SUM(I102:I108)/SUM(I102:J108))</f>
        <v>7.6286764705882359E-2</v>
      </c>
      <c r="L108" s="28">
        <f t="shared" ref="L108:L109" si="80">IF(SUM(I108:J108)=0,"",I108/SUM(I108:J108))</f>
        <v>7.0652173913043473E-2</v>
      </c>
      <c r="M108" s="29">
        <f>IF('FL DOH Cumulative'!K109="","",IF('FL DOH Cumulative'!K108="",'FL DOH Cumulative'!K109-'FL DOH Cumulative'!K107,'FL DOH Cumulative'!K109-'FL DOH Cumulative'!K108))</f>
        <v>186</v>
      </c>
      <c r="N108" s="26">
        <f>IF('FL DOH Cumulative'!L109="","",IF('FL DOH Cumulative'!L108="",'FL DOH Cumulative'!L109-'FL DOH Cumulative'!L107,'FL DOH Cumulative'!L109-'FL DOH Cumulative'!L108))</f>
        <v>0</v>
      </c>
      <c r="O108" s="27">
        <f>IF('FL DOH Cumulative'!N109="","",IF('FL DOH Cumulative'!N108="",'FL DOH Cumulative'!N109-'FL DOH Cumulative'!N107,'FL DOH Cumulative'!N109-'FL DOH Cumulative'!N108))</f>
        <v>9</v>
      </c>
      <c r="P108" s="27">
        <f>IF('FL DOH Cumulative'!M109="","",IF('FL DOH Cumulative'!M108="",'FL DOH Cumulative'!M109-'FL DOH Cumulative'!M107,'FL DOH Cumulative'!M109-'FL DOH Cumulative'!M108))</f>
        <v>95</v>
      </c>
      <c r="Q108" s="28">
        <f t="shared" ref="Q108:Q109" si="81">IF(SUM(O102:P108)=0,"",SUM(O102:O108)/SUM(O102:P108))</f>
        <v>6.9885641677255403E-2</v>
      </c>
      <c r="R108" s="28">
        <f t="shared" ref="R108:R109" si="82">IF(SUM(O108:P108)=0,"",O108/SUM(O108:P108))</f>
        <v>8.6538461538461536E-2</v>
      </c>
      <c r="S108" s="29">
        <f>IF('FL DOH Cumulative'!P109="","",IF('FL DOH Cumulative'!P108="",'FL DOH Cumulative'!P109-'FL DOH Cumulative'!P107,'FL DOH Cumulative'!P109-'FL DOH Cumulative'!P108))</f>
        <v>104</v>
      </c>
      <c r="T108" s="26">
        <f>IF('FL DOH Cumulative'!Q109="","",IF('FL DOH Cumulative'!Q108="",'FL DOH Cumulative'!Q109-'FL DOH Cumulative'!Q107,'FL DOH Cumulative'!Q109-'FL DOH Cumulative'!Q108))</f>
        <v>2</v>
      </c>
      <c r="U108" s="27">
        <f>IF('FL DOH Cumulative'!S109="","",IF('FL DOH Cumulative'!S108="",'FL DOH Cumulative'!S109-'FL DOH Cumulative'!S107,'FL DOH Cumulative'!S109-'FL DOH Cumulative'!S108))</f>
        <v>47</v>
      </c>
      <c r="V108" s="27">
        <f>IF('FL DOH Cumulative'!R109="","",IF('FL DOH Cumulative'!R108="",'FL DOH Cumulative'!R109-'FL DOH Cumulative'!R107,'FL DOH Cumulative'!R109-'FL DOH Cumulative'!R108))</f>
        <v>422</v>
      </c>
      <c r="W108" s="28">
        <f t="shared" ref="W108:W109" si="83">IF(SUM(U102:V108)=0,"",SUM(U102:U108)/SUM(U102:V108))</f>
        <v>8.524693299779805E-2</v>
      </c>
      <c r="X108" s="28">
        <f t="shared" ref="X108:X109" si="84">IF(SUM(U108:V108)=0,"",U108/SUM(U108:V108))</f>
        <v>0.10021321961620469</v>
      </c>
      <c r="Y108" s="29">
        <f>IF('FL DOH Cumulative'!U109="","",IF('FL DOH Cumulative'!U108="",'FL DOH Cumulative'!U109-'FL DOH Cumulative'!U107,'FL DOH Cumulative'!U109-'FL DOH Cumulative'!U108))</f>
        <v>471</v>
      </c>
      <c r="Z108" s="62">
        <v>15</v>
      </c>
      <c r="AA108" s="62">
        <v>2038</v>
      </c>
      <c r="AB108" s="25">
        <f t="shared" si="19"/>
        <v>7.2613314988916912E-3</v>
      </c>
      <c r="AC108" s="65">
        <v>45</v>
      </c>
      <c r="AD108" s="65">
        <v>2061</v>
      </c>
      <c r="AE108" s="25">
        <f t="shared" si="20"/>
        <v>2.595658984112777E-2</v>
      </c>
    </row>
    <row r="109" spans="1:32" x14ac:dyDescent="0.3">
      <c r="A109" s="1">
        <v>44246</v>
      </c>
      <c r="B109" s="26">
        <f>IF('FL DOH Cumulative'!B110="","",IF('FL DOH Cumulative'!B109="",'FL DOH Cumulative'!B110-'FL DOH Cumulative'!B108,'FL DOH Cumulative'!B110-'FL DOH Cumulative'!B109))</f>
        <v>0</v>
      </c>
      <c r="C109" s="27">
        <f>IF('FL DOH Cumulative'!D110="","",IF('FL DOH Cumulative'!D109="",'FL DOH Cumulative'!D110-'FL DOH Cumulative'!D108,'FL DOH Cumulative'!D110-'FL DOH Cumulative'!D109))</f>
        <v>27</v>
      </c>
      <c r="D109" s="27">
        <f>IF('FL DOH Cumulative'!C110="","",IF('FL DOH Cumulative'!C109="",'FL DOH Cumulative'!C110-'FL DOH Cumulative'!C108,'FL DOH Cumulative'!C110-'FL DOH Cumulative'!C109))</f>
        <v>297</v>
      </c>
      <c r="E109" s="28">
        <f t="shared" si="77"/>
        <v>9.9616858237547887E-2</v>
      </c>
      <c r="F109" s="28">
        <f t="shared" si="78"/>
        <v>8.3333333333333329E-2</v>
      </c>
      <c r="G109" s="29">
        <f>IF('FL DOH Cumulative'!F110="","",IF('FL DOH Cumulative'!F109="",'FL DOH Cumulative'!F110-'FL DOH Cumulative'!F108,'FL DOH Cumulative'!F110-'FL DOH Cumulative'!F109))</f>
        <v>324</v>
      </c>
      <c r="H109" s="26">
        <f>IF('FL DOH Cumulative'!G110="","",IF('FL DOH Cumulative'!G109="",'FL DOH Cumulative'!G110-'FL DOH Cumulative'!G108,'FL DOH Cumulative'!G110-'FL DOH Cumulative'!G109))</f>
        <v>2</v>
      </c>
      <c r="I109" s="27">
        <f>IF('FL DOH Cumulative'!I110="","",IF('FL DOH Cumulative'!I109="",'FL DOH Cumulative'!I110-'FL DOH Cumulative'!I108,'FL DOH Cumulative'!I110-'FL DOH Cumulative'!I109))</f>
        <v>8</v>
      </c>
      <c r="J109" s="27">
        <f>IF('FL DOH Cumulative'!H110="","",IF('FL DOH Cumulative'!H109="",'FL DOH Cumulative'!H110-'FL DOH Cumulative'!H108,'FL DOH Cumulative'!H110-'FL DOH Cumulative'!H109))</f>
        <v>220</v>
      </c>
      <c r="K109" s="28">
        <f t="shared" si="79"/>
        <v>6.7357512953367879E-2</v>
      </c>
      <c r="L109" s="28">
        <f t="shared" si="80"/>
        <v>3.5087719298245612E-2</v>
      </c>
      <c r="M109" s="29">
        <f>IF('FL DOH Cumulative'!K110="","",IF('FL DOH Cumulative'!K109="",'FL DOH Cumulative'!K110-'FL DOH Cumulative'!K108,'FL DOH Cumulative'!K110-'FL DOH Cumulative'!K109))</f>
        <v>230</v>
      </c>
      <c r="N109" s="26">
        <f>IF('FL DOH Cumulative'!L110="","",IF('FL DOH Cumulative'!L109="",'FL DOH Cumulative'!L110-'FL DOH Cumulative'!L108,'FL DOH Cumulative'!L110-'FL DOH Cumulative'!L109))</f>
        <v>0</v>
      </c>
      <c r="O109" s="27">
        <f>IF('FL DOH Cumulative'!N110="","",IF('FL DOH Cumulative'!N109="",'FL DOH Cumulative'!N110-'FL DOH Cumulative'!N108,'FL DOH Cumulative'!N110-'FL DOH Cumulative'!N109))</f>
        <v>8</v>
      </c>
      <c r="P109" s="27">
        <f>IF('FL DOH Cumulative'!M110="","",IF('FL DOH Cumulative'!M109="",'FL DOH Cumulative'!M110-'FL DOH Cumulative'!M108,'FL DOH Cumulative'!M110-'FL DOH Cumulative'!M109))</f>
        <v>79</v>
      </c>
      <c r="Q109" s="28">
        <f t="shared" si="81"/>
        <v>6.0728744939271252E-2</v>
      </c>
      <c r="R109" s="28">
        <f t="shared" si="82"/>
        <v>9.1954022988505746E-2</v>
      </c>
      <c r="S109" s="29">
        <f>IF('FL DOH Cumulative'!P110="","",IF('FL DOH Cumulative'!P109="",'FL DOH Cumulative'!P110-'FL DOH Cumulative'!P108,'FL DOH Cumulative'!P110-'FL DOH Cumulative'!P109))</f>
        <v>87</v>
      </c>
      <c r="T109" s="26">
        <f>IF('FL DOH Cumulative'!Q110="","",IF('FL DOH Cumulative'!Q109="",'FL DOH Cumulative'!Q110-'FL DOH Cumulative'!Q108,'FL DOH Cumulative'!Q110-'FL DOH Cumulative'!Q109))</f>
        <v>2</v>
      </c>
      <c r="U109" s="27">
        <f>IF('FL DOH Cumulative'!S110="","",IF('FL DOH Cumulative'!S109="",'FL DOH Cumulative'!S110-'FL DOH Cumulative'!S108,'FL DOH Cumulative'!S110-'FL DOH Cumulative'!S109))</f>
        <v>43</v>
      </c>
      <c r="V109" s="27">
        <f>IF('FL DOH Cumulative'!R110="","",IF('FL DOH Cumulative'!R109="",'FL DOH Cumulative'!R110-'FL DOH Cumulative'!R108,'FL DOH Cumulative'!R110-'FL DOH Cumulative'!R109))</f>
        <v>596</v>
      </c>
      <c r="W109" s="28">
        <f t="shared" si="83"/>
        <v>7.8963795255930086E-2</v>
      </c>
      <c r="X109" s="28">
        <f t="shared" si="84"/>
        <v>6.729264475743349E-2</v>
      </c>
      <c r="Y109" s="29">
        <f>IF('FL DOH Cumulative'!U110="","",IF('FL DOH Cumulative'!U109="",'FL DOH Cumulative'!U110-'FL DOH Cumulative'!U108,'FL DOH Cumulative'!U110-'FL DOH Cumulative'!U109))</f>
        <v>641</v>
      </c>
      <c r="Z109" s="63">
        <v>18</v>
      </c>
      <c r="AA109" s="63">
        <v>3607</v>
      </c>
      <c r="AB109" s="25">
        <f t="shared" si="19"/>
        <v>6.3809023346595604E-3</v>
      </c>
      <c r="AC109" s="65">
        <v>48</v>
      </c>
      <c r="AD109" s="65">
        <v>2748</v>
      </c>
      <c r="AE109" s="25">
        <f t="shared" si="20"/>
        <v>2.4825620640516011E-2</v>
      </c>
    </row>
    <row r="110" spans="1:32" x14ac:dyDescent="0.3">
      <c r="A110" s="1">
        <v>44247</v>
      </c>
      <c r="B110" s="26">
        <f>IF('FL DOH Cumulative'!B111="","",IF('FL DOH Cumulative'!B110="",'FL DOH Cumulative'!B111-'FL DOH Cumulative'!B109,'FL DOH Cumulative'!B111-'FL DOH Cumulative'!B110))</f>
        <v>0</v>
      </c>
      <c r="C110" s="27">
        <f>IF('FL DOH Cumulative'!D111="","",IF('FL DOH Cumulative'!D110="",'FL DOH Cumulative'!D111-'FL DOH Cumulative'!D109,'FL DOH Cumulative'!D111-'FL DOH Cumulative'!D110))</f>
        <v>1</v>
      </c>
      <c r="D110" s="27">
        <f>IF('FL DOH Cumulative'!C111="","",IF('FL DOH Cumulative'!C110="",'FL DOH Cumulative'!C111-'FL DOH Cumulative'!C109,'FL DOH Cumulative'!C111-'FL DOH Cumulative'!C110))</f>
        <v>23</v>
      </c>
      <c r="E110" s="28">
        <f t="shared" ref="E110" si="85">IF(SUM(C104:D110)=0,"",SUM(C104:C110)/SUM(C104:D110))</f>
        <v>9.8297213622291019E-2</v>
      </c>
      <c r="F110" s="28">
        <f t="shared" ref="F110" si="86">IF(SUM(C110:D110)=0,"",C110/SUM(C110:D110))</f>
        <v>4.1666666666666664E-2</v>
      </c>
      <c r="G110" s="29">
        <f>IF('FL DOH Cumulative'!F111="","",IF('FL DOH Cumulative'!F110="",'FL DOH Cumulative'!F111-'FL DOH Cumulative'!F109,'FL DOH Cumulative'!F111-'FL DOH Cumulative'!F110))</f>
        <v>24</v>
      </c>
      <c r="H110" s="26">
        <f>IF('FL DOH Cumulative'!G111="","",IF('FL DOH Cumulative'!G110="",'FL DOH Cumulative'!G111-'FL DOH Cumulative'!G109,'FL DOH Cumulative'!G111-'FL DOH Cumulative'!G110))</f>
        <v>1</v>
      </c>
      <c r="I110" s="27">
        <f>IF('FL DOH Cumulative'!I111="","",IF('FL DOH Cumulative'!I110="",'FL DOH Cumulative'!I111-'FL DOH Cumulative'!I109,'FL DOH Cumulative'!I111-'FL DOH Cumulative'!I110))</f>
        <v>6</v>
      </c>
      <c r="J110" s="27">
        <f>IF('FL DOH Cumulative'!H111="","",IF('FL DOH Cumulative'!H110="",'FL DOH Cumulative'!H111-'FL DOH Cumulative'!H109,'FL DOH Cumulative'!H111-'FL DOH Cumulative'!H110))</f>
        <v>86</v>
      </c>
      <c r="K110" s="28">
        <f t="shared" ref="K110" si="87">IF(SUM(I104:J110)=0,"",SUM(I104:I110)/SUM(I104:J110))</f>
        <v>6.8039391226499546E-2</v>
      </c>
      <c r="L110" s="28">
        <f t="shared" ref="L110" si="88">IF(SUM(I110:J110)=0,"",I110/SUM(I110:J110))</f>
        <v>6.5217391304347824E-2</v>
      </c>
      <c r="M110" s="29">
        <f>IF('FL DOH Cumulative'!K111="","",IF('FL DOH Cumulative'!K110="",'FL DOH Cumulative'!K111-'FL DOH Cumulative'!K109,'FL DOH Cumulative'!K111-'FL DOH Cumulative'!K110))</f>
        <v>93</v>
      </c>
      <c r="N110" s="26">
        <f>IF('FL DOH Cumulative'!L111="","",IF('FL DOH Cumulative'!L110="",'FL DOH Cumulative'!L111-'FL DOH Cumulative'!L109,'FL DOH Cumulative'!L111-'FL DOH Cumulative'!L110))</f>
        <v>0</v>
      </c>
      <c r="O110" s="27">
        <f>IF('FL DOH Cumulative'!N111="","",IF('FL DOH Cumulative'!N110="",'FL DOH Cumulative'!N111-'FL DOH Cumulative'!N109,'FL DOH Cumulative'!N111-'FL DOH Cumulative'!N110))</f>
        <v>6</v>
      </c>
      <c r="P110" s="27">
        <f>IF('FL DOH Cumulative'!M111="","",IF('FL DOH Cumulative'!M110="",'FL DOH Cumulative'!M111-'FL DOH Cumulative'!M109,'FL DOH Cumulative'!M111-'FL DOH Cumulative'!M110))</f>
        <v>100</v>
      </c>
      <c r="Q110" s="28">
        <f t="shared" ref="Q110" si="89">IF(SUM(O104:P110)=0,"",SUM(O104:O110)/SUM(O104:P110))</f>
        <v>5.7065217391304345E-2</v>
      </c>
      <c r="R110" s="28">
        <f t="shared" ref="R110" si="90">IF(SUM(O110:P110)=0,"",O110/SUM(O110:P110))</f>
        <v>5.6603773584905662E-2</v>
      </c>
      <c r="S110" s="29">
        <f>IF('FL DOH Cumulative'!P111="","",IF('FL DOH Cumulative'!P110="",'FL DOH Cumulative'!P111-'FL DOH Cumulative'!P109,'FL DOH Cumulative'!P111-'FL DOH Cumulative'!P110))</f>
        <v>106</v>
      </c>
      <c r="T110" s="26">
        <f>IF('FL DOH Cumulative'!Q111="","",IF('FL DOH Cumulative'!Q110="",'FL DOH Cumulative'!Q111-'FL DOH Cumulative'!Q109,'FL DOH Cumulative'!Q111-'FL DOH Cumulative'!Q110))</f>
        <v>1</v>
      </c>
      <c r="U110" s="27">
        <f>IF('FL DOH Cumulative'!S111="","",IF('FL DOH Cumulative'!S110="",'FL DOH Cumulative'!S111-'FL DOH Cumulative'!S109,'FL DOH Cumulative'!S111-'FL DOH Cumulative'!S110))</f>
        <v>13</v>
      </c>
      <c r="V110" s="27">
        <f>IF('FL DOH Cumulative'!R111="","",IF('FL DOH Cumulative'!R110="",'FL DOH Cumulative'!R111-'FL DOH Cumulative'!R109,'FL DOH Cumulative'!R111-'FL DOH Cumulative'!R110))</f>
        <v>209</v>
      </c>
      <c r="W110" s="28">
        <f t="shared" ref="W110" si="91">IF(SUM(U104:V110)=0,"",SUM(U104:U110)/SUM(U104:V110))</f>
        <v>7.7901430842607311E-2</v>
      </c>
      <c r="X110" s="28">
        <f t="shared" ref="X110" si="92">IF(SUM(U110:V110)=0,"",U110/SUM(U110:V110))</f>
        <v>5.8558558558558557E-2</v>
      </c>
      <c r="Y110" s="29">
        <f>IF('FL DOH Cumulative'!U111="","",IF('FL DOH Cumulative'!U110="",'FL DOH Cumulative'!U111-'FL DOH Cumulative'!U109,'FL DOH Cumulative'!U111-'FL DOH Cumulative'!U110))</f>
        <v>223</v>
      </c>
      <c r="Z110" s="65">
        <v>0</v>
      </c>
      <c r="AA110" s="65">
        <v>1</v>
      </c>
      <c r="AB110" s="25">
        <f t="shared" si="19"/>
        <v>6.3818605000375405E-3</v>
      </c>
      <c r="AC110" s="65">
        <v>27</v>
      </c>
      <c r="AD110" s="65">
        <v>626</v>
      </c>
      <c r="AE110" s="25">
        <f t="shared" si="20"/>
        <v>2.4224806201550389E-2</v>
      </c>
    </row>
    <row r="111" spans="1:32" x14ac:dyDescent="0.3">
      <c r="A111" s="1">
        <v>44248</v>
      </c>
      <c r="B111" s="26">
        <f>IF('FL DOH Cumulative'!B112="","",IF('FL DOH Cumulative'!B111="",'FL DOH Cumulative'!B112-'FL DOH Cumulative'!B110,'FL DOH Cumulative'!B112-'FL DOH Cumulative'!B111))</f>
        <v>0</v>
      </c>
      <c r="C111" s="27">
        <f>IF('FL DOH Cumulative'!D112="","",IF('FL DOH Cumulative'!D111="",'FL DOH Cumulative'!D112-'FL DOH Cumulative'!D110,'FL DOH Cumulative'!D112-'FL DOH Cumulative'!D111))</f>
        <v>6</v>
      </c>
      <c r="D111" s="27">
        <f>IF('FL DOH Cumulative'!C112="","",IF('FL DOH Cumulative'!C111="",'FL DOH Cumulative'!C112-'FL DOH Cumulative'!C110,'FL DOH Cumulative'!C112-'FL DOH Cumulative'!C111))</f>
        <v>166</v>
      </c>
      <c r="E111" s="28">
        <f t="shared" ref="E111:E119" si="93">IF(SUM(C105:D111)=0,"",SUM(C105:C111)/SUM(C105:D111))</f>
        <v>9.4220110847189231E-2</v>
      </c>
      <c r="F111" s="28">
        <f t="shared" ref="F111:F119" si="94">IF(SUM(C111:D111)=0,"",C111/SUM(C111:D111))</f>
        <v>3.4883720930232558E-2</v>
      </c>
      <c r="G111" s="29">
        <f>IF('FL DOH Cumulative'!F112="","",IF('FL DOH Cumulative'!F111="",'FL DOH Cumulative'!F112-'FL DOH Cumulative'!F110,'FL DOH Cumulative'!F112-'FL DOH Cumulative'!F111))</f>
        <v>172</v>
      </c>
      <c r="H111" s="26">
        <f>IF('FL DOH Cumulative'!G112="","",IF('FL DOH Cumulative'!G111="",'FL DOH Cumulative'!G112-'FL DOH Cumulative'!G110,'FL DOH Cumulative'!G112-'FL DOH Cumulative'!G111))</f>
        <v>1</v>
      </c>
      <c r="I111" s="27">
        <f>IF('FL DOH Cumulative'!I112="","",IF('FL DOH Cumulative'!I111="",'FL DOH Cumulative'!I112-'FL DOH Cumulative'!I110,'FL DOH Cumulative'!I112-'FL DOH Cumulative'!I111))</f>
        <v>6</v>
      </c>
      <c r="J111" s="27">
        <f>IF('FL DOH Cumulative'!H112="","",IF('FL DOH Cumulative'!H111="",'FL DOH Cumulative'!H112-'FL DOH Cumulative'!H110,'FL DOH Cumulative'!H112-'FL DOH Cumulative'!H111))</f>
        <v>102</v>
      </c>
      <c r="K111" s="28">
        <f t="shared" ref="K111:K119" si="95">IF(SUM(I105:J111)=0,"",SUM(I105:I111)/SUM(I105:J111))</f>
        <v>5.6261343012704176E-2</v>
      </c>
      <c r="L111" s="28">
        <f t="shared" ref="L111:L119" si="96">IF(SUM(I111:J111)=0,"",I111/SUM(I111:J111))</f>
        <v>5.5555555555555552E-2</v>
      </c>
      <c r="M111" s="29">
        <f>IF('FL DOH Cumulative'!K112="","",IF('FL DOH Cumulative'!K111="",'FL DOH Cumulative'!K112-'FL DOH Cumulative'!K110,'FL DOH Cumulative'!K112-'FL DOH Cumulative'!K111))</f>
        <v>109</v>
      </c>
      <c r="N111" s="26">
        <f>IF('FL DOH Cumulative'!L112="","",IF('FL DOH Cumulative'!L111="",'FL DOH Cumulative'!L112-'FL DOH Cumulative'!L110,'FL DOH Cumulative'!L112-'FL DOH Cumulative'!L111))</f>
        <v>0</v>
      </c>
      <c r="O111" s="27">
        <f>IF('FL DOH Cumulative'!N112="","",IF('FL DOH Cumulative'!N111="",'FL DOH Cumulative'!N112-'FL DOH Cumulative'!N110,'FL DOH Cumulative'!N112-'FL DOH Cumulative'!N111))</f>
        <v>3</v>
      </c>
      <c r="P111" s="27">
        <f>IF('FL DOH Cumulative'!M112="","",IF('FL DOH Cumulative'!M111="",'FL DOH Cumulative'!M112-'FL DOH Cumulative'!M110,'FL DOH Cumulative'!M112-'FL DOH Cumulative'!M111))</f>
        <v>72</v>
      </c>
      <c r="Q111" s="28">
        <f t="shared" ref="Q111:Q119" si="97">IF(SUM(O105:P111)=0,"",SUM(O105:O111)/SUM(O105:P111))</f>
        <v>5.4698457223001401E-2</v>
      </c>
      <c r="R111" s="28">
        <f t="shared" ref="R111:R119" si="98">IF(SUM(O111:P111)=0,"",O111/SUM(O111:P111))</f>
        <v>0.04</v>
      </c>
      <c r="S111" s="29">
        <f>IF('FL DOH Cumulative'!P112="","",IF('FL DOH Cumulative'!P111="",'FL DOH Cumulative'!P112-'FL DOH Cumulative'!P110,'FL DOH Cumulative'!P112-'FL DOH Cumulative'!P111))</f>
        <v>75</v>
      </c>
      <c r="T111" s="26">
        <f>IF('FL DOH Cumulative'!Q112="","",IF('FL DOH Cumulative'!Q111="",'FL DOH Cumulative'!Q112-'FL DOH Cumulative'!Q110,'FL DOH Cumulative'!Q112-'FL DOH Cumulative'!Q111))</f>
        <v>1</v>
      </c>
      <c r="U111" s="27">
        <f>IF('FL DOH Cumulative'!S112="","",IF('FL DOH Cumulative'!S111="",'FL DOH Cumulative'!S112-'FL DOH Cumulative'!S110,'FL DOH Cumulative'!S112-'FL DOH Cumulative'!S111))</f>
        <v>15</v>
      </c>
      <c r="V111" s="27">
        <f>IF('FL DOH Cumulative'!R112="","",IF('FL DOH Cumulative'!R111="",'FL DOH Cumulative'!R112-'FL DOH Cumulative'!R110,'FL DOH Cumulative'!R112-'FL DOH Cumulative'!R111))</f>
        <v>340</v>
      </c>
      <c r="W111" s="28">
        <f t="shared" ref="W111:W119" si="99">IF(SUM(U105:V111)=0,"",SUM(U105:U111)/SUM(U105:V111))</f>
        <v>7.1474983755685506E-2</v>
      </c>
      <c r="X111" s="28">
        <f t="shared" ref="X111:X119" si="100">IF(SUM(U111:V111)=0,"",U111/SUM(U111:V111))</f>
        <v>4.2253521126760563E-2</v>
      </c>
      <c r="Y111" s="29">
        <f>IF('FL DOH Cumulative'!U112="","",IF('FL DOH Cumulative'!U111="",'FL DOH Cumulative'!U112-'FL DOH Cumulative'!U110,'FL DOH Cumulative'!U112-'FL DOH Cumulative'!U111))</f>
        <v>356</v>
      </c>
      <c r="Z111" s="65">
        <v>1</v>
      </c>
      <c r="AA111" s="65">
        <v>795</v>
      </c>
      <c r="AB111" s="25">
        <f t="shared" si="19"/>
        <v>6.2293316926863036E-3</v>
      </c>
      <c r="AC111" s="65">
        <v>18</v>
      </c>
      <c r="AD111" s="65">
        <v>945</v>
      </c>
      <c r="AE111" s="25">
        <f t="shared" si="20"/>
        <v>2.3743232791956691E-2</v>
      </c>
    </row>
    <row r="112" spans="1:32" x14ac:dyDescent="0.3">
      <c r="A112" s="1">
        <v>44249</v>
      </c>
      <c r="B112" s="26">
        <f>IF('FL DOH Cumulative'!B113="","",IF('FL DOH Cumulative'!B112="",'FL DOH Cumulative'!B113-'FL DOH Cumulative'!B111,'FL DOH Cumulative'!B113-'FL DOH Cumulative'!B112))</f>
        <v>0</v>
      </c>
      <c r="C112" s="27">
        <f>IF('FL DOH Cumulative'!D113="","",IF('FL DOH Cumulative'!D112="",'FL DOH Cumulative'!D113-'FL DOH Cumulative'!D111,'FL DOH Cumulative'!D113-'FL DOH Cumulative'!D112))</f>
        <v>14</v>
      </c>
      <c r="D112" s="27">
        <f>IF('FL DOH Cumulative'!C113="","",IF('FL DOH Cumulative'!C112="",'FL DOH Cumulative'!C113-'FL DOH Cumulative'!C111,'FL DOH Cumulative'!C113-'FL DOH Cumulative'!C112))</f>
        <v>89</v>
      </c>
      <c r="E112" s="28">
        <f t="shared" si="93"/>
        <v>9.9429502852485738E-2</v>
      </c>
      <c r="F112" s="28">
        <f t="shared" si="94"/>
        <v>0.13592233009708737</v>
      </c>
      <c r="G112" s="29">
        <f>IF('FL DOH Cumulative'!F113="","",IF('FL DOH Cumulative'!F112="",'FL DOH Cumulative'!F113-'FL DOH Cumulative'!F111,'FL DOH Cumulative'!F113-'FL DOH Cumulative'!F112))</f>
        <v>103</v>
      </c>
      <c r="H112" s="26">
        <f>IF('FL DOH Cumulative'!G113="","",IF('FL DOH Cumulative'!G112="",'FL DOH Cumulative'!G113-'FL DOH Cumulative'!G111,'FL DOH Cumulative'!G113-'FL DOH Cumulative'!G112))</f>
        <v>2</v>
      </c>
      <c r="I112" s="27">
        <f>IF('FL DOH Cumulative'!I113="","",IF('FL DOH Cumulative'!I112="",'FL DOH Cumulative'!I113-'FL DOH Cumulative'!I111,'FL DOH Cumulative'!I113-'FL DOH Cumulative'!I112))</f>
        <v>5</v>
      </c>
      <c r="J112" s="27">
        <f>IF('FL DOH Cumulative'!H113="","",IF('FL DOH Cumulative'!H112="",'FL DOH Cumulative'!H113-'FL DOH Cumulative'!H111,'FL DOH Cumulative'!H113-'FL DOH Cumulative'!H112))</f>
        <v>152</v>
      </c>
      <c r="K112" s="28">
        <f t="shared" si="95"/>
        <v>5.4644808743169397E-2</v>
      </c>
      <c r="L112" s="28">
        <f t="shared" si="96"/>
        <v>3.1847133757961783E-2</v>
      </c>
      <c r="M112" s="29">
        <f>IF('FL DOH Cumulative'!K113="","",IF('FL DOH Cumulative'!K112="",'FL DOH Cumulative'!K113-'FL DOH Cumulative'!K111,'FL DOH Cumulative'!K113-'FL DOH Cumulative'!K112))</f>
        <v>159</v>
      </c>
      <c r="N112" s="26">
        <f>IF('FL DOH Cumulative'!L113="","",IF('FL DOH Cumulative'!L112="",'FL DOH Cumulative'!L113-'FL DOH Cumulative'!L111,'FL DOH Cumulative'!L113-'FL DOH Cumulative'!L112))</f>
        <v>0</v>
      </c>
      <c r="O112" s="27">
        <f>IF('FL DOH Cumulative'!N113="","",IF('FL DOH Cumulative'!N112="",'FL DOH Cumulative'!N113-'FL DOH Cumulative'!N111,'FL DOH Cumulative'!N113-'FL DOH Cumulative'!N112))</f>
        <v>6</v>
      </c>
      <c r="P112" s="27">
        <f>IF('FL DOH Cumulative'!M113="","",IF('FL DOH Cumulative'!M112="",'FL DOH Cumulative'!M113-'FL DOH Cumulative'!M111,'FL DOH Cumulative'!M113-'FL DOH Cumulative'!M112))</f>
        <v>91</v>
      </c>
      <c r="Q112" s="28">
        <f t="shared" si="97"/>
        <v>6.0606060606060608E-2</v>
      </c>
      <c r="R112" s="28">
        <f t="shared" si="98"/>
        <v>6.1855670103092786E-2</v>
      </c>
      <c r="S112" s="29">
        <f>IF('FL DOH Cumulative'!P113="","",IF('FL DOH Cumulative'!P112="",'FL DOH Cumulative'!P113-'FL DOH Cumulative'!P111,'FL DOH Cumulative'!P113-'FL DOH Cumulative'!P112))</f>
        <v>97</v>
      </c>
      <c r="T112" s="26">
        <f>IF('FL DOH Cumulative'!Q113="","",IF('FL DOH Cumulative'!Q112="",'FL DOH Cumulative'!Q113-'FL DOH Cumulative'!Q111,'FL DOH Cumulative'!Q113-'FL DOH Cumulative'!Q112))</f>
        <v>2</v>
      </c>
      <c r="U112" s="27">
        <f>IF('FL DOH Cumulative'!S113="","",IF('FL DOH Cumulative'!S112="",'FL DOH Cumulative'!S113-'FL DOH Cumulative'!S111,'FL DOH Cumulative'!S113-'FL DOH Cumulative'!S112))</f>
        <v>25</v>
      </c>
      <c r="V112" s="27">
        <f>IF('FL DOH Cumulative'!R113="","",IF('FL DOH Cumulative'!R112="",'FL DOH Cumulative'!R113-'FL DOH Cumulative'!R111,'FL DOH Cumulative'!R113-'FL DOH Cumulative'!R112))</f>
        <v>332</v>
      </c>
      <c r="W112" s="28">
        <f t="shared" si="99"/>
        <v>7.4221338634857525E-2</v>
      </c>
      <c r="X112" s="28">
        <f t="shared" si="100"/>
        <v>7.0028011204481794E-2</v>
      </c>
      <c r="Y112" s="29">
        <f>IF('FL DOH Cumulative'!U113="","",IF('FL DOH Cumulative'!U112="",'FL DOH Cumulative'!U113-'FL DOH Cumulative'!U111,'FL DOH Cumulative'!U113-'FL DOH Cumulative'!U112))</f>
        <v>359</v>
      </c>
      <c r="Z112" s="65">
        <v>13</v>
      </c>
      <c r="AA112" s="65">
        <v>1924</v>
      </c>
      <c r="AB112" s="25">
        <f t="shared" si="19"/>
        <v>6.1423220973782769E-3</v>
      </c>
      <c r="AC112" s="65">
        <v>40</v>
      </c>
      <c r="AD112" s="65">
        <v>1892</v>
      </c>
      <c r="AE112" s="25">
        <f t="shared" si="20"/>
        <v>2.2303140646335911E-2</v>
      </c>
    </row>
    <row r="113" spans="1:31" x14ac:dyDescent="0.3">
      <c r="A113" s="1">
        <v>44250</v>
      </c>
      <c r="B113" s="26">
        <f>IF('FL DOH Cumulative'!B114="","",IF('FL DOH Cumulative'!B113="",'FL DOH Cumulative'!B114-'FL DOH Cumulative'!B112,'FL DOH Cumulative'!B114-'FL DOH Cumulative'!B113))</f>
        <v>0</v>
      </c>
      <c r="C113" s="27">
        <f>IF('FL DOH Cumulative'!D114="","",IF('FL DOH Cumulative'!D113="",'FL DOH Cumulative'!D114-'FL DOH Cumulative'!D112,'FL DOH Cumulative'!D114-'FL DOH Cumulative'!D113))</f>
        <v>18</v>
      </c>
      <c r="D113" s="27">
        <f>IF('FL DOH Cumulative'!C114="","",IF('FL DOH Cumulative'!C113="",'FL DOH Cumulative'!C114-'FL DOH Cumulative'!C112,'FL DOH Cumulative'!C114-'FL DOH Cumulative'!C113))</f>
        <v>217</v>
      </c>
      <c r="E113" s="28">
        <f t="shared" si="93"/>
        <v>9.2720306513409956E-2</v>
      </c>
      <c r="F113" s="28">
        <f t="shared" si="94"/>
        <v>7.6595744680851063E-2</v>
      </c>
      <c r="G113" s="29">
        <f>IF('FL DOH Cumulative'!F114="","",IF('FL DOH Cumulative'!F113="",'FL DOH Cumulative'!F114-'FL DOH Cumulative'!F112,'FL DOH Cumulative'!F114-'FL DOH Cumulative'!F113))</f>
        <v>235</v>
      </c>
      <c r="H113" s="26">
        <f>IF('FL DOH Cumulative'!G114="","",IF('FL DOH Cumulative'!G113="",'FL DOH Cumulative'!G114-'FL DOH Cumulative'!G112,'FL DOH Cumulative'!G114-'FL DOH Cumulative'!G113))</f>
        <v>1</v>
      </c>
      <c r="I113" s="27">
        <f>IF('FL DOH Cumulative'!I114="","",IF('FL DOH Cumulative'!I113="",'FL DOH Cumulative'!I114-'FL DOH Cumulative'!I112,'FL DOH Cumulative'!I114-'FL DOH Cumulative'!I113))</f>
        <v>9</v>
      </c>
      <c r="J113" s="27">
        <f>IF('FL DOH Cumulative'!H114="","",IF('FL DOH Cumulative'!H113="",'FL DOH Cumulative'!H114-'FL DOH Cumulative'!H112,'FL DOH Cumulative'!H114-'FL DOH Cumulative'!H113))</f>
        <v>177</v>
      </c>
      <c r="K113" s="28">
        <f t="shared" si="95"/>
        <v>5.0691244239631339E-2</v>
      </c>
      <c r="L113" s="28">
        <f t="shared" si="96"/>
        <v>4.8387096774193547E-2</v>
      </c>
      <c r="M113" s="29">
        <f>IF('FL DOH Cumulative'!K114="","",IF('FL DOH Cumulative'!K113="",'FL DOH Cumulative'!K114-'FL DOH Cumulative'!K112,'FL DOH Cumulative'!K114-'FL DOH Cumulative'!K113))</f>
        <v>187</v>
      </c>
      <c r="N113" s="26">
        <f>IF('FL DOH Cumulative'!L114="","",IF('FL DOH Cumulative'!L113="",'FL DOH Cumulative'!L114-'FL DOH Cumulative'!L112,'FL DOH Cumulative'!L114-'FL DOH Cumulative'!L113))</f>
        <v>0</v>
      </c>
      <c r="O113" s="27">
        <f>IF('FL DOH Cumulative'!N114="","",IF('FL DOH Cumulative'!N113="",'FL DOH Cumulative'!N114-'FL DOH Cumulative'!N112,'FL DOH Cumulative'!N114-'FL DOH Cumulative'!N113))</f>
        <v>19</v>
      </c>
      <c r="P113" s="27">
        <f>IF('FL DOH Cumulative'!M114="","",IF('FL DOH Cumulative'!M113="",'FL DOH Cumulative'!M114-'FL DOH Cumulative'!M112,'FL DOH Cumulative'!M114-'FL DOH Cumulative'!M113))</f>
        <v>101</v>
      </c>
      <c r="Q113" s="28">
        <f t="shared" si="97"/>
        <v>8.3707025411061287E-2</v>
      </c>
      <c r="R113" s="28">
        <f t="shared" si="98"/>
        <v>0.15833333333333333</v>
      </c>
      <c r="S113" s="29">
        <f>IF('FL DOH Cumulative'!P114="","",IF('FL DOH Cumulative'!P113="",'FL DOH Cumulative'!P114-'FL DOH Cumulative'!P112,'FL DOH Cumulative'!P114-'FL DOH Cumulative'!P113))</f>
        <v>120</v>
      </c>
      <c r="T113" s="26">
        <f>IF('FL DOH Cumulative'!Q114="","",IF('FL DOH Cumulative'!Q113="",'FL DOH Cumulative'!Q114-'FL DOH Cumulative'!Q112,'FL DOH Cumulative'!Q114-'FL DOH Cumulative'!Q113))</f>
        <v>1</v>
      </c>
      <c r="U113" s="27">
        <f>IF('FL DOH Cumulative'!S114="","",IF('FL DOH Cumulative'!S113="",'FL DOH Cumulative'!S114-'FL DOH Cumulative'!S112,'FL DOH Cumulative'!S114-'FL DOH Cumulative'!S113))</f>
        <v>46</v>
      </c>
      <c r="V113" s="27">
        <f>IF('FL DOH Cumulative'!R114="","",IF('FL DOH Cumulative'!R113="",'FL DOH Cumulative'!R114-'FL DOH Cumulative'!R112,'FL DOH Cumulative'!R114-'FL DOH Cumulative'!R113))</f>
        <v>495</v>
      </c>
      <c r="W113" s="28">
        <f t="shared" si="99"/>
        <v>7.5841778358940834E-2</v>
      </c>
      <c r="X113" s="28">
        <f t="shared" si="100"/>
        <v>8.5027726432532341E-2</v>
      </c>
      <c r="Y113" s="29">
        <f>IF('FL DOH Cumulative'!U114="","",IF('FL DOH Cumulative'!U113="",'FL DOH Cumulative'!U114-'FL DOH Cumulative'!U112,'FL DOH Cumulative'!U114-'FL DOH Cumulative'!U113))</f>
        <v>542</v>
      </c>
      <c r="Z113" s="65">
        <v>13</v>
      </c>
      <c r="AA113" s="65">
        <v>2233</v>
      </c>
      <c r="AB113" s="25">
        <f t="shared" si="19"/>
        <v>5.6066382596994839E-3</v>
      </c>
      <c r="AC113" s="65">
        <v>35</v>
      </c>
      <c r="AD113" s="65">
        <v>2145</v>
      </c>
      <c r="AE113" s="25">
        <f t="shared" si="20"/>
        <v>1.9791347038969009E-2</v>
      </c>
    </row>
    <row r="114" spans="1:31" x14ac:dyDescent="0.3">
      <c r="A114" s="1">
        <v>44251</v>
      </c>
      <c r="B114" s="26">
        <f>IF('FL DOH Cumulative'!B115="","",IF('FL DOH Cumulative'!B114="",'FL DOH Cumulative'!B115-'FL DOH Cumulative'!B113,'FL DOH Cumulative'!B115-'FL DOH Cumulative'!B114))</f>
        <v>0</v>
      </c>
      <c r="C114" s="27">
        <f>IF('FL DOH Cumulative'!D115="","",IF('FL DOH Cumulative'!D114="",'FL DOH Cumulative'!D115-'FL DOH Cumulative'!D113,'FL DOH Cumulative'!D115-'FL DOH Cumulative'!D114))</f>
        <v>18</v>
      </c>
      <c r="D114" s="27">
        <f>IF('FL DOH Cumulative'!C115="","",IF('FL DOH Cumulative'!C114="",'FL DOH Cumulative'!C115-'FL DOH Cumulative'!C113,'FL DOH Cumulative'!C115-'FL DOH Cumulative'!C114))</f>
        <v>228</v>
      </c>
      <c r="E114" s="28">
        <f t="shared" si="93"/>
        <v>8.4824902723735413E-2</v>
      </c>
      <c r="F114" s="28">
        <f t="shared" si="94"/>
        <v>7.3170731707317069E-2</v>
      </c>
      <c r="G114" s="29">
        <f>IF('FL DOH Cumulative'!F115="","",IF('FL DOH Cumulative'!F114="",'FL DOH Cumulative'!F115-'FL DOH Cumulative'!F113,'FL DOH Cumulative'!F115-'FL DOH Cumulative'!F114))</f>
        <v>246</v>
      </c>
      <c r="H114" s="26">
        <f>IF('FL DOH Cumulative'!G115="","",IF('FL DOH Cumulative'!G114="",'FL DOH Cumulative'!G115-'FL DOH Cumulative'!G113,'FL DOH Cumulative'!G115-'FL DOH Cumulative'!G114))</f>
        <v>0</v>
      </c>
      <c r="I114" s="27">
        <f>IF('FL DOH Cumulative'!I115="","",IF('FL DOH Cumulative'!I114="",'FL DOH Cumulative'!I115-'FL DOH Cumulative'!I113,'FL DOH Cumulative'!I115-'FL DOH Cumulative'!I114))</f>
        <v>11</v>
      </c>
      <c r="J114" s="27">
        <f>IF('FL DOH Cumulative'!H115="","",IF('FL DOH Cumulative'!H114="",'FL DOH Cumulative'!H115-'FL DOH Cumulative'!H113,'FL DOH Cumulative'!H115-'FL DOH Cumulative'!H114))</f>
        <v>220</v>
      </c>
      <c r="K114" s="28">
        <f t="shared" si="95"/>
        <v>4.8903878583473864E-2</v>
      </c>
      <c r="L114" s="28">
        <f t="shared" si="96"/>
        <v>4.7619047619047616E-2</v>
      </c>
      <c r="M114" s="29">
        <f>IF('FL DOH Cumulative'!K115="","",IF('FL DOH Cumulative'!K114="",'FL DOH Cumulative'!K115-'FL DOH Cumulative'!K113,'FL DOH Cumulative'!K115-'FL DOH Cumulative'!K114))</f>
        <v>231</v>
      </c>
      <c r="N114" s="26">
        <f>IF('FL DOH Cumulative'!L115="","",IF('FL DOH Cumulative'!L114="",'FL DOH Cumulative'!L115-'FL DOH Cumulative'!L113,'FL DOH Cumulative'!L115-'FL DOH Cumulative'!L114))</f>
        <v>0</v>
      </c>
      <c r="O114" s="27">
        <f>IF('FL DOH Cumulative'!N115="","",IF('FL DOH Cumulative'!N114="",'FL DOH Cumulative'!N115-'FL DOH Cumulative'!N113,'FL DOH Cumulative'!N115-'FL DOH Cumulative'!N114))</f>
        <v>13</v>
      </c>
      <c r="P114" s="27">
        <f>IF('FL DOH Cumulative'!M115="","",IF('FL DOH Cumulative'!M114="",'FL DOH Cumulative'!M115-'FL DOH Cumulative'!M113,'FL DOH Cumulative'!M115-'FL DOH Cumulative'!M114))</f>
        <v>88</v>
      </c>
      <c r="Q114" s="28">
        <f t="shared" si="97"/>
        <v>9.2753623188405798E-2</v>
      </c>
      <c r="R114" s="28">
        <f t="shared" si="98"/>
        <v>0.12871287128712872</v>
      </c>
      <c r="S114" s="29">
        <f>IF('FL DOH Cumulative'!P115="","",IF('FL DOH Cumulative'!P114="",'FL DOH Cumulative'!P115-'FL DOH Cumulative'!P113,'FL DOH Cumulative'!P115-'FL DOH Cumulative'!P114))</f>
        <v>101</v>
      </c>
      <c r="T114" s="26">
        <f>IF('FL DOH Cumulative'!Q115="","",IF('FL DOH Cumulative'!Q114="",'FL DOH Cumulative'!Q115-'FL DOH Cumulative'!Q113,'FL DOH Cumulative'!Q115-'FL DOH Cumulative'!Q114))</f>
        <v>0</v>
      </c>
      <c r="U114" s="27">
        <f>IF('FL DOH Cumulative'!S115="","",IF('FL DOH Cumulative'!S114="",'FL DOH Cumulative'!S115-'FL DOH Cumulative'!S113,'FL DOH Cumulative'!S115-'FL DOH Cumulative'!S114))</f>
        <v>42</v>
      </c>
      <c r="V114" s="27">
        <f>IF('FL DOH Cumulative'!R115="","",IF('FL DOH Cumulative'!R114="",'FL DOH Cumulative'!R115-'FL DOH Cumulative'!R113,'FL DOH Cumulative'!R115-'FL DOH Cumulative'!R114))</f>
        <v>536</v>
      </c>
      <c r="W114" s="28">
        <f t="shared" si="99"/>
        <v>7.3078139829167985E-2</v>
      </c>
      <c r="X114" s="28">
        <f t="shared" si="100"/>
        <v>7.2664359861591699E-2</v>
      </c>
      <c r="Y114" s="29">
        <f>IF('FL DOH Cumulative'!U115="","",IF('FL DOH Cumulative'!U114="",'FL DOH Cumulative'!U115-'FL DOH Cumulative'!U113,'FL DOH Cumulative'!U115-'FL DOH Cumulative'!U114))</f>
        <v>578</v>
      </c>
      <c r="Z114" s="65">
        <v>7</v>
      </c>
      <c r="AA114" s="65">
        <v>3037</v>
      </c>
      <c r="AB114" s="25">
        <f t="shared" si="19"/>
        <v>4.8897971099109618E-3</v>
      </c>
      <c r="AC114" s="65">
        <v>39</v>
      </c>
      <c r="AD114" s="65">
        <v>3139</v>
      </c>
      <c r="AE114" s="25">
        <f t="shared" si="20"/>
        <v>1.8250289687137891E-2</v>
      </c>
    </row>
    <row r="115" spans="1:31" x14ac:dyDescent="0.3">
      <c r="A115" s="1">
        <v>44252</v>
      </c>
      <c r="B115" s="26">
        <f>IF('FL DOH Cumulative'!B116="","",IF('FL DOH Cumulative'!B115="",'FL DOH Cumulative'!B116-'FL DOH Cumulative'!B114,'FL DOH Cumulative'!B116-'FL DOH Cumulative'!B115))</f>
        <v>0</v>
      </c>
      <c r="C115" s="27">
        <f>IF('FL DOH Cumulative'!D116="","",IF('FL DOH Cumulative'!D115="",'FL DOH Cumulative'!D116-'FL DOH Cumulative'!D114,'FL DOH Cumulative'!D116-'FL DOH Cumulative'!D115))</f>
        <v>6</v>
      </c>
      <c r="D115" s="27">
        <f>IF('FL DOH Cumulative'!C116="","",IF('FL DOH Cumulative'!C115="",'FL DOH Cumulative'!C116-'FL DOH Cumulative'!C114,'FL DOH Cumulative'!C116-'FL DOH Cumulative'!C115))</f>
        <v>128</v>
      </c>
      <c r="E115" s="28">
        <f t="shared" si="93"/>
        <v>7.2697899838449112E-2</v>
      </c>
      <c r="F115" s="28">
        <f t="shared" si="94"/>
        <v>4.4776119402985072E-2</v>
      </c>
      <c r="G115" s="29">
        <f>IF('FL DOH Cumulative'!F116="","",IF('FL DOH Cumulative'!F115="",'FL DOH Cumulative'!F116-'FL DOH Cumulative'!F114,'FL DOH Cumulative'!F116-'FL DOH Cumulative'!F115))</f>
        <v>134</v>
      </c>
      <c r="H115" s="26">
        <f>IF('FL DOH Cumulative'!G116="","",IF('FL DOH Cumulative'!G115="",'FL DOH Cumulative'!G116-'FL DOH Cumulative'!G114,'FL DOH Cumulative'!G116-'FL DOH Cumulative'!G115))</f>
        <v>2</v>
      </c>
      <c r="I115" s="27">
        <f>IF('FL DOH Cumulative'!I116="","",IF('FL DOH Cumulative'!I115="",'FL DOH Cumulative'!I116-'FL DOH Cumulative'!I114,'FL DOH Cumulative'!I116-'FL DOH Cumulative'!I115))</f>
        <v>9</v>
      </c>
      <c r="J115" s="27">
        <f>IF('FL DOH Cumulative'!H116="","",IF('FL DOH Cumulative'!H115="",'FL DOH Cumulative'!H116-'FL DOH Cumulative'!H114,'FL DOH Cumulative'!H116-'FL DOH Cumulative'!H115))</f>
        <v>161</v>
      </c>
      <c r="K115" s="28">
        <f t="shared" si="95"/>
        <v>4.607508532423208E-2</v>
      </c>
      <c r="L115" s="28">
        <f t="shared" si="96"/>
        <v>5.2941176470588235E-2</v>
      </c>
      <c r="M115" s="29">
        <f>IF('FL DOH Cumulative'!K116="","",IF('FL DOH Cumulative'!K115="",'FL DOH Cumulative'!K116-'FL DOH Cumulative'!K114,'FL DOH Cumulative'!K116-'FL DOH Cumulative'!K115))</f>
        <v>172</v>
      </c>
      <c r="N115" s="26">
        <f>IF('FL DOH Cumulative'!L116="","",IF('FL DOH Cumulative'!L115="",'FL DOH Cumulative'!L116-'FL DOH Cumulative'!L114,'FL DOH Cumulative'!L116-'FL DOH Cumulative'!L115))</f>
        <v>0</v>
      </c>
      <c r="O115" s="27">
        <f>IF('FL DOH Cumulative'!N116="","",IF('FL DOH Cumulative'!N115="",'FL DOH Cumulative'!N116-'FL DOH Cumulative'!N114,'FL DOH Cumulative'!N116-'FL DOH Cumulative'!N115))</f>
        <v>5</v>
      </c>
      <c r="P115" s="27">
        <f>IF('FL DOH Cumulative'!M116="","",IF('FL DOH Cumulative'!M115="",'FL DOH Cumulative'!M116-'FL DOH Cumulative'!M114,'FL DOH Cumulative'!M116-'FL DOH Cumulative'!M115))</f>
        <v>78</v>
      </c>
      <c r="Q115" s="28">
        <f t="shared" si="97"/>
        <v>8.9686098654708515E-2</v>
      </c>
      <c r="R115" s="28">
        <f t="shared" si="98"/>
        <v>6.0240963855421686E-2</v>
      </c>
      <c r="S115" s="29">
        <f>IF('FL DOH Cumulative'!P116="","",IF('FL DOH Cumulative'!P115="",'FL DOH Cumulative'!P116-'FL DOH Cumulative'!P114,'FL DOH Cumulative'!P116-'FL DOH Cumulative'!P115))</f>
        <v>83</v>
      </c>
      <c r="T115" s="26">
        <f>IF('FL DOH Cumulative'!Q116="","",IF('FL DOH Cumulative'!Q115="",'FL DOH Cumulative'!Q116-'FL DOH Cumulative'!Q114,'FL DOH Cumulative'!Q116-'FL DOH Cumulative'!Q115))</f>
        <v>2</v>
      </c>
      <c r="U115" s="27">
        <f>IF('FL DOH Cumulative'!S116="","",IF('FL DOH Cumulative'!S115="",'FL DOH Cumulative'!S116-'FL DOH Cumulative'!S114,'FL DOH Cumulative'!S116-'FL DOH Cumulative'!S115))</f>
        <v>20</v>
      </c>
      <c r="V115" s="27">
        <f>IF('FL DOH Cumulative'!R116="","",IF('FL DOH Cumulative'!R115="",'FL DOH Cumulative'!R116-'FL DOH Cumulative'!R114,'FL DOH Cumulative'!R116-'FL DOH Cumulative'!R115))</f>
        <v>367</v>
      </c>
      <c r="W115" s="28">
        <f t="shared" si="99"/>
        <v>6.6255277687560898E-2</v>
      </c>
      <c r="X115" s="28">
        <f t="shared" si="100"/>
        <v>5.1679586563307491E-2</v>
      </c>
      <c r="Y115" s="29">
        <f>IF('FL DOH Cumulative'!U116="","",IF('FL DOH Cumulative'!U115="",'FL DOH Cumulative'!U116-'FL DOH Cumulative'!U114,'FL DOH Cumulative'!U116-'FL DOH Cumulative'!U115))</f>
        <v>389</v>
      </c>
      <c r="Z115" s="65">
        <v>6</v>
      </c>
      <c r="AA115" s="65">
        <v>1993</v>
      </c>
      <c r="AB115" s="25">
        <f t="shared" si="19"/>
        <v>4.2497069167643613E-3</v>
      </c>
      <c r="AC115" s="65">
        <v>22</v>
      </c>
      <c r="AD115" s="65">
        <v>1915</v>
      </c>
      <c r="AE115" s="25">
        <f t="shared" si="20"/>
        <v>1.6790087249798372E-2</v>
      </c>
    </row>
    <row r="116" spans="1:31" x14ac:dyDescent="0.3">
      <c r="A116" s="1">
        <v>44253</v>
      </c>
      <c r="B116" s="26">
        <f>IF('FL DOH Cumulative'!B117="","",IF('FL DOH Cumulative'!B116="",'FL DOH Cumulative'!B117-'FL DOH Cumulative'!B115,'FL DOH Cumulative'!B117-'FL DOH Cumulative'!B116))</f>
        <v>0</v>
      </c>
      <c r="C116" s="27">
        <f>IF('FL DOH Cumulative'!D117="","",IF('FL DOH Cumulative'!D116="",'FL DOH Cumulative'!D117-'FL DOH Cumulative'!D115,'FL DOH Cumulative'!D117-'FL DOH Cumulative'!D116))</f>
        <v>10</v>
      </c>
      <c r="D116" s="27">
        <f>IF('FL DOH Cumulative'!C117="","",IF('FL DOH Cumulative'!C116="",'FL DOH Cumulative'!C117-'FL DOH Cumulative'!C115,'FL DOH Cumulative'!C117-'FL DOH Cumulative'!C116))</f>
        <v>137</v>
      </c>
      <c r="E116" s="28">
        <f t="shared" si="93"/>
        <v>6.8803016022620164E-2</v>
      </c>
      <c r="F116" s="28">
        <f t="shared" si="94"/>
        <v>6.8027210884353748E-2</v>
      </c>
      <c r="G116" s="29">
        <f>IF('FL DOH Cumulative'!F117="","",IF('FL DOH Cumulative'!F116="",'FL DOH Cumulative'!F117-'FL DOH Cumulative'!F115,'FL DOH Cumulative'!F117-'FL DOH Cumulative'!F116))</f>
        <v>147</v>
      </c>
      <c r="H116" s="26">
        <f>IF('FL DOH Cumulative'!G117="","",IF('FL DOH Cumulative'!G116="",'FL DOH Cumulative'!G117-'FL DOH Cumulative'!G115,'FL DOH Cumulative'!G117-'FL DOH Cumulative'!G116))</f>
        <v>1</v>
      </c>
      <c r="I116" s="27">
        <f>IF('FL DOH Cumulative'!I117="","",IF('FL DOH Cumulative'!I116="",'FL DOH Cumulative'!I117-'FL DOH Cumulative'!I115,'FL DOH Cumulative'!I117-'FL DOH Cumulative'!I116))</f>
        <v>8</v>
      </c>
      <c r="J116" s="27">
        <f>IF('FL DOH Cumulative'!H117="","",IF('FL DOH Cumulative'!H116="",'FL DOH Cumulative'!H117-'FL DOH Cumulative'!H115,'FL DOH Cumulative'!H117-'FL DOH Cumulative'!H116))</f>
        <v>101</v>
      </c>
      <c r="K116" s="28">
        <f t="shared" si="95"/>
        <v>5.128205128205128E-2</v>
      </c>
      <c r="L116" s="28">
        <f t="shared" si="96"/>
        <v>7.3394495412844041E-2</v>
      </c>
      <c r="M116" s="29">
        <f>IF('FL DOH Cumulative'!K117="","",IF('FL DOH Cumulative'!K116="",'FL DOH Cumulative'!K117-'FL DOH Cumulative'!K115,'FL DOH Cumulative'!K117-'FL DOH Cumulative'!K116))</f>
        <v>110</v>
      </c>
      <c r="N116" s="26">
        <f>IF('FL DOH Cumulative'!L117="","",IF('FL DOH Cumulative'!L116="",'FL DOH Cumulative'!L117-'FL DOH Cumulative'!L115,'FL DOH Cumulative'!L117-'FL DOH Cumulative'!L116))</f>
        <v>0</v>
      </c>
      <c r="O116" s="27">
        <f>IF('FL DOH Cumulative'!N117="","",IF('FL DOH Cumulative'!N116="",'FL DOH Cumulative'!N117-'FL DOH Cumulative'!N115,'FL DOH Cumulative'!N117-'FL DOH Cumulative'!N116))</f>
        <v>3</v>
      </c>
      <c r="P116" s="27">
        <f>IF('FL DOH Cumulative'!M117="","",IF('FL DOH Cumulative'!M116="",'FL DOH Cumulative'!M117-'FL DOH Cumulative'!M115,'FL DOH Cumulative'!M117-'FL DOH Cumulative'!M116))</f>
        <v>50</v>
      </c>
      <c r="Q116" s="28">
        <f t="shared" si="97"/>
        <v>8.6614173228346455E-2</v>
      </c>
      <c r="R116" s="28">
        <f t="shared" si="98"/>
        <v>5.6603773584905662E-2</v>
      </c>
      <c r="S116" s="29">
        <f>IF('FL DOH Cumulative'!P117="","",IF('FL DOH Cumulative'!P116="",'FL DOH Cumulative'!P117-'FL DOH Cumulative'!P115,'FL DOH Cumulative'!P117-'FL DOH Cumulative'!P116))</f>
        <v>53</v>
      </c>
      <c r="T116" s="26">
        <f>IF('FL DOH Cumulative'!Q117="","",IF('FL DOH Cumulative'!Q116="",'FL DOH Cumulative'!Q117-'FL DOH Cumulative'!Q115,'FL DOH Cumulative'!Q117-'FL DOH Cumulative'!Q116))</f>
        <v>1</v>
      </c>
      <c r="U116" s="27">
        <f>IF('FL DOH Cumulative'!S117="","",IF('FL DOH Cumulative'!S116="",'FL DOH Cumulative'!S117-'FL DOH Cumulative'!S115,'FL DOH Cumulative'!S117-'FL DOH Cumulative'!S116))</f>
        <v>21</v>
      </c>
      <c r="V116" s="27">
        <f>IF('FL DOH Cumulative'!R117="","",IF('FL DOH Cumulative'!R116="",'FL DOH Cumulative'!R117-'FL DOH Cumulative'!R115,'FL DOH Cumulative'!R117-'FL DOH Cumulative'!R116))</f>
        <v>288</v>
      </c>
      <c r="W116" s="28">
        <f t="shared" si="99"/>
        <v>6.6205893052018919E-2</v>
      </c>
      <c r="X116" s="28">
        <f t="shared" si="100"/>
        <v>6.7961165048543687E-2</v>
      </c>
      <c r="Y116" s="29">
        <f>IF('FL DOH Cumulative'!U117="","",IF('FL DOH Cumulative'!U116="",'FL DOH Cumulative'!U117-'FL DOH Cumulative'!U115,'FL DOH Cumulative'!U117-'FL DOH Cumulative'!U116))</f>
        <v>310</v>
      </c>
      <c r="Z116" s="65">
        <v>13</v>
      </c>
      <c r="AA116" s="65">
        <v>2833</v>
      </c>
      <c r="AB116" s="25">
        <f t="shared" si="19"/>
        <v>4.1184241199782425E-3</v>
      </c>
      <c r="AC116" s="65">
        <v>29</v>
      </c>
      <c r="AD116" s="65">
        <v>1648</v>
      </c>
      <c r="AE116" s="25">
        <f t="shared" si="20"/>
        <v>1.6773162939297124E-2</v>
      </c>
    </row>
    <row r="117" spans="1:31" x14ac:dyDescent="0.3">
      <c r="A117" s="1">
        <v>44254</v>
      </c>
      <c r="B117" s="26">
        <f>IF('FL DOH Cumulative'!B118="","",IF('FL DOH Cumulative'!B117="",'FL DOH Cumulative'!B118-'FL DOH Cumulative'!B116,'FL DOH Cumulative'!B118-'FL DOH Cumulative'!B117))</f>
        <v>0</v>
      </c>
      <c r="C117" s="27">
        <f>IF('FL DOH Cumulative'!D118="","",IF('FL DOH Cumulative'!D117="",'FL DOH Cumulative'!D118-'FL DOH Cumulative'!D116,'FL DOH Cumulative'!D118-'FL DOH Cumulative'!D117))</f>
        <v>9</v>
      </c>
      <c r="D117" s="27">
        <f>IF('FL DOH Cumulative'!C118="","",IF('FL DOH Cumulative'!C117="",'FL DOH Cumulative'!C118-'FL DOH Cumulative'!C116,'FL DOH Cumulative'!C118-'FL DOH Cumulative'!C117))</f>
        <v>133</v>
      </c>
      <c r="E117" s="28">
        <f t="shared" si="93"/>
        <v>6.8702290076335881E-2</v>
      </c>
      <c r="F117" s="28">
        <f t="shared" si="94"/>
        <v>6.3380281690140844E-2</v>
      </c>
      <c r="G117" s="29">
        <f>IF('FL DOH Cumulative'!F118="","",IF('FL DOH Cumulative'!F117="",'FL DOH Cumulative'!F118-'FL DOH Cumulative'!F116,'FL DOH Cumulative'!F118-'FL DOH Cumulative'!F117))</f>
        <v>142</v>
      </c>
      <c r="H117" s="26">
        <f>IF('FL DOH Cumulative'!G118="","",IF('FL DOH Cumulative'!G117="",'FL DOH Cumulative'!G118-'FL DOH Cumulative'!G116,'FL DOH Cumulative'!G118-'FL DOH Cumulative'!G117))</f>
        <v>3</v>
      </c>
      <c r="I117" s="27">
        <f>IF('FL DOH Cumulative'!I118="","",IF('FL DOH Cumulative'!I117="",'FL DOH Cumulative'!I118-'FL DOH Cumulative'!I116,'FL DOH Cumulative'!I118-'FL DOH Cumulative'!I117))</f>
        <v>10</v>
      </c>
      <c r="J117" s="27">
        <f>IF('FL DOH Cumulative'!H118="","",IF('FL DOH Cumulative'!H117="",'FL DOH Cumulative'!H118-'FL DOH Cumulative'!H116,'FL DOH Cumulative'!H118-'FL DOH Cumulative'!H117))</f>
        <v>153</v>
      </c>
      <c r="K117" s="28">
        <f t="shared" si="95"/>
        <v>5.1601423487544484E-2</v>
      </c>
      <c r="L117" s="28">
        <f t="shared" si="96"/>
        <v>6.1349693251533742E-2</v>
      </c>
      <c r="M117" s="29">
        <f>IF('FL DOH Cumulative'!K118="","",IF('FL DOH Cumulative'!K117="",'FL DOH Cumulative'!K118-'FL DOH Cumulative'!K116,'FL DOH Cumulative'!K118-'FL DOH Cumulative'!K117))</f>
        <v>166</v>
      </c>
      <c r="N117" s="26">
        <f>IF('FL DOH Cumulative'!L118="","",IF('FL DOH Cumulative'!L117="",'FL DOH Cumulative'!L118-'FL DOH Cumulative'!L116,'FL DOH Cumulative'!L118-'FL DOH Cumulative'!L117))</f>
        <v>0</v>
      </c>
      <c r="O117" s="27">
        <f>IF('FL DOH Cumulative'!N118="","",IF('FL DOH Cumulative'!N117="",'FL DOH Cumulative'!N118-'FL DOH Cumulative'!N116,'FL DOH Cumulative'!N118-'FL DOH Cumulative'!N117))</f>
        <v>7</v>
      </c>
      <c r="P117" s="27">
        <f>IF('FL DOH Cumulative'!M118="","",IF('FL DOH Cumulative'!M117="",'FL DOH Cumulative'!M118-'FL DOH Cumulative'!M116,'FL DOH Cumulative'!M118-'FL DOH Cumulative'!M117))</f>
        <v>143</v>
      </c>
      <c r="Q117" s="28">
        <f t="shared" si="97"/>
        <v>8.247422680412371E-2</v>
      </c>
      <c r="R117" s="28">
        <f t="shared" si="98"/>
        <v>4.6666666666666669E-2</v>
      </c>
      <c r="S117" s="29">
        <f>IF('FL DOH Cumulative'!P118="","",IF('FL DOH Cumulative'!P117="",'FL DOH Cumulative'!P118-'FL DOH Cumulative'!P116,'FL DOH Cumulative'!P118-'FL DOH Cumulative'!P117))</f>
        <v>150</v>
      </c>
      <c r="T117" s="26">
        <f>IF('FL DOH Cumulative'!Q118="","",IF('FL DOH Cumulative'!Q117="",'FL DOH Cumulative'!Q118-'FL DOH Cumulative'!Q116,'FL DOH Cumulative'!Q118-'FL DOH Cumulative'!Q117))</f>
        <v>3</v>
      </c>
      <c r="U117" s="27">
        <f>IF('FL DOH Cumulative'!S118="","",IF('FL DOH Cumulative'!S117="",'FL DOH Cumulative'!S118-'FL DOH Cumulative'!S116,'FL DOH Cumulative'!S118-'FL DOH Cumulative'!S117))</f>
        <v>26</v>
      </c>
      <c r="V117" s="27">
        <f>IF('FL DOH Cumulative'!R118="","",IF('FL DOH Cumulative'!R117="",'FL DOH Cumulative'!R118-'FL DOH Cumulative'!R116,'FL DOH Cumulative'!R118-'FL DOH Cumulative'!R117))</f>
        <v>429</v>
      </c>
      <c r="W117" s="28">
        <f t="shared" si="99"/>
        <v>6.5392354124748489E-2</v>
      </c>
      <c r="X117" s="28">
        <f t="shared" si="100"/>
        <v>5.7142857142857141E-2</v>
      </c>
      <c r="Y117" s="29">
        <f>IF('FL DOH Cumulative'!U118="","",IF('FL DOH Cumulative'!U117="",'FL DOH Cumulative'!U118-'FL DOH Cumulative'!U116,'FL DOH Cumulative'!U118-'FL DOH Cumulative'!U117))</f>
        <v>458</v>
      </c>
      <c r="Z117" s="65">
        <v>6</v>
      </c>
      <c r="AA117" s="65">
        <v>2</v>
      </c>
      <c r="AB117" s="25">
        <f t="shared" si="19"/>
        <v>4.5821683752718233E-3</v>
      </c>
      <c r="AC117" s="65">
        <v>31</v>
      </c>
      <c r="AD117" s="65">
        <v>1179</v>
      </c>
      <c r="AE117" s="25">
        <f t="shared" si="20"/>
        <v>1.6364609619943411E-2</v>
      </c>
    </row>
    <row r="118" spans="1:31" x14ac:dyDescent="0.3">
      <c r="A118" s="1">
        <v>44255</v>
      </c>
      <c r="B118" s="26">
        <f>IF('FL DOH Cumulative'!B119="","",IF('FL DOH Cumulative'!B118="",'FL DOH Cumulative'!B119-'FL DOH Cumulative'!B117,'FL DOH Cumulative'!B119-'FL DOH Cumulative'!B118))</f>
        <v>0</v>
      </c>
      <c r="C118" s="27">
        <f>IF('FL DOH Cumulative'!D119="","",IF('FL DOH Cumulative'!D118="",'FL DOH Cumulative'!D119-'FL DOH Cumulative'!D117,'FL DOH Cumulative'!D119-'FL DOH Cumulative'!D118))</f>
        <v>2</v>
      </c>
      <c r="D118" s="27">
        <f>IF('FL DOH Cumulative'!C119="","",IF('FL DOH Cumulative'!C118="",'FL DOH Cumulative'!C119-'FL DOH Cumulative'!C117,'FL DOH Cumulative'!C119-'FL DOH Cumulative'!C118))</f>
        <v>174</v>
      </c>
      <c r="E118" s="28">
        <f t="shared" si="93"/>
        <v>6.5088757396449703E-2</v>
      </c>
      <c r="F118" s="28">
        <f t="shared" si="94"/>
        <v>1.1363636363636364E-2</v>
      </c>
      <c r="G118" s="29">
        <f>IF('FL DOH Cumulative'!F119="","",IF('FL DOH Cumulative'!F118="",'FL DOH Cumulative'!F119-'FL DOH Cumulative'!F117,'FL DOH Cumulative'!F119-'FL DOH Cumulative'!F118))</f>
        <v>176</v>
      </c>
      <c r="H118" s="26">
        <f>IF('FL DOH Cumulative'!G119="","",IF('FL DOH Cumulative'!G118="",'FL DOH Cumulative'!G119-'FL DOH Cumulative'!G117,'FL DOH Cumulative'!G119-'FL DOH Cumulative'!G118))</f>
        <v>2</v>
      </c>
      <c r="I118" s="27">
        <f>IF('FL DOH Cumulative'!I119="","",IF('FL DOH Cumulative'!I118="",'FL DOH Cumulative'!I119-'FL DOH Cumulative'!I117,'FL DOH Cumulative'!I119-'FL DOH Cumulative'!I118))</f>
        <v>11</v>
      </c>
      <c r="J118" s="27">
        <f>IF('FL DOH Cumulative'!H119="","",IF('FL DOH Cumulative'!H118="",'FL DOH Cumulative'!H119-'FL DOH Cumulative'!H117,'FL DOH Cumulative'!H119-'FL DOH Cumulative'!H118))</f>
        <v>127</v>
      </c>
      <c r="K118" s="28">
        <f t="shared" si="95"/>
        <v>5.4592720970537259E-2</v>
      </c>
      <c r="L118" s="28">
        <f t="shared" si="96"/>
        <v>7.9710144927536225E-2</v>
      </c>
      <c r="M118" s="29">
        <f>IF('FL DOH Cumulative'!K119="","",IF('FL DOH Cumulative'!K118="",'FL DOH Cumulative'!K119-'FL DOH Cumulative'!K117,'FL DOH Cumulative'!K119-'FL DOH Cumulative'!K118))</f>
        <v>140</v>
      </c>
      <c r="N118" s="26">
        <f>IF('FL DOH Cumulative'!L119="","",IF('FL DOH Cumulative'!L118="",'FL DOH Cumulative'!L119-'FL DOH Cumulative'!L117,'FL DOH Cumulative'!L119-'FL DOH Cumulative'!L118))</f>
        <v>2</v>
      </c>
      <c r="O118" s="27">
        <f>IF('FL DOH Cumulative'!N119="","",IF('FL DOH Cumulative'!N118="",'FL DOH Cumulative'!N119-'FL DOH Cumulative'!N117,'FL DOH Cumulative'!N119-'FL DOH Cumulative'!N118))</f>
        <v>3</v>
      </c>
      <c r="P118" s="27">
        <f>IF('FL DOH Cumulative'!M119="","",IF('FL DOH Cumulative'!M118="",'FL DOH Cumulative'!M119-'FL DOH Cumulative'!M117,'FL DOH Cumulative'!M119-'FL DOH Cumulative'!M118))</f>
        <v>90</v>
      </c>
      <c r="Q118" s="28">
        <f t="shared" si="97"/>
        <v>8.0344332855093251E-2</v>
      </c>
      <c r="R118" s="28">
        <f t="shared" si="98"/>
        <v>3.2258064516129031E-2</v>
      </c>
      <c r="S118" s="29">
        <f>IF('FL DOH Cumulative'!P119="","",IF('FL DOH Cumulative'!P118="",'FL DOH Cumulative'!P119-'FL DOH Cumulative'!P117,'FL DOH Cumulative'!P119-'FL DOH Cumulative'!P118))</f>
        <v>95</v>
      </c>
      <c r="T118" s="26">
        <f>IF('FL DOH Cumulative'!Q119="","",IF('FL DOH Cumulative'!Q118="",'FL DOH Cumulative'!Q119-'FL DOH Cumulative'!Q117,'FL DOH Cumulative'!Q119-'FL DOH Cumulative'!Q118))</f>
        <v>4</v>
      </c>
      <c r="U118" s="27">
        <f>IF('FL DOH Cumulative'!S119="","",IF('FL DOH Cumulative'!S118="",'FL DOH Cumulative'!S119-'FL DOH Cumulative'!S117,'FL DOH Cumulative'!S119-'FL DOH Cumulative'!S118))</f>
        <v>16</v>
      </c>
      <c r="V118" s="27">
        <f>IF('FL DOH Cumulative'!R119="","",IF('FL DOH Cumulative'!R118="",'FL DOH Cumulative'!R119-'FL DOH Cumulative'!R117,'FL DOH Cumulative'!R119-'FL DOH Cumulative'!R118))</f>
        <v>391</v>
      </c>
      <c r="W118" s="28">
        <f t="shared" si="99"/>
        <v>6.460118655240607E-2</v>
      </c>
      <c r="X118" s="28">
        <f t="shared" si="100"/>
        <v>3.9312039312039311E-2</v>
      </c>
      <c r="Y118" s="29">
        <f>IF('FL DOH Cumulative'!U119="","",IF('FL DOH Cumulative'!U118="",'FL DOH Cumulative'!U119-'FL DOH Cumulative'!U117,'FL DOH Cumulative'!U119-'FL DOH Cumulative'!U118))</f>
        <v>411</v>
      </c>
      <c r="Z118" s="65">
        <v>0</v>
      </c>
      <c r="AA118" s="65">
        <v>728</v>
      </c>
      <c r="AB118" s="25">
        <f t="shared" si="19"/>
        <v>4.52841973766396E-3</v>
      </c>
      <c r="AC118" s="65">
        <v>14</v>
      </c>
      <c r="AD118" s="65">
        <v>799</v>
      </c>
      <c r="AE118" s="25">
        <f t="shared" si="20"/>
        <v>1.6245068461359945E-2</v>
      </c>
    </row>
    <row r="119" spans="1:31" x14ac:dyDescent="0.3">
      <c r="A119" s="1">
        <v>44256</v>
      </c>
      <c r="B119" s="26">
        <f>IF('FL DOH Cumulative'!B120="","",IF('FL DOH Cumulative'!B119="",'FL DOH Cumulative'!B120-'FL DOH Cumulative'!B118,'FL DOH Cumulative'!B120-'FL DOH Cumulative'!B119))</f>
        <v>0</v>
      </c>
      <c r="C119" s="27">
        <f>IF('FL DOH Cumulative'!D120="","",IF('FL DOH Cumulative'!D119="",'FL DOH Cumulative'!D120-'FL DOH Cumulative'!D118,'FL DOH Cumulative'!D120-'FL DOH Cumulative'!D119))</f>
        <v>6</v>
      </c>
      <c r="D119" s="27">
        <f>IF('FL DOH Cumulative'!C120="","",IF('FL DOH Cumulative'!C119="",'FL DOH Cumulative'!C120-'FL DOH Cumulative'!C118,'FL DOH Cumulative'!C120-'FL DOH Cumulative'!C119))</f>
        <v>61</v>
      </c>
      <c r="E119" s="28">
        <f t="shared" si="93"/>
        <v>6.015693112467306E-2</v>
      </c>
      <c r="F119" s="28">
        <f t="shared" si="94"/>
        <v>8.9552238805970144E-2</v>
      </c>
      <c r="G119" s="29">
        <f>IF('FL DOH Cumulative'!F120="","",IF('FL DOH Cumulative'!F119="",'FL DOH Cumulative'!F120-'FL DOH Cumulative'!F118,'FL DOH Cumulative'!F120-'FL DOH Cumulative'!F119))</f>
        <v>67</v>
      </c>
      <c r="H119" s="26">
        <f>IF('FL DOH Cumulative'!G120="","",IF('FL DOH Cumulative'!G119="",'FL DOH Cumulative'!G120-'FL DOH Cumulative'!G118,'FL DOH Cumulative'!G120-'FL DOH Cumulative'!G119))</f>
        <v>1</v>
      </c>
      <c r="I119" s="27">
        <f>IF('FL DOH Cumulative'!I120="","",IF('FL DOH Cumulative'!I119="",'FL DOH Cumulative'!I120-'FL DOH Cumulative'!I118,'FL DOH Cumulative'!I120-'FL DOH Cumulative'!I119))</f>
        <v>6</v>
      </c>
      <c r="J119" s="27">
        <f>IF('FL DOH Cumulative'!H120="","",IF('FL DOH Cumulative'!H119="",'FL DOH Cumulative'!H120-'FL DOH Cumulative'!H118,'FL DOH Cumulative'!H120-'FL DOH Cumulative'!H119))</f>
        <v>163</v>
      </c>
      <c r="K119" s="28">
        <f t="shared" si="95"/>
        <v>5.4888507718696397E-2</v>
      </c>
      <c r="L119" s="28">
        <f t="shared" si="96"/>
        <v>3.5502958579881658E-2</v>
      </c>
      <c r="M119" s="29">
        <f>IF('FL DOH Cumulative'!K120="","",IF('FL DOH Cumulative'!K119="",'FL DOH Cumulative'!K120-'FL DOH Cumulative'!K118,'FL DOH Cumulative'!K120-'FL DOH Cumulative'!K119))</f>
        <v>170</v>
      </c>
      <c r="N119" s="26">
        <f>IF('FL DOH Cumulative'!L120="","",IF('FL DOH Cumulative'!L119="",'FL DOH Cumulative'!L120-'FL DOH Cumulative'!L118,'FL DOH Cumulative'!L120-'FL DOH Cumulative'!L119))</f>
        <v>0</v>
      </c>
      <c r="O119" s="27">
        <f>IF('FL DOH Cumulative'!N120="","",IF('FL DOH Cumulative'!N119="",'FL DOH Cumulative'!N120-'FL DOH Cumulative'!N118,'FL DOH Cumulative'!N120-'FL DOH Cumulative'!N119))</f>
        <v>10</v>
      </c>
      <c r="P119" s="27">
        <f>IF('FL DOH Cumulative'!M120="","",IF('FL DOH Cumulative'!M119="",'FL DOH Cumulative'!M120-'FL DOH Cumulative'!M118,'FL DOH Cumulative'!M120-'FL DOH Cumulative'!M119))</f>
        <v>100</v>
      </c>
      <c r="Q119" s="28">
        <f t="shared" si="97"/>
        <v>8.4507042253521125E-2</v>
      </c>
      <c r="R119" s="28">
        <f t="shared" si="98"/>
        <v>9.0909090909090912E-2</v>
      </c>
      <c r="S119" s="29">
        <f>IF('FL DOH Cumulative'!P120="","",IF('FL DOH Cumulative'!P119="",'FL DOH Cumulative'!P120-'FL DOH Cumulative'!P118,'FL DOH Cumulative'!P120-'FL DOH Cumulative'!P119))</f>
        <v>110</v>
      </c>
      <c r="T119" s="26">
        <f>IF('FL DOH Cumulative'!Q120="","",IF('FL DOH Cumulative'!Q119="",'FL DOH Cumulative'!Q120-'FL DOH Cumulative'!Q118,'FL DOH Cumulative'!Q120-'FL DOH Cumulative'!Q119))</f>
        <v>1</v>
      </c>
      <c r="U119" s="27">
        <f>IF('FL DOH Cumulative'!S120="","",IF('FL DOH Cumulative'!S119="",'FL DOH Cumulative'!S120-'FL DOH Cumulative'!S118,'FL DOH Cumulative'!S120-'FL DOH Cumulative'!S119))</f>
        <v>22</v>
      </c>
      <c r="V119" s="27">
        <f>IF('FL DOH Cumulative'!R120="","",IF('FL DOH Cumulative'!R119="",'FL DOH Cumulative'!R120-'FL DOH Cumulative'!R118,'FL DOH Cumulative'!R120-'FL DOH Cumulative'!R119))</f>
        <v>324</v>
      </c>
      <c r="W119" s="28">
        <f t="shared" si="99"/>
        <v>6.3843863711544824E-2</v>
      </c>
      <c r="X119" s="28">
        <f t="shared" si="100"/>
        <v>6.358381502890173E-2</v>
      </c>
      <c r="Y119" s="29">
        <f>IF('FL DOH Cumulative'!U120="","",IF('FL DOH Cumulative'!U119="",'FL DOH Cumulative'!U120-'FL DOH Cumulative'!U118,'FL DOH Cumulative'!U120-'FL DOH Cumulative'!U119))</f>
        <v>347</v>
      </c>
      <c r="Z119" s="65">
        <v>6</v>
      </c>
      <c r="AA119" s="65">
        <v>1773</v>
      </c>
      <c r="AB119" s="25">
        <f t="shared" si="19"/>
        <v>4.0316205533596841E-3</v>
      </c>
      <c r="AC119" s="65">
        <v>38</v>
      </c>
      <c r="AD119" s="65">
        <v>1845</v>
      </c>
      <c r="AE119" s="82">
        <f t="shared" si="20"/>
        <v>1.6151576331728531E-2</v>
      </c>
    </row>
    <row r="120" spans="1:31" x14ac:dyDescent="0.3">
      <c r="A120" s="1">
        <v>44257</v>
      </c>
      <c r="B120" s="26">
        <f>IF('FL DOH Cumulative'!B121="","",IF('FL DOH Cumulative'!B120="",'FL DOH Cumulative'!B121-'FL DOH Cumulative'!B119,'FL DOH Cumulative'!B121-'FL DOH Cumulative'!B120))</f>
        <v>0</v>
      </c>
      <c r="C120" s="27">
        <f>IF('FL DOH Cumulative'!D121="","",IF('FL DOH Cumulative'!D120="",'FL DOH Cumulative'!D121-'FL DOH Cumulative'!D119,'FL DOH Cumulative'!D121-'FL DOH Cumulative'!D120))</f>
        <v>10</v>
      </c>
      <c r="D120" s="27">
        <f>IF('FL DOH Cumulative'!C121="","",IF('FL DOH Cumulative'!C120="",'FL DOH Cumulative'!C121-'FL DOH Cumulative'!C119,'FL DOH Cumulative'!C121-'FL DOH Cumulative'!C120))</f>
        <v>239</v>
      </c>
      <c r="E120" s="28">
        <f t="shared" ref="E120:E129" si="101">IF(SUM(C114:D120)=0,"",SUM(C114:C120)/SUM(C114:D120))</f>
        <v>5.2540913006029283E-2</v>
      </c>
      <c r="F120" s="28">
        <f t="shared" ref="F120:F129" si="102">IF(SUM(C120:D120)=0,"",C120/SUM(C120:D120))</f>
        <v>4.0160642570281124E-2</v>
      </c>
      <c r="G120" s="29">
        <f>IF('FL DOH Cumulative'!F121="","",IF('FL DOH Cumulative'!F120="",'FL DOH Cumulative'!F121-'FL DOH Cumulative'!F119,'FL DOH Cumulative'!F121-'FL DOH Cumulative'!F120))</f>
        <v>249</v>
      </c>
      <c r="H120" s="26">
        <f>IF('FL DOH Cumulative'!G121="","",IF('FL DOH Cumulative'!G120="",'FL DOH Cumulative'!G121-'FL DOH Cumulative'!G119,'FL DOH Cumulative'!G121-'FL DOH Cumulative'!G120))</f>
        <v>2</v>
      </c>
      <c r="I120" s="27">
        <f>IF('FL DOH Cumulative'!I121="","",IF('FL DOH Cumulative'!I120="",'FL DOH Cumulative'!I121-'FL DOH Cumulative'!I119,'FL DOH Cumulative'!I121-'FL DOH Cumulative'!I120))</f>
        <v>10</v>
      </c>
      <c r="J120" s="27">
        <f>IF('FL DOH Cumulative'!H121="","",IF('FL DOH Cumulative'!H120="",'FL DOH Cumulative'!H121-'FL DOH Cumulative'!H119,'FL DOH Cumulative'!H121-'FL DOH Cumulative'!H120))</f>
        <v>187</v>
      </c>
      <c r="K120" s="28">
        <f t="shared" ref="K120:K129" si="103">IF(SUM(I114:J120)=0,"",SUM(I114:I120)/SUM(I114:J120))</f>
        <v>5.5225148683092605E-2</v>
      </c>
      <c r="L120" s="28">
        <f t="shared" ref="L120:L129" si="104">IF(SUM(I120:J120)=0,"",I120/SUM(I120:J120))</f>
        <v>5.0761421319796954E-2</v>
      </c>
      <c r="M120" s="29">
        <f>IF('FL DOH Cumulative'!K121="","",IF('FL DOH Cumulative'!K120="",'FL DOH Cumulative'!K121-'FL DOH Cumulative'!K119,'FL DOH Cumulative'!K121-'FL DOH Cumulative'!K120))</f>
        <v>199</v>
      </c>
      <c r="N120" s="26">
        <f>IF('FL DOH Cumulative'!L121="","",IF('FL DOH Cumulative'!L120="",'FL DOH Cumulative'!L121-'FL DOH Cumulative'!L119,'FL DOH Cumulative'!L121-'FL DOH Cumulative'!L120))</f>
        <v>0</v>
      </c>
      <c r="O120" s="27">
        <f>IF('FL DOH Cumulative'!N121="","",IF('FL DOH Cumulative'!N120="",'FL DOH Cumulative'!N121-'FL DOH Cumulative'!N119,'FL DOH Cumulative'!N121-'FL DOH Cumulative'!N120))</f>
        <v>11</v>
      </c>
      <c r="P120" s="27">
        <f>IF('FL DOH Cumulative'!M121="","",IF('FL DOH Cumulative'!M120="",'FL DOH Cumulative'!M121-'FL DOH Cumulative'!M119,'FL DOH Cumulative'!M121-'FL DOH Cumulative'!M120))</f>
        <v>77</v>
      </c>
      <c r="Q120" s="28">
        <f t="shared" ref="Q120:Q129" si="105">IF(SUM(O114:P120)=0,"",SUM(O114:O120)/SUM(O114:P120))</f>
        <v>7.6696165191740412E-2</v>
      </c>
      <c r="R120" s="28">
        <f t="shared" ref="R120:R129" si="106">IF(SUM(O120:P120)=0,"",O120/SUM(O120:P120))</f>
        <v>0.125</v>
      </c>
      <c r="S120" s="29">
        <f>IF('FL DOH Cumulative'!P121="","",IF('FL DOH Cumulative'!P120="",'FL DOH Cumulative'!P121-'FL DOH Cumulative'!P119,'FL DOH Cumulative'!P121-'FL DOH Cumulative'!P120))</f>
        <v>88</v>
      </c>
      <c r="T120" s="26">
        <f>IF('FL DOH Cumulative'!Q121="","",IF('FL DOH Cumulative'!Q120="",'FL DOH Cumulative'!Q121-'FL DOH Cumulative'!Q119,'FL DOH Cumulative'!Q121-'FL DOH Cumulative'!Q120))</f>
        <v>2</v>
      </c>
      <c r="U120" s="27">
        <f>IF('FL DOH Cumulative'!S121="","",IF('FL DOH Cumulative'!S120="",'FL DOH Cumulative'!S121-'FL DOH Cumulative'!S119,'FL DOH Cumulative'!S121-'FL DOH Cumulative'!S120))</f>
        <v>31</v>
      </c>
      <c r="V120" s="27">
        <f>IF('FL DOH Cumulative'!R121="","",IF('FL DOH Cumulative'!R120="",'FL DOH Cumulative'!R121-'FL DOH Cumulative'!R119,'FL DOH Cumulative'!R121-'FL DOH Cumulative'!R120))</f>
        <v>503</v>
      </c>
      <c r="W120" s="28">
        <f t="shared" ref="W120:W129" si="107">IF(SUM(U114:V120)=0,"",SUM(U114:U120)/SUM(U114:V120))</f>
        <v>5.9018567639257294E-2</v>
      </c>
      <c r="X120" s="28">
        <f t="shared" ref="X120:X129" si="108">IF(SUM(U120:V120)=0,"",U120/SUM(U120:V120))</f>
        <v>5.8052434456928842E-2</v>
      </c>
      <c r="Y120" s="29">
        <f>IF('FL DOH Cumulative'!U121="","",IF('FL DOH Cumulative'!U120="",'FL DOH Cumulative'!U121-'FL DOH Cumulative'!U119,'FL DOH Cumulative'!U121-'FL DOH Cumulative'!U120))</f>
        <v>536</v>
      </c>
      <c r="Z120" s="65">
        <v>6</v>
      </c>
      <c r="AA120" s="65">
        <v>2756</v>
      </c>
      <c r="AB120" s="25">
        <f t="shared" si="19"/>
        <v>3.3419413641197025E-3</v>
      </c>
      <c r="AC120" s="67">
        <v>44</v>
      </c>
      <c r="AD120" s="67">
        <v>2182</v>
      </c>
      <c r="AE120" s="82">
        <f t="shared" si="20"/>
        <v>1.6790467347570413E-2</v>
      </c>
    </row>
    <row r="121" spans="1:31" x14ac:dyDescent="0.3">
      <c r="A121" s="1">
        <v>44258</v>
      </c>
      <c r="B121" s="26">
        <f>IF('FL DOH Cumulative'!B122="","",IF('FL DOH Cumulative'!B121="",'FL DOH Cumulative'!B122-'FL DOH Cumulative'!B120,'FL DOH Cumulative'!B122-'FL DOH Cumulative'!B121))</f>
        <v>0</v>
      </c>
      <c r="C121" s="27">
        <f>IF('FL DOH Cumulative'!D122="","",IF('FL DOH Cumulative'!D121="",'FL DOH Cumulative'!D122-'FL DOH Cumulative'!D120,'FL DOH Cumulative'!D122-'FL DOH Cumulative'!D121))</f>
        <v>12</v>
      </c>
      <c r="D121" s="27">
        <f>IF('FL DOH Cumulative'!C122="","",IF('FL DOH Cumulative'!C121="",'FL DOH Cumulative'!C122-'FL DOH Cumulative'!C120,'FL DOH Cumulative'!C122-'FL DOH Cumulative'!C121))</f>
        <v>139</v>
      </c>
      <c r="E121" s="28">
        <f t="shared" si="101"/>
        <v>5.1594746716697934E-2</v>
      </c>
      <c r="F121" s="28">
        <f t="shared" si="102"/>
        <v>7.9470198675496692E-2</v>
      </c>
      <c r="G121" s="29">
        <f>IF('FL DOH Cumulative'!F122="","",IF('FL DOH Cumulative'!F121="",'FL DOH Cumulative'!F122-'FL DOH Cumulative'!F120,'FL DOH Cumulative'!F122-'FL DOH Cumulative'!F121))</f>
        <v>151</v>
      </c>
      <c r="H121" s="26">
        <f>IF('FL DOH Cumulative'!G122="","",IF('FL DOH Cumulative'!G121="",'FL DOH Cumulative'!G122-'FL DOH Cumulative'!G120,'FL DOH Cumulative'!G122-'FL DOH Cumulative'!G121))</f>
        <v>2</v>
      </c>
      <c r="I121" s="27">
        <f>IF('FL DOH Cumulative'!I122="","",IF('FL DOH Cumulative'!I121="",'FL DOH Cumulative'!I122-'FL DOH Cumulative'!I120,'FL DOH Cumulative'!I122-'FL DOH Cumulative'!I121))</f>
        <v>12</v>
      </c>
      <c r="J121" s="27">
        <f>IF('FL DOH Cumulative'!H122="","",IF('FL DOH Cumulative'!H121="",'FL DOH Cumulative'!H122-'FL DOH Cumulative'!H120,'FL DOH Cumulative'!H122-'FL DOH Cumulative'!H121))</f>
        <v>162</v>
      </c>
      <c r="K121" s="28">
        <f t="shared" si="103"/>
        <v>5.8928571428571427E-2</v>
      </c>
      <c r="L121" s="28">
        <f t="shared" si="104"/>
        <v>6.8965517241379309E-2</v>
      </c>
      <c r="M121" s="29">
        <f>IF('FL DOH Cumulative'!K122="","",IF('FL DOH Cumulative'!K121="",'FL DOH Cumulative'!K122-'FL DOH Cumulative'!K120,'FL DOH Cumulative'!K122-'FL DOH Cumulative'!K121))</f>
        <v>176</v>
      </c>
      <c r="N121" s="26">
        <f>IF('FL DOH Cumulative'!L122="","",IF('FL DOH Cumulative'!L121="",'FL DOH Cumulative'!L122-'FL DOH Cumulative'!L120,'FL DOH Cumulative'!L122-'FL DOH Cumulative'!L121))</f>
        <v>0</v>
      </c>
      <c r="O121" s="27">
        <f>IF('FL DOH Cumulative'!N122="","",IF('FL DOH Cumulative'!N121="",'FL DOH Cumulative'!N122-'FL DOH Cumulative'!N120,'FL DOH Cumulative'!N122-'FL DOH Cumulative'!N121))</f>
        <v>7</v>
      </c>
      <c r="P121" s="27">
        <f>IF('FL DOH Cumulative'!M122="","",IF('FL DOH Cumulative'!M121="",'FL DOH Cumulative'!M122-'FL DOH Cumulative'!M120,'FL DOH Cumulative'!M122-'FL DOH Cumulative'!M121))</f>
        <v>75</v>
      </c>
      <c r="Q121" s="28">
        <f t="shared" si="105"/>
        <v>6.9802731411229141E-2</v>
      </c>
      <c r="R121" s="28">
        <f t="shared" si="106"/>
        <v>8.5365853658536592E-2</v>
      </c>
      <c r="S121" s="29">
        <f>IF('FL DOH Cumulative'!P122="","",IF('FL DOH Cumulative'!P121="",'FL DOH Cumulative'!P122-'FL DOH Cumulative'!P120,'FL DOH Cumulative'!P122-'FL DOH Cumulative'!P121))</f>
        <v>82</v>
      </c>
      <c r="T121" s="26">
        <f>IF('FL DOH Cumulative'!Q122="","",IF('FL DOH Cumulative'!Q121="",'FL DOH Cumulative'!Q122-'FL DOH Cumulative'!Q120,'FL DOH Cumulative'!Q122-'FL DOH Cumulative'!Q121))</f>
        <v>2</v>
      </c>
      <c r="U121" s="27">
        <f>IF('FL DOH Cumulative'!S122="","",IF('FL DOH Cumulative'!S121="",'FL DOH Cumulative'!S122-'FL DOH Cumulative'!S120,'FL DOH Cumulative'!S122-'FL DOH Cumulative'!S121))</f>
        <v>31</v>
      </c>
      <c r="V121" s="27">
        <f>IF('FL DOH Cumulative'!R122="","",IF('FL DOH Cumulative'!R121="",'FL DOH Cumulative'!R122-'FL DOH Cumulative'!R120,'FL DOH Cumulative'!R122-'FL DOH Cumulative'!R121))</f>
        <v>376</v>
      </c>
      <c r="W121" s="28">
        <f t="shared" si="107"/>
        <v>5.8699472759226712E-2</v>
      </c>
      <c r="X121" s="28">
        <f t="shared" si="108"/>
        <v>7.6167076167076173E-2</v>
      </c>
      <c r="Y121" s="29">
        <f>IF('FL DOH Cumulative'!U122="","",IF('FL DOH Cumulative'!U121="",'FL DOH Cumulative'!U122-'FL DOH Cumulative'!U120,'FL DOH Cumulative'!U122-'FL DOH Cumulative'!U121))</f>
        <v>409</v>
      </c>
      <c r="Z121" s="67">
        <v>5</v>
      </c>
      <c r="AA121" s="67">
        <v>2361</v>
      </c>
      <c r="AB121" s="25">
        <f t="shared" si="19"/>
        <v>3.3632286995515697E-3</v>
      </c>
      <c r="AC121" s="67">
        <v>52</v>
      </c>
      <c r="AD121" s="67">
        <v>2281</v>
      </c>
      <c r="AE121" s="82">
        <f t="shared" si="20"/>
        <v>1.9041311366835002E-2</v>
      </c>
    </row>
    <row r="122" spans="1:31" x14ac:dyDescent="0.3">
      <c r="A122" s="1">
        <v>44259</v>
      </c>
      <c r="B122" s="26">
        <f>IF('FL DOH Cumulative'!B123="","",IF('FL DOH Cumulative'!B122="",'FL DOH Cumulative'!B123-'FL DOH Cumulative'!B121,'FL DOH Cumulative'!B123-'FL DOH Cumulative'!B122))</f>
        <v>0</v>
      </c>
      <c r="C122" s="27">
        <f>IF('FL DOH Cumulative'!D123="","",IF('FL DOH Cumulative'!D122="",'FL DOH Cumulative'!D123-'FL DOH Cumulative'!D121,'FL DOH Cumulative'!D123-'FL DOH Cumulative'!D122))</f>
        <v>11</v>
      </c>
      <c r="D122" s="27">
        <f>IF('FL DOH Cumulative'!C123="","",IF('FL DOH Cumulative'!C122="",'FL DOH Cumulative'!C123-'FL DOH Cumulative'!C121,'FL DOH Cumulative'!C123-'FL DOH Cumulative'!C122))</f>
        <v>157</v>
      </c>
      <c r="E122" s="28">
        <f t="shared" si="101"/>
        <v>5.4545454545454543E-2</v>
      </c>
      <c r="F122" s="28">
        <f t="shared" si="102"/>
        <v>6.5476190476190479E-2</v>
      </c>
      <c r="G122" s="29">
        <f>IF('FL DOH Cumulative'!F123="","",IF('FL DOH Cumulative'!F122="",'FL DOH Cumulative'!F123-'FL DOH Cumulative'!F121,'FL DOH Cumulative'!F123-'FL DOH Cumulative'!F122))</f>
        <v>168</v>
      </c>
      <c r="H122" s="26">
        <f>IF('FL DOH Cumulative'!G123="","",IF('FL DOH Cumulative'!G122="",'FL DOH Cumulative'!G123-'FL DOH Cumulative'!G121,'FL DOH Cumulative'!G123-'FL DOH Cumulative'!G122))</f>
        <v>0</v>
      </c>
      <c r="I122" s="27">
        <f>IF('FL DOH Cumulative'!I123="","",IF('FL DOH Cumulative'!I122="",'FL DOH Cumulative'!I123-'FL DOH Cumulative'!I121,'FL DOH Cumulative'!I123-'FL DOH Cumulative'!I122))</f>
        <v>8</v>
      </c>
      <c r="J122" s="27">
        <f>IF('FL DOH Cumulative'!H123="","",IF('FL DOH Cumulative'!H122="",'FL DOH Cumulative'!H123-'FL DOH Cumulative'!H121,'FL DOH Cumulative'!H123-'FL DOH Cumulative'!H122))</f>
        <v>184</v>
      </c>
      <c r="K122" s="28">
        <f t="shared" si="103"/>
        <v>5.6917688266199647E-2</v>
      </c>
      <c r="L122" s="28">
        <f t="shared" si="104"/>
        <v>4.1666666666666664E-2</v>
      </c>
      <c r="M122" s="29">
        <f>IF('FL DOH Cumulative'!K123="","",IF('FL DOH Cumulative'!K122="",'FL DOH Cumulative'!K123-'FL DOH Cumulative'!K121,'FL DOH Cumulative'!K123-'FL DOH Cumulative'!K122))</f>
        <v>192</v>
      </c>
      <c r="N122" s="26">
        <f>IF('FL DOH Cumulative'!L123="","",IF('FL DOH Cumulative'!L122="",'FL DOH Cumulative'!L123-'FL DOH Cumulative'!L121,'FL DOH Cumulative'!L123-'FL DOH Cumulative'!L122))</f>
        <v>1</v>
      </c>
      <c r="O122" s="27">
        <f>IF('FL DOH Cumulative'!N123="","",IF('FL DOH Cumulative'!N122="",'FL DOH Cumulative'!N123-'FL DOH Cumulative'!N121,'FL DOH Cumulative'!N123-'FL DOH Cumulative'!N122))</f>
        <v>9</v>
      </c>
      <c r="P122" s="27">
        <f>IF('FL DOH Cumulative'!M123="","",IF('FL DOH Cumulative'!M122="",'FL DOH Cumulative'!M123-'FL DOH Cumulative'!M121,'FL DOH Cumulative'!M123-'FL DOH Cumulative'!M122))</f>
        <v>125</v>
      </c>
      <c r="Q122" s="28">
        <f t="shared" si="105"/>
        <v>7.0422535211267609E-2</v>
      </c>
      <c r="R122" s="28">
        <f t="shared" si="106"/>
        <v>6.7164179104477612E-2</v>
      </c>
      <c r="S122" s="29">
        <f>IF('FL DOH Cumulative'!P123="","",IF('FL DOH Cumulative'!P122="",'FL DOH Cumulative'!P123-'FL DOH Cumulative'!P121,'FL DOH Cumulative'!P123-'FL DOH Cumulative'!P122))</f>
        <v>135</v>
      </c>
      <c r="T122" s="26">
        <f>IF('FL DOH Cumulative'!Q123="","",IF('FL DOH Cumulative'!Q122="",'FL DOH Cumulative'!Q123-'FL DOH Cumulative'!Q121,'FL DOH Cumulative'!Q123-'FL DOH Cumulative'!Q122))</f>
        <v>1</v>
      </c>
      <c r="U122" s="27">
        <f>IF('FL DOH Cumulative'!S123="","",IF('FL DOH Cumulative'!S122="",'FL DOH Cumulative'!S123-'FL DOH Cumulative'!S121,'FL DOH Cumulative'!S123-'FL DOH Cumulative'!S122))</f>
        <v>28</v>
      </c>
      <c r="V122" s="27">
        <f>IF('FL DOH Cumulative'!R123="","",IF('FL DOH Cumulative'!R122="",'FL DOH Cumulative'!R123-'FL DOH Cumulative'!R121,'FL DOH Cumulative'!R123-'FL DOH Cumulative'!R122))</f>
        <v>466</v>
      </c>
      <c r="W122" s="28">
        <f t="shared" si="107"/>
        <v>5.9281842818428188E-2</v>
      </c>
      <c r="X122" s="28">
        <f t="shared" si="108"/>
        <v>5.6680161943319839E-2</v>
      </c>
      <c r="Y122" s="29">
        <f>IF('FL DOH Cumulative'!U123="","",IF('FL DOH Cumulative'!U122="",'FL DOH Cumulative'!U123-'FL DOH Cumulative'!U121,'FL DOH Cumulative'!U123-'FL DOH Cumulative'!U122))</f>
        <v>495</v>
      </c>
      <c r="Z122" s="67">
        <v>5</v>
      </c>
      <c r="AA122" s="67">
        <v>2075</v>
      </c>
      <c r="AB122" s="25">
        <f t="shared" si="19"/>
        <v>3.2619937942557084E-3</v>
      </c>
      <c r="AC122" s="67">
        <v>42</v>
      </c>
      <c r="AD122" s="67">
        <v>2296</v>
      </c>
      <c r="AE122" s="82">
        <f t="shared" si="20"/>
        <v>2.0032051282051284E-2</v>
      </c>
    </row>
    <row r="123" spans="1:31" x14ac:dyDescent="0.3">
      <c r="A123" s="1">
        <v>44260</v>
      </c>
      <c r="B123" s="26">
        <f>IF('FL DOH Cumulative'!B124="","",IF('FL DOH Cumulative'!B123="",'FL DOH Cumulative'!B124-'FL DOH Cumulative'!B122,'FL DOH Cumulative'!B124-'FL DOH Cumulative'!B123))</f>
        <v>0</v>
      </c>
      <c r="C123" s="27">
        <f>IF('FL DOH Cumulative'!D124="","",IF('FL DOH Cumulative'!D123="",'FL DOH Cumulative'!D124-'FL DOH Cumulative'!D122,'FL DOH Cumulative'!D124-'FL DOH Cumulative'!D123))</f>
        <v>8</v>
      </c>
      <c r="D123" s="27">
        <f>IF('FL DOH Cumulative'!C124="","",IF('FL DOH Cumulative'!C123="",'FL DOH Cumulative'!C124-'FL DOH Cumulative'!C122,'FL DOH Cumulative'!C124-'FL DOH Cumulative'!C123))</f>
        <v>197</v>
      </c>
      <c r="E123" s="28">
        <f t="shared" si="101"/>
        <v>5.0086355785837651E-2</v>
      </c>
      <c r="F123" s="28">
        <f t="shared" si="102"/>
        <v>3.9024390243902439E-2</v>
      </c>
      <c r="G123" s="29">
        <f>IF('FL DOH Cumulative'!F124="","",IF('FL DOH Cumulative'!F123="",'FL DOH Cumulative'!F124-'FL DOH Cumulative'!F122,'FL DOH Cumulative'!F124-'FL DOH Cumulative'!F123))</f>
        <v>205</v>
      </c>
      <c r="H123" s="26">
        <f>IF('FL DOH Cumulative'!G124="","",IF('FL DOH Cumulative'!G123="",'FL DOH Cumulative'!G124-'FL DOH Cumulative'!G122,'FL DOH Cumulative'!G124-'FL DOH Cumulative'!G123))</f>
        <v>0</v>
      </c>
      <c r="I123" s="27">
        <f>IF('FL DOH Cumulative'!I124="","",IF('FL DOH Cumulative'!I123="",'FL DOH Cumulative'!I124-'FL DOH Cumulative'!I122,'FL DOH Cumulative'!I124-'FL DOH Cumulative'!I123))</f>
        <v>6</v>
      </c>
      <c r="J123" s="27">
        <f>IF('FL DOH Cumulative'!H124="","",IF('FL DOH Cumulative'!H123="",'FL DOH Cumulative'!H124-'FL DOH Cumulative'!H122,'FL DOH Cumulative'!H124-'FL DOH Cumulative'!H123))</f>
        <v>176</v>
      </c>
      <c r="K123" s="28">
        <f t="shared" si="103"/>
        <v>5.185185185185185E-2</v>
      </c>
      <c r="L123" s="28">
        <f t="shared" si="104"/>
        <v>3.2967032967032968E-2</v>
      </c>
      <c r="M123" s="29">
        <f>IF('FL DOH Cumulative'!K124="","",IF('FL DOH Cumulative'!K123="",'FL DOH Cumulative'!K124-'FL DOH Cumulative'!K122,'FL DOH Cumulative'!K124-'FL DOH Cumulative'!K123))</f>
        <v>182</v>
      </c>
      <c r="N123" s="26">
        <f>IF('FL DOH Cumulative'!L124="","",IF('FL DOH Cumulative'!L123="",'FL DOH Cumulative'!L124-'FL DOH Cumulative'!L122,'FL DOH Cumulative'!L124-'FL DOH Cumulative'!L123))</f>
        <v>0</v>
      </c>
      <c r="O123" s="27">
        <f>IF('FL DOH Cumulative'!N124="","",IF('FL DOH Cumulative'!N123="",'FL DOH Cumulative'!N124-'FL DOH Cumulative'!N122,'FL DOH Cumulative'!N124-'FL DOH Cumulative'!N123))</f>
        <v>5</v>
      </c>
      <c r="P123" s="27">
        <f>IF('FL DOH Cumulative'!M124="","",IF('FL DOH Cumulative'!M123="",'FL DOH Cumulative'!M124-'FL DOH Cumulative'!M122,'FL DOH Cumulative'!M124-'FL DOH Cumulative'!M123))</f>
        <v>69</v>
      </c>
      <c r="Q123" s="28">
        <f t="shared" si="105"/>
        <v>7.1135430916552667E-2</v>
      </c>
      <c r="R123" s="28">
        <f t="shared" si="106"/>
        <v>6.7567567567567571E-2</v>
      </c>
      <c r="S123" s="29">
        <f>IF('FL DOH Cumulative'!P124="","",IF('FL DOH Cumulative'!P123="",'FL DOH Cumulative'!P124-'FL DOH Cumulative'!P122,'FL DOH Cumulative'!P124-'FL DOH Cumulative'!P123))</f>
        <v>74</v>
      </c>
      <c r="T123" s="26">
        <f>IF('FL DOH Cumulative'!Q124="","",IF('FL DOH Cumulative'!Q123="",'FL DOH Cumulative'!Q124-'FL DOH Cumulative'!Q122,'FL DOH Cumulative'!Q124-'FL DOH Cumulative'!Q123))</f>
        <v>0</v>
      </c>
      <c r="U123" s="27">
        <f>IF('FL DOH Cumulative'!S124="","",IF('FL DOH Cumulative'!S123="",'FL DOH Cumulative'!S124-'FL DOH Cumulative'!S122,'FL DOH Cumulative'!S124-'FL DOH Cumulative'!S123))</f>
        <v>19</v>
      </c>
      <c r="V123" s="27">
        <f>IF('FL DOH Cumulative'!R124="","",IF('FL DOH Cumulative'!R123="",'FL DOH Cumulative'!R124-'FL DOH Cumulative'!R122,'FL DOH Cumulative'!R124-'FL DOH Cumulative'!R123))</f>
        <v>442</v>
      </c>
      <c r="W123" s="28">
        <f t="shared" si="107"/>
        <v>5.573453608247423E-2</v>
      </c>
      <c r="X123" s="28">
        <f t="shared" si="108"/>
        <v>4.1214750542299353E-2</v>
      </c>
      <c r="Y123" s="29">
        <f>IF('FL DOH Cumulative'!U124="","",IF('FL DOH Cumulative'!U123="",'FL DOH Cumulative'!U124-'FL DOH Cumulative'!U122,'FL DOH Cumulative'!U124-'FL DOH Cumulative'!U123))</f>
        <v>461</v>
      </c>
      <c r="Z123" s="67">
        <v>8</v>
      </c>
      <c r="AA123" s="67">
        <v>2136</v>
      </c>
      <c r="AB123" s="25">
        <f t="shared" si="19"/>
        <v>3.0336226510491279E-3</v>
      </c>
      <c r="AC123" s="24">
        <v>30</v>
      </c>
      <c r="AD123" s="24">
        <v>2011</v>
      </c>
      <c r="AE123" s="82">
        <f t="shared" si="20"/>
        <v>1.9542198691996263E-2</v>
      </c>
    </row>
    <row r="124" spans="1:31" x14ac:dyDescent="0.3">
      <c r="A124" s="1">
        <v>44261</v>
      </c>
      <c r="B124" s="26">
        <f>IF('FL DOH Cumulative'!B125="","",IF('FL DOH Cumulative'!B124="",'FL DOH Cumulative'!B125-'FL DOH Cumulative'!B123,'FL DOH Cumulative'!B125-'FL DOH Cumulative'!B124))</f>
        <v>0</v>
      </c>
      <c r="C124" s="27">
        <f>IF('FL DOH Cumulative'!D125="","",IF('FL DOH Cumulative'!D124="",'FL DOH Cumulative'!D125-'FL DOH Cumulative'!D123,'FL DOH Cumulative'!D125-'FL DOH Cumulative'!D124))</f>
        <v>3</v>
      </c>
      <c r="D124" s="27">
        <f>IF('FL DOH Cumulative'!C125="","",IF('FL DOH Cumulative'!C124="",'FL DOH Cumulative'!C125-'FL DOH Cumulative'!C123,'FL DOH Cumulative'!C125-'FL DOH Cumulative'!C124))</f>
        <v>48</v>
      </c>
      <c r="E124" s="28">
        <f t="shared" si="101"/>
        <v>4.8734770384254923E-2</v>
      </c>
      <c r="F124" s="28">
        <f t="shared" si="102"/>
        <v>5.8823529411764705E-2</v>
      </c>
      <c r="G124" s="29">
        <f>IF('FL DOH Cumulative'!F125="","",IF('FL DOH Cumulative'!F124="",'FL DOH Cumulative'!F125-'FL DOH Cumulative'!F123,'FL DOH Cumulative'!F125-'FL DOH Cumulative'!F124))</f>
        <v>51</v>
      </c>
      <c r="H124" s="26">
        <f>IF('FL DOH Cumulative'!G125="","",IF('FL DOH Cumulative'!G124="",'FL DOH Cumulative'!G125-'FL DOH Cumulative'!G123,'FL DOH Cumulative'!G125-'FL DOH Cumulative'!G124))</f>
        <v>1</v>
      </c>
      <c r="I124" s="27">
        <f>IF('FL DOH Cumulative'!I125="","",IF('FL DOH Cumulative'!I124="",'FL DOH Cumulative'!I125-'FL DOH Cumulative'!I123,'FL DOH Cumulative'!I125-'FL DOH Cumulative'!I124))</f>
        <v>8</v>
      </c>
      <c r="J124" s="27">
        <f>IF('FL DOH Cumulative'!H125="","",IF('FL DOH Cumulative'!H124="",'FL DOH Cumulative'!H125-'FL DOH Cumulative'!H123,'FL DOH Cumulative'!H125-'FL DOH Cumulative'!H124))</f>
        <v>117</v>
      </c>
      <c r="K124" s="28">
        <f t="shared" si="103"/>
        <v>5.1826677994902294E-2</v>
      </c>
      <c r="L124" s="28">
        <f t="shared" si="104"/>
        <v>6.4000000000000001E-2</v>
      </c>
      <c r="M124" s="29">
        <f>IF('FL DOH Cumulative'!K125="","",IF('FL DOH Cumulative'!K124="",'FL DOH Cumulative'!K125-'FL DOH Cumulative'!K123,'FL DOH Cumulative'!K125-'FL DOH Cumulative'!K124))</f>
        <v>126</v>
      </c>
      <c r="N124" s="26">
        <f>IF('FL DOH Cumulative'!L125="","",IF('FL DOH Cumulative'!L124="",'FL DOH Cumulative'!L125-'FL DOH Cumulative'!L123,'FL DOH Cumulative'!L125-'FL DOH Cumulative'!L124))</f>
        <v>0</v>
      </c>
      <c r="O124" s="27">
        <f>IF('FL DOH Cumulative'!N125="","",IF('FL DOH Cumulative'!N124="",'FL DOH Cumulative'!N125-'FL DOH Cumulative'!N123,'FL DOH Cumulative'!N125-'FL DOH Cumulative'!N124))</f>
        <v>7</v>
      </c>
      <c r="P124" s="27">
        <f>IF('FL DOH Cumulative'!M125="","",IF('FL DOH Cumulative'!M124="",'FL DOH Cumulative'!M125-'FL DOH Cumulative'!M123,'FL DOH Cumulative'!M125-'FL DOH Cumulative'!M124))</f>
        <v>112</v>
      </c>
      <c r="Q124" s="28">
        <f t="shared" si="105"/>
        <v>7.4285714285714288E-2</v>
      </c>
      <c r="R124" s="28">
        <f t="shared" si="106"/>
        <v>5.8823529411764705E-2</v>
      </c>
      <c r="S124" s="29">
        <f>IF('FL DOH Cumulative'!P125="","",IF('FL DOH Cumulative'!P124="",'FL DOH Cumulative'!P125-'FL DOH Cumulative'!P123,'FL DOH Cumulative'!P125-'FL DOH Cumulative'!P124))</f>
        <v>119</v>
      </c>
      <c r="T124" s="26">
        <f>IF('FL DOH Cumulative'!Q125="","",IF('FL DOH Cumulative'!Q124="",'FL DOH Cumulative'!Q125-'FL DOH Cumulative'!Q123,'FL DOH Cumulative'!Q125-'FL DOH Cumulative'!Q124))</f>
        <v>1</v>
      </c>
      <c r="U124" s="27">
        <f>IF('FL DOH Cumulative'!S125="","",IF('FL DOH Cumulative'!S124="",'FL DOH Cumulative'!S125-'FL DOH Cumulative'!S123,'FL DOH Cumulative'!S125-'FL DOH Cumulative'!S124))</f>
        <v>18</v>
      </c>
      <c r="V124" s="27">
        <f>IF('FL DOH Cumulative'!R125="","",IF('FL DOH Cumulative'!R124="",'FL DOH Cumulative'!R125-'FL DOH Cumulative'!R123,'FL DOH Cumulative'!R125-'FL DOH Cumulative'!R124))</f>
        <v>277</v>
      </c>
      <c r="W124" s="28">
        <f t="shared" si="107"/>
        <v>5.6046195652173912E-2</v>
      </c>
      <c r="X124" s="28">
        <f t="shared" si="108"/>
        <v>6.1016949152542375E-2</v>
      </c>
      <c r="Y124" s="29">
        <f>IF('FL DOH Cumulative'!U125="","",IF('FL DOH Cumulative'!U124="",'FL DOH Cumulative'!U125-'FL DOH Cumulative'!U123,'FL DOH Cumulative'!U125-'FL DOH Cumulative'!U124))</f>
        <v>296</v>
      </c>
      <c r="Z124" s="67">
        <v>2</v>
      </c>
      <c r="AA124" s="67">
        <v>704</v>
      </c>
      <c r="AB124" s="25">
        <f t="shared" si="19"/>
        <v>2.5467568643056109E-3</v>
      </c>
      <c r="AC124" s="24">
        <v>11</v>
      </c>
      <c r="AD124" s="24">
        <v>718</v>
      </c>
      <c r="AE124" s="82">
        <f t="shared" si="20"/>
        <v>1.8684785246299442E-2</v>
      </c>
    </row>
    <row r="125" spans="1:31" x14ac:dyDescent="0.3">
      <c r="A125" s="1">
        <v>44262</v>
      </c>
      <c r="B125" s="26">
        <f>IF('FL DOH Cumulative'!B126="","",IF('FL DOH Cumulative'!B125="",'FL DOH Cumulative'!B126-'FL DOH Cumulative'!B124,'FL DOH Cumulative'!B126-'FL DOH Cumulative'!B125))</f>
        <v>0</v>
      </c>
      <c r="C125" s="27">
        <f>IF('FL DOH Cumulative'!D126="","",IF('FL DOH Cumulative'!D125="",'FL DOH Cumulative'!D126-'FL DOH Cumulative'!D124,'FL DOH Cumulative'!D126-'FL DOH Cumulative'!D125))</f>
        <v>1</v>
      </c>
      <c r="D125" s="27">
        <f>IF('FL DOH Cumulative'!C126="","",IF('FL DOH Cumulative'!C125="",'FL DOH Cumulative'!C126-'FL DOH Cumulative'!C124,'FL DOH Cumulative'!C126-'FL DOH Cumulative'!C125))</f>
        <v>95</v>
      </c>
      <c r="E125" s="28">
        <f t="shared" si="101"/>
        <v>5.1671732522796353E-2</v>
      </c>
      <c r="F125" s="28">
        <f t="shared" si="102"/>
        <v>1.0416666666666666E-2</v>
      </c>
      <c r="G125" s="29">
        <f>IF('FL DOH Cumulative'!F126="","",IF('FL DOH Cumulative'!F125="",'FL DOH Cumulative'!F126-'FL DOH Cumulative'!F124,'FL DOH Cumulative'!F126-'FL DOH Cumulative'!F125))</f>
        <v>96</v>
      </c>
      <c r="H125" s="26">
        <f>IF('FL DOH Cumulative'!G126="","",IF('FL DOH Cumulative'!G125="",'FL DOH Cumulative'!G126-'FL DOH Cumulative'!G124,'FL DOH Cumulative'!G126-'FL DOH Cumulative'!G125))</f>
        <v>0</v>
      </c>
      <c r="I125" s="27">
        <f>IF('FL DOH Cumulative'!I126="","",IF('FL DOH Cumulative'!I125="",'FL DOH Cumulative'!I126-'FL DOH Cumulative'!I124,'FL DOH Cumulative'!I126-'FL DOH Cumulative'!I125))</f>
        <v>6</v>
      </c>
      <c r="J125" s="27">
        <f>IF('FL DOH Cumulative'!H126="","",IF('FL DOH Cumulative'!H125="",'FL DOH Cumulative'!H126-'FL DOH Cumulative'!H124,'FL DOH Cumulative'!H126-'FL DOH Cumulative'!H125))</f>
        <v>98</v>
      </c>
      <c r="K125" s="28">
        <f t="shared" si="103"/>
        <v>4.8993875765529306E-2</v>
      </c>
      <c r="L125" s="28">
        <f t="shared" si="104"/>
        <v>5.7692307692307696E-2</v>
      </c>
      <c r="M125" s="29">
        <f>IF('FL DOH Cumulative'!K126="","",IF('FL DOH Cumulative'!K125="",'FL DOH Cumulative'!K126-'FL DOH Cumulative'!K124,'FL DOH Cumulative'!K126-'FL DOH Cumulative'!K125))</f>
        <v>104</v>
      </c>
      <c r="N125" s="26">
        <f>IF('FL DOH Cumulative'!L126="","",IF('FL DOH Cumulative'!L125="",'FL DOH Cumulative'!L126-'FL DOH Cumulative'!L124,'FL DOH Cumulative'!L126-'FL DOH Cumulative'!L125))</f>
        <v>0</v>
      </c>
      <c r="O125" s="27">
        <f>IF('FL DOH Cumulative'!N126="","",IF('FL DOH Cumulative'!N125="",'FL DOH Cumulative'!N126-'FL DOH Cumulative'!N124,'FL DOH Cumulative'!N126-'FL DOH Cumulative'!N125))</f>
        <v>8</v>
      </c>
      <c r="P125" s="27">
        <f>IF('FL DOH Cumulative'!M126="","",IF('FL DOH Cumulative'!M125="",'FL DOH Cumulative'!M126-'FL DOH Cumulative'!M124,'FL DOH Cumulative'!M126-'FL DOH Cumulative'!M125))</f>
        <v>68</v>
      </c>
      <c r="Q125" s="28">
        <f t="shared" si="105"/>
        <v>8.3455344070278187E-2</v>
      </c>
      <c r="R125" s="28">
        <f t="shared" si="106"/>
        <v>0.10526315789473684</v>
      </c>
      <c r="S125" s="29">
        <f>IF('FL DOH Cumulative'!P126="","",IF('FL DOH Cumulative'!P125="",'FL DOH Cumulative'!P126-'FL DOH Cumulative'!P124,'FL DOH Cumulative'!P126-'FL DOH Cumulative'!P125))</f>
        <v>76</v>
      </c>
      <c r="T125" s="26">
        <f>IF('FL DOH Cumulative'!Q126="","",IF('FL DOH Cumulative'!Q125="",'FL DOH Cumulative'!Q126-'FL DOH Cumulative'!Q124,'FL DOH Cumulative'!Q126-'FL DOH Cumulative'!Q125))</f>
        <v>0</v>
      </c>
      <c r="U125" s="27">
        <f>IF('FL DOH Cumulative'!S126="","",IF('FL DOH Cumulative'!S125="",'FL DOH Cumulative'!S126-'FL DOH Cumulative'!S124,'FL DOH Cumulative'!S126-'FL DOH Cumulative'!S125))</f>
        <v>15</v>
      </c>
      <c r="V125" s="27">
        <f>IF('FL DOH Cumulative'!R126="","",IF('FL DOH Cumulative'!R125="",'FL DOH Cumulative'!R126-'FL DOH Cumulative'!R124,'FL DOH Cumulative'!R126-'FL DOH Cumulative'!R125))</f>
        <v>261</v>
      </c>
      <c r="W125" s="28">
        <f t="shared" si="107"/>
        <v>5.8300746533949517E-2</v>
      </c>
      <c r="X125" s="28">
        <f t="shared" si="108"/>
        <v>5.434782608695652E-2</v>
      </c>
      <c r="Y125" s="29">
        <f>IF('FL DOH Cumulative'!U126="","",IF('FL DOH Cumulative'!U125="",'FL DOH Cumulative'!U126-'FL DOH Cumulative'!U124,'FL DOH Cumulative'!U126-'FL DOH Cumulative'!U125))</f>
        <v>276</v>
      </c>
      <c r="Z125" s="67">
        <v>1</v>
      </c>
      <c r="AA125" s="67">
        <v>368</v>
      </c>
      <c r="AB125" s="25">
        <f t="shared" si="19"/>
        <v>2.7035883991479602E-3</v>
      </c>
      <c r="AC125" s="24">
        <v>14</v>
      </c>
      <c r="AD125" s="24">
        <v>642</v>
      </c>
      <c r="AE125" s="82">
        <f t="shared" si="20"/>
        <v>1.892511879403572E-2</v>
      </c>
    </row>
    <row r="126" spans="1:31" x14ac:dyDescent="0.3">
      <c r="A126" s="1">
        <v>44263</v>
      </c>
      <c r="B126" s="26">
        <f>IF('FL DOH Cumulative'!B127="","",IF('FL DOH Cumulative'!B126="",'FL DOH Cumulative'!B127-'FL DOH Cumulative'!B125,'FL DOH Cumulative'!B127-'FL DOH Cumulative'!B126))</f>
        <v>0</v>
      </c>
      <c r="C126" s="27">
        <f>IF('FL DOH Cumulative'!D127="","",IF('FL DOH Cumulative'!D126="",'FL DOH Cumulative'!D127-'FL DOH Cumulative'!D125,'FL DOH Cumulative'!D127-'FL DOH Cumulative'!D126))</f>
        <v>22</v>
      </c>
      <c r="D126" s="27">
        <f>IF('FL DOH Cumulative'!C127="","",IF('FL DOH Cumulative'!C126="",'FL DOH Cumulative'!C127-'FL DOH Cumulative'!C125,'FL DOH Cumulative'!C127-'FL DOH Cumulative'!C126))</f>
        <v>162</v>
      </c>
      <c r="E126" s="28">
        <f t="shared" si="101"/>
        <v>6.0688405797101448E-2</v>
      </c>
      <c r="F126" s="28">
        <f t="shared" si="102"/>
        <v>0.11956521739130435</v>
      </c>
      <c r="G126" s="29">
        <f>IF('FL DOH Cumulative'!F127="","",IF('FL DOH Cumulative'!F126="",'FL DOH Cumulative'!F127-'FL DOH Cumulative'!F125,'FL DOH Cumulative'!F127-'FL DOH Cumulative'!F126))</f>
        <v>184</v>
      </c>
      <c r="H126" s="26">
        <f>IF('FL DOH Cumulative'!G127="","",IF('FL DOH Cumulative'!G126="",'FL DOH Cumulative'!G127-'FL DOH Cumulative'!G125,'FL DOH Cumulative'!G127-'FL DOH Cumulative'!G126))</f>
        <v>1</v>
      </c>
      <c r="I126" s="27">
        <f>IF('FL DOH Cumulative'!I127="","",IF('FL DOH Cumulative'!I126="",'FL DOH Cumulative'!I127-'FL DOH Cumulative'!I125,'FL DOH Cumulative'!I127-'FL DOH Cumulative'!I126))</f>
        <v>6</v>
      </c>
      <c r="J126" s="27">
        <f>IF('FL DOH Cumulative'!H127="","",IF('FL DOH Cumulative'!H126="",'FL DOH Cumulative'!H127-'FL DOH Cumulative'!H125,'FL DOH Cumulative'!H127-'FL DOH Cumulative'!H126))</f>
        <v>148</v>
      </c>
      <c r="K126" s="28">
        <f t="shared" si="103"/>
        <v>4.9645390070921988E-2</v>
      </c>
      <c r="L126" s="28">
        <f t="shared" si="104"/>
        <v>3.896103896103896E-2</v>
      </c>
      <c r="M126" s="29">
        <f>IF('FL DOH Cumulative'!K127="","",IF('FL DOH Cumulative'!K126="",'FL DOH Cumulative'!K127-'FL DOH Cumulative'!K125,'FL DOH Cumulative'!K127-'FL DOH Cumulative'!K126))</f>
        <v>155</v>
      </c>
      <c r="N126" s="26">
        <f>IF('FL DOH Cumulative'!L127="","",IF('FL DOH Cumulative'!L126="",'FL DOH Cumulative'!L127-'FL DOH Cumulative'!L125,'FL DOH Cumulative'!L127-'FL DOH Cumulative'!L126))</f>
        <v>0</v>
      </c>
      <c r="O126" s="27">
        <f>IF('FL DOH Cumulative'!N127="","",IF('FL DOH Cumulative'!N126="",'FL DOH Cumulative'!N127-'FL DOH Cumulative'!N125,'FL DOH Cumulative'!N127-'FL DOH Cumulative'!N126))</f>
        <v>10</v>
      </c>
      <c r="P126" s="27">
        <f>IF('FL DOH Cumulative'!M127="","",IF('FL DOH Cumulative'!M126="",'FL DOH Cumulative'!M127-'FL DOH Cumulative'!M125,'FL DOH Cumulative'!M127-'FL DOH Cumulative'!M126))</f>
        <v>124</v>
      </c>
      <c r="Q126" s="28">
        <f t="shared" si="105"/>
        <v>8.0622347949080617E-2</v>
      </c>
      <c r="R126" s="28">
        <f t="shared" si="106"/>
        <v>7.4626865671641784E-2</v>
      </c>
      <c r="S126" s="29">
        <f>IF('FL DOH Cumulative'!P127="","",IF('FL DOH Cumulative'!P126="",'FL DOH Cumulative'!P127-'FL DOH Cumulative'!P125,'FL DOH Cumulative'!P127-'FL DOH Cumulative'!P126))</f>
        <v>134</v>
      </c>
      <c r="T126" s="26">
        <f>IF('FL DOH Cumulative'!Q127="","",IF('FL DOH Cumulative'!Q126="",'FL DOH Cumulative'!Q127-'FL DOH Cumulative'!Q125,'FL DOH Cumulative'!Q127-'FL DOH Cumulative'!Q126))</f>
        <v>1</v>
      </c>
      <c r="U126" s="27">
        <f>IF('FL DOH Cumulative'!S127="","",IF('FL DOH Cumulative'!S126="",'FL DOH Cumulative'!S127-'FL DOH Cumulative'!S125,'FL DOH Cumulative'!S127-'FL DOH Cumulative'!S126))</f>
        <v>38</v>
      </c>
      <c r="V126" s="27">
        <f>IF('FL DOH Cumulative'!R127="","",IF('FL DOH Cumulative'!R126="",'FL DOH Cumulative'!R127-'FL DOH Cumulative'!R125,'FL DOH Cumulative'!R127-'FL DOH Cumulative'!R126))</f>
        <v>434</v>
      </c>
      <c r="W126" s="28">
        <f t="shared" si="107"/>
        <v>6.1245321537938074E-2</v>
      </c>
      <c r="X126" s="28">
        <f t="shared" si="108"/>
        <v>8.050847457627118E-2</v>
      </c>
      <c r="Y126" s="29">
        <f>IF('FL DOH Cumulative'!U127="","",IF('FL DOH Cumulative'!U126="",'FL DOH Cumulative'!U127-'FL DOH Cumulative'!U125,'FL DOH Cumulative'!U127-'FL DOH Cumulative'!U126))</f>
        <v>473</v>
      </c>
      <c r="Z126" s="67">
        <v>15</v>
      </c>
      <c r="AA126" s="67">
        <v>2775</v>
      </c>
      <c r="AB126" s="25">
        <f t="shared" si="19"/>
        <v>3.1777256563516685E-3</v>
      </c>
      <c r="AC126" s="24">
        <v>40</v>
      </c>
      <c r="AD126" s="24">
        <v>2282</v>
      </c>
      <c r="AE126" s="82">
        <f t="shared" si="20"/>
        <v>1.8426255436931594E-2</v>
      </c>
    </row>
    <row r="127" spans="1:31" x14ac:dyDescent="0.3">
      <c r="A127" s="1">
        <v>44264</v>
      </c>
      <c r="B127" s="26">
        <f>IF('FL DOH Cumulative'!B128="","",IF('FL DOH Cumulative'!B127="",'FL DOH Cumulative'!B128-'FL DOH Cumulative'!B126,'FL DOH Cumulative'!B128-'FL DOH Cumulative'!B127))</f>
        <v>0</v>
      </c>
      <c r="C127" s="27">
        <f>IF('FL DOH Cumulative'!D128="","",IF('FL DOH Cumulative'!D127="",'FL DOH Cumulative'!D128-'FL DOH Cumulative'!D126,'FL DOH Cumulative'!D128-'FL DOH Cumulative'!D127))</f>
        <v>13</v>
      </c>
      <c r="D127" s="27">
        <f>IF('FL DOH Cumulative'!C128="","",IF('FL DOH Cumulative'!C127="",'FL DOH Cumulative'!C128-'FL DOH Cumulative'!C126,'FL DOH Cumulative'!C128-'FL DOH Cumulative'!C127))</f>
        <v>170</v>
      </c>
      <c r="E127" s="28">
        <f t="shared" si="101"/>
        <v>6.7437379576107903E-2</v>
      </c>
      <c r="F127" s="28">
        <f t="shared" si="102"/>
        <v>7.1038251366120214E-2</v>
      </c>
      <c r="G127" s="29">
        <f>IF('FL DOH Cumulative'!F128="","",IF('FL DOH Cumulative'!F127="",'FL DOH Cumulative'!F128-'FL DOH Cumulative'!F126,'FL DOH Cumulative'!F128-'FL DOH Cumulative'!F127))</f>
        <v>183</v>
      </c>
      <c r="H127" s="26">
        <f>IF('FL DOH Cumulative'!G128="","",IF('FL DOH Cumulative'!G127="",'FL DOH Cumulative'!G128-'FL DOH Cumulative'!G126,'FL DOH Cumulative'!G128-'FL DOH Cumulative'!G127))</f>
        <v>0</v>
      </c>
      <c r="I127" s="27">
        <f>IF('FL DOH Cumulative'!I128="","",IF('FL DOH Cumulative'!I127="",'FL DOH Cumulative'!I128-'FL DOH Cumulative'!I126,'FL DOH Cumulative'!I128-'FL DOH Cumulative'!I127))</f>
        <v>6</v>
      </c>
      <c r="J127" s="27">
        <f>IF('FL DOH Cumulative'!H128="","",IF('FL DOH Cumulative'!H127="",'FL DOH Cumulative'!H128-'FL DOH Cumulative'!H126,'FL DOH Cumulative'!H128-'FL DOH Cumulative'!H127))</f>
        <v>175</v>
      </c>
      <c r="K127" s="28">
        <f t="shared" si="103"/>
        <v>4.6762589928057555E-2</v>
      </c>
      <c r="L127" s="28">
        <f t="shared" si="104"/>
        <v>3.3149171270718231E-2</v>
      </c>
      <c r="M127" s="29">
        <f>IF('FL DOH Cumulative'!K128="","",IF('FL DOH Cumulative'!K127="",'FL DOH Cumulative'!K128-'FL DOH Cumulative'!K126,'FL DOH Cumulative'!K128-'FL DOH Cumulative'!K127))</f>
        <v>181</v>
      </c>
      <c r="N127" s="26">
        <f>IF('FL DOH Cumulative'!L128="","",IF('FL DOH Cumulative'!L127="",'FL DOH Cumulative'!L128-'FL DOH Cumulative'!L126,'FL DOH Cumulative'!L128-'FL DOH Cumulative'!L127))</f>
        <v>0</v>
      </c>
      <c r="O127" s="27">
        <f>IF('FL DOH Cumulative'!N128="","",IF('FL DOH Cumulative'!N127="",'FL DOH Cumulative'!N128-'FL DOH Cumulative'!N126,'FL DOH Cumulative'!N128-'FL DOH Cumulative'!N127))</f>
        <v>10</v>
      </c>
      <c r="P127" s="27">
        <f>IF('FL DOH Cumulative'!M128="","",IF('FL DOH Cumulative'!M127="",'FL DOH Cumulative'!M128-'FL DOH Cumulative'!M126,'FL DOH Cumulative'!M128-'FL DOH Cumulative'!M127))</f>
        <v>118</v>
      </c>
      <c r="Q127" s="28">
        <f t="shared" si="105"/>
        <v>7.4966532797858101E-2</v>
      </c>
      <c r="R127" s="28">
        <f t="shared" si="106"/>
        <v>7.8125E-2</v>
      </c>
      <c r="S127" s="29">
        <f>IF('FL DOH Cumulative'!P128="","",IF('FL DOH Cumulative'!P127="",'FL DOH Cumulative'!P128-'FL DOH Cumulative'!P126,'FL DOH Cumulative'!P128-'FL DOH Cumulative'!P127))</f>
        <v>128</v>
      </c>
      <c r="T127" s="26">
        <f>IF('FL DOH Cumulative'!Q128="","",IF('FL DOH Cumulative'!Q127="",'FL DOH Cumulative'!Q128-'FL DOH Cumulative'!Q126,'FL DOH Cumulative'!Q128-'FL DOH Cumulative'!Q127))</f>
        <v>0</v>
      </c>
      <c r="U127" s="27">
        <f>IF('FL DOH Cumulative'!S128="","",IF('FL DOH Cumulative'!S127="",'FL DOH Cumulative'!S128-'FL DOH Cumulative'!S126,'FL DOH Cumulative'!S128-'FL DOH Cumulative'!S127))</f>
        <v>29</v>
      </c>
      <c r="V127" s="27">
        <f>IF('FL DOH Cumulative'!R128="","",IF('FL DOH Cumulative'!R127="",'FL DOH Cumulative'!R128-'FL DOH Cumulative'!R126,'FL DOH Cumulative'!R128-'FL DOH Cumulative'!R127))</f>
        <v>463</v>
      </c>
      <c r="W127" s="28">
        <f t="shared" si="107"/>
        <v>6.1442871936486017E-2</v>
      </c>
      <c r="X127" s="28">
        <f t="shared" si="108"/>
        <v>5.894308943089431E-2</v>
      </c>
      <c r="Y127" s="29">
        <f>IF('FL DOH Cumulative'!U128="","",IF('FL DOH Cumulative'!U127="",'FL DOH Cumulative'!U128-'FL DOH Cumulative'!U126,'FL DOH Cumulative'!U128-'FL DOH Cumulative'!U127))</f>
        <v>492</v>
      </c>
      <c r="Z127" s="67">
        <v>8</v>
      </c>
      <c r="AA127" s="67">
        <v>2281</v>
      </c>
      <c r="AB127" s="25">
        <f t="shared" si="19"/>
        <v>3.4526051475204018E-3</v>
      </c>
      <c r="AC127" s="24">
        <v>36</v>
      </c>
      <c r="AD127" s="24">
        <v>1914</v>
      </c>
      <c r="AE127" s="82">
        <f t="shared" si="20"/>
        <v>1.8190637885035169E-2</v>
      </c>
    </row>
    <row r="128" spans="1:31" x14ac:dyDescent="0.3">
      <c r="A128" s="1">
        <v>44265</v>
      </c>
      <c r="B128" s="26">
        <f>IF('FL DOH Cumulative'!B129="","",IF('FL DOH Cumulative'!B128="",'FL DOH Cumulative'!B129-'FL DOH Cumulative'!B127,'FL DOH Cumulative'!B129-'FL DOH Cumulative'!B128))</f>
        <v>0</v>
      </c>
      <c r="C128" s="27">
        <f>IF('FL DOH Cumulative'!D129="","",IF('FL DOH Cumulative'!D128="",'FL DOH Cumulative'!D129-'FL DOH Cumulative'!D127,'FL DOH Cumulative'!D129-'FL DOH Cumulative'!D128))</f>
        <v>13</v>
      </c>
      <c r="D128" s="27">
        <f>IF('FL DOH Cumulative'!C129="","",IF('FL DOH Cumulative'!C128="",'FL DOH Cumulative'!C129-'FL DOH Cumulative'!C127,'FL DOH Cumulative'!C129-'FL DOH Cumulative'!C128))</f>
        <v>166</v>
      </c>
      <c r="E128" s="28">
        <f t="shared" si="101"/>
        <v>6.6604127579737341E-2</v>
      </c>
      <c r="F128" s="28">
        <f t="shared" si="102"/>
        <v>7.2625698324022353E-2</v>
      </c>
      <c r="G128" s="29">
        <f>IF('FL DOH Cumulative'!F129="","",IF('FL DOH Cumulative'!F128="",'FL DOH Cumulative'!F129-'FL DOH Cumulative'!F127,'FL DOH Cumulative'!F129-'FL DOH Cumulative'!F128))</f>
        <v>179</v>
      </c>
      <c r="H128" s="26">
        <f>IF('FL DOH Cumulative'!G129="","",IF('FL DOH Cumulative'!G128="",'FL DOH Cumulative'!G129-'FL DOH Cumulative'!G127,'FL DOH Cumulative'!G129-'FL DOH Cumulative'!G128))</f>
        <v>1</v>
      </c>
      <c r="I128" s="27">
        <f>IF('FL DOH Cumulative'!I129="","",IF('FL DOH Cumulative'!I128="",'FL DOH Cumulative'!I129-'FL DOH Cumulative'!I127,'FL DOH Cumulative'!I129-'FL DOH Cumulative'!I128))</f>
        <v>5</v>
      </c>
      <c r="J128" s="27">
        <f>IF('FL DOH Cumulative'!H129="","",IF('FL DOH Cumulative'!H128="",'FL DOH Cumulative'!H129-'FL DOH Cumulative'!H127,'FL DOH Cumulative'!H129-'FL DOH Cumulative'!H128))</f>
        <v>168</v>
      </c>
      <c r="K128" s="28">
        <f t="shared" si="103"/>
        <v>4.0504050405040501E-2</v>
      </c>
      <c r="L128" s="28">
        <f t="shared" si="104"/>
        <v>2.8901734104046242E-2</v>
      </c>
      <c r="M128" s="29">
        <f>IF('FL DOH Cumulative'!K129="","",IF('FL DOH Cumulative'!K128="",'FL DOH Cumulative'!K129-'FL DOH Cumulative'!K127,'FL DOH Cumulative'!K129-'FL DOH Cumulative'!K128))</f>
        <v>174</v>
      </c>
      <c r="N128" s="26">
        <f>IF('FL DOH Cumulative'!L129="","",IF('FL DOH Cumulative'!L128="",'FL DOH Cumulative'!L129-'FL DOH Cumulative'!L127,'FL DOH Cumulative'!L129-'FL DOH Cumulative'!L128))</f>
        <v>0</v>
      </c>
      <c r="O128" s="27">
        <f>IF('FL DOH Cumulative'!N129="","",IF('FL DOH Cumulative'!N128="",'FL DOH Cumulative'!N129-'FL DOH Cumulative'!N127,'FL DOH Cumulative'!N129-'FL DOH Cumulative'!N128))</f>
        <v>13</v>
      </c>
      <c r="P128" s="27">
        <f>IF('FL DOH Cumulative'!M129="","",IF('FL DOH Cumulative'!M128="",'FL DOH Cumulative'!M129-'FL DOH Cumulative'!M127,'FL DOH Cumulative'!M129-'FL DOH Cumulative'!M128))</f>
        <v>70</v>
      </c>
      <c r="Q128" s="28">
        <f t="shared" si="105"/>
        <v>8.2887700534759357E-2</v>
      </c>
      <c r="R128" s="28">
        <f t="shared" si="106"/>
        <v>0.15662650602409639</v>
      </c>
      <c r="S128" s="29">
        <f>IF('FL DOH Cumulative'!P129="","",IF('FL DOH Cumulative'!P128="",'FL DOH Cumulative'!P129-'FL DOH Cumulative'!P127,'FL DOH Cumulative'!P129-'FL DOH Cumulative'!P128))</f>
        <v>83</v>
      </c>
      <c r="T128" s="26">
        <f>IF('FL DOH Cumulative'!Q129="","",IF('FL DOH Cumulative'!Q128="",'FL DOH Cumulative'!Q129-'FL DOH Cumulative'!Q127,'FL DOH Cumulative'!Q129-'FL DOH Cumulative'!Q128))</f>
        <v>1</v>
      </c>
      <c r="U128" s="27">
        <f>IF('FL DOH Cumulative'!S129="","",IF('FL DOH Cumulative'!S128="",'FL DOH Cumulative'!S129-'FL DOH Cumulative'!S127,'FL DOH Cumulative'!S129-'FL DOH Cumulative'!S128))</f>
        <v>31</v>
      </c>
      <c r="V128" s="27">
        <f>IF('FL DOH Cumulative'!R129="","",IF('FL DOH Cumulative'!R128="",'FL DOH Cumulative'!R129-'FL DOH Cumulative'!R127,'FL DOH Cumulative'!R129-'FL DOH Cumulative'!R128))</f>
        <v>404</v>
      </c>
      <c r="W128" s="28">
        <f t="shared" si="107"/>
        <v>6.0854700854700856E-2</v>
      </c>
      <c r="X128" s="28">
        <f t="shared" si="108"/>
        <v>7.1264367816091953E-2</v>
      </c>
      <c r="Y128" s="29">
        <f>IF('FL DOH Cumulative'!U129="","",IF('FL DOH Cumulative'!U128="",'FL DOH Cumulative'!U129-'FL DOH Cumulative'!U127,'FL DOH Cumulative'!U129-'FL DOH Cumulative'!U128))</f>
        <v>436</v>
      </c>
      <c r="Z128" s="67">
        <v>8</v>
      </c>
      <c r="AA128" s="67">
        <v>2146</v>
      </c>
      <c r="AB128" s="25">
        <f t="shared" si="19"/>
        <v>3.7503989786147464E-3</v>
      </c>
      <c r="AC128" s="24">
        <v>38</v>
      </c>
      <c r="AD128" s="24">
        <v>2255</v>
      </c>
      <c r="AE128" s="82">
        <f t="shared" si="20"/>
        <v>1.7114121177711088E-2</v>
      </c>
    </row>
    <row r="129" spans="1:31" x14ac:dyDescent="0.3">
      <c r="A129" s="1">
        <v>44266</v>
      </c>
      <c r="B129" s="26">
        <f>IF('FL DOH Cumulative'!B130="","",IF('FL DOH Cumulative'!B129="",'FL DOH Cumulative'!B130-'FL DOH Cumulative'!B128,'FL DOH Cumulative'!B130-'FL DOH Cumulative'!B129))</f>
        <v>0</v>
      </c>
      <c r="C129" s="27">
        <f>IF('FL DOH Cumulative'!D130="","",IF('FL DOH Cumulative'!D129="",'FL DOH Cumulative'!D130-'FL DOH Cumulative'!D128,'FL DOH Cumulative'!D130-'FL DOH Cumulative'!D129))</f>
        <v>20</v>
      </c>
      <c r="D129" s="27">
        <f>IF('FL DOH Cumulative'!C130="","",IF('FL DOH Cumulative'!C129="",'FL DOH Cumulative'!C130-'FL DOH Cumulative'!C128,'FL DOH Cumulative'!C130-'FL DOH Cumulative'!C129))</f>
        <v>165</v>
      </c>
      <c r="E129" s="28">
        <f t="shared" si="101"/>
        <v>7.3868882733148664E-2</v>
      </c>
      <c r="F129" s="28">
        <f t="shared" si="102"/>
        <v>0.10810810810810811</v>
      </c>
      <c r="G129" s="29">
        <f>IF('FL DOH Cumulative'!F130="","",IF('FL DOH Cumulative'!F129="",'FL DOH Cumulative'!F130-'FL DOH Cumulative'!F128,'FL DOH Cumulative'!F130-'FL DOH Cumulative'!F129))</f>
        <v>185</v>
      </c>
      <c r="H129" s="26">
        <f>IF('FL DOH Cumulative'!G130="","",IF('FL DOH Cumulative'!G129="",'FL DOH Cumulative'!G130-'FL DOH Cumulative'!G128,'FL DOH Cumulative'!G130-'FL DOH Cumulative'!G129))</f>
        <v>2</v>
      </c>
      <c r="I129" s="27">
        <f>IF('FL DOH Cumulative'!I130="","",IF('FL DOH Cumulative'!I129="",'FL DOH Cumulative'!I130-'FL DOH Cumulative'!I128,'FL DOH Cumulative'!I130-'FL DOH Cumulative'!I129))</f>
        <v>5</v>
      </c>
      <c r="J129" s="27">
        <f>IF('FL DOH Cumulative'!H130="","",IF('FL DOH Cumulative'!H129="",'FL DOH Cumulative'!H130-'FL DOH Cumulative'!H128,'FL DOH Cumulative'!H130-'FL DOH Cumulative'!H129))</f>
        <v>162</v>
      </c>
      <c r="K129" s="28">
        <f t="shared" si="103"/>
        <v>3.8674033149171269E-2</v>
      </c>
      <c r="L129" s="28">
        <f t="shared" si="104"/>
        <v>2.9940119760479042E-2</v>
      </c>
      <c r="M129" s="29">
        <f>IF('FL DOH Cumulative'!K130="","",IF('FL DOH Cumulative'!K129="",'FL DOH Cumulative'!K130-'FL DOH Cumulative'!K128,'FL DOH Cumulative'!K130-'FL DOH Cumulative'!K129))</f>
        <v>169</v>
      </c>
      <c r="N129" s="26">
        <f>IF('FL DOH Cumulative'!L130="","",IF('FL DOH Cumulative'!L129="",'FL DOH Cumulative'!L130-'FL DOH Cumulative'!L128,'FL DOH Cumulative'!L130-'FL DOH Cumulative'!L129))</f>
        <v>0</v>
      </c>
      <c r="O129" s="27">
        <f>IF('FL DOH Cumulative'!N130="","",IF('FL DOH Cumulative'!N129="",'FL DOH Cumulative'!N130-'FL DOH Cumulative'!N128,'FL DOH Cumulative'!N130-'FL DOH Cumulative'!N129))</f>
        <v>6</v>
      </c>
      <c r="P129" s="27">
        <f>IF('FL DOH Cumulative'!M130="","",IF('FL DOH Cumulative'!M129="",'FL DOH Cumulative'!M130-'FL DOH Cumulative'!M128,'FL DOH Cumulative'!M130-'FL DOH Cumulative'!M129))</f>
        <v>64</v>
      </c>
      <c r="Q129" s="28">
        <f t="shared" si="105"/>
        <v>8.6257309941520463E-2</v>
      </c>
      <c r="R129" s="28">
        <f t="shared" si="106"/>
        <v>8.5714285714285715E-2</v>
      </c>
      <c r="S129" s="29">
        <f>IF('FL DOH Cumulative'!P130="","",IF('FL DOH Cumulative'!P129="",'FL DOH Cumulative'!P130-'FL DOH Cumulative'!P128,'FL DOH Cumulative'!P130-'FL DOH Cumulative'!P129))</f>
        <v>70</v>
      </c>
      <c r="T129" s="26">
        <f>IF('FL DOH Cumulative'!Q130="","",IF('FL DOH Cumulative'!Q129="",'FL DOH Cumulative'!Q130-'FL DOH Cumulative'!Q128,'FL DOH Cumulative'!Q130-'FL DOH Cumulative'!Q129))</f>
        <v>2</v>
      </c>
      <c r="U129" s="27">
        <f>IF('FL DOH Cumulative'!S130="","",IF('FL DOH Cumulative'!S129="",'FL DOH Cumulative'!S130-'FL DOH Cumulative'!S128,'FL DOH Cumulative'!S130-'FL DOH Cumulative'!S129))</f>
        <v>31</v>
      </c>
      <c r="V129" s="27">
        <f>IF('FL DOH Cumulative'!R130="","",IF('FL DOH Cumulative'!R129="",'FL DOH Cumulative'!R130-'FL DOH Cumulative'!R128,'FL DOH Cumulative'!R130-'FL DOH Cumulative'!R129))</f>
        <v>391</v>
      </c>
      <c r="W129" s="28">
        <f t="shared" si="107"/>
        <v>6.3441990886785843E-2</v>
      </c>
      <c r="X129" s="28">
        <f t="shared" si="108"/>
        <v>7.3459715639810422E-2</v>
      </c>
      <c r="Y129" s="29">
        <f>IF('FL DOH Cumulative'!U130="","",IF('FL DOH Cumulative'!U129="",'FL DOH Cumulative'!U130-'FL DOH Cumulative'!U128,'FL DOH Cumulative'!U130-'FL DOH Cumulative'!U129))</f>
        <v>424</v>
      </c>
      <c r="Z129" s="67">
        <v>17</v>
      </c>
      <c r="AA129" s="67">
        <v>2246</v>
      </c>
      <c r="AB129" s="25">
        <f t="shared" si="19"/>
        <v>4.6401887534408175E-3</v>
      </c>
      <c r="AC129" s="24">
        <v>22</v>
      </c>
      <c r="AD129" s="24">
        <v>2224</v>
      </c>
      <c r="AE129" s="82">
        <f t="shared" si="20"/>
        <v>1.5608400751818257E-2</v>
      </c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S366"/>
  <sheetViews>
    <sheetView tabSelected="1" topLeftCell="O314" zoomScale="81" workbookViewId="0">
      <selection activeCell="AH331" sqref="AH331"/>
    </sheetView>
  </sheetViews>
  <sheetFormatPr defaultRowHeight="14.4" x14ac:dyDescent="0.3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9" width="14.77734375" style="63" customWidth="1"/>
    <col min="20" max="16384" width="8.88671875" style="35"/>
  </cols>
  <sheetData>
    <row r="1" spans="1:19" ht="15" thickBot="1" x14ac:dyDescent="0.35">
      <c r="B1" s="79" t="s">
        <v>24</v>
      </c>
      <c r="C1" s="80"/>
      <c r="D1" s="80"/>
      <c r="E1" s="80"/>
      <c r="F1" s="80"/>
      <c r="G1" s="81"/>
      <c r="H1" s="79" t="s">
        <v>25</v>
      </c>
      <c r="I1" s="80"/>
      <c r="J1" s="81"/>
      <c r="K1" s="79" t="s">
        <v>28</v>
      </c>
      <c r="L1" s="80"/>
      <c r="M1" s="81"/>
      <c r="N1" s="79" t="s">
        <v>30</v>
      </c>
      <c r="O1" s="80"/>
      <c r="P1" s="81"/>
      <c r="Q1" s="79" t="s">
        <v>34</v>
      </c>
      <c r="R1" s="80"/>
      <c r="S1" s="81"/>
    </row>
    <row r="2" spans="1:19" ht="41.4" customHeight="1" thickBot="1" x14ac:dyDescent="0.35">
      <c r="A2" s="33" t="s">
        <v>8</v>
      </c>
      <c r="B2" s="16" t="s">
        <v>38</v>
      </c>
      <c r="C2" s="41" t="s">
        <v>16</v>
      </c>
      <c r="D2" s="16" t="s">
        <v>17</v>
      </c>
      <c r="E2" s="53" t="s">
        <v>19</v>
      </c>
      <c r="F2" s="37" t="s">
        <v>22</v>
      </c>
      <c r="G2" s="38" t="s">
        <v>33</v>
      </c>
      <c r="H2" s="56" t="s">
        <v>18</v>
      </c>
      <c r="I2" s="37" t="s">
        <v>20</v>
      </c>
      <c r="J2" s="57" t="s">
        <v>26</v>
      </c>
      <c r="K2" s="56" t="s">
        <v>27</v>
      </c>
      <c r="L2" s="37" t="s">
        <v>21</v>
      </c>
      <c r="M2" s="57" t="s">
        <v>29</v>
      </c>
      <c r="N2" s="56" t="s">
        <v>31</v>
      </c>
      <c r="O2" s="37" t="s">
        <v>23</v>
      </c>
      <c r="P2" s="57" t="s">
        <v>32</v>
      </c>
      <c r="Q2" s="56" t="s">
        <v>36</v>
      </c>
      <c r="R2" s="37" t="s">
        <v>37</v>
      </c>
      <c r="S2" s="57" t="s">
        <v>35</v>
      </c>
    </row>
    <row r="3" spans="1:19" x14ac:dyDescent="0.3">
      <c r="A3" s="32">
        <v>43908</v>
      </c>
      <c r="B3" s="42"/>
      <c r="C3" s="39"/>
      <c r="D3" s="17"/>
      <c r="E3" s="54"/>
      <c r="F3" s="45"/>
      <c r="G3" s="13"/>
      <c r="H3" s="46"/>
      <c r="I3" s="45"/>
      <c r="J3" s="47"/>
      <c r="K3" s="46"/>
      <c r="L3" s="45"/>
      <c r="M3" s="47"/>
      <c r="N3" s="46"/>
      <c r="O3" s="45"/>
      <c r="P3" s="47"/>
      <c r="Q3" s="46"/>
      <c r="R3" s="45"/>
      <c r="S3" s="47"/>
    </row>
    <row r="4" spans="1:19" x14ac:dyDescent="0.3">
      <c r="A4" s="32">
        <v>43909</v>
      </c>
      <c r="B4" s="42"/>
      <c r="C4" s="39"/>
      <c r="D4" s="17"/>
      <c r="E4" s="54"/>
      <c r="F4" s="45"/>
      <c r="G4" s="13"/>
      <c r="H4" s="46"/>
      <c r="I4" s="45"/>
      <c r="J4" s="47"/>
      <c r="K4" s="46"/>
      <c r="L4" s="45"/>
      <c r="M4" s="47"/>
      <c r="N4" s="46"/>
      <c r="O4" s="45"/>
      <c r="P4" s="47"/>
      <c r="Q4" s="46"/>
      <c r="R4" s="45"/>
      <c r="S4" s="47"/>
    </row>
    <row r="5" spans="1:19" x14ac:dyDescent="0.3">
      <c r="A5" s="32">
        <v>43910</v>
      </c>
      <c r="B5" s="42"/>
      <c r="C5" s="39"/>
      <c r="D5" s="17"/>
      <c r="E5" s="54"/>
      <c r="F5" s="45"/>
      <c r="G5" s="13"/>
      <c r="H5" s="46"/>
      <c r="I5" s="45"/>
      <c r="J5" s="47"/>
      <c r="K5" s="46"/>
      <c r="L5" s="45"/>
      <c r="M5" s="47"/>
      <c r="N5" s="46"/>
      <c r="O5" s="45"/>
      <c r="P5" s="47"/>
      <c r="Q5" s="46"/>
      <c r="R5" s="45"/>
      <c r="S5" s="47"/>
    </row>
    <row r="6" spans="1:19" x14ac:dyDescent="0.3">
      <c r="A6" s="32">
        <v>43911</v>
      </c>
      <c r="B6" s="42"/>
      <c r="C6" s="39"/>
      <c r="D6" s="17"/>
      <c r="E6" s="54"/>
      <c r="F6" s="45"/>
      <c r="G6" s="13"/>
      <c r="H6" s="46"/>
      <c r="I6" s="45"/>
      <c r="J6" s="47"/>
      <c r="K6" s="46"/>
      <c r="L6" s="45"/>
      <c r="M6" s="47"/>
      <c r="N6" s="46"/>
      <c r="O6" s="45"/>
      <c r="P6" s="47"/>
      <c r="Q6" s="46"/>
      <c r="R6" s="45"/>
      <c r="S6" s="47"/>
    </row>
    <row r="7" spans="1:19" x14ac:dyDescent="0.3">
      <c r="A7" s="32">
        <v>43912</v>
      </c>
      <c r="B7" s="42"/>
      <c r="C7" s="39"/>
      <c r="D7" s="17"/>
      <c r="E7" s="54"/>
      <c r="F7" s="45"/>
      <c r="G7" s="13"/>
      <c r="H7" s="46"/>
      <c r="I7" s="45"/>
      <c r="J7" s="47"/>
      <c r="K7" s="46"/>
      <c r="L7" s="45"/>
      <c r="M7" s="47"/>
      <c r="N7" s="46"/>
      <c r="O7" s="45"/>
      <c r="P7" s="47"/>
      <c r="Q7" s="46"/>
      <c r="R7" s="45"/>
      <c r="S7" s="47"/>
    </row>
    <row r="8" spans="1:19" x14ac:dyDescent="0.3">
      <c r="A8" s="32">
        <v>43913</v>
      </c>
      <c r="B8" s="35">
        <v>1</v>
      </c>
      <c r="C8" s="39"/>
      <c r="D8" s="17"/>
      <c r="E8" s="54"/>
      <c r="F8" s="45"/>
      <c r="G8" s="13"/>
      <c r="H8" s="46"/>
      <c r="I8" s="45"/>
      <c r="J8" s="47"/>
      <c r="K8" s="46"/>
      <c r="L8" s="45"/>
      <c r="M8" s="47"/>
      <c r="N8" s="46"/>
      <c r="O8" s="45"/>
      <c r="P8" s="47"/>
      <c r="Q8" s="46"/>
      <c r="R8" s="45"/>
      <c r="S8" s="47"/>
    </row>
    <row r="9" spans="1:19" x14ac:dyDescent="0.3">
      <c r="A9" s="32">
        <v>43914</v>
      </c>
      <c r="B9" s="35">
        <v>0</v>
      </c>
      <c r="C9" s="39"/>
      <c r="D9" s="17"/>
      <c r="E9" s="54"/>
      <c r="F9" s="45"/>
      <c r="G9" s="13"/>
      <c r="H9" s="46"/>
      <c r="I9" s="45"/>
      <c r="J9" s="47"/>
      <c r="K9" s="46"/>
      <c r="L9" s="45"/>
      <c r="M9" s="47"/>
      <c r="N9" s="46"/>
      <c r="O9" s="45"/>
      <c r="P9" s="47"/>
      <c r="Q9" s="46"/>
      <c r="R9" s="45"/>
      <c r="S9" s="47"/>
    </row>
    <row r="10" spans="1:19" x14ac:dyDescent="0.3">
      <c r="A10" s="32">
        <v>43915</v>
      </c>
      <c r="B10" s="35">
        <v>0</v>
      </c>
      <c r="C10" s="39"/>
      <c r="D10" s="17"/>
      <c r="E10" s="54"/>
      <c r="F10" s="45"/>
      <c r="G10" s="13"/>
      <c r="H10" s="46"/>
      <c r="I10" s="45"/>
      <c r="J10" s="47"/>
      <c r="K10" s="46"/>
      <c r="L10" s="45"/>
      <c r="M10" s="47"/>
      <c r="N10" s="46"/>
      <c r="O10" s="45"/>
      <c r="P10" s="47"/>
      <c r="Q10" s="46"/>
      <c r="R10" s="45"/>
      <c r="S10" s="47"/>
    </row>
    <row r="11" spans="1:19" x14ac:dyDescent="0.3">
      <c r="A11" s="32">
        <v>43916</v>
      </c>
      <c r="B11" s="35">
        <v>0</v>
      </c>
      <c r="C11" s="39"/>
      <c r="D11" s="17"/>
      <c r="E11" s="54"/>
      <c r="F11" s="45"/>
      <c r="G11" s="13"/>
      <c r="H11" s="46"/>
      <c r="I11" s="45"/>
      <c r="J11" s="47"/>
      <c r="K11" s="46"/>
      <c r="L11" s="45"/>
      <c r="M11" s="47"/>
      <c r="N11" s="46"/>
      <c r="O11" s="45"/>
      <c r="P11" s="47"/>
      <c r="Q11" s="46"/>
      <c r="R11" s="45"/>
      <c r="S11" s="47"/>
    </row>
    <row r="12" spans="1:19" x14ac:dyDescent="0.3">
      <c r="A12" s="32">
        <v>43917</v>
      </c>
      <c r="B12" s="35">
        <v>0</v>
      </c>
      <c r="C12" s="39"/>
      <c r="D12" s="17"/>
      <c r="E12" s="54"/>
      <c r="F12" s="45"/>
      <c r="G12" s="13"/>
      <c r="H12" s="46"/>
      <c r="I12" s="45"/>
      <c r="J12" s="47"/>
      <c r="K12" s="46"/>
      <c r="L12" s="45"/>
      <c r="M12" s="47"/>
      <c r="N12" s="46"/>
      <c r="O12" s="45"/>
      <c r="P12" s="47"/>
      <c r="Q12" s="46"/>
      <c r="R12" s="45"/>
      <c r="S12" s="47"/>
    </row>
    <row r="13" spans="1:19" x14ac:dyDescent="0.3">
      <c r="A13" s="32">
        <v>43918</v>
      </c>
      <c r="B13" s="35">
        <v>0</v>
      </c>
      <c r="C13" s="39"/>
      <c r="D13" s="17"/>
      <c r="E13" s="54"/>
      <c r="F13" s="45"/>
      <c r="G13" s="13"/>
      <c r="H13" s="46"/>
      <c r="I13" s="45"/>
      <c r="J13" s="47"/>
      <c r="K13" s="46"/>
      <c r="L13" s="45"/>
      <c r="M13" s="47"/>
      <c r="N13" s="46"/>
      <c r="O13" s="45"/>
      <c r="P13" s="47"/>
      <c r="Q13" s="46"/>
      <c r="R13" s="45"/>
      <c r="S13" s="47"/>
    </row>
    <row r="14" spans="1:19" x14ac:dyDescent="0.3">
      <c r="A14" s="32">
        <v>43919</v>
      </c>
      <c r="B14" s="35">
        <v>1</v>
      </c>
      <c r="C14" s="39"/>
      <c r="D14" s="17"/>
      <c r="E14" s="54"/>
      <c r="F14" s="45"/>
      <c r="G14" s="13"/>
      <c r="H14" s="46"/>
      <c r="I14" s="45"/>
      <c r="J14" s="47"/>
      <c r="K14" s="46"/>
      <c r="L14" s="45"/>
      <c r="M14" s="47"/>
      <c r="N14" s="46"/>
      <c r="O14" s="45"/>
      <c r="P14" s="47"/>
      <c r="Q14" s="46"/>
      <c r="R14" s="45"/>
      <c r="S14" s="47"/>
    </row>
    <row r="15" spans="1:19" x14ac:dyDescent="0.3">
      <c r="A15" s="32">
        <v>43920</v>
      </c>
      <c r="B15" s="35">
        <v>0</v>
      </c>
      <c r="C15" s="39"/>
      <c r="D15" s="17"/>
      <c r="E15" s="54"/>
      <c r="F15" s="45"/>
      <c r="G15" s="13"/>
      <c r="H15" s="46"/>
      <c r="I15" s="45"/>
      <c r="J15" s="47"/>
      <c r="K15" s="46"/>
      <c r="L15" s="45"/>
      <c r="M15" s="47"/>
      <c r="N15" s="46"/>
      <c r="O15" s="45"/>
      <c r="P15" s="47"/>
      <c r="Q15" s="46"/>
      <c r="R15" s="45"/>
      <c r="S15" s="47"/>
    </row>
    <row r="16" spans="1:19" x14ac:dyDescent="0.3">
      <c r="A16" s="32">
        <v>43921</v>
      </c>
      <c r="B16" s="35">
        <v>0</v>
      </c>
      <c r="C16" s="39"/>
      <c r="D16" s="17"/>
      <c r="E16" s="54"/>
      <c r="F16" s="45"/>
      <c r="G16" s="13"/>
      <c r="H16" s="46"/>
      <c r="I16" s="45"/>
      <c r="J16" s="47"/>
      <c r="K16" s="46"/>
      <c r="L16" s="45"/>
      <c r="M16" s="47"/>
      <c r="N16" s="46"/>
      <c r="O16" s="45"/>
      <c r="P16" s="47"/>
      <c r="Q16" s="46"/>
      <c r="R16" s="45"/>
      <c r="S16" s="47"/>
    </row>
    <row r="17" spans="1:19" x14ac:dyDescent="0.3">
      <c r="A17" s="32">
        <v>43922</v>
      </c>
      <c r="B17" s="35">
        <v>0</v>
      </c>
      <c r="C17" s="39"/>
      <c r="D17" s="17"/>
      <c r="E17" s="54"/>
      <c r="F17" s="45"/>
      <c r="G17" s="13"/>
      <c r="H17" s="46"/>
      <c r="I17" s="45"/>
      <c r="J17" s="47"/>
      <c r="K17" s="46"/>
      <c r="L17" s="45"/>
      <c r="M17" s="47"/>
      <c r="N17" s="46"/>
      <c r="O17" s="45"/>
      <c r="P17" s="47"/>
      <c r="Q17" s="46"/>
      <c r="R17" s="45"/>
      <c r="S17" s="47"/>
    </row>
    <row r="18" spans="1:19" x14ac:dyDescent="0.3">
      <c r="A18" s="32">
        <v>43923</v>
      </c>
      <c r="B18" s="35">
        <v>0</v>
      </c>
      <c r="C18" s="39"/>
      <c r="D18" s="17"/>
      <c r="E18" s="54"/>
      <c r="F18" s="45"/>
      <c r="G18" s="13"/>
      <c r="H18" s="46"/>
      <c r="I18" s="45"/>
      <c r="J18" s="47"/>
      <c r="K18" s="46"/>
      <c r="L18" s="45"/>
      <c r="M18" s="47"/>
      <c r="N18" s="46"/>
      <c r="O18" s="45"/>
      <c r="P18" s="47"/>
      <c r="Q18" s="46"/>
      <c r="R18" s="45"/>
      <c r="S18" s="47"/>
    </row>
    <row r="19" spans="1:19" x14ac:dyDescent="0.3">
      <c r="A19" s="32">
        <v>43924</v>
      </c>
      <c r="B19" s="35">
        <v>0</v>
      </c>
      <c r="C19" s="39"/>
      <c r="D19" s="17"/>
      <c r="E19" s="54"/>
      <c r="F19" s="45"/>
      <c r="G19" s="13"/>
      <c r="H19" s="46"/>
      <c r="I19" s="45"/>
      <c r="J19" s="47"/>
      <c r="K19" s="46"/>
      <c r="L19" s="45"/>
      <c r="M19" s="47"/>
      <c r="N19" s="46"/>
      <c r="O19" s="45"/>
      <c r="P19" s="47"/>
      <c r="Q19" s="46"/>
      <c r="R19" s="45"/>
      <c r="S19" s="47"/>
    </row>
    <row r="20" spans="1:19" x14ac:dyDescent="0.3">
      <c r="A20" s="32">
        <v>43925</v>
      </c>
      <c r="B20" s="35">
        <v>0</v>
      </c>
      <c r="C20" s="39"/>
      <c r="D20" s="17"/>
      <c r="E20" s="54"/>
      <c r="F20" s="45"/>
      <c r="G20" s="13"/>
      <c r="H20" s="46"/>
      <c r="I20" s="45"/>
      <c r="J20" s="47"/>
      <c r="K20" s="46"/>
      <c r="L20" s="45"/>
      <c r="M20" s="47"/>
      <c r="N20" s="46"/>
      <c r="O20" s="45"/>
      <c r="P20" s="47"/>
      <c r="Q20" s="46"/>
      <c r="R20" s="45"/>
      <c r="S20" s="47"/>
    </row>
    <row r="21" spans="1:19" x14ac:dyDescent="0.3">
      <c r="A21" s="32">
        <v>43926</v>
      </c>
      <c r="B21" s="35">
        <v>0</v>
      </c>
      <c r="C21" s="39"/>
      <c r="D21" s="17"/>
      <c r="E21" s="54"/>
      <c r="F21" s="45"/>
      <c r="G21" s="13"/>
      <c r="H21" s="46"/>
      <c r="I21" s="45"/>
      <c r="J21" s="47"/>
      <c r="K21" s="46"/>
      <c r="L21" s="45"/>
      <c r="M21" s="47"/>
      <c r="N21" s="46"/>
      <c r="O21" s="45"/>
      <c r="P21" s="47"/>
      <c r="Q21" s="46"/>
      <c r="R21" s="45"/>
      <c r="S21" s="47"/>
    </row>
    <row r="22" spans="1:19" x14ac:dyDescent="0.3">
      <c r="A22" s="32">
        <v>43927</v>
      </c>
      <c r="B22" s="35">
        <v>0</v>
      </c>
      <c r="C22" s="39"/>
      <c r="D22" s="17"/>
      <c r="E22" s="54"/>
      <c r="F22" s="45"/>
      <c r="G22" s="13"/>
      <c r="H22" s="46"/>
      <c r="I22" s="45"/>
      <c r="J22" s="47"/>
      <c r="K22" s="46"/>
      <c r="L22" s="45"/>
      <c r="M22" s="47"/>
      <c r="N22" s="46"/>
      <c r="O22" s="45"/>
      <c r="P22" s="47"/>
      <c r="Q22" s="46"/>
      <c r="R22" s="45"/>
      <c r="S22" s="47"/>
    </row>
    <row r="23" spans="1:19" x14ac:dyDescent="0.3">
      <c r="A23" s="32">
        <v>43928</v>
      </c>
      <c r="B23" s="35">
        <v>0</v>
      </c>
      <c r="C23" s="39"/>
      <c r="D23" s="17"/>
      <c r="E23" s="54"/>
      <c r="F23" s="45"/>
      <c r="G23" s="13"/>
      <c r="H23" s="46"/>
      <c r="I23" s="45"/>
      <c r="J23" s="47"/>
      <c r="K23" s="46"/>
      <c r="L23" s="45"/>
      <c r="M23" s="47"/>
      <c r="N23" s="46"/>
      <c r="O23" s="45"/>
      <c r="P23" s="47"/>
      <c r="Q23" s="46"/>
      <c r="R23" s="45"/>
      <c r="S23" s="47"/>
    </row>
    <row r="24" spans="1:19" x14ac:dyDescent="0.3">
      <c r="A24" s="32">
        <v>43929</v>
      </c>
      <c r="B24" s="35">
        <v>0</v>
      </c>
      <c r="C24" s="39"/>
      <c r="D24" s="17"/>
      <c r="E24" s="54"/>
      <c r="F24" s="45"/>
      <c r="G24" s="13"/>
      <c r="H24" s="46"/>
      <c r="I24" s="45"/>
      <c r="J24" s="47"/>
      <c r="K24" s="46"/>
      <c r="L24" s="45"/>
      <c r="M24" s="47"/>
      <c r="N24" s="46"/>
      <c r="O24" s="45"/>
      <c r="P24" s="47"/>
      <c r="Q24" s="46"/>
      <c r="R24" s="45"/>
      <c r="S24" s="47"/>
    </row>
    <row r="25" spans="1:19" x14ac:dyDescent="0.3">
      <c r="A25" s="32">
        <v>43930</v>
      </c>
      <c r="B25" s="35">
        <v>0</v>
      </c>
      <c r="C25" s="39"/>
      <c r="D25" s="17"/>
      <c r="E25" s="54"/>
      <c r="F25" s="45"/>
      <c r="G25" s="13"/>
      <c r="H25" s="46"/>
      <c r="I25" s="45"/>
      <c r="J25" s="47"/>
      <c r="K25" s="46"/>
      <c r="L25" s="45"/>
      <c r="M25" s="47"/>
      <c r="N25" s="46"/>
      <c r="O25" s="45"/>
      <c r="P25" s="47"/>
      <c r="Q25" s="46"/>
      <c r="R25" s="45"/>
      <c r="S25" s="47"/>
    </row>
    <row r="26" spans="1:19" x14ac:dyDescent="0.3">
      <c r="A26" s="32">
        <v>43931</v>
      </c>
      <c r="B26" s="35">
        <v>0</v>
      </c>
      <c r="C26" s="39"/>
      <c r="D26" s="17"/>
      <c r="E26" s="54"/>
      <c r="F26" s="45"/>
      <c r="G26" s="13"/>
      <c r="H26" s="46"/>
      <c r="I26" s="45"/>
      <c r="J26" s="47"/>
      <c r="K26" s="46"/>
      <c r="L26" s="45"/>
      <c r="M26" s="47"/>
      <c r="N26" s="46"/>
      <c r="O26" s="45"/>
      <c r="P26" s="47"/>
      <c r="Q26" s="46"/>
      <c r="R26" s="45"/>
      <c r="S26" s="47"/>
    </row>
    <row r="27" spans="1:19" x14ac:dyDescent="0.3">
      <c r="A27" s="32">
        <v>43932</v>
      </c>
      <c r="B27" s="35">
        <v>0</v>
      </c>
      <c r="C27" s="39"/>
      <c r="D27" s="17"/>
      <c r="E27" s="54"/>
      <c r="F27" s="45"/>
      <c r="G27" s="13"/>
      <c r="H27" s="46"/>
      <c r="I27" s="45"/>
      <c r="J27" s="47"/>
      <c r="K27" s="46"/>
      <c r="L27" s="45"/>
      <c r="M27" s="47"/>
      <c r="N27" s="46"/>
      <c r="O27" s="45"/>
      <c r="P27" s="47"/>
      <c r="Q27" s="46"/>
      <c r="R27" s="45"/>
      <c r="S27" s="47"/>
    </row>
    <row r="28" spans="1:19" x14ac:dyDescent="0.3">
      <c r="A28" s="32">
        <v>43933</v>
      </c>
      <c r="B28" s="35">
        <v>0</v>
      </c>
      <c r="C28" s="39"/>
      <c r="D28" s="17"/>
      <c r="E28" s="54"/>
      <c r="F28" s="45"/>
      <c r="G28" s="13"/>
      <c r="H28" s="46"/>
      <c r="I28" s="45"/>
      <c r="J28" s="47"/>
      <c r="K28" s="46"/>
      <c r="L28" s="45"/>
      <c r="M28" s="47"/>
      <c r="N28" s="46"/>
      <c r="O28" s="45"/>
      <c r="P28" s="47"/>
      <c r="Q28" s="46"/>
      <c r="R28" s="45"/>
      <c r="S28" s="47"/>
    </row>
    <row r="29" spans="1:19" x14ac:dyDescent="0.3">
      <c r="A29" s="32">
        <v>43934</v>
      </c>
      <c r="B29" s="35">
        <v>0</v>
      </c>
      <c r="C29" s="39"/>
      <c r="D29" s="17"/>
      <c r="E29" s="54"/>
      <c r="F29" s="45"/>
      <c r="G29" s="13"/>
      <c r="H29" s="46"/>
      <c r="I29" s="45"/>
      <c r="J29" s="47"/>
      <c r="K29" s="46"/>
      <c r="L29" s="45"/>
      <c r="M29" s="47"/>
      <c r="N29" s="46"/>
      <c r="O29" s="45"/>
      <c r="P29" s="47"/>
      <c r="Q29" s="46"/>
      <c r="R29" s="45"/>
      <c r="S29" s="47"/>
    </row>
    <row r="30" spans="1:19" x14ac:dyDescent="0.3">
      <c r="A30" s="32">
        <v>43935</v>
      </c>
      <c r="B30" s="35">
        <v>0</v>
      </c>
      <c r="C30" s="39"/>
      <c r="D30" s="17"/>
      <c r="E30" s="54"/>
      <c r="F30" s="45"/>
      <c r="G30" s="13"/>
      <c r="H30" s="46"/>
      <c r="I30" s="45"/>
      <c r="J30" s="47"/>
      <c r="K30" s="46"/>
      <c r="L30" s="45"/>
      <c r="M30" s="47"/>
      <c r="N30" s="46"/>
      <c r="O30" s="45"/>
      <c r="P30" s="47"/>
      <c r="Q30" s="46"/>
      <c r="R30" s="45"/>
      <c r="S30" s="47"/>
    </row>
    <row r="31" spans="1:19" x14ac:dyDescent="0.3">
      <c r="A31" s="32">
        <v>43936</v>
      </c>
      <c r="B31" s="35">
        <v>0</v>
      </c>
      <c r="C31" s="39"/>
      <c r="D31" s="17"/>
      <c r="E31" s="54"/>
      <c r="F31" s="45"/>
      <c r="G31" s="13"/>
      <c r="H31" s="46"/>
      <c r="I31" s="45"/>
      <c r="J31" s="47"/>
      <c r="K31" s="46"/>
      <c r="L31" s="45"/>
      <c r="M31" s="47"/>
      <c r="N31" s="46"/>
      <c r="O31" s="45"/>
      <c r="P31" s="47"/>
      <c r="Q31" s="46"/>
      <c r="R31" s="45"/>
      <c r="S31" s="47"/>
    </row>
    <row r="32" spans="1:19" x14ac:dyDescent="0.3">
      <c r="A32" s="32">
        <v>43937</v>
      </c>
      <c r="B32" s="35">
        <v>0</v>
      </c>
      <c r="C32" s="39"/>
      <c r="D32" s="17"/>
      <c r="E32" s="54"/>
      <c r="F32" s="45"/>
      <c r="G32" s="13"/>
      <c r="H32" s="46"/>
      <c r="I32" s="45"/>
      <c r="J32" s="47"/>
      <c r="K32" s="46"/>
      <c r="L32" s="45"/>
      <c r="M32" s="47"/>
      <c r="N32" s="46"/>
      <c r="O32" s="45"/>
      <c r="P32" s="47"/>
      <c r="Q32" s="46"/>
      <c r="R32" s="45"/>
      <c r="S32" s="47"/>
    </row>
    <row r="33" spans="1:19" x14ac:dyDescent="0.3">
      <c r="A33" s="32">
        <v>43938</v>
      </c>
      <c r="B33" s="35">
        <v>0</v>
      </c>
      <c r="C33" s="39"/>
      <c r="D33" s="17"/>
      <c r="E33" s="54"/>
      <c r="F33" s="45"/>
      <c r="G33" s="13"/>
      <c r="H33" s="46"/>
      <c r="I33" s="45"/>
      <c r="J33" s="47"/>
      <c r="K33" s="46"/>
      <c r="L33" s="45"/>
      <c r="M33" s="47"/>
      <c r="N33" s="46"/>
      <c r="O33" s="45"/>
      <c r="P33" s="47"/>
      <c r="Q33" s="46"/>
      <c r="R33" s="45"/>
      <c r="S33" s="47"/>
    </row>
    <row r="34" spans="1:19" x14ac:dyDescent="0.3">
      <c r="A34" s="32">
        <v>43939</v>
      </c>
      <c r="B34" s="35">
        <v>0</v>
      </c>
      <c r="C34" s="39"/>
      <c r="D34" s="17"/>
      <c r="E34" s="54"/>
      <c r="F34" s="45"/>
      <c r="G34" s="13"/>
      <c r="H34" s="46"/>
      <c r="I34" s="45"/>
      <c r="J34" s="47"/>
      <c r="K34" s="46"/>
      <c r="L34" s="45"/>
      <c r="M34" s="47"/>
      <c r="N34" s="46"/>
      <c r="O34" s="45"/>
      <c r="P34" s="47"/>
      <c r="Q34" s="46"/>
      <c r="R34" s="45"/>
      <c r="S34" s="47"/>
    </row>
    <row r="35" spans="1:19" x14ac:dyDescent="0.3">
      <c r="A35" s="32">
        <v>43940</v>
      </c>
      <c r="B35" s="35">
        <v>0</v>
      </c>
      <c r="C35" s="39"/>
      <c r="D35" s="17"/>
      <c r="E35" s="54"/>
      <c r="F35" s="45"/>
      <c r="G35" s="13"/>
      <c r="H35" s="46"/>
      <c r="I35" s="45"/>
      <c r="J35" s="47"/>
      <c r="K35" s="46"/>
      <c r="L35" s="45"/>
      <c r="M35" s="47"/>
      <c r="N35" s="46"/>
      <c r="O35" s="45"/>
      <c r="P35" s="47"/>
      <c r="Q35" s="46"/>
      <c r="R35" s="45"/>
      <c r="S35" s="47"/>
    </row>
    <row r="36" spans="1:19" x14ac:dyDescent="0.3">
      <c r="A36" s="32">
        <v>43941</v>
      </c>
      <c r="B36" s="35">
        <v>0</v>
      </c>
      <c r="C36" s="39"/>
      <c r="D36" s="17"/>
      <c r="E36" s="54"/>
      <c r="F36" s="45"/>
      <c r="G36" s="13"/>
      <c r="H36" s="46"/>
      <c r="I36" s="45"/>
      <c r="J36" s="47"/>
      <c r="K36" s="46"/>
      <c r="L36" s="45"/>
      <c r="M36" s="47"/>
      <c r="N36" s="46"/>
      <c r="O36" s="45"/>
      <c r="P36" s="47"/>
      <c r="Q36" s="46"/>
      <c r="R36" s="45"/>
      <c r="S36" s="47"/>
    </row>
    <row r="37" spans="1:19" x14ac:dyDescent="0.3">
      <c r="A37" s="32">
        <v>43942</v>
      </c>
      <c r="B37" s="35">
        <v>0</v>
      </c>
      <c r="C37" s="39"/>
      <c r="D37" s="17"/>
      <c r="E37" s="54"/>
      <c r="F37" s="45"/>
      <c r="G37" s="13"/>
      <c r="H37" s="46"/>
      <c r="I37" s="45"/>
      <c r="J37" s="47"/>
      <c r="K37" s="46"/>
      <c r="L37" s="45"/>
      <c r="M37" s="47"/>
      <c r="N37" s="46"/>
      <c r="O37" s="45"/>
      <c r="P37" s="47"/>
      <c r="Q37" s="46"/>
      <c r="R37" s="45"/>
      <c r="S37" s="47"/>
    </row>
    <row r="38" spans="1:19" x14ac:dyDescent="0.3">
      <c r="A38" s="32">
        <v>43943</v>
      </c>
      <c r="B38" s="35">
        <v>0</v>
      </c>
      <c r="C38" s="39"/>
      <c r="D38" s="17"/>
      <c r="E38" s="54"/>
      <c r="F38" s="45"/>
      <c r="G38" s="13"/>
      <c r="H38" s="46"/>
      <c r="I38" s="45"/>
      <c r="J38" s="47"/>
      <c r="K38" s="46"/>
      <c r="L38" s="45"/>
      <c r="M38" s="47"/>
      <c r="N38" s="46"/>
      <c r="O38" s="45"/>
      <c r="P38" s="47"/>
      <c r="Q38" s="46"/>
      <c r="R38" s="45"/>
      <c r="S38" s="47"/>
    </row>
    <row r="39" spans="1:19" x14ac:dyDescent="0.3">
      <c r="A39" s="32">
        <v>43944</v>
      </c>
      <c r="B39" s="35">
        <v>0</v>
      </c>
      <c r="C39" s="39"/>
      <c r="D39" s="17"/>
      <c r="E39" s="54"/>
      <c r="F39" s="45"/>
      <c r="G39" s="13"/>
      <c r="H39" s="46"/>
      <c r="I39" s="45"/>
      <c r="J39" s="47"/>
      <c r="K39" s="46"/>
      <c r="L39" s="45"/>
      <c r="M39" s="47"/>
      <c r="N39" s="46"/>
      <c r="O39" s="45"/>
      <c r="P39" s="47"/>
      <c r="Q39" s="46"/>
      <c r="R39" s="45"/>
      <c r="S39" s="47"/>
    </row>
    <row r="40" spans="1:19" x14ac:dyDescent="0.3">
      <c r="A40" s="32">
        <v>43945</v>
      </c>
      <c r="B40" s="35">
        <v>0</v>
      </c>
      <c r="C40" s="39"/>
      <c r="D40" s="17"/>
      <c r="E40" s="54"/>
      <c r="F40" s="45"/>
      <c r="G40" s="13"/>
      <c r="H40" s="46"/>
      <c r="I40" s="45"/>
      <c r="J40" s="47"/>
      <c r="K40" s="46"/>
      <c r="L40" s="45"/>
      <c r="M40" s="47"/>
      <c r="N40" s="46"/>
      <c r="O40" s="45"/>
      <c r="P40" s="47"/>
      <c r="Q40" s="46"/>
      <c r="R40" s="45"/>
      <c r="S40" s="47"/>
    </row>
    <row r="41" spans="1:19" x14ac:dyDescent="0.3">
      <c r="A41" s="32">
        <v>43946</v>
      </c>
      <c r="B41" s="35">
        <v>0</v>
      </c>
      <c r="C41" s="39"/>
      <c r="D41" s="17"/>
      <c r="E41" s="54"/>
      <c r="F41" s="45"/>
      <c r="G41" s="13"/>
      <c r="H41" s="46"/>
      <c r="I41" s="45"/>
      <c r="J41" s="47"/>
      <c r="K41" s="46"/>
      <c r="L41" s="45"/>
      <c r="M41" s="47"/>
      <c r="N41" s="46"/>
      <c r="O41" s="45"/>
      <c r="P41" s="47"/>
      <c r="Q41" s="46"/>
      <c r="R41" s="45"/>
      <c r="S41" s="47"/>
    </row>
    <row r="42" spans="1:19" x14ac:dyDescent="0.3">
      <c r="A42" s="32">
        <v>43947</v>
      </c>
      <c r="B42" s="35">
        <v>0</v>
      </c>
      <c r="C42" s="39"/>
      <c r="D42" s="17"/>
      <c r="E42" s="54"/>
      <c r="F42" s="45"/>
      <c r="G42" s="13"/>
      <c r="H42" s="46"/>
      <c r="I42" s="45"/>
      <c r="J42" s="47"/>
      <c r="K42" s="46"/>
      <c r="L42" s="45"/>
      <c r="M42" s="47"/>
      <c r="N42" s="46"/>
      <c r="O42" s="45"/>
      <c r="P42" s="47"/>
      <c r="Q42" s="46"/>
      <c r="R42" s="45"/>
      <c r="S42" s="47"/>
    </row>
    <row r="43" spans="1:19" x14ac:dyDescent="0.3">
      <c r="A43" s="32">
        <v>43948</v>
      </c>
      <c r="B43" s="35">
        <v>0</v>
      </c>
      <c r="C43" s="39"/>
      <c r="D43" s="17"/>
      <c r="E43" s="54"/>
      <c r="F43" s="45"/>
      <c r="G43" s="13"/>
      <c r="H43" s="46"/>
      <c r="I43" s="45"/>
      <c r="J43" s="47"/>
      <c r="K43" s="46"/>
      <c r="L43" s="45"/>
      <c r="M43" s="47"/>
      <c r="N43" s="46"/>
      <c r="O43" s="45"/>
      <c r="P43" s="47"/>
      <c r="Q43" s="46"/>
      <c r="R43" s="45"/>
      <c r="S43" s="47"/>
    </row>
    <row r="44" spans="1:19" x14ac:dyDescent="0.3">
      <c r="A44" s="32">
        <v>43949</v>
      </c>
      <c r="B44" s="35">
        <v>0</v>
      </c>
      <c r="C44" s="39"/>
      <c r="D44" s="17"/>
      <c r="E44" s="54"/>
      <c r="F44" s="45"/>
      <c r="G44" s="13"/>
      <c r="H44" s="46"/>
      <c r="I44" s="45"/>
      <c r="J44" s="47"/>
      <c r="K44" s="46"/>
      <c r="L44" s="45"/>
      <c r="M44" s="47"/>
      <c r="N44" s="46"/>
      <c r="O44" s="45"/>
      <c r="P44" s="47"/>
      <c r="Q44" s="46"/>
      <c r="R44" s="45"/>
      <c r="S44" s="47"/>
    </row>
    <row r="45" spans="1:19" x14ac:dyDescent="0.3">
      <c r="A45" s="32">
        <v>43950</v>
      </c>
      <c r="B45" s="35">
        <v>0</v>
      </c>
      <c r="C45" s="39"/>
      <c r="D45" s="17"/>
      <c r="E45" s="54"/>
      <c r="F45" s="45"/>
      <c r="G45" s="13"/>
      <c r="H45" s="46"/>
      <c r="I45" s="45"/>
      <c r="J45" s="47"/>
      <c r="K45" s="46"/>
      <c r="L45" s="45"/>
      <c r="M45" s="47"/>
      <c r="N45" s="46"/>
      <c r="O45" s="45"/>
      <c r="P45" s="47"/>
      <c r="Q45" s="46"/>
      <c r="R45" s="45"/>
      <c r="S45" s="47"/>
    </row>
    <row r="46" spans="1:19" x14ac:dyDescent="0.3">
      <c r="A46" s="32">
        <v>43951</v>
      </c>
      <c r="B46" s="35">
        <v>0</v>
      </c>
      <c r="C46" s="39"/>
      <c r="D46" s="17"/>
      <c r="E46" s="54"/>
      <c r="F46" s="45"/>
      <c r="G46" s="13"/>
      <c r="H46" s="46"/>
      <c r="I46" s="45"/>
      <c r="J46" s="47"/>
      <c r="K46" s="46"/>
      <c r="L46" s="45"/>
      <c r="M46" s="47"/>
      <c r="N46" s="46"/>
      <c r="O46" s="45"/>
      <c r="P46" s="47"/>
      <c r="Q46" s="46"/>
      <c r="R46" s="45"/>
      <c r="S46" s="47"/>
    </row>
    <row r="47" spans="1:19" x14ac:dyDescent="0.3">
      <c r="A47" s="32">
        <v>43952</v>
      </c>
      <c r="B47" s="35">
        <v>0</v>
      </c>
      <c r="C47" s="39"/>
      <c r="D47" s="17"/>
      <c r="E47" s="54"/>
      <c r="F47" s="45"/>
      <c r="G47" s="13"/>
      <c r="H47" s="46"/>
      <c r="I47" s="45"/>
      <c r="J47" s="47"/>
      <c r="K47" s="46"/>
      <c r="L47" s="45"/>
      <c r="M47" s="47"/>
      <c r="N47" s="46"/>
      <c r="O47" s="45"/>
      <c r="P47" s="47"/>
      <c r="Q47" s="46"/>
      <c r="R47" s="45"/>
      <c r="S47" s="47"/>
    </row>
    <row r="48" spans="1:19" x14ac:dyDescent="0.3">
      <c r="A48" s="32">
        <v>43953</v>
      </c>
      <c r="B48" s="35">
        <v>0</v>
      </c>
      <c r="C48" s="39"/>
      <c r="D48" s="17"/>
      <c r="E48" s="54"/>
      <c r="F48" s="45"/>
      <c r="G48" s="13"/>
      <c r="H48" s="46"/>
      <c r="I48" s="45"/>
      <c r="J48" s="47"/>
      <c r="K48" s="46"/>
      <c r="L48" s="45"/>
      <c r="M48" s="47"/>
      <c r="N48" s="46"/>
      <c r="O48" s="45"/>
      <c r="P48" s="47"/>
      <c r="Q48" s="46"/>
      <c r="R48" s="45"/>
      <c r="S48" s="47"/>
    </row>
    <row r="49" spans="1:19" x14ac:dyDescent="0.3">
      <c r="A49" s="32">
        <v>43954</v>
      </c>
      <c r="B49" s="35">
        <v>0</v>
      </c>
      <c r="C49" s="39"/>
      <c r="D49" s="17"/>
      <c r="E49" s="54"/>
      <c r="F49" s="45"/>
      <c r="G49" s="13"/>
      <c r="H49" s="46"/>
      <c r="I49" s="45"/>
      <c r="J49" s="47"/>
      <c r="K49" s="46"/>
      <c r="L49" s="45"/>
      <c r="M49" s="47"/>
      <c r="N49" s="46"/>
      <c r="O49" s="45"/>
      <c r="P49" s="47"/>
      <c r="Q49" s="46"/>
      <c r="R49" s="45"/>
      <c r="S49" s="47"/>
    </row>
    <row r="50" spans="1:19" x14ac:dyDescent="0.3">
      <c r="A50" s="32">
        <v>43955</v>
      </c>
      <c r="B50" s="35">
        <v>1</v>
      </c>
      <c r="C50" s="39"/>
      <c r="D50" s="17"/>
      <c r="E50" s="54"/>
      <c r="F50" s="45"/>
      <c r="G50" s="13"/>
      <c r="H50" s="46"/>
      <c r="I50" s="45"/>
      <c r="J50" s="47"/>
      <c r="K50" s="46"/>
      <c r="L50" s="45"/>
      <c r="M50" s="47"/>
      <c r="N50" s="46"/>
      <c r="O50" s="45"/>
      <c r="P50" s="47"/>
      <c r="Q50" s="46"/>
      <c r="R50" s="45"/>
      <c r="S50" s="47"/>
    </row>
    <row r="51" spans="1:19" x14ac:dyDescent="0.3">
      <c r="A51" s="32">
        <v>43956</v>
      </c>
      <c r="B51" s="35">
        <v>0</v>
      </c>
      <c r="C51" s="39"/>
      <c r="D51" s="17"/>
      <c r="E51" s="54"/>
      <c r="F51" s="45"/>
      <c r="G51" s="13"/>
      <c r="H51" s="46"/>
      <c r="I51" s="45"/>
      <c r="J51" s="47"/>
      <c r="K51" s="46"/>
      <c r="L51" s="45"/>
      <c r="M51" s="47"/>
      <c r="N51" s="46"/>
      <c r="O51" s="45"/>
      <c r="P51" s="47"/>
      <c r="Q51" s="46"/>
      <c r="R51" s="45"/>
      <c r="S51" s="47"/>
    </row>
    <row r="52" spans="1:19" x14ac:dyDescent="0.3">
      <c r="A52" s="32">
        <v>43957</v>
      </c>
      <c r="B52" s="35">
        <v>0</v>
      </c>
      <c r="C52" s="39"/>
      <c r="D52" s="17"/>
      <c r="E52" s="54"/>
      <c r="F52" s="45"/>
      <c r="G52" s="13"/>
      <c r="H52" s="46"/>
      <c r="I52" s="45"/>
      <c r="J52" s="47"/>
      <c r="K52" s="46"/>
      <c r="L52" s="45"/>
      <c r="M52" s="47"/>
      <c r="N52" s="46"/>
      <c r="O52" s="45"/>
      <c r="P52" s="47"/>
      <c r="Q52" s="46"/>
      <c r="R52" s="45"/>
      <c r="S52" s="47"/>
    </row>
    <row r="53" spans="1:19" x14ac:dyDescent="0.3">
      <c r="A53" s="32">
        <v>43958</v>
      </c>
      <c r="B53" s="35">
        <v>0</v>
      </c>
      <c r="C53" s="39"/>
      <c r="D53" s="17"/>
      <c r="E53" s="54"/>
      <c r="F53" s="45"/>
      <c r="G53" s="13"/>
      <c r="H53" s="46"/>
      <c r="I53" s="45"/>
      <c r="J53" s="47"/>
      <c r="K53" s="46"/>
      <c r="L53" s="45"/>
      <c r="M53" s="47"/>
      <c r="N53" s="46"/>
      <c r="O53" s="45"/>
      <c r="P53" s="47"/>
      <c r="Q53" s="46"/>
      <c r="R53" s="45"/>
      <c r="S53" s="47"/>
    </row>
    <row r="54" spans="1:19" x14ac:dyDescent="0.3">
      <c r="A54" s="32">
        <v>43959</v>
      </c>
      <c r="B54" s="35">
        <v>0</v>
      </c>
      <c r="C54" s="39"/>
      <c r="D54" s="17"/>
      <c r="E54" s="54"/>
      <c r="F54" s="45"/>
      <c r="G54" s="13"/>
      <c r="H54" s="46"/>
      <c r="I54" s="45"/>
      <c r="J54" s="47"/>
      <c r="K54" s="46"/>
      <c r="L54" s="45"/>
      <c r="M54" s="47"/>
      <c r="N54" s="46"/>
      <c r="O54" s="45"/>
      <c r="P54" s="47"/>
      <c r="Q54" s="46"/>
      <c r="R54" s="45"/>
      <c r="S54" s="47"/>
    </row>
    <row r="55" spans="1:19" x14ac:dyDescent="0.3">
      <c r="A55" s="32">
        <v>43960</v>
      </c>
      <c r="B55" s="35">
        <v>0</v>
      </c>
      <c r="C55" s="39"/>
      <c r="D55" s="17"/>
      <c r="E55" s="54"/>
      <c r="F55" s="45"/>
      <c r="G55" s="13"/>
      <c r="H55" s="46"/>
      <c r="I55" s="45"/>
      <c r="J55" s="47"/>
      <c r="K55" s="46"/>
      <c r="L55" s="45"/>
      <c r="M55" s="47"/>
      <c r="N55" s="46"/>
      <c r="O55" s="45"/>
      <c r="P55" s="47"/>
      <c r="Q55" s="46"/>
      <c r="R55" s="45"/>
      <c r="S55" s="47"/>
    </row>
    <row r="56" spans="1:19" x14ac:dyDescent="0.3">
      <c r="A56" s="32">
        <v>43961</v>
      </c>
      <c r="B56" s="35">
        <v>0</v>
      </c>
      <c r="C56" s="39"/>
      <c r="D56" s="17"/>
      <c r="E56" s="54"/>
      <c r="F56" s="45"/>
      <c r="G56" s="13"/>
      <c r="H56" s="46"/>
      <c r="I56" s="45"/>
      <c r="J56" s="47"/>
      <c r="K56" s="46"/>
      <c r="L56" s="45"/>
      <c r="M56" s="47"/>
      <c r="N56" s="46"/>
      <c r="O56" s="45"/>
      <c r="P56" s="47"/>
      <c r="Q56" s="46"/>
      <c r="R56" s="45"/>
      <c r="S56" s="47"/>
    </row>
    <row r="57" spans="1:19" x14ac:dyDescent="0.3">
      <c r="A57" s="32">
        <v>43962</v>
      </c>
      <c r="B57" s="35">
        <v>1</v>
      </c>
      <c r="C57" s="39"/>
      <c r="D57" s="17"/>
      <c r="E57" s="54"/>
      <c r="F57" s="45"/>
      <c r="G57" s="13"/>
      <c r="H57" s="46"/>
      <c r="I57" s="45"/>
      <c r="J57" s="47"/>
      <c r="K57" s="46"/>
      <c r="L57" s="45"/>
      <c r="M57" s="47"/>
      <c r="N57" s="46"/>
      <c r="O57" s="45"/>
      <c r="P57" s="47"/>
      <c r="Q57" s="46"/>
      <c r="R57" s="45"/>
      <c r="S57" s="47"/>
    </row>
    <row r="58" spans="1:19" x14ac:dyDescent="0.3">
      <c r="A58" s="32">
        <v>43963</v>
      </c>
      <c r="B58" s="35">
        <v>1</v>
      </c>
      <c r="C58" s="39"/>
      <c r="D58" s="17"/>
      <c r="E58" s="54"/>
      <c r="F58" s="45"/>
      <c r="G58" s="13"/>
      <c r="H58" s="46"/>
      <c r="I58" s="45"/>
      <c r="J58" s="47"/>
      <c r="K58" s="46"/>
      <c r="L58" s="45"/>
      <c r="M58" s="47"/>
      <c r="N58" s="46"/>
      <c r="O58" s="45"/>
      <c r="P58" s="47"/>
      <c r="Q58" s="46"/>
      <c r="R58" s="45"/>
      <c r="S58" s="47"/>
    </row>
    <row r="59" spans="1:19" x14ac:dyDescent="0.3">
      <c r="A59" s="32">
        <v>43964</v>
      </c>
      <c r="B59" s="35">
        <v>0</v>
      </c>
      <c r="C59" s="39"/>
      <c r="D59" s="17"/>
      <c r="E59" s="54"/>
      <c r="F59" s="45"/>
      <c r="G59" s="13"/>
      <c r="H59" s="46"/>
      <c r="I59" s="45"/>
      <c r="J59" s="47"/>
      <c r="K59" s="46"/>
      <c r="L59" s="45"/>
      <c r="M59" s="47"/>
      <c r="N59" s="46"/>
      <c r="O59" s="45"/>
      <c r="P59" s="47"/>
      <c r="Q59" s="46"/>
      <c r="R59" s="45"/>
      <c r="S59" s="47"/>
    </row>
    <row r="60" spans="1:19" x14ac:dyDescent="0.3">
      <c r="A60" s="32">
        <v>43965</v>
      </c>
      <c r="B60" s="35">
        <v>0</v>
      </c>
      <c r="C60" s="39"/>
      <c r="D60" s="17"/>
      <c r="E60" s="54"/>
      <c r="F60" s="45"/>
      <c r="G60" s="13"/>
      <c r="H60" s="46"/>
      <c r="I60" s="45"/>
      <c r="J60" s="47"/>
      <c r="K60" s="46"/>
      <c r="L60" s="45"/>
      <c r="M60" s="47"/>
      <c r="N60" s="46"/>
      <c r="O60" s="45"/>
      <c r="P60" s="47"/>
      <c r="Q60" s="46"/>
      <c r="R60" s="45"/>
      <c r="S60" s="47"/>
    </row>
    <row r="61" spans="1:19" x14ac:dyDescent="0.3">
      <c r="A61" s="32">
        <v>43966</v>
      </c>
      <c r="B61" s="35">
        <v>0</v>
      </c>
      <c r="C61" s="39"/>
      <c r="D61" s="17"/>
      <c r="E61" s="54"/>
      <c r="F61" s="45"/>
      <c r="G61" s="13"/>
      <c r="H61" s="46"/>
      <c r="I61" s="45"/>
      <c r="J61" s="47"/>
      <c r="K61" s="46"/>
      <c r="L61" s="45"/>
      <c r="M61" s="47"/>
      <c r="N61" s="46"/>
      <c r="O61" s="45"/>
      <c r="P61" s="47"/>
      <c r="Q61" s="46"/>
      <c r="R61" s="45"/>
      <c r="S61" s="47"/>
    </row>
    <row r="62" spans="1:19" x14ac:dyDescent="0.3">
      <c r="A62" s="32">
        <v>43967</v>
      </c>
      <c r="B62" s="35">
        <v>0</v>
      </c>
      <c r="C62" s="39"/>
      <c r="D62" s="17"/>
      <c r="E62" s="54"/>
      <c r="F62" s="45"/>
      <c r="G62" s="13"/>
      <c r="H62" s="46"/>
      <c r="I62" s="45"/>
      <c r="J62" s="47"/>
      <c r="K62" s="46"/>
      <c r="L62" s="45"/>
      <c r="M62" s="47"/>
      <c r="N62" s="46"/>
      <c r="O62" s="45"/>
      <c r="P62" s="47"/>
      <c r="Q62" s="46"/>
      <c r="R62" s="45"/>
      <c r="S62" s="47"/>
    </row>
    <row r="63" spans="1:19" x14ac:dyDescent="0.3">
      <c r="A63" s="32">
        <v>43968</v>
      </c>
      <c r="B63" s="35">
        <v>0</v>
      </c>
      <c r="C63" s="39"/>
      <c r="D63" s="17"/>
      <c r="E63" s="54"/>
      <c r="F63" s="45"/>
      <c r="G63" s="13"/>
      <c r="H63" s="46"/>
      <c r="I63" s="45"/>
      <c r="J63" s="47"/>
      <c r="K63" s="46"/>
      <c r="L63" s="45"/>
      <c r="M63" s="47"/>
      <c r="N63" s="46"/>
      <c r="O63" s="45"/>
      <c r="P63" s="47"/>
      <c r="Q63" s="46"/>
      <c r="R63" s="45"/>
      <c r="S63" s="47"/>
    </row>
    <row r="64" spans="1:19" x14ac:dyDescent="0.3">
      <c r="A64" s="32">
        <v>43969</v>
      </c>
      <c r="B64" s="35">
        <v>0</v>
      </c>
      <c r="C64" s="39"/>
      <c r="D64" s="17"/>
      <c r="E64" s="54"/>
      <c r="F64" s="45"/>
      <c r="G64" s="13"/>
      <c r="H64" s="46"/>
      <c r="I64" s="45"/>
      <c r="J64" s="47"/>
      <c r="K64" s="46"/>
      <c r="L64" s="45"/>
      <c r="M64" s="47"/>
      <c r="N64" s="46"/>
      <c r="O64" s="45"/>
      <c r="P64" s="47"/>
      <c r="Q64" s="46"/>
      <c r="R64" s="45"/>
      <c r="S64" s="47"/>
    </row>
    <row r="65" spans="1:19" x14ac:dyDescent="0.3">
      <c r="A65" s="32">
        <v>43970</v>
      </c>
      <c r="B65" s="35">
        <v>1</v>
      </c>
      <c r="C65" s="39"/>
      <c r="D65" s="17"/>
      <c r="E65" s="54"/>
      <c r="F65" s="45"/>
      <c r="G65" s="13"/>
      <c r="H65" s="46"/>
      <c r="I65" s="45"/>
      <c r="J65" s="47"/>
      <c r="K65" s="46"/>
      <c r="L65" s="45"/>
      <c r="M65" s="47"/>
      <c r="N65" s="46"/>
      <c r="O65" s="45"/>
      <c r="P65" s="47"/>
      <c r="Q65" s="46"/>
      <c r="R65" s="45"/>
      <c r="S65" s="47"/>
    </row>
    <row r="66" spans="1:19" x14ac:dyDescent="0.3">
      <c r="A66" s="32">
        <v>43971</v>
      </c>
      <c r="B66" s="35">
        <v>0</v>
      </c>
      <c r="C66" s="39"/>
      <c r="D66" s="17"/>
      <c r="E66" s="54"/>
      <c r="F66" s="45"/>
      <c r="G66" s="13"/>
      <c r="H66" s="46"/>
      <c r="I66" s="45"/>
      <c r="J66" s="47"/>
      <c r="K66" s="46"/>
      <c r="L66" s="45"/>
      <c r="M66" s="47"/>
      <c r="N66" s="46"/>
      <c r="O66" s="45"/>
      <c r="P66" s="47"/>
      <c r="Q66" s="46"/>
      <c r="R66" s="45"/>
      <c r="S66" s="47"/>
    </row>
    <row r="67" spans="1:19" x14ac:dyDescent="0.3">
      <c r="A67" s="32">
        <v>43972</v>
      </c>
      <c r="B67" s="35">
        <v>0</v>
      </c>
      <c r="C67" s="39"/>
      <c r="D67" s="17"/>
      <c r="E67" s="54"/>
      <c r="F67" s="45"/>
      <c r="G67" s="13"/>
      <c r="H67" s="46"/>
      <c r="I67" s="45"/>
      <c r="J67" s="47"/>
      <c r="K67" s="46"/>
      <c r="L67" s="45"/>
      <c r="M67" s="47"/>
      <c r="N67" s="46"/>
      <c r="O67" s="45"/>
      <c r="P67" s="47"/>
      <c r="Q67" s="46"/>
      <c r="R67" s="45"/>
      <c r="S67" s="47"/>
    </row>
    <row r="68" spans="1:19" x14ac:dyDescent="0.3">
      <c r="A68" s="32">
        <v>43973</v>
      </c>
      <c r="B68" s="35">
        <v>0</v>
      </c>
      <c r="C68" s="39"/>
      <c r="D68" s="17"/>
      <c r="E68" s="54"/>
      <c r="F68" s="45"/>
      <c r="G68" s="13"/>
      <c r="H68" s="46"/>
      <c r="I68" s="45"/>
      <c r="J68" s="47"/>
      <c r="K68" s="46"/>
      <c r="L68" s="45"/>
      <c r="M68" s="47"/>
      <c r="N68" s="46"/>
      <c r="O68" s="45"/>
      <c r="P68" s="47"/>
      <c r="Q68" s="46"/>
      <c r="R68" s="45"/>
      <c r="S68" s="47"/>
    </row>
    <row r="69" spans="1:19" x14ac:dyDescent="0.3">
      <c r="A69" s="32">
        <v>43974</v>
      </c>
      <c r="B69" s="35">
        <v>0</v>
      </c>
      <c r="C69" s="39"/>
      <c r="D69" s="17"/>
      <c r="E69" s="54"/>
      <c r="F69" s="45"/>
      <c r="G69" s="13"/>
      <c r="H69" s="46"/>
      <c r="I69" s="45"/>
      <c r="J69" s="47"/>
      <c r="K69" s="46"/>
      <c r="L69" s="45"/>
      <c r="M69" s="47"/>
      <c r="N69" s="46"/>
      <c r="O69" s="45"/>
      <c r="P69" s="47"/>
      <c r="Q69" s="46"/>
      <c r="R69" s="45"/>
      <c r="S69" s="47"/>
    </row>
    <row r="70" spans="1:19" x14ac:dyDescent="0.3">
      <c r="A70" s="32">
        <v>43975</v>
      </c>
      <c r="B70" s="35">
        <v>0</v>
      </c>
      <c r="C70" s="39"/>
      <c r="D70" s="17"/>
      <c r="E70" s="54"/>
      <c r="F70" s="45"/>
      <c r="G70" s="13"/>
      <c r="H70" s="46"/>
      <c r="I70" s="45"/>
      <c r="J70" s="47"/>
      <c r="K70" s="46"/>
      <c r="L70" s="45"/>
      <c r="M70" s="47"/>
      <c r="N70" s="46"/>
      <c r="O70" s="45"/>
      <c r="P70" s="47"/>
      <c r="Q70" s="46"/>
      <c r="R70" s="45"/>
      <c r="S70" s="47"/>
    </row>
    <row r="71" spans="1:19" x14ac:dyDescent="0.3">
      <c r="A71" s="32">
        <v>43976</v>
      </c>
      <c r="B71" s="35">
        <v>1</v>
      </c>
      <c r="C71" s="39"/>
      <c r="D71" s="17"/>
      <c r="E71" s="54"/>
      <c r="F71" s="45"/>
      <c r="G71" s="13"/>
      <c r="H71" s="46"/>
      <c r="I71" s="45"/>
      <c r="J71" s="47"/>
      <c r="K71" s="46"/>
      <c r="L71" s="45"/>
      <c r="M71" s="47"/>
      <c r="N71" s="46"/>
      <c r="O71" s="45"/>
      <c r="P71" s="47"/>
      <c r="Q71" s="46"/>
      <c r="R71" s="45"/>
      <c r="S71" s="47"/>
    </row>
    <row r="72" spans="1:19" x14ac:dyDescent="0.3">
      <c r="A72" s="32">
        <v>43977</v>
      </c>
      <c r="B72" s="35">
        <v>0</v>
      </c>
      <c r="C72" s="39"/>
      <c r="D72" s="17"/>
      <c r="E72" s="54"/>
      <c r="F72" s="45"/>
      <c r="G72" s="13"/>
      <c r="H72" s="46"/>
      <c r="I72" s="45"/>
      <c r="J72" s="47"/>
      <c r="K72" s="46"/>
      <c r="L72" s="45"/>
      <c r="M72" s="47"/>
      <c r="N72" s="46"/>
      <c r="O72" s="45"/>
      <c r="P72" s="47"/>
      <c r="Q72" s="46"/>
      <c r="R72" s="45"/>
      <c r="S72" s="47"/>
    </row>
    <row r="73" spans="1:19" x14ac:dyDescent="0.3">
      <c r="A73" s="32">
        <v>43978</v>
      </c>
      <c r="B73" s="35">
        <v>0</v>
      </c>
      <c r="C73" s="39"/>
      <c r="D73" s="17"/>
      <c r="E73" s="54"/>
      <c r="F73" s="45"/>
      <c r="G73" s="13"/>
      <c r="H73" s="46"/>
      <c r="I73" s="45"/>
      <c r="J73" s="47"/>
      <c r="K73" s="46"/>
      <c r="L73" s="45"/>
      <c r="M73" s="47"/>
      <c r="N73" s="46"/>
      <c r="O73" s="45"/>
      <c r="P73" s="47"/>
      <c r="Q73" s="46"/>
      <c r="R73" s="45"/>
      <c r="S73" s="47"/>
    </row>
    <row r="74" spans="1:19" x14ac:dyDescent="0.3">
      <c r="A74" s="32">
        <v>43979</v>
      </c>
      <c r="B74" s="35">
        <v>0</v>
      </c>
      <c r="C74" s="39"/>
      <c r="D74" s="17"/>
      <c r="E74" s="54"/>
      <c r="F74" s="45"/>
      <c r="G74" s="13"/>
      <c r="H74" s="46"/>
      <c r="I74" s="45"/>
      <c r="J74" s="47"/>
      <c r="K74" s="46"/>
      <c r="L74" s="45"/>
      <c r="M74" s="47"/>
      <c r="N74" s="46"/>
      <c r="O74" s="45"/>
      <c r="P74" s="47"/>
      <c r="Q74" s="46"/>
      <c r="R74" s="45"/>
      <c r="S74" s="47"/>
    </row>
    <row r="75" spans="1:19" x14ac:dyDescent="0.3">
      <c r="A75" s="32">
        <v>43980</v>
      </c>
      <c r="B75" s="35">
        <v>0</v>
      </c>
      <c r="C75" s="39"/>
      <c r="D75" s="17"/>
      <c r="E75" s="54"/>
      <c r="F75" s="45"/>
      <c r="G75" s="13"/>
      <c r="H75" s="46"/>
      <c r="I75" s="45"/>
      <c r="J75" s="47"/>
      <c r="K75" s="46"/>
      <c r="L75" s="45"/>
      <c r="M75" s="47"/>
      <c r="N75" s="46"/>
      <c r="O75" s="45"/>
      <c r="P75" s="47"/>
      <c r="Q75" s="46"/>
      <c r="R75" s="45"/>
      <c r="S75" s="47"/>
    </row>
    <row r="76" spans="1:19" x14ac:dyDescent="0.3">
      <c r="A76" s="32">
        <v>43981</v>
      </c>
      <c r="B76" s="35">
        <v>0</v>
      </c>
      <c r="C76" s="39"/>
      <c r="D76" s="17"/>
      <c r="E76" s="54"/>
      <c r="F76" s="45"/>
      <c r="G76" s="13"/>
      <c r="H76" s="46"/>
      <c r="I76" s="45"/>
      <c r="J76" s="47"/>
      <c r="K76" s="46"/>
      <c r="L76" s="45"/>
      <c r="M76" s="47"/>
      <c r="N76" s="46"/>
      <c r="O76" s="45"/>
      <c r="P76" s="47"/>
      <c r="Q76" s="46"/>
      <c r="R76" s="45"/>
      <c r="S76" s="47"/>
    </row>
    <row r="77" spans="1:19" x14ac:dyDescent="0.3">
      <c r="A77" s="32">
        <v>43982</v>
      </c>
      <c r="B77" s="35">
        <v>0</v>
      </c>
      <c r="C77" s="39"/>
      <c r="D77" s="17"/>
      <c r="E77" s="54"/>
      <c r="F77" s="45"/>
      <c r="G77" s="13"/>
      <c r="H77" s="46"/>
      <c r="I77" s="45"/>
      <c r="J77" s="47"/>
      <c r="K77" s="46"/>
      <c r="L77" s="45"/>
      <c r="M77" s="47"/>
      <c r="N77" s="46"/>
      <c r="O77" s="45"/>
      <c r="P77" s="47"/>
      <c r="Q77" s="46"/>
      <c r="R77" s="45"/>
      <c r="S77" s="47"/>
    </row>
    <row r="78" spans="1:19" x14ac:dyDescent="0.3">
      <c r="A78" s="32">
        <v>43983</v>
      </c>
      <c r="B78" s="35">
        <v>0</v>
      </c>
      <c r="C78" s="39"/>
      <c r="D78" s="17"/>
      <c r="E78" s="54"/>
      <c r="F78" s="45"/>
      <c r="G78" s="13"/>
      <c r="H78" s="46"/>
      <c r="I78" s="45"/>
      <c r="J78" s="47"/>
      <c r="K78" s="46"/>
      <c r="L78" s="45"/>
      <c r="M78" s="47"/>
      <c r="N78" s="46"/>
      <c r="O78" s="45"/>
      <c r="P78" s="47"/>
      <c r="Q78" s="46"/>
      <c r="R78" s="45"/>
      <c r="S78" s="47"/>
    </row>
    <row r="79" spans="1:19" x14ac:dyDescent="0.3">
      <c r="A79" s="32">
        <v>43984</v>
      </c>
      <c r="B79" s="35">
        <v>0</v>
      </c>
      <c r="C79" s="39"/>
      <c r="D79" s="17"/>
      <c r="E79" s="54"/>
      <c r="F79" s="45"/>
      <c r="G79" s="13"/>
      <c r="H79" s="46"/>
      <c r="I79" s="45"/>
      <c r="J79" s="47"/>
      <c r="K79" s="46"/>
      <c r="L79" s="45"/>
      <c r="M79" s="47"/>
      <c r="N79" s="46"/>
      <c r="O79" s="45"/>
      <c r="P79" s="47"/>
      <c r="Q79" s="46"/>
      <c r="R79" s="45"/>
      <c r="S79" s="47"/>
    </row>
    <row r="80" spans="1:19" x14ac:dyDescent="0.3">
      <c r="A80" s="32">
        <v>43985</v>
      </c>
      <c r="B80" s="35">
        <v>0</v>
      </c>
      <c r="C80" s="39"/>
      <c r="D80" s="17"/>
      <c r="E80" s="54"/>
      <c r="F80" s="45"/>
      <c r="G80" s="13"/>
      <c r="H80" s="46"/>
      <c r="I80" s="45"/>
      <c r="J80" s="47"/>
      <c r="K80" s="46"/>
      <c r="L80" s="45"/>
      <c r="M80" s="47"/>
      <c r="N80" s="46"/>
      <c r="O80" s="45"/>
      <c r="P80" s="47"/>
      <c r="Q80" s="46"/>
      <c r="R80" s="45"/>
      <c r="S80" s="47"/>
    </row>
    <row r="81" spans="1:19" x14ac:dyDescent="0.3">
      <c r="A81" s="32">
        <v>43986</v>
      </c>
      <c r="B81" s="35">
        <v>0</v>
      </c>
      <c r="C81" s="39"/>
      <c r="D81" s="17"/>
      <c r="E81" s="54"/>
      <c r="F81" s="45"/>
      <c r="G81" s="13"/>
      <c r="H81" s="46"/>
      <c r="I81" s="45"/>
      <c r="J81" s="47"/>
      <c r="K81" s="46"/>
      <c r="L81" s="45"/>
      <c r="M81" s="47"/>
      <c r="N81" s="46"/>
      <c r="O81" s="45"/>
      <c r="P81" s="47"/>
      <c r="Q81" s="46"/>
      <c r="R81" s="45"/>
      <c r="S81" s="47"/>
    </row>
    <row r="82" spans="1:19" x14ac:dyDescent="0.3">
      <c r="A82" s="32">
        <v>43987</v>
      </c>
      <c r="B82" s="35">
        <v>0</v>
      </c>
      <c r="C82" s="39"/>
      <c r="D82" s="17"/>
      <c r="E82" s="54"/>
      <c r="F82" s="45"/>
      <c r="G82" s="13"/>
      <c r="H82" s="46"/>
      <c r="I82" s="45"/>
      <c r="J82" s="47"/>
      <c r="K82" s="46"/>
      <c r="L82" s="45"/>
      <c r="M82" s="47"/>
      <c r="N82" s="46"/>
      <c r="O82" s="45"/>
      <c r="P82" s="47"/>
      <c r="Q82" s="46"/>
      <c r="R82" s="45"/>
      <c r="S82" s="47"/>
    </row>
    <row r="83" spans="1:19" x14ac:dyDescent="0.3">
      <c r="A83" s="32">
        <v>43988</v>
      </c>
      <c r="B83" s="35">
        <v>0</v>
      </c>
      <c r="C83" s="39"/>
      <c r="D83" s="17"/>
      <c r="E83" s="54"/>
      <c r="F83" s="45"/>
      <c r="G83" s="13"/>
      <c r="H83" s="46"/>
      <c r="I83" s="45"/>
      <c r="J83" s="47"/>
      <c r="K83" s="46"/>
      <c r="L83" s="45"/>
      <c r="M83" s="47"/>
      <c r="N83" s="46"/>
      <c r="O83" s="45"/>
      <c r="P83" s="47"/>
      <c r="Q83" s="46"/>
      <c r="R83" s="45"/>
      <c r="S83" s="47"/>
    </row>
    <row r="84" spans="1:19" x14ac:dyDescent="0.3">
      <c r="A84" s="32">
        <v>43989</v>
      </c>
      <c r="B84" s="35">
        <v>0</v>
      </c>
      <c r="C84" s="39"/>
      <c r="D84" s="17"/>
      <c r="E84" s="54"/>
      <c r="F84" s="45"/>
      <c r="G84" s="13"/>
      <c r="H84" s="46"/>
      <c r="I84" s="45"/>
      <c r="J84" s="47"/>
      <c r="K84" s="46"/>
      <c r="L84" s="45"/>
      <c r="M84" s="47"/>
      <c r="N84" s="46"/>
      <c r="O84" s="45"/>
      <c r="P84" s="47"/>
      <c r="Q84" s="46"/>
      <c r="R84" s="45"/>
      <c r="S84" s="47"/>
    </row>
    <row r="85" spans="1:19" x14ac:dyDescent="0.3">
      <c r="A85" s="32">
        <v>43990</v>
      </c>
      <c r="B85" s="35">
        <v>0</v>
      </c>
      <c r="C85" s="39"/>
      <c r="D85" s="17"/>
      <c r="E85" s="54"/>
      <c r="F85" s="45"/>
      <c r="G85" s="13"/>
      <c r="H85" s="46"/>
      <c r="I85" s="45"/>
      <c r="J85" s="47"/>
      <c r="K85" s="46"/>
      <c r="L85" s="45"/>
      <c r="M85" s="47"/>
      <c r="N85" s="46"/>
      <c r="O85" s="45"/>
      <c r="P85" s="47"/>
      <c r="Q85" s="46"/>
      <c r="R85" s="45"/>
      <c r="S85" s="47"/>
    </row>
    <row r="86" spans="1:19" x14ac:dyDescent="0.3">
      <c r="A86" s="32">
        <v>43991</v>
      </c>
      <c r="B86" s="35">
        <v>3</v>
      </c>
      <c r="C86" s="39"/>
      <c r="D86" s="17"/>
      <c r="E86" s="54"/>
      <c r="F86" s="45"/>
      <c r="G86" s="13"/>
      <c r="H86" s="46"/>
      <c r="I86" s="45"/>
      <c r="J86" s="47"/>
      <c r="K86" s="46"/>
      <c r="L86" s="45"/>
      <c r="M86" s="47"/>
      <c r="N86" s="46"/>
      <c r="O86" s="45"/>
      <c r="P86" s="47"/>
      <c r="Q86" s="46"/>
      <c r="R86" s="45"/>
      <c r="S86" s="47"/>
    </row>
    <row r="87" spans="1:19" x14ac:dyDescent="0.3">
      <c r="A87" s="32">
        <v>43992</v>
      </c>
      <c r="B87" s="35">
        <v>3</v>
      </c>
      <c r="C87" s="39"/>
      <c r="D87" s="17"/>
      <c r="E87" s="54"/>
      <c r="F87" s="45"/>
      <c r="G87" s="13"/>
      <c r="H87" s="46"/>
      <c r="I87" s="45"/>
      <c r="J87" s="47"/>
      <c r="K87" s="46"/>
      <c r="L87" s="45"/>
      <c r="M87" s="47"/>
      <c r="N87" s="46"/>
      <c r="O87" s="45"/>
      <c r="P87" s="47"/>
      <c r="Q87" s="46"/>
      <c r="R87" s="45"/>
      <c r="S87" s="47"/>
    </row>
    <row r="88" spans="1:19" x14ac:dyDescent="0.3">
      <c r="A88" s="32">
        <v>43993</v>
      </c>
      <c r="B88" s="35">
        <v>1</v>
      </c>
      <c r="C88" s="39"/>
      <c r="D88" s="17"/>
      <c r="E88" s="54"/>
      <c r="F88" s="45"/>
      <c r="G88" s="13"/>
      <c r="H88" s="46"/>
      <c r="I88" s="45"/>
      <c r="J88" s="47"/>
      <c r="K88" s="46"/>
      <c r="L88" s="45"/>
      <c r="M88" s="47"/>
      <c r="N88" s="46"/>
      <c r="O88" s="45"/>
      <c r="P88" s="47"/>
      <c r="Q88" s="46"/>
      <c r="R88" s="45"/>
      <c r="S88" s="47"/>
    </row>
    <row r="89" spans="1:19" x14ac:dyDescent="0.3">
      <c r="A89" s="32">
        <v>43994</v>
      </c>
      <c r="B89" s="35">
        <v>4</v>
      </c>
      <c r="C89" s="39"/>
      <c r="D89" s="17"/>
      <c r="E89" s="54"/>
      <c r="F89" s="45"/>
      <c r="G89" s="13"/>
      <c r="H89" s="46"/>
      <c r="I89" s="45"/>
      <c r="J89" s="47"/>
      <c r="K89" s="46"/>
      <c r="L89" s="45"/>
      <c r="M89" s="47"/>
      <c r="N89" s="46"/>
      <c r="O89" s="45"/>
      <c r="P89" s="47"/>
      <c r="Q89" s="46"/>
      <c r="R89" s="45"/>
      <c r="S89" s="47"/>
    </row>
    <row r="90" spans="1:19" x14ac:dyDescent="0.3">
      <c r="A90" s="32">
        <v>43995</v>
      </c>
      <c r="B90" s="35">
        <v>5</v>
      </c>
      <c r="C90" s="39"/>
      <c r="D90" s="17"/>
      <c r="E90" s="54"/>
      <c r="F90" s="45"/>
      <c r="G90" s="13"/>
      <c r="H90" s="46"/>
      <c r="I90" s="45"/>
      <c r="J90" s="47"/>
      <c r="K90" s="46"/>
      <c r="L90" s="45"/>
      <c r="M90" s="47"/>
      <c r="N90" s="46"/>
      <c r="O90" s="45"/>
      <c r="P90" s="47"/>
      <c r="Q90" s="46"/>
      <c r="R90" s="45"/>
      <c r="S90" s="47"/>
    </row>
    <row r="91" spans="1:19" x14ac:dyDescent="0.3">
      <c r="A91" s="32">
        <v>43996</v>
      </c>
      <c r="B91" s="35">
        <v>7</v>
      </c>
      <c r="C91" s="39"/>
      <c r="D91" s="17"/>
      <c r="E91" s="54"/>
      <c r="F91" s="45"/>
      <c r="G91" s="13"/>
      <c r="H91" s="46"/>
      <c r="I91" s="45"/>
      <c r="J91" s="47"/>
      <c r="K91" s="46"/>
      <c r="L91" s="45"/>
      <c r="M91" s="47"/>
      <c r="N91" s="46"/>
      <c r="O91" s="45"/>
      <c r="P91" s="47"/>
      <c r="Q91" s="46"/>
      <c r="R91" s="45"/>
      <c r="S91" s="47"/>
    </row>
    <row r="92" spans="1:19" x14ac:dyDescent="0.3">
      <c r="A92" s="32">
        <v>43997</v>
      </c>
      <c r="B92" s="35">
        <v>2</v>
      </c>
      <c r="C92" s="39"/>
      <c r="D92" s="17"/>
      <c r="E92" s="54"/>
      <c r="F92" s="45"/>
      <c r="G92" s="13"/>
      <c r="H92" s="46"/>
      <c r="I92" s="45"/>
      <c r="J92" s="47"/>
      <c r="K92" s="46"/>
      <c r="L92" s="45"/>
      <c r="M92" s="47"/>
      <c r="N92" s="46"/>
      <c r="O92" s="45"/>
      <c r="P92" s="47"/>
      <c r="Q92" s="46"/>
      <c r="R92" s="45"/>
      <c r="S92" s="47"/>
    </row>
    <row r="93" spans="1:19" x14ac:dyDescent="0.3">
      <c r="A93" s="32">
        <v>43998</v>
      </c>
      <c r="B93" s="35">
        <v>7</v>
      </c>
      <c r="C93" s="39"/>
      <c r="D93" s="17"/>
      <c r="E93" s="54"/>
      <c r="F93" s="45"/>
      <c r="G93" s="13"/>
      <c r="H93" s="46"/>
      <c r="I93" s="45"/>
      <c r="J93" s="47"/>
      <c r="K93" s="46"/>
      <c r="L93" s="45"/>
      <c r="M93" s="47"/>
      <c r="N93" s="46"/>
      <c r="O93" s="45"/>
      <c r="P93" s="47"/>
      <c r="Q93" s="46"/>
      <c r="R93" s="45"/>
      <c r="S93" s="47"/>
    </row>
    <row r="94" spans="1:19" x14ac:dyDescent="0.3">
      <c r="A94" s="32">
        <v>43999</v>
      </c>
      <c r="B94" s="35">
        <v>7</v>
      </c>
      <c r="C94" s="39"/>
      <c r="D94" s="17"/>
      <c r="E94" s="54"/>
      <c r="F94" s="45"/>
      <c r="G94" s="13"/>
      <c r="H94" s="46"/>
      <c r="I94" s="45"/>
      <c r="J94" s="47"/>
      <c r="K94" s="46"/>
      <c r="L94" s="45"/>
      <c r="M94" s="47"/>
      <c r="N94" s="46"/>
      <c r="O94" s="45"/>
      <c r="P94" s="47"/>
      <c r="Q94" s="46"/>
      <c r="R94" s="45"/>
      <c r="S94" s="47"/>
    </row>
    <row r="95" spans="1:19" x14ac:dyDescent="0.3">
      <c r="A95" s="32">
        <v>44000</v>
      </c>
      <c r="B95" s="35">
        <v>6</v>
      </c>
      <c r="C95" s="39"/>
      <c r="D95" s="17"/>
      <c r="E95" s="54"/>
      <c r="F95" s="45"/>
      <c r="G95" s="13"/>
      <c r="H95" s="46"/>
      <c r="I95" s="45"/>
      <c r="J95" s="47"/>
      <c r="K95" s="46"/>
      <c r="L95" s="45"/>
      <c r="M95" s="47"/>
      <c r="N95" s="46"/>
      <c r="O95" s="45"/>
      <c r="P95" s="47"/>
      <c r="Q95" s="46"/>
      <c r="R95" s="45"/>
      <c r="S95" s="47"/>
    </row>
    <row r="96" spans="1:19" x14ac:dyDescent="0.3">
      <c r="A96" s="32">
        <v>44001</v>
      </c>
      <c r="B96" s="35">
        <v>11</v>
      </c>
      <c r="C96" s="39"/>
      <c r="D96" s="17"/>
      <c r="E96" s="54"/>
      <c r="F96" s="45"/>
      <c r="G96" s="13"/>
      <c r="H96" s="46"/>
      <c r="I96" s="45"/>
      <c r="J96" s="47"/>
      <c r="K96" s="46"/>
      <c r="L96" s="45"/>
      <c r="M96" s="47"/>
      <c r="N96" s="46"/>
      <c r="O96" s="45"/>
      <c r="P96" s="47"/>
      <c r="Q96" s="46"/>
      <c r="R96" s="45"/>
      <c r="S96" s="47"/>
    </row>
    <row r="97" spans="1:19" x14ac:dyDescent="0.3">
      <c r="A97" s="32">
        <v>44002</v>
      </c>
      <c r="B97" s="35">
        <v>17</v>
      </c>
      <c r="C97" s="39"/>
      <c r="D97" s="17"/>
      <c r="E97" s="54"/>
      <c r="F97" s="45"/>
      <c r="G97" s="13"/>
      <c r="H97" s="46"/>
      <c r="I97" s="45"/>
      <c r="J97" s="47"/>
      <c r="K97" s="46"/>
      <c r="L97" s="45"/>
      <c r="M97" s="47"/>
      <c r="N97" s="46"/>
      <c r="O97" s="45"/>
      <c r="P97" s="47"/>
      <c r="Q97" s="46"/>
      <c r="R97" s="45"/>
      <c r="S97" s="47"/>
    </row>
    <row r="98" spans="1:19" x14ac:dyDescent="0.3">
      <c r="A98" s="32">
        <v>44003</v>
      </c>
      <c r="B98" s="35">
        <v>16</v>
      </c>
      <c r="C98" s="39"/>
      <c r="D98" s="17"/>
      <c r="E98" s="54"/>
      <c r="F98" s="45"/>
      <c r="G98" s="13"/>
      <c r="H98" s="46"/>
      <c r="I98" s="45"/>
      <c r="J98" s="47"/>
      <c r="K98" s="46"/>
      <c r="L98" s="45"/>
      <c r="M98" s="47"/>
      <c r="N98" s="46"/>
      <c r="O98" s="45"/>
      <c r="P98" s="47"/>
      <c r="Q98" s="46"/>
      <c r="R98" s="45"/>
      <c r="S98" s="47"/>
    </row>
    <row r="99" spans="1:19" x14ac:dyDescent="0.3">
      <c r="A99" s="32">
        <v>44004</v>
      </c>
      <c r="B99" s="35">
        <v>28</v>
      </c>
      <c r="C99" s="39"/>
      <c r="D99" s="17"/>
      <c r="E99" s="54"/>
      <c r="F99" s="45"/>
      <c r="G99" s="13"/>
      <c r="H99" s="46"/>
      <c r="I99" s="45"/>
      <c r="J99" s="47"/>
      <c r="K99" s="46"/>
      <c r="L99" s="45"/>
      <c r="M99" s="47"/>
      <c r="N99" s="46"/>
      <c r="O99" s="45"/>
      <c r="P99" s="47"/>
      <c r="Q99" s="46"/>
      <c r="R99" s="45"/>
      <c r="S99" s="47"/>
    </row>
    <row r="100" spans="1:19" x14ac:dyDescent="0.3">
      <c r="A100" s="32">
        <v>44005</v>
      </c>
      <c r="B100" s="35">
        <v>14</v>
      </c>
      <c r="C100" s="39"/>
      <c r="D100" s="17"/>
      <c r="E100" s="54"/>
      <c r="F100" s="45"/>
      <c r="G100" s="13"/>
      <c r="H100" s="46"/>
      <c r="I100" s="45"/>
      <c r="J100" s="47"/>
      <c r="K100" s="46"/>
      <c r="L100" s="45"/>
      <c r="M100" s="47"/>
      <c r="N100" s="46"/>
      <c r="O100" s="45"/>
      <c r="P100" s="47"/>
      <c r="Q100" s="46"/>
      <c r="R100" s="45"/>
      <c r="S100" s="47"/>
    </row>
    <row r="101" spans="1:19" x14ac:dyDescent="0.3">
      <c r="A101" s="32">
        <v>44006</v>
      </c>
      <c r="B101" s="35">
        <v>16</v>
      </c>
      <c r="C101" s="39"/>
      <c r="D101" s="17"/>
      <c r="E101" s="54"/>
      <c r="F101" s="45"/>
      <c r="G101" s="13"/>
      <c r="H101" s="46"/>
      <c r="I101" s="45"/>
      <c r="J101" s="47"/>
      <c r="K101" s="46"/>
      <c r="L101" s="45"/>
      <c r="M101" s="47"/>
      <c r="N101" s="46"/>
      <c r="O101" s="45"/>
      <c r="P101" s="47"/>
      <c r="Q101" s="46"/>
      <c r="R101" s="45"/>
      <c r="S101" s="47"/>
    </row>
    <row r="102" spans="1:19" x14ac:dyDescent="0.3">
      <c r="A102" s="32">
        <v>44007</v>
      </c>
      <c r="B102" s="35">
        <v>16</v>
      </c>
      <c r="C102" s="39"/>
      <c r="D102" s="17"/>
      <c r="E102" s="54"/>
      <c r="F102" s="45"/>
      <c r="G102" s="13"/>
      <c r="H102" s="46"/>
      <c r="I102" s="45"/>
      <c r="J102" s="47"/>
      <c r="K102" s="46"/>
      <c r="L102" s="45"/>
      <c r="M102" s="47"/>
      <c r="N102" s="46"/>
      <c r="O102" s="45"/>
      <c r="P102" s="47"/>
      <c r="Q102" s="46"/>
      <c r="R102" s="45"/>
      <c r="S102" s="47"/>
    </row>
    <row r="103" spans="1:19" x14ac:dyDescent="0.3">
      <c r="A103" s="32">
        <v>44008</v>
      </c>
      <c r="B103" s="35">
        <v>16</v>
      </c>
      <c r="C103" s="39"/>
      <c r="D103" s="17"/>
      <c r="E103" s="54"/>
      <c r="F103" s="45"/>
      <c r="G103" s="13"/>
      <c r="H103" s="46"/>
      <c r="I103" s="45"/>
      <c r="J103" s="47"/>
      <c r="K103" s="46"/>
      <c r="L103" s="45"/>
      <c r="M103" s="47"/>
      <c r="N103" s="46"/>
      <c r="O103" s="45"/>
      <c r="P103" s="47"/>
      <c r="Q103" s="46"/>
      <c r="R103" s="45"/>
      <c r="S103" s="47"/>
    </row>
    <row r="104" spans="1:19" x14ac:dyDescent="0.3">
      <c r="A104" s="32">
        <v>44009</v>
      </c>
      <c r="B104" s="35">
        <v>16</v>
      </c>
      <c r="C104" s="39"/>
      <c r="D104" s="17"/>
      <c r="E104" s="54"/>
      <c r="F104" s="45"/>
      <c r="G104" s="13"/>
      <c r="H104" s="46"/>
      <c r="I104" s="45"/>
      <c r="J104" s="47"/>
      <c r="K104" s="46"/>
      <c r="L104" s="45"/>
      <c r="M104" s="47"/>
      <c r="N104" s="46"/>
      <c r="O104" s="45"/>
      <c r="P104" s="47"/>
      <c r="Q104" s="46"/>
      <c r="R104" s="45"/>
      <c r="S104" s="47"/>
    </row>
    <row r="105" spans="1:19" x14ac:dyDescent="0.3">
      <c r="A105" s="32">
        <v>44010</v>
      </c>
      <c r="B105" s="35">
        <v>7</v>
      </c>
      <c r="C105" s="39"/>
      <c r="D105" s="17"/>
      <c r="E105" s="54"/>
      <c r="F105" s="45"/>
      <c r="G105" s="13"/>
      <c r="H105" s="46"/>
      <c r="I105" s="45"/>
      <c r="J105" s="47"/>
      <c r="K105" s="46"/>
      <c r="L105" s="45"/>
      <c r="M105" s="47"/>
      <c r="N105" s="46"/>
      <c r="O105" s="45"/>
      <c r="P105" s="47"/>
      <c r="Q105" s="46"/>
      <c r="R105" s="45"/>
      <c r="S105" s="47"/>
    </row>
    <row r="106" spans="1:19" x14ac:dyDescent="0.3">
      <c r="A106" s="32">
        <v>44011</v>
      </c>
      <c r="B106" s="35">
        <v>10</v>
      </c>
      <c r="C106" s="39"/>
      <c r="D106" s="17"/>
      <c r="E106" s="54"/>
      <c r="F106" s="45"/>
      <c r="G106" s="13"/>
      <c r="H106" s="46"/>
      <c r="I106" s="45"/>
      <c r="J106" s="47"/>
      <c r="K106" s="46"/>
      <c r="L106" s="45"/>
      <c r="M106" s="47"/>
      <c r="N106" s="46"/>
      <c r="O106" s="45"/>
      <c r="P106" s="47"/>
      <c r="Q106" s="46"/>
      <c r="R106" s="45"/>
      <c r="S106" s="47"/>
    </row>
    <row r="107" spans="1:19" x14ac:dyDescent="0.3">
      <c r="A107" s="32">
        <v>44012</v>
      </c>
      <c r="B107" s="35">
        <v>12</v>
      </c>
      <c r="C107" s="39"/>
      <c r="D107" s="17"/>
      <c r="E107" s="54"/>
      <c r="F107" s="45"/>
      <c r="G107" s="13"/>
      <c r="H107" s="46"/>
      <c r="I107" s="45"/>
      <c r="J107" s="47"/>
      <c r="K107" s="46"/>
      <c r="L107" s="45"/>
      <c r="M107" s="47"/>
      <c r="N107" s="46"/>
      <c r="O107" s="45"/>
      <c r="P107" s="47"/>
      <c r="Q107" s="46"/>
      <c r="R107" s="45"/>
      <c r="S107" s="47"/>
    </row>
    <row r="108" spans="1:19" x14ac:dyDescent="0.3">
      <c r="A108" s="32">
        <v>44013</v>
      </c>
      <c r="B108" s="35">
        <v>10</v>
      </c>
      <c r="C108" s="39"/>
      <c r="D108" s="17"/>
      <c r="E108" s="54"/>
      <c r="F108" s="45"/>
      <c r="G108" s="13"/>
      <c r="H108" s="46"/>
      <c r="I108" s="45"/>
      <c r="J108" s="47"/>
      <c r="K108" s="46"/>
      <c r="L108" s="45"/>
      <c r="M108" s="47"/>
      <c r="N108" s="46"/>
      <c r="O108" s="45"/>
      <c r="P108" s="47"/>
      <c r="Q108" s="46"/>
      <c r="R108" s="45"/>
      <c r="S108" s="47"/>
    </row>
    <row r="109" spans="1:19" x14ac:dyDescent="0.3">
      <c r="A109" s="32">
        <v>44014</v>
      </c>
      <c r="B109" s="35">
        <v>10</v>
      </c>
      <c r="C109" s="39"/>
      <c r="D109" s="17"/>
      <c r="E109" s="54"/>
      <c r="F109" s="45"/>
      <c r="G109" s="13"/>
      <c r="H109" s="46"/>
      <c r="I109" s="45"/>
      <c r="J109" s="47"/>
      <c r="K109" s="46"/>
      <c r="L109" s="45"/>
      <c r="M109" s="47"/>
      <c r="N109" s="46"/>
      <c r="O109" s="45"/>
      <c r="P109" s="47"/>
      <c r="Q109" s="46"/>
      <c r="R109" s="45"/>
      <c r="S109" s="47"/>
    </row>
    <row r="110" spans="1:19" x14ac:dyDescent="0.3">
      <c r="A110" s="32">
        <v>44015</v>
      </c>
      <c r="B110" s="35">
        <v>12</v>
      </c>
      <c r="C110" s="39"/>
      <c r="D110" s="17"/>
      <c r="E110" s="54"/>
      <c r="F110" s="45"/>
      <c r="G110" s="13"/>
      <c r="H110" s="46"/>
      <c r="I110" s="45"/>
      <c r="J110" s="47"/>
      <c r="K110" s="46"/>
      <c r="L110" s="45"/>
      <c r="M110" s="47"/>
      <c r="N110" s="46"/>
      <c r="O110" s="45"/>
      <c r="P110" s="47"/>
      <c r="Q110" s="46"/>
      <c r="R110" s="45"/>
      <c r="S110" s="47"/>
    </row>
    <row r="111" spans="1:19" x14ac:dyDescent="0.3">
      <c r="A111" s="32">
        <v>44016</v>
      </c>
      <c r="B111" s="35">
        <v>14</v>
      </c>
      <c r="C111" s="39"/>
      <c r="D111" s="17"/>
      <c r="E111" s="54"/>
      <c r="F111" s="45"/>
      <c r="G111" s="13"/>
      <c r="H111" s="46"/>
      <c r="I111" s="45"/>
      <c r="J111" s="47"/>
      <c r="K111" s="46"/>
      <c r="L111" s="45"/>
      <c r="M111" s="47"/>
      <c r="N111" s="46"/>
      <c r="O111" s="45"/>
      <c r="P111" s="47"/>
      <c r="Q111" s="46"/>
      <c r="R111" s="45"/>
      <c r="S111" s="47"/>
    </row>
    <row r="112" spans="1:19" x14ac:dyDescent="0.3">
      <c r="A112" s="32">
        <v>44017</v>
      </c>
      <c r="B112" s="35">
        <v>19</v>
      </c>
      <c r="C112" s="39"/>
      <c r="D112" s="17"/>
      <c r="E112" s="54"/>
      <c r="F112" s="45"/>
      <c r="G112" s="13"/>
      <c r="H112" s="46"/>
      <c r="I112" s="45"/>
      <c r="J112" s="47"/>
      <c r="K112" s="46"/>
      <c r="L112" s="45"/>
      <c r="M112" s="47"/>
      <c r="N112" s="46"/>
      <c r="O112" s="45"/>
      <c r="P112" s="47"/>
      <c r="Q112" s="46"/>
      <c r="R112" s="45"/>
      <c r="S112" s="47"/>
    </row>
    <row r="113" spans="1:19" x14ac:dyDescent="0.3">
      <c r="A113" s="32">
        <v>44018</v>
      </c>
      <c r="B113" s="35">
        <v>11</v>
      </c>
      <c r="C113" s="39"/>
      <c r="D113" s="17"/>
      <c r="E113" s="54"/>
      <c r="F113" s="45"/>
      <c r="G113" s="13"/>
      <c r="H113" s="46"/>
      <c r="I113" s="45"/>
      <c r="J113" s="47"/>
      <c r="K113" s="46"/>
      <c r="L113" s="45"/>
      <c r="M113" s="47"/>
      <c r="N113" s="46"/>
      <c r="O113" s="45"/>
      <c r="P113" s="47"/>
      <c r="Q113" s="46"/>
      <c r="R113" s="45"/>
      <c r="S113" s="47"/>
    </row>
    <row r="114" spans="1:19" x14ac:dyDescent="0.3">
      <c r="A114" s="32">
        <v>44019</v>
      </c>
      <c r="B114" s="35">
        <v>13</v>
      </c>
      <c r="C114" s="39"/>
      <c r="D114" s="17"/>
      <c r="E114" s="54"/>
      <c r="F114" s="45"/>
      <c r="G114" s="13"/>
      <c r="H114" s="46"/>
      <c r="I114" s="45"/>
      <c r="J114" s="47"/>
      <c r="K114" s="46"/>
      <c r="L114" s="45"/>
      <c r="M114" s="47"/>
      <c r="N114" s="46"/>
      <c r="O114" s="45"/>
      <c r="P114" s="47"/>
      <c r="Q114" s="46"/>
      <c r="R114" s="45"/>
      <c r="S114" s="47"/>
    </row>
    <row r="115" spans="1:19" x14ac:dyDescent="0.3">
      <c r="A115" s="32">
        <v>44020</v>
      </c>
      <c r="B115" s="35">
        <v>15</v>
      </c>
      <c r="C115" s="39"/>
      <c r="D115" s="17"/>
      <c r="E115" s="54"/>
      <c r="F115" s="45"/>
      <c r="G115" s="13"/>
      <c r="H115" s="46"/>
      <c r="I115" s="45"/>
      <c r="J115" s="47"/>
      <c r="K115" s="46"/>
      <c r="L115" s="45"/>
      <c r="M115" s="47"/>
      <c r="N115" s="46"/>
      <c r="O115" s="45"/>
      <c r="P115" s="47"/>
      <c r="Q115" s="46"/>
      <c r="R115" s="45"/>
      <c r="S115" s="47"/>
    </row>
    <row r="116" spans="1:19" x14ac:dyDescent="0.3">
      <c r="A116" s="32">
        <v>44021</v>
      </c>
      <c r="B116" s="35">
        <v>12</v>
      </c>
      <c r="C116" s="39"/>
      <c r="D116" s="17"/>
      <c r="E116" s="54"/>
      <c r="F116" s="45"/>
      <c r="G116" s="13"/>
      <c r="H116" s="46"/>
      <c r="I116" s="45"/>
      <c r="J116" s="47"/>
      <c r="K116" s="46"/>
      <c r="L116" s="45"/>
      <c r="M116" s="47"/>
      <c r="N116" s="46"/>
      <c r="O116" s="45"/>
      <c r="P116" s="47"/>
      <c r="Q116" s="46"/>
      <c r="R116" s="45"/>
      <c r="S116" s="47"/>
    </row>
    <row r="117" spans="1:19" x14ac:dyDescent="0.3">
      <c r="A117" s="32">
        <v>44022</v>
      </c>
      <c r="B117" s="35">
        <v>14</v>
      </c>
      <c r="C117" s="39"/>
      <c r="D117" s="17"/>
      <c r="E117" s="54"/>
      <c r="F117" s="45"/>
      <c r="G117" s="13"/>
      <c r="H117" s="46"/>
      <c r="I117" s="45"/>
      <c r="J117" s="47"/>
      <c r="K117" s="46"/>
      <c r="L117" s="45"/>
      <c r="M117" s="47"/>
      <c r="N117" s="46"/>
      <c r="O117" s="45"/>
      <c r="P117" s="47"/>
      <c r="Q117" s="46"/>
      <c r="R117" s="45"/>
      <c r="S117" s="47"/>
    </row>
    <row r="118" spans="1:19" x14ac:dyDescent="0.3">
      <c r="A118" s="32">
        <v>44023</v>
      </c>
      <c r="B118" s="35">
        <v>16</v>
      </c>
      <c r="C118" s="39"/>
      <c r="D118" s="17"/>
      <c r="E118" s="54"/>
      <c r="F118" s="45"/>
      <c r="G118" s="13"/>
      <c r="H118" s="46"/>
      <c r="I118" s="45"/>
      <c r="J118" s="47"/>
      <c r="K118" s="46"/>
      <c r="L118" s="45"/>
      <c r="M118" s="47"/>
      <c r="N118" s="46"/>
      <c r="O118" s="45"/>
      <c r="P118" s="47"/>
      <c r="Q118" s="46"/>
      <c r="R118" s="45"/>
      <c r="S118" s="47"/>
    </row>
    <row r="119" spans="1:19" x14ac:dyDescent="0.3">
      <c r="A119" s="32">
        <v>44024</v>
      </c>
      <c r="B119" s="35">
        <v>14</v>
      </c>
      <c r="C119" s="39"/>
      <c r="D119" s="17"/>
      <c r="E119" s="54"/>
      <c r="F119" s="45"/>
      <c r="G119" s="13"/>
      <c r="H119" s="46"/>
      <c r="I119" s="45"/>
      <c r="J119" s="47"/>
      <c r="K119" s="46"/>
      <c r="L119" s="45"/>
      <c r="M119" s="47"/>
      <c r="N119" s="46"/>
      <c r="O119" s="45"/>
      <c r="P119" s="47"/>
      <c r="Q119" s="46"/>
      <c r="R119" s="45"/>
      <c r="S119" s="47"/>
    </row>
    <row r="120" spans="1:19" x14ac:dyDescent="0.3">
      <c r="A120" s="32">
        <v>44025</v>
      </c>
      <c r="B120" s="35">
        <v>21</v>
      </c>
      <c r="C120" s="39"/>
      <c r="D120" s="17"/>
      <c r="E120" s="54"/>
      <c r="F120" s="45"/>
      <c r="G120" s="13"/>
      <c r="H120" s="46"/>
      <c r="I120" s="45"/>
      <c r="J120" s="47"/>
      <c r="K120" s="46"/>
      <c r="L120" s="45"/>
      <c r="M120" s="47"/>
      <c r="N120" s="46"/>
      <c r="O120" s="45"/>
      <c r="P120" s="47"/>
      <c r="Q120" s="46"/>
      <c r="R120" s="45"/>
      <c r="S120" s="47"/>
    </row>
    <row r="121" spans="1:19" x14ac:dyDescent="0.3">
      <c r="A121" s="32">
        <v>44026</v>
      </c>
      <c r="B121" s="35">
        <v>14</v>
      </c>
      <c r="C121" s="39"/>
      <c r="D121" s="17"/>
      <c r="E121" s="54"/>
      <c r="F121" s="45"/>
      <c r="G121" s="13"/>
      <c r="H121" s="46"/>
      <c r="I121" s="45"/>
      <c r="J121" s="47"/>
      <c r="K121" s="46"/>
      <c r="L121" s="45"/>
      <c r="M121" s="47"/>
      <c r="N121" s="46"/>
      <c r="O121" s="45"/>
      <c r="P121" s="47"/>
      <c r="Q121" s="46"/>
      <c r="R121" s="45"/>
      <c r="S121" s="47"/>
    </row>
    <row r="122" spans="1:19" x14ac:dyDescent="0.3">
      <c r="A122" s="32">
        <v>44027</v>
      </c>
      <c r="B122" s="35">
        <v>19</v>
      </c>
      <c r="C122" s="39"/>
      <c r="D122" s="17"/>
      <c r="E122" s="54"/>
      <c r="F122" s="45"/>
      <c r="G122" s="13"/>
      <c r="H122" s="46"/>
      <c r="I122" s="45"/>
      <c r="J122" s="47"/>
      <c r="K122" s="46"/>
      <c r="L122" s="45"/>
      <c r="M122" s="47"/>
      <c r="N122" s="46"/>
      <c r="O122" s="45"/>
      <c r="P122" s="47"/>
      <c r="Q122" s="46"/>
      <c r="R122" s="45"/>
      <c r="S122" s="47"/>
    </row>
    <row r="123" spans="1:19" x14ac:dyDescent="0.3">
      <c r="A123" s="32">
        <v>44028</v>
      </c>
      <c r="B123" s="35">
        <v>8</v>
      </c>
      <c r="C123" s="39"/>
      <c r="D123" s="17"/>
      <c r="E123" s="54"/>
      <c r="F123" s="45"/>
      <c r="G123" s="13"/>
      <c r="H123" s="46"/>
      <c r="I123" s="45"/>
      <c r="J123" s="47"/>
      <c r="K123" s="46"/>
      <c r="L123" s="45"/>
      <c r="M123" s="47"/>
      <c r="N123" s="46"/>
      <c r="O123" s="45"/>
      <c r="P123" s="47"/>
      <c r="Q123" s="46"/>
      <c r="R123" s="45"/>
      <c r="S123" s="47"/>
    </row>
    <row r="124" spans="1:19" x14ac:dyDescent="0.3">
      <c r="A124" s="32">
        <v>44029</v>
      </c>
      <c r="B124" s="35">
        <v>11</v>
      </c>
      <c r="C124" s="39"/>
      <c r="D124" s="17"/>
      <c r="E124" s="54"/>
      <c r="F124" s="45"/>
      <c r="G124" s="13"/>
      <c r="H124" s="46"/>
      <c r="I124" s="45"/>
      <c r="J124" s="47"/>
      <c r="K124" s="46"/>
      <c r="L124" s="45"/>
      <c r="M124" s="47"/>
      <c r="N124" s="46"/>
      <c r="O124" s="45"/>
      <c r="P124" s="47"/>
      <c r="Q124" s="46"/>
      <c r="R124" s="45"/>
      <c r="S124" s="47"/>
    </row>
    <row r="125" spans="1:19" x14ac:dyDescent="0.3">
      <c r="A125" s="32">
        <v>44030</v>
      </c>
      <c r="B125" s="35">
        <v>13</v>
      </c>
      <c r="C125" s="39"/>
      <c r="D125" s="17"/>
      <c r="E125" s="54"/>
      <c r="F125" s="45"/>
      <c r="G125" s="13"/>
      <c r="H125" s="46"/>
      <c r="I125" s="45"/>
      <c r="J125" s="47"/>
      <c r="K125" s="46"/>
      <c r="L125" s="45"/>
      <c r="M125" s="47"/>
      <c r="N125" s="46"/>
      <c r="O125" s="45"/>
      <c r="P125" s="47"/>
      <c r="Q125" s="46"/>
      <c r="R125" s="45"/>
      <c r="S125" s="47"/>
    </row>
    <row r="126" spans="1:19" x14ac:dyDescent="0.3">
      <c r="A126" s="32">
        <v>44031</v>
      </c>
      <c r="B126" s="35">
        <v>14</v>
      </c>
      <c r="C126" s="39"/>
      <c r="D126" s="17"/>
      <c r="E126" s="54"/>
      <c r="F126" s="45"/>
      <c r="G126" s="13"/>
      <c r="H126" s="46"/>
      <c r="I126" s="45"/>
      <c r="J126" s="47"/>
      <c r="K126" s="46"/>
      <c r="L126" s="45"/>
      <c r="M126" s="47"/>
      <c r="N126" s="46"/>
      <c r="O126" s="45"/>
      <c r="P126" s="47"/>
      <c r="Q126" s="46"/>
      <c r="R126" s="45"/>
      <c r="S126" s="47"/>
    </row>
    <row r="127" spans="1:19" x14ac:dyDescent="0.3">
      <c r="A127" s="32">
        <v>44032</v>
      </c>
      <c r="B127" s="35">
        <v>15</v>
      </c>
      <c r="C127" s="39"/>
      <c r="D127" s="17"/>
      <c r="E127" s="54"/>
      <c r="F127" s="45"/>
      <c r="G127" s="13"/>
      <c r="H127" s="46"/>
      <c r="I127" s="45"/>
      <c r="J127" s="47"/>
      <c r="K127" s="46"/>
      <c r="L127" s="45"/>
      <c r="M127" s="47"/>
      <c r="N127" s="46"/>
      <c r="O127" s="45"/>
      <c r="P127" s="47"/>
      <c r="Q127" s="46"/>
      <c r="R127" s="45"/>
      <c r="S127" s="47"/>
    </row>
    <row r="128" spans="1:19" x14ac:dyDescent="0.3">
      <c r="A128" s="32">
        <v>44033</v>
      </c>
      <c r="B128" s="35">
        <v>12</v>
      </c>
      <c r="C128" s="39"/>
      <c r="D128" s="17"/>
      <c r="E128" s="54"/>
      <c r="F128" s="45"/>
      <c r="G128" s="13"/>
      <c r="H128" s="46"/>
      <c r="I128" s="45"/>
      <c r="J128" s="47"/>
      <c r="K128" s="46"/>
      <c r="L128" s="45"/>
      <c r="M128" s="47"/>
      <c r="N128" s="46"/>
      <c r="O128" s="45"/>
      <c r="P128" s="47"/>
      <c r="Q128" s="46"/>
      <c r="R128" s="45"/>
      <c r="S128" s="47"/>
    </row>
    <row r="129" spans="1:19" x14ac:dyDescent="0.3">
      <c r="A129" s="32">
        <v>44034</v>
      </c>
      <c r="B129" s="35">
        <v>14</v>
      </c>
      <c r="C129" s="39"/>
      <c r="D129" s="17"/>
      <c r="E129" s="54"/>
      <c r="F129" s="45"/>
      <c r="G129" s="13"/>
      <c r="H129" s="46"/>
      <c r="I129" s="45"/>
      <c r="J129" s="47"/>
      <c r="K129" s="46"/>
      <c r="L129" s="45"/>
      <c r="M129" s="47"/>
      <c r="N129" s="46"/>
      <c r="O129" s="45"/>
      <c r="P129" s="47"/>
      <c r="Q129" s="46"/>
      <c r="R129" s="45"/>
      <c r="S129" s="47"/>
    </row>
    <row r="130" spans="1:19" x14ac:dyDescent="0.3">
      <c r="A130" s="32">
        <v>44035</v>
      </c>
      <c r="B130" s="35">
        <v>11</v>
      </c>
      <c r="C130" s="39"/>
      <c r="D130" s="17"/>
      <c r="E130" s="54"/>
      <c r="F130" s="45"/>
      <c r="G130" s="13"/>
      <c r="H130" s="46"/>
      <c r="I130" s="45"/>
      <c r="J130" s="47"/>
      <c r="K130" s="46"/>
      <c r="L130" s="45"/>
      <c r="M130" s="47"/>
      <c r="N130" s="46"/>
      <c r="O130" s="45"/>
      <c r="P130" s="47"/>
      <c r="Q130" s="46"/>
      <c r="R130" s="45"/>
      <c r="S130" s="47"/>
    </row>
    <row r="131" spans="1:19" x14ac:dyDescent="0.3">
      <c r="A131" s="32">
        <v>44036</v>
      </c>
      <c r="B131" s="35">
        <v>10</v>
      </c>
      <c r="C131" s="39"/>
      <c r="D131" s="17"/>
      <c r="E131" s="54"/>
      <c r="F131" s="45"/>
      <c r="G131" s="13"/>
      <c r="H131" s="46"/>
      <c r="I131" s="45"/>
      <c r="J131" s="47"/>
      <c r="K131" s="46"/>
      <c r="L131" s="45"/>
      <c r="M131" s="47"/>
      <c r="N131" s="46"/>
      <c r="O131" s="45"/>
      <c r="P131" s="47"/>
      <c r="Q131" s="46"/>
      <c r="R131" s="45"/>
      <c r="S131" s="47"/>
    </row>
    <row r="132" spans="1:19" x14ac:dyDescent="0.3">
      <c r="A132" s="32">
        <v>44037</v>
      </c>
      <c r="B132" s="35">
        <v>10</v>
      </c>
      <c r="C132" s="39"/>
      <c r="D132" s="17"/>
      <c r="E132" s="54"/>
      <c r="F132" s="45"/>
      <c r="G132" s="13"/>
      <c r="H132" s="46"/>
      <c r="I132" s="45"/>
      <c r="J132" s="47"/>
      <c r="K132" s="46"/>
      <c r="L132" s="45"/>
      <c r="M132" s="47"/>
      <c r="N132" s="46"/>
      <c r="O132" s="45"/>
      <c r="P132" s="47"/>
      <c r="Q132" s="46"/>
      <c r="R132" s="45"/>
      <c r="S132" s="47"/>
    </row>
    <row r="133" spans="1:19" x14ac:dyDescent="0.3">
      <c r="A133" s="32">
        <v>44038</v>
      </c>
      <c r="B133" s="35">
        <v>15</v>
      </c>
      <c r="C133" s="39"/>
      <c r="D133" s="17"/>
      <c r="E133" s="54"/>
      <c r="F133" s="45"/>
      <c r="G133" s="13"/>
      <c r="H133" s="46"/>
      <c r="I133" s="45"/>
      <c r="J133" s="47"/>
      <c r="K133" s="46"/>
      <c r="L133" s="45"/>
      <c r="M133" s="47"/>
      <c r="N133" s="46"/>
      <c r="O133" s="45"/>
      <c r="P133" s="47"/>
      <c r="Q133" s="46"/>
      <c r="R133" s="45"/>
      <c r="S133" s="47"/>
    </row>
    <row r="134" spans="1:19" x14ac:dyDescent="0.3">
      <c r="A134" s="32">
        <v>44039</v>
      </c>
      <c r="B134" s="35">
        <v>18</v>
      </c>
      <c r="C134" s="39"/>
      <c r="D134" s="17"/>
      <c r="E134" s="54"/>
      <c r="F134" s="45"/>
      <c r="G134" s="13"/>
      <c r="H134" s="46"/>
      <c r="I134" s="45"/>
      <c r="J134" s="47"/>
      <c r="K134" s="46"/>
      <c r="L134" s="45"/>
      <c r="M134" s="47"/>
      <c r="N134" s="46"/>
      <c r="O134" s="45"/>
      <c r="P134" s="47"/>
      <c r="Q134" s="46"/>
      <c r="R134" s="45"/>
      <c r="S134" s="47"/>
    </row>
    <row r="135" spans="1:19" x14ac:dyDescent="0.3">
      <c r="A135" s="32">
        <v>44040</v>
      </c>
      <c r="B135" s="35">
        <v>17</v>
      </c>
      <c r="C135" s="39"/>
      <c r="D135" s="17"/>
      <c r="E135" s="54"/>
      <c r="F135" s="45"/>
      <c r="G135" s="13"/>
      <c r="H135" s="46"/>
      <c r="I135" s="45"/>
      <c r="J135" s="47"/>
      <c r="K135" s="46"/>
      <c r="L135" s="45"/>
      <c r="M135" s="47"/>
      <c r="N135" s="46"/>
      <c r="O135" s="45"/>
      <c r="P135" s="47"/>
      <c r="Q135" s="46"/>
      <c r="R135" s="45"/>
      <c r="S135" s="47"/>
    </row>
    <row r="136" spans="1:19" x14ac:dyDescent="0.3">
      <c r="A136" s="32">
        <v>44041</v>
      </c>
      <c r="B136" s="35">
        <v>9</v>
      </c>
      <c r="C136" s="39"/>
      <c r="D136" s="17"/>
      <c r="E136" s="54"/>
      <c r="F136" s="45"/>
      <c r="G136" s="13"/>
      <c r="H136" s="46"/>
      <c r="I136" s="45"/>
      <c r="J136" s="47"/>
      <c r="K136" s="46"/>
      <c r="L136" s="45"/>
      <c r="M136" s="47"/>
      <c r="N136" s="46"/>
      <c r="O136" s="45"/>
      <c r="P136" s="47"/>
      <c r="Q136" s="46"/>
      <c r="R136" s="45"/>
      <c r="S136" s="47"/>
    </row>
    <row r="137" spans="1:19" x14ac:dyDescent="0.3">
      <c r="A137" s="32">
        <v>44042</v>
      </c>
      <c r="B137" s="35">
        <v>7</v>
      </c>
      <c r="C137" s="39"/>
      <c r="D137" s="17"/>
      <c r="E137" s="54"/>
      <c r="F137" s="45"/>
      <c r="G137" s="13"/>
      <c r="H137" s="46"/>
      <c r="I137" s="45"/>
      <c r="J137" s="47"/>
      <c r="K137" s="46"/>
      <c r="L137" s="45"/>
      <c r="M137" s="47"/>
      <c r="N137" s="46"/>
      <c r="O137" s="45"/>
      <c r="P137" s="47"/>
      <c r="Q137" s="46"/>
      <c r="R137" s="45"/>
      <c r="S137" s="47"/>
    </row>
    <row r="138" spans="1:19" x14ac:dyDescent="0.3">
      <c r="A138" s="32">
        <v>44043</v>
      </c>
      <c r="B138" s="35">
        <v>15</v>
      </c>
      <c r="C138" s="39"/>
      <c r="D138" s="17"/>
      <c r="E138" s="54"/>
      <c r="F138" s="45"/>
      <c r="G138" s="13"/>
      <c r="H138" s="46"/>
      <c r="I138" s="45"/>
      <c r="J138" s="47"/>
      <c r="K138" s="46"/>
      <c r="L138" s="45"/>
      <c r="M138" s="47"/>
      <c r="N138" s="46"/>
      <c r="O138" s="45"/>
      <c r="P138" s="47"/>
      <c r="Q138" s="46"/>
      <c r="R138" s="45"/>
      <c r="S138" s="47"/>
    </row>
    <row r="139" spans="1:19" x14ac:dyDescent="0.3">
      <c r="A139" s="32">
        <v>44044</v>
      </c>
      <c r="B139" s="35">
        <v>19</v>
      </c>
      <c r="C139" s="39"/>
      <c r="D139" s="17"/>
      <c r="E139" s="54"/>
      <c r="F139" s="45"/>
      <c r="G139" s="13"/>
      <c r="H139" s="46"/>
      <c r="I139" s="45"/>
      <c r="J139" s="47"/>
      <c r="K139" s="46"/>
      <c r="L139" s="45"/>
      <c r="M139" s="47"/>
      <c r="N139" s="46"/>
      <c r="O139" s="45"/>
      <c r="P139" s="47"/>
      <c r="Q139" s="46"/>
      <c r="R139" s="45"/>
      <c r="S139" s="47"/>
    </row>
    <row r="140" spans="1:19" x14ac:dyDescent="0.3">
      <c r="A140" s="32">
        <v>44045</v>
      </c>
      <c r="B140" s="35">
        <v>13</v>
      </c>
      <c r="C140" s="39"/>
      <c r="D140" s="17"/>
      <c r="E140" s="54"/>
      <c r="F140" s="45"/>
      <c r="G140" s="13"/>
      <c r="H140" s="46"/>
      <c r="I140" s="45"/>
      <c r="J140" s="47"/>
      <c r="K140" s="46"/>
      <c r="L140" s="45"/>
      <c r="M140" s="47"/>
      <c r="N140" s="46"/>
      <c r="O140" s="45"/>
      <c r="P140" s="47"/>
      <c r="Q140" s="46"/>
      <c r="R140" s="45"/>
      <c r="S140" s="47"/>
    </row>
    <row r="141" spans="1:19" x14ac:dyDescent="0.3">
      <c r="A141" s="32">
        <v>44046</v>
      </c>
      <c r="B141" s="35">
        <v>15</v>
      </c>
      <c r="C141" s="39"/>
      <c r="D141" s="17"/>
      <c r="E141" s="54"/>
      <c r="F141" s="45"/>
      <c r="G141" s="13"/>
      <c r="H141" s="46"/>
      <c r="I141" s="45"/>
      <c r="J141" s="47"/>
      <c r="K141" s="46"/>
      <c r="L141" s="45"/>
      <c r="M141" s="47"/>
      <c r="N141" s="46"/>
      <c r="O141" s="45"/>
      <c r="P141" s="47"/>
      <c r="Q141" s="46"/>
      <c r="R141" s="45"/>
      <c r="S141" s="47"/>
    </row>
    <row r="142" spans="1:19" x14ac:dyDescent="0.3">
      <c r="A142" s="32">
        <v>44047</v>
      </c>
      <c r="B142" s="35">
        <v>11</v>
      </c>
      <c r="C142" s="39"/>
      <c r="D142" s="17"/>
      <c r="E142" s="54"/>
      <c r="F142" s="45"/>
      <c r="G142" s="13"/>
      <c r="H142" s="46"/>
      <c r="I142" s="45"/>
      <c r="J142" s="47"/>
      <c r="K142" s="46"/>
      <c r="L142" s="45"/>
      <c r="M142" s="47"/>
      <c r="N142" s="46"/>
      <c r="O142" s="45"/>
      <c r="P142" s="47"/>
      <c r="Q142" s="46"/>
      <c r="R142" s="45"/>
      <c r="S142" s="47"/>
    </row>
    <row r="143" spans="1:19" x14ac:dyDescent="0.3">
      <c r="A143" s="32">
        <v>44048</v>
      </c>
      <c r="B143" s="35">
        <v>8</v>
      </c>
      <c r="C143" s="39"/>
      <c r="D143" s="17"/>
      <c r="E143" s="54"/>
      <c r="F143" s="45"/>
      <c r="G143" s="13"/>
      <c r="H143" s="46"/>
      <c r="I143" s="45"/>
      <c r="J143" s="47"/>
      <c r="K143" s="46"/>
      <c r="L143" s="45"/>
      <c r="M143" s="47"/>
      <c r="N143" s="46"/>
      <c r="O143" s="45"/>
      <c r="P143" s="47"/>
      <c r="Q143" s="46"/>
      <c r="R143" s="45"/>
      <c r="S143" s="47"/>
    </row>
    <row r="144" spans="1:19" x14ac:dyDescent="0.3">
      <c r="A144" s="32">
        <v>44049</v>
      </c>
      <c r="B144" s="35">
        <v>9</v>
      </c>
      <c r="C144" s="39"/>
      <c r="D144" s="17"/>
      <c r="E144" s="54"/>
      <c r="F144" s="45"/>
      <c r="G144" s="13"/>
      <c r="H144" s="46"/>
      <c r="I144" s="45"/>
      <c r="J144" s="47"/>
      <c r="K144" s="46"/>
      <c r="L144" s="45"/>
      <c r="M144" s="47"/>
      <c r="N144" s="46"/>
      <c r="O144" s="45"/>
      <c r="P144" s="47"/>
      <c r="Q144" s="46"/>
      <c r="R144" s="45"/>
      <c r="S144" s="47"/>
    </row>
    <row r="145" spans="1:19" x14ac:dyDescent="0.3">
      <c r="A145" s="32">
        <v>44050</v>
      </c>
      <c r="B145" s="35">
        <v>15</v>
      </c>
      <c r="C145" s="39"/>
      <c r="D145" s="17"/>
      <c r="E145" s="54"/>
      <c r="F145" s="45"/>
      <c r="G145" s="13"/>
      <c r="H145" s="46"/>
      <c r="I145" s="45"/>
      <c r="J145" s="47"/>
      <c r="K145" s="46"/>
      <c r="L145" s="45"/>
      <c r="M145" s="47"/>
      <c r="N145" s="46"/>
      <c r="O145" s="45"/>
      <c r="P145" s="47"/>
      <c r="Q145" s="46"/>
      <c r="R145" s="45"/>
      <c r="S145" s="47"/>
    </row>
    <row r="146" spans="1:19" x14ac:dyDescent="0.3">
      <c r="A146" s="32">
        <v>44051</v>
      </c>
      <c r="B146" s="35">
        <v>12</v>
      </c>
      <c r="C146" s="39"/>
      <c r="D146" s="17"/>
      <c r="E146" s="54"/>
      <c r="F146" s="45"/>
      <c r="G146" s="13"/>
      <c r="H146" s="46"/>
      <c r="I146" s="45"/>
      <c r="J146" s="47"/>
      <c r="K146" s="46"/>
      <c r="L146" s="45"/>
      <c r="M146" s="47"/>
      <c r="N146" s="46"/>
      <c r="O146" s="45"/>
      <c r="P146" s="47"/>
      <c r="Q146" s="46"/>
      <c r="R146" s="45"/>
      <c r="S146" s="47"/>
    </row>
    <row r="147" spans="1:19" x14ac:dyDescent="0.3">
      <c r="A147" s="32">
        <v>44052</v>
      </c>
      <c r="B147" s="35">
        <v>23</v>
      </c>
      <c r="C147" s="39"/>
      <c r="D147" s="17"/>
      <c r="E147" s="54"/>
      <c r="F147" s="45"/>
      <c r="G147" s="13"/>
      <c r="H147" s="46"/>
      <c r="I147" s="45"/>
      <c r="J147" s="47"/>
      <c r="K147" s="46"/>
      <c r="L147" s="45"/>
      <c r="M147" s="47"/>
      <c r="N147" s="46"/>
      <c r="O147" s="45"/>
      <c r="P147" s="47"/>
      <c r="Q147" s="46"/>
      <c r="R147" s="45"/>
      <c r="S147" s="47"/>
    </row>
    <row r="148" spans="1:19" x14ac:dyDescent="0.3">
      <c r="A148" s="32">
        <v>44053</v>
      </c>
      <c r="B148" s="35">
        <v>4</v>
      </c>
      <c r="C148" s="39"/>
      <c r="D148" s="17"/>
      <c r="E148" s="54"/>
      <c r="F148" s="45"/>
      <c r="G148" s="13"/>
      <c r="H148" s="46"/>
      <c r="I148" s="45"/>
      <c r="J148" s="47"/>
      <c r="K148" s="46"/>
      <c r="L148" s="45"/>
      <c r="M148" s="47"/>
      <c r="N148" s="46"/>
      <c r="O148" s="45"/>
      <c r="P148" s="47"/>
      <c r="Q148" s="46"/>
      <c r="R148" s="45"/>
      <c r="S148" s="47"/>
    </row>
    <row r="149" spans="1:19" x14ac:dyDescent="0.3">
      <c r="A149" s="32">
        <v>44054</v>
      </c>
      <c r="B149" s="35">
        <v>7</v>
      </c>
      <c r="C149" s="39"/>
      <c r="D149" s="17"/>
      <c r="E149" s="54"/>
      <c r="F149" s="45"/>
      <c r="G149" s="13"/>
      <c r="H149" s="46"/>
      <c r="I149" s="45"/>
      <c r="J149" s="47"/>
      <c r="K149" s="46"/>
      <c r="L149" s="45"/>
      <c r="M149" s="47"/>
      <c r="N149" s="46"/>
      <c r="O149" s="45"/>
      <c r="P149" s="47"/>
      <c r="Q149" s="46"/>
      <c r="R149" s="45"/>
      <c r="S149" s="47"/>
    </row>
    <row r="150" spans="1:19" x14ac:dyDescent="0.3">
      <c r="A150" s="32">
        <v>44055</v>
      </c>
      <c r="B150" s="35">
        <v>9</v>
      </c>
      <c r="C150" s="39"/>
      <c r="D150" s="17"/>
      <c r="E150" s="54"/>
      <c r="F150" s="45"/>
      <c r="G150" s="13"/>
      <c r="H150" s="46"/>
      <c r="I150" s="45"/>
      <c r="J150" s="47"/>
      <c r="K150" s="46"/>
      <c r="L150" s="45"/>
      <c r="M150" s="47"/>
      <c r="N150" s="46"/>
      <c r="O150" s="45"/>
      <c r="P150" s="47"/>
      <c r="Q150" s="46"/>
      <c r="R150" s="45"/>
      <c r="S150" s="47"/>
    </row>
    <row r="151" spans="1:19" x14ac:dyDescent="0.3">
      <c r="A151" s="32">
        <v>44056</v>
      </c>
      <c r="B151" s="35">
        <v>4</v>
      </c>
      <c r="C151" s="39"/>
      <c r="D151" s="17"/>
      <c r="E151" s="54"/>
      <c r="F151" s="45"/>
      <c r="G151" s="13"/>
      <c r="H151" s="46"/>
      <c r="I151" s="45"/>
      <c r="J151" s="47"/>
      <c r="K151" s="46"/>
      <c r="L151" s="45"/>
      <c r="M151" s="47"/>
      <c r="N151" s="46"/>
      <c r="O151" s="45"/>
      <c r="P151" s="47"/>
      <c r="Q151" s="46"/>
      <c r="R151" s="45"/>
      <c r="S151" s="47"/>
    </row>
    <row r="152" spans="1:19" x14ac:dyDescent="0.3">
      <c r="A152" s="32">
        <v>44057</v>
      </c>
      <c r="B152" s="35">
        <v>5</v>
      </c>
      <c r="C152" s="39"/>
      <c r="D152" s="17"/>
      <c r="E152" s="54"/>
      <c r="F152" s="45"/>
      <c r="G152" s="13"/>
      <c r="H152" s="46"/>
      <c r="I152" s="45"/>
      <c r="J152" s="47"/>
      <c r="K152" s="46"/>
      <c r="L152" s="45"/>
      <c r="M152" s="47"/>
      <c r="N152" s="46"/>
      <c r="O152" s="45"/>
      <c r="P152" s="47"/>
      <c r="Q152" s="46"/>
      <c r="R152" s="45"/>
      <c r="S152" s="47"/>
    </row>
    <row r="153" spans="1:19" x14ac:dyDescent="0.3">
      <c r="A153" s="32">
        <v>44058</v>
      </c>
      <c r="B153" s="35">
        <v>12</v>
      </c>
      <c r="C153" s="39"/>
      <c r="D153" s="17"/>
      <c r="E153" s="54"/>
      <c r="F153" s="45"/>
      <c r="G153" s="13"/>
      <c r="H153" s="46"/>
      <c r="I153" s="45"/>
      <c r="J153" s="47"/>
      <c r="K153" s="46"/>
      <c r="L153" s="45"/>
      <c r="M153" s="47"/>
      <c r="N153" s="46"/>
      <c r="O153" s="45"/>
      <c r="P153" s="47"/>
      <c r="Q153" s="46"/>
      <c r="R153" s="45"/>
      <c r="S153" s="47"/>
    </row>
    <row r="154" spans="1:19" x14ac:dyDescent="0.3">
      <c r="A154" s="32">
        <v>44059</v>
      </c>
      <c r="B154" s="35">
        <v>6</v>
      </c>
      <c r="C154" s="39"/>
      <c r="D154" s="17"/>
      <c r="E154" s="54"/>
      <c r="F154" s="45"/>
      <c r="G154" s="13"/>
      <c r="H154" s="46"/>
      <c r="I154" s="45"/>
      <c r="J154" s="47"/>
      <c r="K154" s="46"/>
      <c r="L154" s="45"/>
      <c r="M154" s="47"/>
      <c r="N154" s="46"/>
      <c r="O154" s="45"/>
      <c r="P154" s="47"/>
      <c r="Q154" s="46"/>
      <c r="R154" s="45"/>
      <c r="S154" s="47"/>
    </row>
    <row r="155" spans="1:19" x14ac:dyDescent="0.3">
      <c r="A155" s="32">
        <v>44060</v>
      </c>
      <c r="B155" s="35">
        <v>7</v>
      </c>
      <c r="C155" s="39"/>
      <c r="D155" s="17"/>
      <c r="E155" s="54"/>
      <c r="F155" s="45"/>
      <c r="G155" s="13"/>
      <c r="H155" s="46"/>
      <c r="I155" s="45"/>
      <c r="J155" s="47"/>
      <c r="K155" s="46"/>
      <c r="L155" s="45"/>
      <c r="M155" s="47"/>
      <c r="N155" s="46"/>
      <c r="O155" s="45"/>
      <c r="P155" s="47"/>
      <c r="Q155" s="46"/>
      <c r="R155" s="45"/>
      <c r="S155" s="47"/>
    </row>
    <row r="156" spans="1:19" x14ac:dyDescent="0.3">
      <c r="A156" s="32">
        <v>44061</v>
      </c>
      <c r="B156" s="35">
        <v>9</v>
      </c>
      <c r="C156" s="39"/>
      <c r="D156" s="17"/>
      <c r="E156" s="54"/>
      <c r="F156" s="45"/>
      <c r="G156" s="13"/>
      <c r="H156" s="46"/>
      <c r="I156" s="45"/>
      <c r="J156" s="47"/>
      <c r="K156" s="46"/>
      <c r="L156" s="45"/>
      <c r="M156" s="47"/>
      <c r="N156" s="46"/>
      <c r="O156" s="45"/>
      <c r="P156" s="47"/>
      <c r="Q156" s="46"/>
      <c r="R156" s="45"/>
      <c r="S156" s="47"/>
    </row>
    <row r="157" spans="1:19" x14ac:dyDescent="0.3">
      <c r="A157" s="32">
        <v>44062</v>
      </c>
      <c r="B157" s="35">
        <v>7</v>
      </c>
      <c r="C157" s="39"/>
      <c r="D157" s="17"/>
      <c r="E157" s="54"/>
      <c r="F157" s="45"/>
      <c r="G157" s="13"/>
      <c r="H157" s="46"/>
      <c r="I157" s="45"/>
      <c r="J157" s="47"/>
      <c r="K157" s="46"/>
      <c r="L157" s="45"/>
      <c r="M157" s="47"/>
      <c r="N157" s="46"/>
      <c r="O157" s="45"/>
      <c r="P157" s="47"/>
      <c r="Q157" s="46"/>
      <c r="R157" s="45"/>
      <c r="S157" s="47"/>
    </row>
    <row r="158" spans="1:19" x14ac:dyDescent="0.3">
      <c r="A158" s="32">
        <v>44063</v>
      </c>
      <c r="B158" s="35">
        <v>11</v>
      </c>
      <c r="C158" s="39"/>
      <c r="D158" s="17"/>
      <c r="E158" s="54"/>
      <c r="F158" s="45"/>
      <c r="G158" s="13"/>
      <c r="H158" s="46"/>
      <c r="I158" s="45"/>
      <c r="J158" s="47"/>
      <c r="K158" s="46"/>
      <c r="L158" s="45"/>
      <c r="M158" s="47"/>
      <c r="N158" s="46"/>
      <c r="O158" s="45"/>
      <c r="P158" s="47"/>
      <c r="Q158" s="46"/>
      <c r="R158" s="45"/>
      <c r="S158" s="47"/>
    </row>
    <row r="159" spans="1:19" x14ac:dyDescent="0.3">
      <c r="A159" s="32">
        <v>44064</v>
      </c>
      <c r="B159" s="35">
        <v>8</v>
      </c>
      <c r="C159" s="40"/>
      <c r="D159" s="18"/>
      <c r="E159" s="54"/>
      <c r="F159" s="45"/>
      <c r="G159" s="13"/>
      <c r="H159" s="46"/>
      <c r="I159" s="45"/>
      <c r="J159" s="47"/>
      <c r="K159" s="46"/>
      <c r="L159" s="45"/>
      <c r="M159" s="47"/>
      <c r="N159" s="46"/>
      <c r="O159" s="45"/>
      <c r="P159" s="47"/>
      <c r="Q159" s="46"/>
      <c r="R159" s="45"/>
      <c r="S159" s="47"/>
    </row>
    <row r="160" spans="1:19" x14ac:dyDescent="0.3">
      <c r="A160" s="32">
        <v>44065</v>
      </c>
      <c r="B160" s="35">
        <v>10</v>
      </c>
      <c r="C160" s="40"/>
      <c r="D160" s="18"/>
      <c r="E160" s="54"/>
      <c r="F160" s="45"/>
      <c r="G160" s="13"/>
      <c r="H160" s="46"/>
      <c r="I160" s="45"/>
      <c r="J160" s="47"/>
      <c r="K160" s="46"/>
      <c r="L160" s="45"/>
      <c r="M160" s="47"/>
      <c r="N160" s="46"/>
      <c r="O160" s="45"/>
      <c r="P160" s="47"/>
      <c r="Q160" s="46"/>
      <c r="R160" s="45"/>
      <c r="S160" s="47"/>
    </row>
    <row r="161" spans="1:19" x14ac:dyDescent="0.3">
      <c r="A161" s="32">
        <v>44066</v>
      </c>
      <c r="B161" s="35">
        <v>7</v>
      </c>
      <c r="C161" s="40"/>
      <c r="D161" s="18"/>
      <c r="E161" s="54"/>
      <c r="F161" s="45"/>
      <c r="G161" s="13"/>
      <c r="H161" s="46"/>
      <c r="I161" s="45"/>
      <c r="J161" s="47"/>
      <c r="K161" s="46"/>
      <c r="L161" s="45"/>
      <c r="M161" s="47"/>
      <c r="N161" s="46"/>
      <c r="O161" s="45"/>
      <c r="P161" s="47"/>
      <c r="Q161" s="46"/>
      <c r="R161" s="45"/>
      <c r="S161" s="47"/>
    </row>
    <row r="162" spans="1:19" x14ac:dyDescent="0.3">
      <c r="A162" s="32">
        <v>44067</v>
      </c>
      <c r="B162" s="35">
        <v>7</v>
      </c>
      <c r="C162" s="40"/>
      <c r="D162" s="18"/>
      <c r="E162" s="54"/>
      <c r="F162" s="45"/>
      <c r="G162" s="13"/>
      <c r="H162" s="46"/>
      <c r="I162" s="45"/>
      <c r="J162" s="47"/>
      <c r="K162" s="46"/>
      <c r="L162" s="45"/>
      <c r="M162" s="47"/>
      <c r="N162" s="46"/>
      <c r="O162" s="45"/>
      <c r="P162" s="47"/>
      <c r="Q162" s="46"/>
      <c r="R162" s="45"/>
      <c r="S162" s="47"/>
    </row>
    <row r="163" spans="1:19" x14ac:dyDescent="0.3">
      <c r="A163" s="32">
        <v>44068</v>
      </c>
      <c r="B163" s="35">
        <v>5</v>
      </c>
      <c r="C163" s="40"/>
      <c r="D163" s="18"/>
      <c r="E163" s="54"/>
      <c r="F163" s="45"/>
      <c r="G163" s="13"/>
      <c r="H163" s="46"/>
      <c r="I163" s="45"/>
      <c r="J163" s="47"/>
      <c r="K163" s="46"/>
      <c r="L163" s="45"/>
      <c r="M163" s="47"/>
      <c r="N163" s="46"/>
      <c r="O163" s="45"/>
      <c r="P163" s="47"/>
      <c r="Q163" s="46"/>
      <c r="R163" s="45"/>
      <c r="S163" s="47"/>
    </row>
    <row r="164" spans="1:19" x14ac:dyDescent="0.3">
      <c r="A164" s="32">
        <v>44069</v>
      </c>
      <c r="B164" s="31">
        <v>11</v>
      </c>
      <c r="C164" s="40"/>
      <c r="D164" s="18"/>
      <c r="E164" s="54"/>
      <c r="F164" s="45"/>
      <c r="G164" s="13"/>
      <c r="H164" s="46"/>
      <c r="I164" s="45"/>
      <c r="J164" s="47"/>
      <c r="K164" s="46"/>
      <c r="L164" s="45"/>
      <c r="M164" s="47"/>
      <c r="N164" s="46"/>
      <c r="O164" s="45"/>
      <c r="P164" s="47"/>
      <c r="Q164" s="46"/>
      <c r="R164" s="45"/>
      <c r="S164" s="47"/>
    </row>
    <row r="165" spans="1:19" x14ac:dyDescent="0.3">
      <c r="A165" s="32">
        <v>44070</v>
      </c>
      <c r="B165" s="31">
        <v>6</v>
      </c>
      <c r="C165" s="40"/>
      <c r="D165" s="18"/>
      <c r="E165" s="54"/>
      <c r="F165" s="45"/>
      <c r="G165" s="13"/>
      <c r="H165" s="46"/>
      <c r="I165" s="45"/>
      <c r="J165" s="47"/>
      <c r="K165" s="46"/>
      <c r="L165" s="45"/>
      <c r="M165" s="47"/>
      <c r="N165" s="46"/>
      <c r="O165" s="45"/>
      <c r="P165" s="47"/>
      <c r="Q165" s="46"/>
      <c r="R165" s="45"/>
      <c r="S165" s="47"/>
    </row>
    <row r="166" spans="1:19" x14ac:dyDescent="0.3">
      <c r="A166" s="32">
        <v>44071</v>
      </c>
      <c r="B166" s="31">
        <v>10</v>
      </c>
      <c r="C166" s="40"/>
      <c r="D166" s="18"/>
      <c r="E166" s="54"/>
      <c r="F166" s="45"/>
      <c r="G166" s="13"/>
      <c r="H166" s="46"/>
      <c r="I166" s="45"/>
      <c r="J166" s="47"/>
      <c r="K166" s="46"/>
      <c r="L166" s="45"/>
      <c r="M166" s="47"/>
      <c r="N166" s="46"/>
      <c r="O166" s="45"/>
      <c r="P166" s="47"/>
      <c r="Q166" s="46"/>
      <c r="R166" s="45"/>
      <c r="S166" s="47"/>
    </row>
    <row r="167" spans="1:19" x14ac:dyDescent="0.3">
      <c r="A167" s="32">
        <v>44072</v>
      </c>
      <c r="B167" s="31">
        <v>10</v>
      </c>
      <c r="C167" s="40"/>
      <c r="D167" s="18"/>
      <c r="E167" s="54"/>
      <c r="F167" s="45"/>
      <c r="G167" s="13"/>
      <c r="H167" s="46"/>
      <c r="I167" s="45"/>
      <c r="J167" s="47"/>
      <c r="K167" s="46"/>
      <c r="L167" s="45"/>
      <c r="M167" s="47"/>
      <c r="N167" s="46"/>
      <c r="O167" s="45"/>
      <c r="P167" s="47"/>
      <c r="Q167" s="46"/>
      <c r="R167" s="45"/>
      <c r="S167" s="47"/>
    </row>
    <row r="168" spans="1:19" x14ac:dyDescent="0.3">
      <c r="A168" s="32">
        <v>44073</v>
      </c>
      <c r="B168" s="31">
        <v>14</v>
      </c>
      <c r="C168" s="40"/>
      <c r="D168" s="18"/>
      <c r="E168" s="54"/>
      <c r="F168" s="45"/>
      <c r="G168" s="13"/>
      <c r="H168" s="46"/>
      <c r="I168" s="45"/>
      <c r="J168" s="47"/>
      <c r="K168" s="46"/>
      <c r="L168" s="45"/>
      <c r="M168" s="47"/>
      <c r="N168" s="46"/>
      <c r="O168" s="45"/>
      <c r="P168" s="47"/>
      <c r="Q168" s="46"/>
      <c r="R168" s="45"/>
      <c r="S168" s="47"/>
    </row>
    <row r="169" spans="1:19" x14ac:dyDescent="0.3">
      <c r="A169" s="32">
        <v>44074</v>
      </c>
      <c r="B169" s="31">
        <v>14</v>
      </c>
      <c r="C169" s="40"/>
      <c r="D169" s="18"/>
      <c r="E169" s="54"/>
      <c r="F169" s="45"/>
      <c r="G169" s="13"/>
      <c r="H169" s="46"/>
      <c r="I169" s="45"/>
      <c r="J169" s="47"/>
      <c r="K169" s="46"/>
      <c r="L169" s="45"/>
      <c r="M169" s="47"/>
      <c r="N169" s="46"/>
      <c r="O169" s="45"/>
      <c r="P169" s="47"/>
      <c r="Q169" s="46"/>
      <c r="R169" s="45"/>
      <c r="S169" s="47"/>
    </row>
    <row r="170" spans="1:19" x14ac:dyDescent="0.3">
      <c r="A170" s="32">
        <v>44075</v>
      </c>
      <c r="B170" s="31">
        <v>7</v>
      </c>
      <c r="C170" s="39"/>
      <c r="D170" s="17"/>
      <c r="E170" s="54"/>
      <c r="F170" s="45"/>
      <c r="G170" s="13"/>
      <c r="H170" s="46"/>
      <c r="I170" s="45"/>
      <c r="J170" s="47"/>
      <c r="K170" s="46"/>
      <c r="L170" s="45"/>
      <c r="M170" s="47"/>
      <c r="N170" s="46"/>
      <c r="O170" s="45"/>
      <c r="P170" s="47"/>
      <c r="Q170" s="46"/>
      <c r="R170" s="45"/>
      <c r="S170" s="47"/>
    </row>
    <row r="171" spans="1:19" x14ac:dyDescent="0.3">
      <c r="A171" s="32">
        <v>44076</v>
      </c>
      <c r="B171" s="31">
        <v>7</v>
      </c>
      <c r="C171" s="40"/>
      <c r="D171" s="18"/>
      <c r="E171" s="54"/>
      <c r="F171" s="45"/>
      <c r="G171" s="13"/>
      <c r="H171" s="46"/>
      <c r="I171" s="45"/>
      <c r="J171" s="47"/>
      <c r="K171" s="46"/>
      <c r="L171" s="45"/>
      <c r="M171" s="47"/>
      <c r="N171" s="46"/>
      <c r="O171" s="45"/>
      <c r="P171" s="47"/>
      <c r="Q171" s="46"/>
      <c r="R171" s="45"/>
      <c r="S171" s="47"/>
    </row>
    <row r="172" spans="1:19" x14ac:dyDescent="0.3">
      <c r="A172" s="32">
        <v>44077</v>
      </c>
      <c r="B172" s="31">
        <v>11</v>
      </c>
      <c r="C172" s="40"/>
      <c r="D172" s="18"/>
      <c r="E172" s="54"/>
      <c r="F172" s="45"/>
      <c r="G172" s="13"/>
      <c r="H172" s="46"/>
      <c r="I172" s="45"/>
      <c r="J172" s="47"/>
      <c r="K172" s="46"/>
      <c r="L172" s="45"/>
      <c r="M172" s="47"/>
      <c r="N172" s="46"/>
      <c r="O172" s="45"/>
      <c r="P172" s="47"/>
      <c r="Q172" s="46"/>
      <c r="R172" s="45"/>
      <c r="S172" s="47"/>
    </row>
    <row r="173" spans="1:19" x14ac:dyDescent="0.3">
      <c r="A173" s="32">
        <v>44078</v>
      </c>
      <c r="B173" s="31">
        <v>32</v>
      </c>
      <c r="C173" s="40"/>
      <c r="D173" s="18"/>
      <c r="E173" s="54"/>
      <c r="F173" s="45"/>
      <c r="G173" s="13"/>
      <c r="H173" s="46"/>
      <c r="I173" s="45"/>
      <c r="J173" s="47"/>
      <c r="K173" s="46"/>
      <c r="L173" s="45"/>
      <c r="M173" s="47"/>
      <c r="N173" s="46"/>
      <c r="O173" s="45"/>
      <c r="P173" s="47"/>
      <c r="Q173" s="46"/>
      <c r="R173" s="45"/>
      <c r="S173" s="47"/>
    </row>
    <row r="174" spans="1:19" x14ac:dyDescent="0.3">
      <c r="A174" s="32">
        <v>44079</v>
      </c>
      <c r="B174" s="31">
        <v>46</v>
      </c>
      <c r="C174" s="40"/>
      <c r="D174" s="18"/>
      <c r="E174" s="54"/>
      <c r="F174" s="45"/>
      <c r="G174" s="13"/>
      <c r="H174" s="46"/>
      <c r="I174" s="45"/>
      <c r="J174" s="47"/>
      <c r="K174" s="46"/>
      <c r="L174" s="45"/>
      <c r="M174" s="47"/>
      <c r="N174" s="46"/>
      <c r="O174" s="45"/>
      <c r="P174" s="47"/>
      <c r="Q174" s="46"/>
      <c r="R174" s="45"/>
      <c r="S174" s="47"/>
    </row>
    <row r="175" spans="1:19" x14ac:dyDescent="0.3">
      <c r="A175" s="32">
        <v>44080</v>
      </c>
      <c r="B175" s="35">
        <v>81</v>
      </c>
      <c r="C175" s="40"/>
      <c r="D175" s="18"/>
      <c r="E175" s="54"/>
      <c r="F175" s="45"/>
      <c r="G175" s="13"/>
      <c r="H175" s="46"/>
      <c r="I175" s="45"/>
      <c r="J175" s="47"/>
      <c r="K175" s="46"/>
      <c r="L175" s="45"/>
      <c r="M175" s="47"/>
      <c r="N175" s="46"/>
      <c r="O175" s="45"/>
      <c r="P175" s="47"/>
      <c r="Q175" s="46"/>
      <c r="R175" s="45"/>
      <c r="S175" s="47"/>
    </row>
    <row r="176" spans="1:19" x14ac:dyDescent="0.3">
      <c r="A176" s="32">
        <v>44081</v>
      </c>
      <c r="B176" s="31">
        <v>83</v>
      </c>
      <c r="C176" s="40"/>
      <c r="D176" s="18"/>
      <c r="E176" s="54"/>
      <c r="F176" s="45"/>
      <c r="G176" s="13"/>
      <c r="H176" s="46"/>
      <c r="I176" s="45"/>
      <c r="J176" s="47"/>
      <c r="K176" s="46"/>
      <c r="L176" s="45"/>
      <c r="M176" s="47"/>
      <c r="N176" s="46"/>
      <c r="O176" s="45"/>
      <c r="P176" s="47"/>
      <c r="Q176" s="46"/>
      <c r="R176" s="45"/>
      <c r="S176" s="47"/>
    </row>
    <row r="177" spans="1:19" x14ac:dyDescent="0.3">
      <c r="A177" s="32">
        <v>44082</v>
      </c>
      <c r="B177" s="31">
        <v>68</v>
      </c>
      <c r="C177" s="40"/>
      <c r="D177" s="18"/>
      <c r="E177" s="54"/>
      <c r="F177" s="45"/>
      <c r="G177" s="13"/>
      <c r="H177" s="46"/>
      <c r="I177" s="45"/>
      <c r="J177" s="47"/>
      <c r="K177" s="46"/>
      <c r="L177" s="45"/>
      <c r="M177" s="47"/>
      <c r="N177" s="46"/>
      <c r="O177" s="45"/>
      <c r="P177" s="47"/>
      <c r="Q177" s="46"/>
      <c r="R177" s="45"/>
      <c r="S177" s="47"/>
    </row>
    <row r="178" spans="1:19" x14ac:dyDescent="0.3">
      <c r="A178" s="32">
        <v>44083</v>
      </c>
      <c r="B178" s="31">
        <v>85</v>
      </c>
      <c r="C178" s="40"/>
      <c r="D178" s="18"/>
      <c r="E178" s="54"/>
      <c r="F178" s="45"/>
      <c r="G178" s="13"/>
      <c r="H178" s="46"/>
      <c r="I178" s="45"/>
      <c r="J178" s="47"/>
      <c r="K178" s="46"/>
      <c r="L178" s="45"/>
      <c r="M178" s="47"/>
      <c r="N178" s="46"/>
      <c r="O178" s="45"/>
      <c r="P178" s="47"/>
      <c r="Q178" s="46"/>
      <c r="R178" s="45"/>
      <c r="S178" s="47"/>
    </row>
    <row r="179" spans="1:19" x14ac:dyDescent="0.3">
      <c r="A179" s="32">
        <v>44084</v>
      </c>
      <c r="B179" s="31">
        <v>103</v>
      </c>
      <c r="C179" s="40"/>
      <c r="D179" s="18"/>
      <c r="E179" s="54"/>
      <c r="F179" s="45"/>
      <c r="G179" s="13"/>
      <c r="H179" s="46"/>
      <c r="I179" s="45"/>
      <c r="J179" s="47"/>
      <c r="K179" s="46"/>
      <c r="L179" s="45"/>
      <c r="M179" s="47"/>
      <c r="N179" s="46"/>
      <c r="O179" s="45"/>
      <c r="P179" s="47"/>
      <c r="Q179" s="46"/>
      <c r="R179" s="45"/>
      <c r="S179" s="47"/>
    </row>
    <row r="180" spans="1:19" x14ac:dyDescent="0.3">
      <c r="A180" s="32">
        <v>44085</v>
      </c>
      <c r="B180" s="31">
        <v>105</v>
      </c>
      <c r="C180" s="11">
        <v>125</v>
      </c>
      <c r="D180" s="7">
        <v>425</v>
      </c>
      <c r="E180" s="54"/>
      <c r="F180" s="45"/>
      <c r="G180" s="14"/>
      <c r="H180" s="46"/>
      <c r="I180" s="45"/>
      <c r="J180" s="47"/>
      <c r="K180" s="46"/>
      <c r="L180" s="45"/>
      <c r="M180" s="47"/>
      <c r="N180" s="46"/>
      <c r="O180" s="45"/>
      <c r="P180" s="47"/>
      <c r="Q180" s="46"/>
      <c r="R180" s="45"/>
      <c r="S180" s="47"/>
    </row>
    <row r="181" spans="1:19" x14ac:dyDescent="0.3">
      <c r="A181" s="32">
        <v>44086</v>
      </c>
      <c r="B181" s="31">
        <v>175</v>
      </c>
      <c r="C181" s="11">
        <v>106</v>
      </c>
      <c r="D181" s="7">
        <v>618</v>
      </c>
      <c r="E181" s="54"/>
      <c r="F181" s="45"/>
      <c r="G181" s="14"/>
      <c r="H181" s="46"/>
      <c r="I181" s="45"/>
      <c r="J181" s="47"/>
      <c r="K181" s="46"/>
      <c r="L181" s="45"/>
      <c r="M181" s="47"/>
      <c r="N181" s="46"/>
      <c r="O181" s="45"/>
      <c r="P181" s="47"/>
      <c r="Q181" s="46"/>
      <c r="R181" s="45"/>
      <c r="S181" s="47"/>
    </row>
    <row r="182" spans="1:19" x14ac:dyDescent="0.3">
      <c r="A182" s="32">
        <v>44087</v>
      </c>
      <c r="B182" s="31">
        <v>139</v>
      </c>
      <c r="C182" s="11">
        <v>75</v>
      </c>
      <c r="D182" s="7">
        <v>303</v>
      </c>
      <c r="E182" s="54"/>
      <c r="F182" s="45"/>
      <c r="G182" s="14"/>
      <c r="H182" s="46"/>
      <c r="I182" s="45"/>
      <c r="J182" s="47"/>
      <c r="K182" s="46"/>
      <c r="L182" s="45"/>
      <c r="M182" s="47"/>
      <c r="N182" s="46"/>
      <c r="O182" s="45"/>
      <c r="P182" s="47"/>
      <c r="Q182" s="46"/>
      <c r="R182" s="45"/>
      <c r="S182" s="47"/>
    </row>
    <row r="183" spans="1:19" x14ac:dyDescent="0.3">
      <c r="A183" s="32">
        <v>44088</v>
      </c>
      <c r="B183" s="31">
        <v>133</v>
      </c>
      <c r="C183" s="11">
        <v>5</v>
      </c>
      <c r="D183" s="7">
        <v>53</v>
      </c>
      <c r="E183" s="54"/>
      <c r="F183" s="45"/>
      <c r="G183" s="14"/>
      <c r="H183" s="46"/>
      <c r="I183" s="45"/>
      <c r="J183" s="47"/>
      <c r="K183" s="46"/>
      <c r="L183" s="45"/>
      <c r="M183" s="47"/>
      <c r="N183" s="46"/>
      <c r="O183" s="45"/>
      <c r="P183" s="47"/>
      <c r="Q183" s="46"/>
      <c r="R183" s="45"/>
      <c r="S183" s="47"/>
    </row>
    <row r="184" spans="1:19" x14ac:dyDescent="0.3">
      <c r="A184" s="32">
        <v>44089</v>
      </c>
      <c r="B184" s="31">
        <v>107</v>
      </c>
      <c r="C184" s="11">
        <v>75</v>
      </c>
      <c r="D184" s="7">
        <v>280</v>
      </c>
      <c r="E184" s="54"/>
      <c r="F184" s="45"/>
      <c r="G184" s="14"/>
      <c r="H184" s="46"/>
      <c r="I184" s="45"/>
      <c r="J184" s="47"/>
      <c r="K184" s="46"/>
      <c r="L184" s="45"/>
      <c r="M184" s="47"/>
      <c r="N184" s="46"/>
      <c r="O184" s="45"/>
      <c r="P184" s="47"/>
      <c r="Q184" s="46"/>
      <c r="R184" s="45"/>
      <c r="S184" s="47"/>
    </row>
    <row r="185" spans="1:19" x14ac:dyDescent="0.3">
      <c r="A185" s="32">
        <v>44090</v>
      </c>
      <c r="B185" s="31">
        <v>93</v>
      </c>
      <c r="C185" s="6">
        <v>90</v>
      </c>
      <c r="D185" s="7">
        <v>713</v>
      </c>
      <c r="E185" s="55"/>
      <c r="F185" s="48"/>
      <c r="G185" s="14"/>
      <c r="H185" s="46"/>
      <c r="I185" s="48"/>
      <c r="J185" s="49"/>
      <c r="K185" s="50"/>
      <c r="L185" s="45"/>
      <c r="M185" s="47"/>
      <c r="N185" s="46"/>
      <c r="O185" s="45"/>
      <c r="P185" s="47"/>
      <c r="Q185" s="46"/>
      <c r="R185" s="45"/>
      <c r="S185" s="47"/>
    </row>
    <row r="186" spans="1:19" x14ac:dyDescent="0.3">
      <c r="A186" s="32">
        <v>44091</v>
      </c>
      <c r="B186" s="31">
        <v>75</v>
      </c>
      <c r="C186" s="6">
        <v>112</v>
      </c>
      <c r="D186" s="7">
        <v>716</v>
      </c>
      <c r="E186" s="19">
        <f t="shared" ref="E186:E217" si="0">AVERAGE(C180:C186)</f>
        <v>84</v>
      </c>
      <c r="F186" s="12">
        <f t="shared" ref="F186:F217" si="1">AVERAGE(D180:D186)</f>
        <v>444</v>
      </c>
      <c r="G186" s="15">
        <f t="shared" ref="G186:G217" si="2">SUM(C180:C186)/SUM(C180:E186)</f>
        <v>0.15555555555555556</v>
      </c>
      <c r="H186" s="46"/>
      <c r="I186" s="45"/>
      <c r="J186" s="47"/>
      <c r="K186" s="46"/>
      <c r="L186" s="45"/>
      <c r="M186" s="47"/>
      <c r="N186" s="46"/>
      <c r="O186" s="45"/>
      <c r="P186" s="47"/>
      <c r="Q186" s="46"/>
      <c r="R186" s="45"/>
      <c r="S186" s="47"/>
    </row>
    <row r="187" spans="1:19" x14ac:dyDescent="0.3">
      <c r="A187" s="32">
        <v>44092</v>
      </c>
      <c r="B187" s="31">
        <v>58</v>
      </c>
      <c r="C187" s="6">
        <v>104</v>
      </c>
      <c r="D187" s="7">
        <v>609</v>
      </c>
      <c r="E187" s="19">
        <f t="shared" si="0"/>
        <v>81</v>
      </c>
      <c r="F187" s="12">
        <f t="shared" si="1"/>
        <v>470.28571428571428</v>
      </c>
      <c r="G187" s="15">
        <f t="shared" si="2"/>
        <v>0.14090457256461233</v>
      </c>
      <c r="H187" s="46"/>
      <c r="I187" s="45"/>
      <c r="J187" s="47"/>
      <c r="K187" s="46"/>
      <c r="L187" s="45"/>
      <c r="M187" s="47"/>
      <c r="N187" s="46"/>
      <c r="O187" s="45"/>
      <c r="P187" s="47"/>
      <c r="Q187" s="46"/>
      <c r="R187" s="45"/>
      <c r="S187" s="47"/>
    </row>
    <row r="188" spans="1:19" x14ac:dyDescent="0.3">
      <c r="A188" s="32">
        <v>44093</v>
      </c>
      <c r="B188" s="31">
        <v>108</v>
      </c>
      <c r="C188" s="6">
        <v>24</v>
      </c>
      <c r="D188" s="7">
        <v>202</v>
      </c>
      <c r="E188" s="19">
        <f t="shared" si="0"/>
        <v>69.285714285714292</v>
      </c>
      <c r="F188" s="12">
        <f t="shared" si="1"/>
        <v>410.85714285714283</v>
      </c>
      <c r="G188" s="15">
        <f t="shared" si="2"/>
        <v>0.13489887551158264</v>
      </c>
      <c r="H188" s="46"/>
      <c r="I188" s="45"/>
      <c r="J188" s="47"/>
      <c r="K188" s="46"/>
      <c r="L188" s="45"/>
      <c r="M188" s="47"/>
      <c r="N188" s="46"/>
      <c r="O188" s="45"/>
      <c r="P188" s="47"/>
      <c r="Q188" s="46"/>
      <c r="R188" s="45"/>
      <c r="S188" s="47"/>
    </row>
    <row r="189" spans="1:19" x14ac:dyDescent="0.3">
      <c r="A189" s="32">
        <v>44094</v>
      </c>
      <c r="B189" s="31">
        <v>90</v>
      </c>
      <c r="C189" s="11">
        <v>28</v>
      </c>
      <c r="D189" s="12">
        <v>327</v>
      </c>
      <c r="E189" s="19">
        <f t="shared" si="0"/>
        <v>62.571428571428569</v>
      </c>
      <c r="F189" s="12">
        <f t="shared" si="1"/>
        <v>414.28571428571428</v>
      </c>
      <c r="G189" s="15">
        <f t="shared" si="2"/>
        <v>0.12049992139600692</v>
      </c>
      <c r="H189" s="46"/>
      <c r="I189" s="45"/>
      <c r="J189" s="47"/>
      <c r="K189" s="46"/>
      <c r="L189" s="45"/>
      <c r="M189" s="47"/>
      <c r="N189" s="46"/>
      <c r="O189" s="45"/>
      <c r="P189" s="47"/>
      <c r="Q189" s="46"/>
      <c r="R189" s="45"/>
      <c r="S189" s="47"/>
    </row>
    <row r="190" spans="1:19" x14ac:dyDescent="0.3">
      <c r="A190" s="32">
        <v>44095</v>
      </c>
      <c r="B190" s="31">
        <v>81</v>
      </c>
      <c r="C190" s="6">
        <v>8</v>
      </c>
      <c r="D190" s="7">
        <v>376</v>
      </c>
      <c r="E190" s="19">
        <f t="shared" si="0"/>
        <v>63</v>
      </c>
      <c r="F190" s="12">
        <f t="shared" si="1"/>
        <v>460.42857142857144</v>
      </c>
      <c r="G190" s="15">
        <f t="shared" si="2"/>
        <v>0.10959633613803388</v>
      </c>
      <c r="H190" s="46"/>
      <c r="I190" s="45"/>
      <c r="J190" s="47"/>
      <c r="K190" s="46"/>
      <c r="L190" s="45"/>
      <c r="M190" s="47"/>
      <c r="N190" s="46"/>
      <c r="O190" s="45"/>
      <c r="P190" s="47"/>
      <c r="Q190" s="46"/>
      <c r="R190" s="45"/>
      <c r="S190" s="47"/>
    </row>
    <row r="191" spans="1:19" x14ac:dyDescent="0.3">
      <c r="A191" s="32">
        <v>44096</v>
      </c>
      <c r="B191" s="31">
        <v>38</v>
      </c>
      <c r="C191" s="6">
        <v>18</v>
      </c>
      <c r="D191" s="7">
        <v>146</v>
      </c>
      <c r="E191" s="19">
        <f t="shared" si="0"/>
        <v>54.857142857142854</v>
      </c>
      <c r="F191" s="12">
        <f t="shared" si="1"/>
        <v>441.28571428571428</v>
      </c>
      <c r="G191" s="15">
        <f t="shared" si="2"/>
        <v>9.8772690526934673E-2</v>
      </c>
      <c r="H191" s="46"/>
      <c r="I191" s="45"/>
      <c r="J191" s="47"/>
      <c r="K191" s="46"/>
      <c r="L191" s="45"/>
      <c r="M191" s="47"/>
      <c r="N191" s="46"/>
      <c r="O191" s="45"/>
      <c r="P191" s="47"/>
      <c r="Q191" s="46"/>
      <c r="R191" s="45"/>
      <c r="S191" s="47"/>
    </row>
    <row r="192" spans="1:19" x14ac:dyDescent="0.3">
      <c r="A192" s="32">
        <v>44097</v>
      </c>
      <c r="B192" s="35">
        <v>47</v>
      </c>
      <c r="C192" s="6">
        <v>45</v>
      </c>
      <c r="D192" s="7">
        <v>622</v>
      </c>
      <c r="E192" s="19">
        <f t="shared" si="0"/>
        <v>48.428571428571431</v>
      </c>
      <c r="F192" s="12">
        <f t="shared" si="1"/>
        <v>428.28571428571428</v>
      </c>
      <c r="G192" s="15">
        <f t="shared" si="2"/>
        <v>8.9207172662681855E-2</v>
      </c>
      <c r="H192" s="46"/>
      <c r="I192" s="45"/>
      <c r="J192" s="47"/>
      <c r="K192" s="46"/>
      <c r="L192" s="45"/>
      <c r="M192" s="47"/>
      <c r="N192" s="46"/>
      <c r="O192" s="45"/>
      <c r="P192" s="47"/>
      <c r="Q192" s="46"/>
      <c r="R192" s="45"/>
      <c r="S192" s="47"/>
    </row>
    <row r="193" spans="1:19" x14ac:dyDescent="0.3">
      <c r="A193" s="32">
        <v>44098</v>
      </c>
      <c r="B193" s="31">
        <v>28</v>
      </c>
      <c r="C193" s="6">
        <v>36</v>
      </c>
      <c r="D193" s="7">
        <v>591</v>
      </c>
      <c r="E193" s="19">
        <f t="shared" si="0"/>
        <v>37.571428571428569</v>
      </c>
      <c r="F193" s="12">
        <f t="shared" si="1"/>
        <v>410.42857142857144</v>
      </c>
      <c r="G193" s="15">
        <f t="shared" si="2"/>
        <v>7.4027906228638057E-2</v>
      </c>
      <c r="H193" s="46"/>
      <c r="I193" s="45"/>
      <c r="J193" s="47"/>
      <c r="K193" s="46"/>
      <c r="L193" s="45"/>
      <c r="M193" s="47"/>
      <c r="N193" s="46"/>
      <c r="O193" s="45"/>
      <c r="P193" s="47"/>
      <c r="Q193" s="46"/>
      <c r="R193" s="45"/>
      <c r="S193" s="47"/>
    </row>
    <row r="194" spans="1:19" x14ac:dyDescent="0.3">
      <c r="A194" s="32">
        <v>44099</v>
      </c>
      <c r="B194" s="31">
        <v>28</v>
      </c>
      <c r="C194" s="6">
        <v>23</v>
      </c>
      <c r="D194" s="7">
        <v>556</v>
      </c>
      <c r="E194" s="19">
        <f t="shared" si="0"/>
        <v>26</v>
      </c>
      <c r="F194" s="12">
        <f t="shared" si="1"/>
        <v>402.85714285714283</v>
      </c>
      <c r="G194" s="15">
        <f t="shared" si="2"/>
        <v>5.4106854667459445E-2</v>
      </c>
      <c r="H194" s="46"/>
      <c r="I194" s="45"/>
      <c r="J194" s="47"/>
      <c r="K194" s="46"/>
      <c r="L194" s="45"/>
      <c r="M194" s="47"/>
      <c r="N194" s="46"/>
      <c r="O194" s="45"/>
      <c r="P194" s="47"/>
      <c r="Q194" s="46"/>
      <c r="R194" s="45"/>
      <c r="S194" s="47"/>
    </row>
    <row r="195" spans="1:19" x14ac:dyDescent="0.3">
      <c r="A195" s="32">
        <v>44100</v>
      </c>
      <c r="B195" s="31">
        <v>40</v>
      </c>
      <c r="C195" s="6">
        <v>29</v>
      </c>
      <c r="D195" s="7">
        <v>646</v>
      </c>
      <c r="E195" s="19">
        <f t="shared" si="0"/>
        <v>26.714285714285715</v>
      </c>
      <c r="F195" s="12">
        <f t="shared" si="1"/>
        <v>466.28571428571428</v>
      </c>
      <c r="G195" s="15">
        <f t="shared" si="2"/>
        <v>4.9600242506915242E-2</v>
      </c>
      <c r="H195" s="46"/>
      <c r="I195" s="45"/>
      <c r="J195" s="47"/>
      <c r="K195" s="46"/>
      <c r="L195" s="45"/>
      <c r="M195" s="47"/>
      <c r="N195" s="46"/>
      <c r="O195" s="45"/>
      <c r="P195" s="47"/>
      <c r="Q195" s="46"/>
      <c r="R195" s="45"/>
      <c r="S195" s="47"/>
    </row>
    <row r="196" spans="1:19" x14ac:dyDescent="0.3">
      <c r="A196" s="32">
        <v>44101</v>
      </c>
      <c r="B196" s="31">
        <v>32</v>
      </c>
      <c r="C196" s="6">
        <v>19</v>
      </c>
      <c r="D196" s="7">
        <v>458</v>
      </c>
      <c r="E196" s="19">
        <f t="shared" si="0"/>
        <v>25.428571428571427</v>
      </c>
      <c r="F196" s="12">
        <f t="shared" si="1"/>
        <v>485</v>
      </c>
      <c r="G196" s="15">
        <f t="shared" si="2"/>
        <v>4.6173800259403368E-2</v>
      </c>
      <c r="H196" s="46"/>
      <c r="I196" s="45"/>
      <c r="J196" s="47"/>
      <c r="K196" s="46"/>
      <c r="L196" s="45"/>
      <c r="M196" s="47"/>
      <c r="N196" s="46"/>
      <c r="O196" s="45"/>
      <c r="P196" s="47"/>
      <c r="Q196" s="46"/>
      <c r="R196" s="45"/>
      <c r="S196" s="47"/>
    </row>
    <row r="197" spans="1:19" x14ac:dyDescent="0.3">
      <c r="A197" s="32">
        <v>44102</v>
      </c>
      <c r="B197" s="31">
        <v>31</v>
      </c>
      <c r="C197" s="6">
        <v>20</v>
      </c>
      <c r="D197" s="7">
        <v>549</v>
      </c>
      <c r="E197" s="19">
        <f t="shared" si="0"/>
        <v>27.142857142857142</v>
      </c>
      <c r="F197" s="12">
        <f t="shared" si="1"/>
        <v>509.71428571428572</v>
      </c>
      <c r="G197" s="15">
        <f t="shared" si="2"/>
        <v>4.7450854472153831E-2</v>
      </c>
      <c r="H197" s="46"/>
      <c r="I197" s="45"/>
      <c r="J197" s="47"/>
      <c r="K197" s="46"/>
      <c r="L197" s="45"/>
      <c r="M197" s="47"/>
      <c r="N197" s="46"/>
      <c r="O197" s="45"/>
      <c r="P197" s="47"/>
      <c r="Q197" s="46"/>
      <c r="R197" s="45"/>
      <c r="S197" s="47"/>
    </row>
    <row r="198" spans="1:19" x14ac:dyDescent="0.3">
      <c r="A198" s="32">
        <v>44103</v>
      </c>
      <c r="B198" s="31">
        <v>18</v>
      </c>
      <c r="C198" s="6">
        <v>3</v>
      </c>
      <c r="D198" s="7">
        <v>291</v>
      </c>
      <c r="E198" s="19">
        <f t="shared" si="0"/>
        <v>25</v>
      </c>
      <c r="F198" s="12">
        <f t="shared" si="1"/>
        <v>530.42857142857144</v>
      </c>
      <c r="G198" s="15">
        <f t="shared" si="2"/>
        <v>4.2638357117995122E-2</v>
      </c>
      <c r="H198" s="46"/>
      <c r="I198" s="45"/>
      <c r="J198" s="47"/>
      <c r="K198" s="46"/>
      <c r="L198" s="45"/>
      <c r="M198" s="47"/>
      <c r="N198" s="46"/>
      <c r="O198" s="45"/>
      <c r="P198" s="47"/>
      <c r="Q198" s="46"/>
      <c r="R198" s="45"/>
      <c r="S198" s="47"/>
    </row>
    <row r="199" spans="1:19" x14ac:dyDescent="0.3">
      <c r="A199" s="32">
        <v>44104</v>
      </c>
      <c r="B199" s="31">
        <v>24</v>
      </c>
      <c r="C199" s="6">
        <v>14</v>
      </c>
      <c r="D199" s="7">
        <v>611</v>
      </c>
      <c r="E199" s="19">
        <f t="shared" si="0"/>
        <v>20.571428571428573</v>
      </c>
      <c r="F199" s="12">
        <f t="shared" si="1"/>
        <v>528.85714285714289</v>
      </c>
      <c r="G199" s="15">
        <f t="shared" si="2"/>
        <v>3.5692787082610387E-2</v>
      </c>
      <c r="H199" s="46"/>
      <c r="I199" s="45"/>
      <c r="J199" s="47"/>
      <c r="K199" s="46"/>
      <c r="L199" s="45"/>
      <c r="M199" s="47"/>
      <c r="N199" s="46"/>
      <c r="O199" s="45"/>
      <c r="P199" s="47"/>
      <c r="Q199" s="46"/>
      <c r="R199" s="45"/>
      <c r="S199" s="47"/>
    </row>
    <row r="200" spans="1:19" x14ac:dyDescent="0.3">
      <c r="A200" s="32">
        <v>44105</v>
      </c>
      <c r="B200" s="31">
        <v>16</v>
      </c>
      <c r="C200" s="6">
        <v>29</v>
      </c>
      <c r="D200" s="7">
        <v>801</v>
      </c>
      <c r="E200" s="19">
        <f t="shared" si="0"/>
        <v>19.571428571428573</v>
      </c>
      <c r="F200" s="12">
        <f t="shared" si="1"/>
        <v>558.85714285714289</v>
      </c>
      <c r="G200" s="15">
        <f t="shared" si="2"/>
        <v>3.2468851570964248E-2</v>
      </c>
      <c r="H200" s="46"/>
      <c r="I200" s="45"/>
      <c r="J200" s="47"/>
      <c r="K200" s="46"/>
      <c r="L200" s="45"/>
      <c r="M200" s="47"/>
      <c r="N200" s="46"/>
      <c r="O200" s="45"/>
      <c r="P200" s="47"/>
      <c r="Q200" s="46"/>
      <c r="R200" s="45"/>
      <c r="S200" s="47"/>
    </row>
    <row r="201" spans="1:19" x14ac:dyDescent="0.3">
      <c r="A201" s="32">
        <v>44106</v>
      </c>
      <c r="B201" s="31">
        <v>26</v>
      </c>
      <c r="C201" s="6">
        <v>15</v>
      </c>
      <c r="D201" s="7">
        <v>592</v>
      </c>
      <c r="E201" s="19">
        <f t="shared" si="0"/>
        <v>18.428571428571427</v>
      </c>
      <c r="F201" s="12">
        <f t="shared" si="1"/>
        <v>564</v>
      </c>
      <c r="G201" s="15">
        <f t="shared" si="2"/>
        <v>3.0425553421611243E-2</v>
      </c>
      <c r="H201" s="46"/>
      <c r="I201" s="45"/>
      <c r="J201" s="47"/>
      <c r="K201" s="46"/>
      <c r="L201" s="45"/>
      <c r="M201" s="47"/>
      <c r="N201" s="46"/>
      <c r="O201" s="45"/>
      <c r="P201" s="47"/>
      <c r="Q201" s="46"/>
      <c r="R201" s="45"/>
      <c r="S201" s="47"/>
    </row>
    <row r="202" spans="1:19" x14ac:dyDescent="0.3">
      <c r="A202" s="32">
        <v>44107</v>
      </c>
      <c r="B202" s="31">
        <v>22</v>
      </c>
      <c r="C202" s="6">
        <v>34</v>
      </c>
      <c r="D202" s="7">
        <v>661</v>
      </c>
      <c r="E202" s="19">
        <f t="shared" si="0"/>
        <v>19.142857142857142</v>
      </c>
      <c r="F202" s="12">
        <f t="shared" si="1"/>
        <v>566.14285714285711</v>
      </c>
      <c r="G202" s="15">
        <f t="shared" si="2"/>
        <v>3.1512463884969436E-2</v>
      </c>
      <c r="H202" s="46"/>
      <c r="I202" s="45"/>
      <c r="J202" s="47"/>
      <c r="K202" s="46"/>
      <c r="L202" s="45"/>
      <c r="M202" s="47"/>
      <c r="N202" s="46"/>
      <c r="O202" s="45"/>
      <c r="P202" s="47"/>
      <c r="Q202" s="46"/>
      <c r="R202" s="45"/>
      <c r="S202" s="47"/>
    </row>
    <row r="203" spans="1:19" x14ac:dyDescent="0.3">
      <c r="A203" s="32">
        <v>44108</v>
      </c>
      <c r="B203" s="31">
        <v>23</v>
      </c>
      <c r="C203" s="6"/>
      <c r="D203" s="7"/>
      <c r="E203" s="19">
        <f t="shared" si="0"/>
        <v>19.166666666666668</v>
      </c>
      <c r="F203" s="12">
        <f t="shared" si="1"/>
        <v>584.16666666666663</v>
      </c>
      <c r="G203" s="15">
        <f t="shared" si="2"/>
        <v>3.0511879418063284E-2</v>
      </c>
      <c r="H203" s="46"/>
      <c r="I203" s="45"/>
      <c r="J203" s="47"/>
      <c r="K203" s="46"/>
      <c r="L203" s="45"/>
      <c r="M203" s="47"/>
      <c r="N203" s="46"/>
      <c r="O203" s="45"/>
      <c r="P203" s="47"/>
      <c r="Q203" s="46"/>
      <c r="R203" s="45"/>
      <c r="S203" s="47"/>
    </row>
    <row r="204" spans="1:19" x14ac:dyDescent="0.3">
      <c r="A204" s="32">
        <v>44109</v>
      </c>
      <c r="B204" s="31">
        <v>26</v>
      </c>
      <c r="C204" s="11">
        <v>0</v>
      </c>
      <c r="D204" s="12">
        <v>213</v>
      </c>
      <c r="E204" s="19">
        <f t="shared" si="0"/>
        <v>15.833333333333334</v>
      </c>
      <c r="F204" s="12">
        <f t="shared" si="1"/>
        <v>528.16666666666663</v>
      </c>
      <c r="G204" s="15">
        <f t="shared" si="2"/>
        <v>2.7927095582059466E-2</v>
      </c>
      <c r="H204" s="46"/>
      <c r="I204" s="45"/>
      <c r="J204" s="47"/>
      <c r="K204" s="46"/>
      <c r="L204" s="45"/>
      <c r="M204" s="47"/>
      <c r="N204" s="46"/>
      <c r="O204" s="45"/>
      <c r="P204" s="47"/>
      <c r="Q204" s="46"/>
      <c r="R204" s="45"/>
      <c r="S204" s="47"/>
    </row>
    <row r="205" spans="1:19" x14ac:dyDescent="0.3">
      <c r="A205" s="32">
        <v>44110</v>
      </c>
      <c r="B205" s="31">
        <v>21</v>
      </c>
      <c r="C205" s="6">
        <v>4</v>
      </c>
      <c r="D205" s="12">
        <v>642</v>
      </c>
      <c r="E205" s="19">
        <f t="shared" si="0"/>
        <v>16</v>
      </c>
      <c r="F205" s="12">
        <f t="shared" si="1"/>
        <v>586.66666666666663</v>
      </c>
      <c r="G205" s="15">
        <f t="shared" si="2"/>
        <v>2.5636134742303435E-2</v>
      </c>
      <c r="H205" s="46"/>
      <c r="I205" s="45"/>
      <c r="J205" s="47"/>
      <c r="K205" s="46"/>
      <c r="L205" s="45"/>
      <c r="M205" s="47"/>
      <c r="N205" s="46"/>
      <c r="O205" s="45"/>
      <c r="P205" s="47"/>
      <c r="Q205" s="46"/>
      <c r="R205" s="45"/>
      <c r="S205" s="47"/>
    </row>
    <row r="206" spans="1:19" x14ac:dyDescent="0.3">
      <c r="A206" s="32">
        <v>44111</v>
      </c>
      <c r="B206" s="31">
        <v>16</v>
      </c>
      <c r="C206" s="6">
        <v>16</v>
      </c>
      <c r="D206" s="7">
        <v>392</v>
      </c>
      <c r="E206" s="19">
        <f t="shared" si="0"/>
        <v>16.333333333333332</v>
      </c>
      <c r="F206" s="12">
        <f t="shared" si="1"/>
        <v>550.16666666666663</v>
      </c>
      <c r="G206" s="15">
        <f t="shared" si="2"/>
        <v>2.78134418120633E-2</v>
      </c>
      <c r="H206" s="46"/>
      <c r="I206" s="45"/>
      <c r="J206" s="47"/>
      <c r="K206" s="46"/>
      <c r="L206" s="45"/>
      <c r="M206" s="47"/>
      <c r="N206" s="46"/>
      <c r="O206" s="45"/>
      <c r="P206" s="47"/>
      <c r="Q206" s="46"/>
      <c r="R206" s="45"/>
      <c r="S206" s="47"/>
    </row>
    <row r="207" spans="1:19" x14ac:dyDescent="0.3">
      <c r="A207" s="32">
        <v>44112</v>
      </c>
      <c r="B207" s="31">
        <v>18</v>
      </c>
      <c r="C207" s="6">
        <v>51</v>
      </c>
      <c r="D207" s="7">
        <v>1168</v>
      </c>
      <c r="E207" s="19">
        <f t="shared" si="0"/>
        <v>20</v>
      </c>
      <c r="F207" s="12">
        <f t="shared" si="1"/>
        <v>611.33333333333337</v>
      </c>
      <c r="G207" s="15">
        <f t="shared" si="2"/>
        <v>3.0667753830426792E-2</v>
      </c>
      <c r="H207" s="46"/>
      <c r="I207" s="45"/>
      <c r="J207" s="47"/>
      <c r="K207" s="46"/>
      <c r="L207" s="45"/>
      <c r="M207" s="47"/>
      <c r="N207" s="46"/>
      <c r="O207" s="45"/>
      <c r="P207" s="47"/>
      <c r="Q207" s="46"/>
      <c r="R207" s="45"/>
      <c r="S207" s="47"/>
    </row>
    <row r="208" spans="1:19" x14ac:dyDescent="0.3">
      <c r="A208" s="32">
        <v>44113</v>
      </c>
      <c r="B208" s="31">
        <v>36</v>
      </c>
      <c r="C208" s="11">
        <v>41</v>
      </c>
      <c r="D208" s="7">
        <v>763</v>
      </c>
      <c r="E208" s="19">
        <f t="shared" si="0"/>
        <v>24.333333333333332</v>
      </c>
      <c r="F208" s="12">
        <f t="shared" si="1"/>
        <v>639.83333333333337</v>
      </c>
      <c r="G208" s="15">
        <f t="shared" si="2"/>
        <v>3.5472972972972971E-2</v>
      </c>
      <c r="H208" s="46"/>
      <c r="I208" s="45"/>
      <c r="J208" s="47"/>
      <c r="K208" s="46"/>
      <c r="L208" s="45"/>
      <c r="M208" s="47"/>
      <c r="N208" s="46"/>
      <c r="O208" s="45"/>
      <c r="P208" s="47"/>
      <c r="Q208" s="46"/>
      <c r="R208" s="45"/>
      <c r="S208" s="47"/>
    </row>
    <row r="209" spans="1:19" x14ac:dyDescent="0.3">
      <c r="A209" s="32">
        <v>44114</v>
      </c>
      <c r="B209" s="31">
        <v>38</v>
      </c>
      <c r="C209" s="6">
        <v>5</v>
      </c>
      <c r="D209" s="12">
        <v>159</v>
      </c>
      <c r="E209" s="19">
        <f t="shared" si="0"/>
        <v>19.5</v>
      </c>
      <c r="F209" s="12">
        <f t="shared" si="1"/>
        <v>556.16666666666663</v>
      </c>
      <c r="G209" s="15">
        <f t="shared" si="2"/>
        <v>3.2634466087118223E-2</v>
      </c>
      <c r="H209" s="46"/>
      <c r="I209" s="45"/>
      <c r="J209" s="47"/>
      <c r="K209" s="46"/>
      <c r="L209" s="45"/>
      <c r="M209" s="47"/>
      <c r="N209" s="46"/>
      <c r="O209" s="45"/>
      <c r="P209" s="47"/>
      <c r="Q209" s="46"/>
      <c r="R209" s="45"/>
      <c r="S209" s="47"/>
    </row>
    <row r="210" spans="1:19" x14ac:dyDescent="0.3">
      <c r="A210" s="32">
        <v>44115</v>
      </c>
      <c r="B210" s="31">
        <v>42</v>
      </c>
      <c r="C210" s="6">
        <v>29</v>
      </c>
      <c r="D210" s="7">
        <v>291</v>
      </c>
      <c r="E210" s="19">
        <f t="shared" si="0"/>
        <v>20.857142857142858</v>
      </c>
      <c r="F210" s="12">
        <f t="shared" si="1"/>
        <v>518.28571428571433</v>
      </c>
      <c r="G210" s="15">
        <f t="shared" si="2"/>
        <v>3.7370191604504895E-2</v>
      </c>
      <c r="H210" s="46"/>
      <c r="I210" s="45"/>
      <c r="J210" s="47"/>
      <c r="K210" s="46"/>
      <c r="L210" s="45"/>
      <c r="M210" s="47"/>
      <c r="N210" s="46"/>
      <c r="O210" s="45"/>
      <c r="P210" s="47"/>
      <c r="Q210" s="46"/>
      <c r="R210" s="45"/>
      <c r="S210" s="47"/>
    </row>
    <row r="211" spans="1:19" x14ac:dyDescent="0.3">
      <c r="A211" s="32">
        <v>44116</v>
      </c>
      <c r="B211" s="31">
        <v>38</v>
      </c>
      <c r="C211" s="6">
        <v>14</v>
      </c>
      <c r="D211" s="7">
        <v>400</v>
      </c>
      <c r="E211" s="19">
        <f t="shared" si="0"/>
        <v>22.857142857142858</v>
      </c>
      <c r="F211" s="12">
        <f t="shared" si="1"/>
        <v>545</v>
      </c>
      <c r="G211" s="15">
        <f t="shared" si="2"/>
        <v>3.8883263416751052E-2</v>
      </c>
      <c r="H211" s="46"/>
      <c r="I211" s="45"/>
      <c r="J211" s="47"/>
      <c r="K211" s="46"/>
      <c r="L211" s="45"/>
      <c r="M211" s="47"/>
      <c r="N211" s="46"/>
      <c r="O211" s="45"/>
      <c r="P211" s="47"/>
      <c r="Q211" s="46"/>
      <c r="R211" s="45"/>
      <c r="S211" s="47"/>
    </row>
    <row r="212" spans="1:19" x14ac:dyDescent="0.3">
      <c r="A212" s="32">
        <v>44117</v>
      </c>
      <c r="B212" s="31">
        <v>36</v>
      </c>
      <c r="C212" s="6">
        <v>26</v>
      </c>
      <c r="D212" s="7">
        <v>446</v>
      </c>
      <c r="E212" s="19">
        <f t="shared" si="0"/>
        <v>26</v>
      </c>
      <c r="F212" s="12">
        <f t="shared" si="1"/>
        <v>517</v>
      </c>
      <c r="G212" s="15">
        <f t="shared" si="2"/>
        <v>4.6065675527459223E-2</v>
      </c>
      <c r="H212" s="46"/>
      <c r="I212" s="45"/>
      <c r="J212" s="47"/>
      <c r="K212" s="46"/>
      <c r="L212" s="45"/>
      <c r="M212" s="47"/>
      <c r="N212" s="46"/>
      <c r="O212" s="45"/>
      <c r="P212" s="47"/>
      <c r="Q212" s="46"/>
      <c r="R212" s="45"/>
      <c r="S212" s="47"/>
    </row>
    <row r="213" spans="1:19" x14ac:dyDescent="0.3">
      <c r="A213" s="32">
        <v>44118</v>
      </c>
      <c r="B213" s="35">
        <v>37</v>
      </c>
      <c r="C213" s="6">
        <v>62</v>
      </c>
      <c r="D213" s="7">
        <v>1109</v>
      </c>
      <c r="E213" s="19">
        <f t="shared" si="0"/>
        <v>32.571428571428569</v>
      </c>
      <c r="F213" s="12">
        <f t="shared" si="1"/>
        <v>619.42857142857144</v>
      </c>
      <c r="G213" s="15">
        <f t="shared" si="2"/>
        <v>4.820174665894849E-2</v>
      </c>
      <c r="H213" s="46"/>
      <c r="I213" s="45"/>
      <c r="J213" s="47"/>
      <c r="K213" s="46"/>
      <c r="L213" s="45"/>
      <c r="M213" s="47"/>
      <c r="N213" s="46"/>
      <c r="O213" s="45"/>
      <c r="P213" s="47"/>
      <c r="Q213" s="46"/>
      <c r="R213" s="45"/>
      <c r="S213" s="47"/>
    </row>
    <row r="214" spans="1:19" x14ac:dyDescent="0.3">
      <c r="A214" s="32">
        <v>44119</v>
      </c>
      <c r="B214" s="31">
        <v>36</v>
      </c>
      <c r="C214" s="6">
        <v>56</v>
      </c>
      <c r="D214" s="7">
        <v>1113</v>
      </c>
      <c r="E214" s="19">
        <f t="shared" si="0"/>
        <v>33.285714285714285</v>
      </c>
      <c r="F214" s="12">
        <f t="shared" si="1"/>
        <v>611.57142857142856</v>
      </c>
      <c r="G214" s="15">
        <f t="shared" si="2"/>
        <v>4.9644130821872634E-2</v>
      </c>
      <c r="H214" s="46"/>
      <c r="I214" s="45"/>
      <c r="J214" s="47"/>
      <c r="K214" s="46"/>
      <c r="L214" s="45"/>
      <c r="M214" s="47"/>
      <c r="N214" s="46"/>
      <c r="O214" s="45"/>
      <c r="P214" s="47"/>
      <c r="Q214" s="46"/>
      <c r="R214" s="45"/>
      <c r="S214" s="47"/>
    </row>
    <row r="215" spans="1:19" x14ac:dyDescent="0.3">
      <c r="A215" s="32">
        <v>44120</v>
      </c>
      <c r="B215" s="31">
        <v>56</v>
      </c>
      <c r="C215" s="6">
        <v>43</v>
      </c>
      <c r="D215" s="7">
        <v>876</v>
      </c>
      <c r="E215" s="19">
        <f t="shared" si="0"/>
        <v>33.571428571428569</v>
      </c>
      <c r="F215" s="12">
        <f t="shared" si="1"/>
        <v>627.71428571428567</v>
      </c>
      <c r="G215" s="15">
        <f t="shared" si="2"/>
        <v>4.8779041321333788E-2</v>
      </c>
      <c r="H215" s="46"/>
      <c r="I215" s="45"/>
      <c r="J215" s="47"/>
      <c r="K215" s="46"/>
      <c r="L215" s="45"/>
      <c r="M215" s="47"/>
      <c r="N215" s="46"/>
      <c r="O215" s="45"/>
      <c r="P215" s="47"/>
      <c r="Q215" s="46"/>
      <c r="R215" s="45"/>
      <c r="S215" s="47"/>
    </row>
    <row r="216" spans="1:19" x14ac:dyDescent="0.3">
      <c r="A216" s="32">
        <v>44121</v>
      </c>
      <c r="B216" s="31">
        <v>70</v>
      </c>
      <c r="C216" s="6">
        <v>4</v>
      </c>
      <c r="D216" s="7">
        <v>139</v>
      </c>
      <c r="E216" s="19">
        <f t="shared" si="0"/>
        <v>33.428571428571431</v>
      </c>
      <c r="F216" s="12">
        <f t="shared" si="1"/>
        <v>624.85714285714289</v>
      </c>
      <c r="G216" s="15">
        <f t="shared" si="2"/>
        <v>4.8642869869929321E-2</v>
      </c>
      <c r="H216" s="46"/>
      <c r="I216" s="45"/>
      <c r="J216" s="47"/>
      <c r="K216" s="46"/>
      <c r="L216" s="45"/>
      <c r="M216" s="47"/>
      <c r="N216" s="46"/>
      <c r="O216" s="45"/>
      <c r="P216" s="47"/>
      <c r="Q216" s="46"/>
      <c r="R216" s="45"/>
      <c r="S216" s="47"/>
    </row>
    <row r="217" spans="1:19" x14ac:dyDescent="0.3">
      <c r="A217" s="32">
        <v>44122</v>
      </c>
      <c r="B217" s="31">
        <v>71</v>
      </c>
      <c r="C217" s="6">
        <v>7</v>
      </c>
      <c r="D217" s="7">
        <v>135</v>
      </c>
      <c r="E217" s="19">
        <f t="shared" si="0"/>
        <v>30.285714285714285</v>
      </c>
      <c r="F217" s="12">
        <f t="shared" si="1"/>
        <v>602.57142857142856</v>
      </c>
      <c r="G217" s="15">
        <f t="shared" si="2"/>
        <v>4.5669969840585946E-2</v>
      </c>
      <c r="H217" s="46"/>
      <c r="I217" s="45"/>
      <c r="J217" s="47"/>
      <c r="K217" s="46"/>
      <c r="L217" s="45"/>
      <c r="M217" s="47"/>
      <c r="N217" s="46"/>
      <c r="O217" s="45"/>
      <c r="P217" s="47"/>
      <c r="Q217" s="46"/>
      <c r="R217" s="45"/>
      <c r="S217" s="47"/>
    </row>
    <row r="218" spans="1:19" x14ac:dyDescent="0.3">
      <c r="A218" s="32">
        <v>44123</v>
      </c>
      <c r="B218" s="31">
        <v>65</v>
      </c>
      <c r="C218" s="6">
        <v>35</v>
      </c>
      <c r="D218" s="7">
        <v>550</v>
      </c>
      <c r="E218" s="19">
        <f t="shared" ref="E218:E249" si="3">AVERAGE(C212:C218)</f>
        <v>33.285714285714285</v>
      </c>
      <c r="F218" s="12">
        <f t="shared" ref="F218:F249" si="4">AVERAGE(D212:D218)</f>
        <v>624</v>
      </c>
      <c r="G218" s="15">
        <f t="shared" ref="G218:G249" si="5">SUM(C212:C218)/SUM(C212:E218)</f>
        <v>4.8305887927970609E-2</v>
      </c>
      <c r="H218" s="46"/>
      <c r="I218" s="45"/>
      <c r="J218" s="47"/>
      <c r="K218" s="46"/>
      <c r="L218" s="45"/>
      <c r="M218" s="47"/>
      <c r="N218" s="46"/>
      <c r="O218" s="45"/>
      <c r="P218" s="47"/>
      <c r="Q218" s="46"/>
      <c r="R218" s="45"/>
      <c r="S218" s="47"/>
    </row>
    <row r="219" spans="1:19" x14ac:dyDescent="0.3">
      <c r="A219" s="32">
        <v>44124</v>
      </c>
      <c r="B219" s="31">
        <v>50</v>
      </c>
      <c r="C219" s="6">
        <v>50</v>
      </c>
      <c r="D219" s="7">
        <v>871</v>
      </c>
      <c r="E219" s="19">
        <f t="shared" si="3"/>
        <v>36.714285714285715</v>
      </c>
      <c r="F219" s="12">
        <f t="shared" si="4"/>
        <v>684.71428571428567</v>
      </c>
      <c r="G219" s="15">
        <f t="shared" si="5"/>
        <v>4.8645286896327945E-2</v>
      </c>
      <c r="H219" s="46"/>
      <c r="I219" s="45"/>
      <c r="J219" s="47"/>
      <c r="K219" s="46"/>
      <c r="L219" s="45"/>
      <c r="M219" s="47"/>
      <c r="N219" s="46"/>
      <c r="O219" s="45"/>
      <c r="P219" s="47"/>
      <c r="Q219" s="46"/>
      <c r="R219" s="45"/>
      <c r="S219" s="47"/>
    </row>
    <row r="220" spans="1:19" x14ac:dyDescent="0.3">
      <c r="A220" s="32">
        <v>44125</v>
      </c>
      <c r="B220" s="35">
        <v>45</v>
      </c>
      <c r="C220" s="6">
        <v>77</v>
      </c>
      <c r="D220" s="7">
        <v>1273</v>
      </c>
      <c r="E220" s="19">
        <f t="shared" si="3"/>
        <v>38.857142857142854</v>
      </c>
      <c r="F220" s="12">
        <f t="shared" si="4"/>
        <v>708.14285714285711</v>
      </c>
      <c r="G220" s="15">
        <f t="shared" si="5"/>
        <v>4.9740066354920454E-2</v>
      </c>
      <c r="H220" s="46"/>
      <c r="I220" s="45"/>
      <c r="J220" s="47"/>
      <c r="K220" s="46"/>
      <c r="L220" s="45"/>
      <c r="M220" s="47"/>
      <c r="N220" s="46"/>
      <c r="O220" s="45"/>
      <c r="P220" s="47"/>
      <c r="Q220" s="46"/>
      <c r="R220" s="45"/>
      <c r="S220" s="47"/>
    </row>
    <row r="221" spans="1:19" x14ac:dyDescent="0.3">
      <c r="A221" s="32">
        <v>44126</v>
      </c>
      <c r="B221" s="31">
        <v>49</v>
      </c>
      <c r="C221" s="6">
        <v>47</v>
      </c>
      <c r="D221" s="7">
        <v>783</v>
      </c>
      <c r="E221" s="19">
        <f t="shared" si="3"/>
        <v>37.571428571428569</v>
      </c>
      <c r="F221" s="12">
        <f t="shared" si="4"/>
        <v>661</v>
      </c>
      <c r="G221" s="15">
        <f t="shared" si="5"/>
        <v>5.1229964381121998E-2</v>
      </c>
      <c r="H221" s="46"/>
      <c r="I221" s="45"/>
      <c r="J221" s="47"/>
      <c r="K221" s="46"/>
      <c r="L221" s="45"/>
      <c r="M221" s="47"/>
      <c r="N221" s="46"/>
      <c r="O221" s="45"/>
      <c r="P221" s="47"/>
      <c r="Q221" s="46"/>
      <c r="R221" s="45"/>
      <c r="S221" s="47"/>
    </row>
    <row r="222" spans="1:19" x14ac:dyDescent="0.3">
      <c r="A222" s="32">
        <v>44127</v>
      </c>
      <c r="B222" s="31">
        <v>68</v>
      </c>
      <c r="C222" s="6">
        <v>50</v>
      </c>
      <c r="D222" s="7">
        <v>819</v>
      </c>
      <c r="E222" s="19">
        <f t="shared" si="3"/>
        <v>38.571428571428569</v>
      </c>
      <c r="F222" s="12">
        <f t="shared" si="4"/>
        <v>652.85714285714289</v>
      </c>
      <c r="G222" s="15">
        <f t="shared" si="5"/>
        <v>5.3058589034558269E-2</v>
      </c>
      <c r="H222" s="46"/>
      <c r="I222" s="45"/>
      <c r="J222" s="47"/>
      <c r="K222" s="46"/>
      <c r="L222" s="45"/>
      <c r="M222" s="47"/>
      <c r="N222" s="46"/>
      <c r="O222" s="45"/>
      <c r="P222" s="47"/>
      <c r="Q222" s="46"/>
      <c r="R222" s="45"/>
      <c r="S222" s="47"/>
    </row>
    <row r="223" spans="1:19" x14ac:dyDescent="0.3">
      <c r="A223" s="32">
        <v>44128</v>
      </c>
      <c r="B223" s="31">
        <v>92</v>
      </c>
      <c r="C223" s="6">
        <v>5</v>
      </c>
      <c r="D223" s="7">
        <v>172</v>
      </c>
      <c r="E223" s="19">
        <f t="shared" si="3"/>
        <v>38.714285714285715</v>
      </c>
      <c r="F223" s="12">
        <f t="shared" si="4"/>
        <v>657.57142857142856</v>
      </c>
      <c r="G223" s="15">
        <f t="shared" si="5"/>
        <v>5.2847113884555388E-2</v>
      </c>
      <c r="H223" s="46"/>
      <c r="I223" s="45"/>
      <c r="J223" s="47"/>
      <c r="K223" s="46"/>
      <c r="L223" s="45"/>
      <c r="M223" s="47"/>
      <c r="N223" s="46"/>
      <c r="O223" s="45"/>
      <c r="P223" s="47"/>
      <c r="Q223" s="46"/>
      <c r="R223" s="45"/>
      <c r="S223" s="47"/>
    </row>
    <row r="224" spans="1:19" x14ac:dyDescent="0.3">
      <c r="A224" s="32">
        <v>44129</v>
      </c>
      <c r="B224" s="31">
        <v>74</v>
      </c>
      <c r="C224" s="6">
        <v>4</v>
      </c>
      <c r="D224" s="12">
        <v>188</v>
      </c>
      <c r="E224" s="19">
        <f t="shared" si="3"/>
        <v>38.285714285714285</v>
      </c>
      <c r="F224" s="12">
        <f t="shared" si="4"/>
        <v>665.14285714285711</v>
      </c>
      <c r="G224" s="15">
        <f t="shared" si="5"/>
        <v>5.1677593521018132E-2</v>
      </c>
      <c r="H224" s="46"/>
      <c r="I224" s="45"/>
      <c r="J224" s="47"/>
      <c r="K224" s="46"/>
      <c r="L224" s="45"/>
      <c r="M224" s="47"/>
      <c r="N224" s="46"/>
      <c r="O224" s="45"/>
      <c r="P224" s="47"/>
      <c r="Q224" s="46"/>
      <c r="R224" s="45"/>
      <c r="S224" s="47"/>
    </row>
    <row r="225" spans="1:19" x14ac:dyDescent="0.3">
      <c r="A225" s="32">
        <v>44130</v>
      </c>
      <c r="B225" s="35">
        <v>45</v>
      </c>
      <c r="C225" s="6">
        <v>29</v>
      </c>
      <c r="D225" s="7">
        <v>780</v>
      </c>
      <c r="E225" s="19">
        <f t="shared" si="3"/>
        <v>37.428571428571431</v>
      </c>
      <c r="F225" s="12">
        <f t="shared" si="4"/>
        <v>698</v>
      </c>
      <c r="G225" s="15">
        <f t="shared" si="5"/>
        <v>4.8391778147180667E-2</v>
      </c>
      <c r="H225" s="46"/>
      <c r="I225" s="45"/>
      <c r="J225" s="47"/>
      <c r="K225" s="46"/>
      <c r="L225" s="45"/>
      <c r="M225" s="47"/>
      <c r="N225" s="46"/>
      <c r="O225" s="45"/>
      <c r="P225" s="47"/>
      <c r="Q225" s="46"/>
      <c r="R225" s="45"/>
      <c r="S225" s="47"/>
    </row>
    <row r="226" spans="1:19" x14ac:dyDescent="0.3">
      <c r="A226" s="32">
        <v>44131</v>
      </c>
      <c r="B226" s="31">
        <v>38</v>
      </c>
      <c r="C226" s="6">
        <v>43</v>
      </c>
      <c r="D226" s="7">
        <v>896</v>
      </c>
      <c r="E226" s="19">
        <f t="shared" si="3"/>
        <v>36.428571428571431</v>
      </c>
      <c r="F226" s="12">
        <f t="shared" si="4"/>
        <v>701.57142857142856</v>
      </c>
      <c r="G226" s="15">
        <f t="shared" si="5"/>
        <v>4.6945269968177154E-2</v>
      </c>
      <c r="H226" s="46"/>
      <c r="I226" s="45"/>
      <c r="J226" s="47"/>
      <c r="K226" s="46"/>
      <c r="L226" s="45"/>
      <c r="M226" s="47"/>
      <c r="N226" s="46"/>
      <c r="O226" s="45"/>
      <c r="P226" s="47"/>
      <c r="Q226" s="46"/>
      <c r="R226" s="45"/>
      <c r="S226" s="47"/>
    </row>
    <row r="227" spans="1:19" x14ac:dyDescent="0.3">
      <c r="A227" s="32">
        <v>44132</v>
      </c>
      <c r="B227" s="31">
        <v>34</v>
      </c>
      <c r="C227" s="6">
        <v>32</v>
      </c>
      <c r="D227" s="7">
        <v>1155</v>
      </c>
      <c r="E227" s="19">
        <f t="shared" si="3"/>
        <v>30</v>
      </c>
      <c r="F227" s="12">
        <f t="shared" si="4"/>
        <v>684.71428571428567</v>
      </c>
      <c r="G227" s="15">
        <f t="shared" si="5"/>
        <v>3.9923954372623575E-2</v>
      </c>
      <c r="H227" s="46"/>
      <c r="I227" s="45"/>
      <c r="J227" s="47"/>
      <c r="K227" s="46"/>
      <c r="L227" s="45"/>
      <c r="M227" s="47"/>
      <c r="N227" s="46"/>
      <c r="O227" s="45"/>
      <c r="P227" s="47"/>
      <c r="Q227" s="46"/>
      <c r="R227" s="45"/>
      <c r="S227" s="47"/>
    </row>
    <row r="228" spans="1:19" x14ac:dyDescent="0.3">
      <c r="A228" s="32">
        <v>44133</v>
      </c>
      <c r="B228" s="31">
        <v>46</v>
      </c>
      <c r="C228" s="6">
        <v>51</v>
      </c>
      <c r="D228" s="7">
        <v>1136</v>
      </c>
      <c r="E228" s="19">
        <f t="shared" si="3"/>
        <v>30.571428571428573</v>
      </c>
      <c r="F228" s="12">
        <f t="shared" si="4"/>
        <v>735.14285714285711</v>
      </c>
      <c r="G228" s="15">
        <f t="shared" si="5"/>
        <v>3.8146167557932265E-2</v>
      </c>
      <c r="H228" s="46"/>
      <c r="I228" s="45"/>
      <c r="J228" s="47"/>
      <c r="K228" s="46"/>
      <c r="L228" s="45"/>
      <c r="M228" s="47"/>
      <c r="N228" s="46"/>
      <c r="O228" s="45"/>
      <c r="P228" s="47"/>
      <c r="Q228" s="46"/>
      <c r="R228" s="45"/>
      <c r="S228" s="47"/>
    </row>
    <row r="229" spans="1:19" x14ac:dyDescent="0.3">
      <c r="A229" s="32">
        <v>44134</v>
      </c>
      <c r="B229" s="31">
        <v>47</v>
      </c>
      <c r="C229" s="6">
        <v>25</v>
      </c>
      <c r="D229" s="7">
        <v>850</v>
      </c>
      <c r="E229" s="19">
        <f t="shared" si="3"/>
        <v>27</v>
      </c>
      <c r="F229" s="12">
        <f t="shared" si="4"/>
        <v>739.57142857142856</v>
      </c>
      <c r="G229" s="15">
        <f t="shared" si="5"/>
        <v>3.3723331039229178E-2</v>
      </c>
      <c r="H229" s="46"/>
      <c r="I229" s="45"/>
      <c r="J229" s="47"/>
      <c r="K229" s="46"/>
      <c r="L229" s="45"/>
      <c r="M229" s="47"/>
      <c r="N229" s="46"/>
      <c r="O229" s="45"/>
      <c r="P229" s="47"/>
      <c r="Q229" s="46"/>
      <c r="R229" s="45"/>
      <c r="S229" s="47"/>
    </row>
    <row r="230" spans="1:19" x14ac:dyDescent="0.3">
      <c r="A230" s="32">
        <v>44135</v>
      </c>
      <c r="B230" s="31">
        <v>44</v>
      </c>
      <c r="C230" s="6">
        <v>37</v>
      </c>
      <c r="D230" s="7">
        <v>286</v>
      </c>
      <c r="E230" s="19">
        <f t="shared" si="3"/>
        <v>31.571428571428573</v>
      </c>
      <c r="F230" s="12">
        <f t="shared" si="4"/>
        <v>755.85714285714289</v>
      </c>
      <c r="G230" s="15">
        <f t="shared" si="5"/>
        <v>3.8479715444121092E-2</v>
      </c>
      <c r="H230" s="46"/>
      <c r="I230" s="45"/>
      <c r="J230" s="47"/>
      <c r="K230" s="46"/>
      <c r="L230" s="45"/>
      <c r="M230" s="47"/>
      <c r="N230" s="46"/>
      <c r="O230" s="45"/>
      <c r="P230" s="47"/>
      <c r="Q230" s="46"/>
      <c r="R230" s="45"/>
      <c r="S230" s="47"/>
    </row>
    <row r="231" spans="1:19" x14ac:dyDescent="0.3">
      <c r="A231" s="32">
        <v>44136</v>
      </c>
      <c r="B231" s="31">
        <v>45</v>
      </c>
      <c r="C231" s="6">
        <v>0</v>
      </c>
      <c r="D231" s="7">
        <v>4</v>
      </c>
      <c r="E231" s="19">
        <f t="shared" si="3"/>
        <v>31</v>
      </c>
      <c r="F231" s="12">
        <f t="shared" si="4"/>
        <v>729.57142857142856</v>
      </c>
      <c r="G231" s="15">
        <f t="shared" si="5"/>
        <v>3.9113193943763516E-2</v>
      </c>
      <c r="H231" s="46"/>
      <c r="I231" s="45"/>
      <c r="J231" s="47"/>
      <c r="K231" s="46"/>
      <c r="L231" s="45"/>
      <c r="M231" s="47"/>
      <c r="N231" s="46"/>
      <c r="O231" s="45"/>
      <c r="P231" s="47"/>
      <c r="Q231" s="46"/>
      <c r="R231" s="45"/>
      <c r="S231" s="47"/>
    </row>
    <row r="232" spans="1:19" x14ac:dyDescent="0.3">
      <c r="A232" s="32">
        <v>44137</v>
      </c>
      <c r="B232" s="31">
        <v>45</v>
      </c>
      <c r="C232" s="6">
        <v>17</v>
      </c>
      <c r="D232" s="7">
        <v>496</v>
      </c>
      <c r="E232" s="19">
        <f t="shared" si="3"/>
        <v>29.285714285714285</v>
      </c>
      <c r="F232" s="12">
        <f t="shared" si="4"/>
        <v>689</v>
      </c>
      <c r="G232" s="15">
        <f t="shared" si="5"/>
        <v>3.9093360939330371E-2</v>
      </c>
      <c r="H232" s="46"/>
      <c r="I232" s="45"/>
      <c r="J232" s="47"/>
      <c r="K232" s="46"/>
      <c r="L232" s="45"/>
      <c r="M232" s="47"/>
      <c r="N232" s="46"/>
      <c r="O232" s="45"/>
      <c r="P232" s="47"/>
      <c r="Q232" s="46"/>
      <c r="R232" s="45"/>
      <c r="S232" s="47"/>
    </row>
    <row r="233" spans="1:19" x14ac:dyDescent="0.3">
      <c r="A233" s="32">
        <v>44138</v>
      </c>
      <c r="B233" s="31">
        <v>35</v>
      </c>
      <c r="C233" s="6">
        <v>37</v>
      </c>
      <c r="D233" s="7">
        <v>1064</v>
      </c>
      <c r="E233" s="19">
        <f t="shared" si="3"/>
        <v>28.428571428571427</v>
      </c>
      <c r="F233" s="12">
        <f t="shared" si="4"/>
        <v>713</v>
      </c>
      <c r="G233" s="15">
        <f t="shared" si="5"/>
        <v>3.6866481407966126E-2</v>
      </c>
      <c r="H233" s="46"/>
      <c r="I233" s="45"/>
      <c r="J233" s="47"/>
      <c r="K233" s="46"/>
      <c r="L233" s="45"/>
      <c r="M233" s="47"/>
      <c r="N233" s="46"/>
      <c r="O233" s="45"/>
      <c r="P233" s="47"/>
      <c r="Q233" s="46"/>
      <c r="R233" s="45"/>
      <c r="S233" s="47"/>
    </row>
    <row r="234" spans="1:19" x14ac:dyDescent="0.3">
      <c r="A234" s="32">
        <v>44139</v>
      </c>
      <c r="B234" s="35">
        <v>25</v>
      </c>
      <c r="C234" s="6">
        <v>37</v>
      </c>
      <c r="D234" s="7">
        <v>895</v>
      </c>
      <c r="E234" s="19">
        <f t="shared" si="3"/>
        <v>29.142857142857142</v>
      </c>
      <c r="F234" s="12">
        <f t="shared" si="4"/>
        <v>675.85714285714289</v>
      </c>
      <c r="G234" s="15">
        <f t="shared" si="5"/>
        <v>3.9673278879813312E-2</v>
      </c>
      <c r="H234" s="46"/>
      <c r="I234" s="45"/>
      <c r="J234" s="47"/>
      <c r="K234" s="46"/>
      <c r="L234" s="45"/>
      <c r="M234" s="47"/>
      <c r="N234" s="46"/>
      <c r="O234" s="45"/>
      <c r="P234" s="47"/>
      <c r="Q234" s="46"/>
      <c r="R234" s="45"/>
      <c r="S234" s="47"/>
    </row>
    <row r="235" spans="1:19" x14ac:dyDescent="0.3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 t="shared" si="3"/>
        <v>26.857142857142858</v>
      </c>
      <c r="F235" s="12">
        <f t="shared" si="4"/>
        <v>678.14285714285711</v>
      </c>
      <c r="G235" s="15">
        <f t="shared" si="5"/>
        <v>3.6588078291814936E-2</v>
      </c>
      <c r="H235" s="46"/>
      <c r="I235" s="45"/>
      <c r="J235" s="47"/>
      <c r="K235" s="46"/>
      <c r="L235" s="45"/>
      <c r="M235" s="47"/>
      <c r="N235" s="46"/>
      <c r="O235" s="45"/>
      <c r="P235" s="47"/>
      <c r="Q235" s="46"/>
      <c r="R235" s="45"/>
      <c r="S235" s="47"/>
    </row>
    <row r="236" spans="1:19" x14ac:dyDescent="0.3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 t="shared" si="3"/>
        <v>29</v>
      </c>
      <c r="F236" s="12">
        <f t="shared" si="4"/>
        <v>763.14285714285711</v>
      </c>
      <c r="G236" s="15">
        <f t="shared" si="5"/>
        <v>3.5302593659942358E-2</v>
      </c>
      <c r="H236" s="46"/>
      <c r="I236" s="45"/>
      <c r="J236" s="47"/>
      <c r="K236" s="46"/>
      <c r="L236" s="45"/>
      <c r="M236" s="47"/>
      <c r="N236" s="46"/>
      <c r="O236" s="45"/>
      <c r="P236" s="47"/>
      <c r="Q236" s="46"/>
      <c r="R236" s="45"/>
      <c r="S236" s="47"/>
    </row>
    <row r="237" spans="1:19" x14ac:dyDescent="0.3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 t="shared" si="3"/>
        <v>25.142857142857142</v>
      </c>
      <c r="F237" s="12">
        <f t="shared" si="4"/>
        <v>724.85714285714289</v>
      </c>
      <c r="G237" s="15">
        <f t="shared" si="5"/>
        <v>3.2300351318756228E-2</v>
      </c>
      <c r="H237" s="46"/>
      <c r="I237" s="45"/>
      <c r="J237" s="47"/>
      <c r="K237" s="46"/>
      <c r="L237" s="45"/>
      <c r="M237" s="47"/>
      <c r="N237" s="46"/>
      <c r="O237" s="45"/>
      <c r="P237" s="47"/>
      <c r="Q237" s="46"/>
      <c r="R237" s="45"/>
      <c r="S237" s="47"/>
    </row>
    <row r="238" spans="1:19" x14ac:dyDescent="0.3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 t="shared" si="3"/>
        <v>25.142857142857142</v>
      </c>
      <c r="F238" s="12">
        <f t="shared" si="4"/>
        <v>743.57142857142856</v>
      </c>
      <c r="G238" s="15">
        <f t="shared" si="5"/>
        <v>3.1575170434158598E-2</v>
      </c>
      <c r="H238" s="46"/>
      <c r="I238" s="45"/>
      <c r="J238" s="47"/>
      <c r="K238" s="46"/>
      <c r="L238" s="45"/>
      <c r="M238" s="47"/>
      <c r="N238" s="46"/>
      <c r="O238" s="45"/>
      <c r="P238" s="47"/>
      <c r="Q238" s="46"/>
      <c r="R238" s="45"/>
      <c r="S238" s="47"/>
    </row>
    <row r="239" spans="1:19" x14ac:dyDescent="0.3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 t="shared" si="3"/>
        <v>26.142857142857142</v>
      </c>
      <c r="F239" s="12">
        <f t="shared" si="4"/>
        <v>729.71428571428567</v>
      </c>
      <c r="G239" s="15">
        <f t="shared" si="5"/>
        <v>3.3388938122295785E-2</v>
      </c>
      <c r="H239" s="46"/>
      <c r="I239" s="45"/>
      <c r="J239" s="47"/>
      <c r="K239" s="46"/>
      <c r="L239" s="45"/>
      <c r="M239" s="47"/>
      <c r="N239" s="46"/>
      <c r="O239" s="45"/>
      <c r="P239" s="47"/>
      <c r="Q239" s="46"/>
      <c r="R239" s="45"/>
      <c r="S239" s="47"/>
    </row>
    <row r="240" spans="1:19" x14ac:dyDescent="0.3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 t="shared" si="3"/>
        <v>24.857142857142858</v>
      </c>
      <c r="F240" s="12">
        <f t="shared" si="4"/>
        <v>749.28571428571433</v>
      </c>
      <c r="G240" s="15">
        <f t="shared" si="5"/>
        <v>3.1042128603104215E-2</v>
      </c>
      <c r="H240" s="46"/>
      <c r="I240" s="45"/>
      <c r="J240" s="47"/>
      <c r="K240" s="46"/>
      <c r="L240" s="45"/>
      <c r="M240" s="47"/>
      <c r="N240" s="46"/>
      <c r="O240" s="45"/>
      <c r="P240" s="47"/>
      <c r="Q240" s="46"/>
      <c r="R240" s="45"/>
      <c r="S240" s="47"/>
    </row>
    <row r="241" spans="1:19" x14ac:dyDescent="0.3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 t="shared" si="3"/>
        <v>24.285714285714285</v>
      </c>
      <c r="F241" s="12">
        <f t="shared" si="4"/>
        <v>772.28571428571433</v>
      </c>
      <c r="G241" s="15">
        <f t="shared" si="5"/>
        <v>2.9527070616842826E-2</v>
      </c>
      <c r="H241" s="11">
        <f>AVERAGE('FL DOH Daily'!C3:C9)</f>
        <v>36</v>
      </c>
      <c r="I241" s="51">
        <f>AVERAGE('FL DOH Daily'!D3:D9)</f>
        <v>291.28571428571428</v>
      </c>
      <c r="J241" s="15">
        <f>'FL DOH Daily'!E9</f>
        <v>0.10999563509384548</v>
      </c>
      <c r="K241" s="52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52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  <c r="Q241" s="52">
        <f>SUM(H241,K241,N241)</f>
        <v>61.571428571428569</v>
      </c>
      <c r="R241" s="51">
        <f>SUM(I241,L241,O241)</f>
        <v>552.14285714285711</v>
      </c>
      <c r="S241" s="15">
        <f>'FL DOH Daily'!W9</f>
        <v>0.10032588454376164</v>
      </c>
    </row>
    <row r="242" spans="1:19" x14ac:dyDescent="0.3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 t="shared" si="3"/>
        <v>19.285714285714285</v>
      </c>
      <c r="F242" s="12">
        <f t="shared" si="4"/>
        <v>648.14285714285711</v>
      </c>
      <c r="G242" s="15">
        <f t="shared" si="5"/>
        <v>2.7858848500928627E-2</v>
      </c>
      <c r="H242" s="11">
        <f>AVERAGE('FL DOH Daily'!C4:C10)</f>
        <v>34</v>
      </c>
      <c r="I242" s="51">
        <f>AVERAGE('FL DOH Daily'!D4:D10)</f>
        <v>263.42857142857144</v>
      </c>
      <c r="J242" s="15">
        <f>'FL DOH Daily'!E10</f>
        <v>0.11431316042267051</v>
      </c>
      <c r="K242" s="52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52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  <c r="Q242" s="52">
        <f t="shared" ref="Q242:Q305" si="6">SUM(H242,K242,N242)</f>
        <v>59.714285714285715</v>
      </c>
      <c r="R242" s="51">
        <f t="shared" ref="R242:R305" si="7">SUM(I242,L242,O242)</f>
        <v>530.42857142857144</v>
      </c>
      <c r="S242" s="15">
        <f>'FL DOH Daily'!W10</f>
        <v>0.10118615347373518</v>
      </c>
    </row>
    <row r="243" spans="1:19" x14ac:dyDescent="0.3">
      <c r="A243" s="32">
        <v>44148</v>
      </c>
      <c r="B243" s="35">
        <v>39</v>
      </c>
      <c r="C243" s="6">
        <f>'FL DOH Daily'!Z11</f>
        <v>14</v>
      </c>
      <c r="D243" s="7">
        <f>'FL DOH Daily'!AA11</f>
        <v>343</v>
      </c>
      <c r="E243" s="19">
        <f t="shared" si="3"/>
        <v>15.571428571428571</v>
      </c>
      <c r="F243" s="12">
        <f t="shared" si="4"/>
        <v>490.71428571428572</v>
      </c>
      <c r="G243" s="15">
        <f t="shared" si="5"/>
        <v>2.9424241255639971E-2</v>
      </c>
      <c r="H243" s="11">
        <f>AVERAGE('FL DOH Daily'!C5:C11)</f>
        <v>34.285714285714285</v>
      </c>
      <c r="I243" s="51">
        <f>AVERAGE('FL DOH Daily'!D5:D11)</f>
        <v>267.57142857142856</v>
      </c>
      <c r="J243" s="15">
        <f>'FL DOH Daily'!E11</f>
        <v>0.11358258400378608</v>
      </c>
      <c r="K243" s="52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52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  <c r="Q243" s="52">
        <f t="shared" si="6"/>
        <v>60.857142857142861</v>
      </c>
      <c r="R243" s="51">
        <f t="shared" si="7"/>
        <v>550.14285714285711</v>
      </c>
      <c r="S243" s="15">
        <f>'FL DOH Daily'!W11</f>
        <v>9.9602525134440026E-2</v>
      </c>
    </row>
    <row r="244" spans="1:19" x14ac:dyDescent="0.3">
      <c r="A244" s="32">
        <v>44149</v>
      </c>
      <c r="B244" s="35">
        <v>33</v>
      </c>
      <c r="C244" s="6">
        <f>'FL DOH Daily'!Z12</f>
        <v>16</v>
      </c>
      <c r="D244" s="7">
        <f>'FL DOH Daily'!AA12</f>
        <v>554</v>
      </c>
      <c r="E244" s="19">
        <f t="shared" si="3"/>
        <v>16.428571428571427</v>
      </c>
      <c r="F244" s="12">
        <f t="shared" si="4"/>
        <v>567.28571428571433</v>
      </c>
      <c r="G244" s="15">
        <f t="shared" si="5"/>
        <v>2.7137270765911544E-2</v>
      </c>
      <c r="H244" s="11">
        <f>AVERAGE('FL DOH Daily'!C6:C12)</f>
        <v>41.142857142857146</v>
      </c>
      <c r="I244" s="51">
        <f>AVERAGE('FL DOH Daily'!D6:D12)</f>
        <v>336</v>
      </c>
      <c r="J244" s="15">
        <f>'FL DOH Daily'!E12</f>
        <v>0.10909090909090909</v>
      </c>
      <c r="K244" s="52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52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  <c r="Q244" s="52">
        <f t="shared" si="6"/>
        <v>73.285714285714292</v>
      </c>
      <c r="R244" s="51">
        <f t="shared" si="7"/>
        <v>682.71428571428567</v>
      </c>
      <c r="S244" s="15">
        <f>'FL DOH Daily'!W12</f>
        <v>9.6938775510204078E-2</v>
      </c>
    </row>
    <row r="245" spans="1:19" x14ac:dyDescent="0.3">
      <c r="A245" s="32">
        <v>44150</v>
      </c>
      <c r="B245" s="35">
        <v>41</v>
      </c>
      <c r="C245" s="6">
        <f>'FL DOH Daily'!Z13</f>
        <v>4</v>
      </c>
      <c r="D245" s="7">
        <f>'FL DOH Daily'!AA13</f>
        <v>102</v>
      </c>
      <c r="E245" s="19">
        <f t="shared" si="3"/>
        <v>17</v>
      </c>
      <c r="F245" s="12">
        <f t="shared" si="4"/>
        <v>562.57142857142856</v>
      </c>
      <c r="G245" s="15">
        <f t="shared" si="5"/>
        <v>2.8329478982451368E-2</v>
      </c>
      <c r="H245" s="11">
        <f>AVERAGE('FL DOH Daily'!C7:C13)</f>
        <v>27.714285714285715</v>
      </c>
      <c r="I245" s="51">
        <f>AVERAGE('FL DOH Daily'!D7:D13)</f>
        <v>212.42857142857142</v>
      </c>
      <c r="J245" s="15">
        <f>'FL DOH Daily'!E13</f>
        <v>0.11540749553837001</v>
      </c>
      <c r="K245" s="52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52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  <c r="Q245" s="52">
        <f t="shared" si="6"/>
        <v>50.571428571428569</v>
      </c>
      <c r="R245" s="51">
        <f t="shared" si="7"/>
        <v>463.85714285714289</v>
      </c>
      <c r="S245" s="15">
        <f>'FL DOH Daily'!W13</f>
        <v>9.8306026103860036E-2</v>
      </c>
    </row>
    <row r="246" spans="1:19" x14ac:dyDescent="0.3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 t="shared" si="3"/>
        <v>14.571428571428571</v>
      </c>
      <c r="F246" s="12">
        <f t="shared" si="4"/>
        <v>568.71428571428567</v>
      </c>
      <c r="G246" s="15">
        <f t="shared" si="5"/>
        <v>2.4199288256227757E-2</v>
      </c>
      <c r="H246" s="11">
        <f>AVERAGE('FL DOH Daily'!C8:C14)</f>
        <v>25.142857142857142</v>
      </c>
      <c r="I246" s="51">
        <f>AVERAGE('FL DOH Daily'!D8:D14)</f>
        <v>202</v>
      </c>
      <c r="J246" s="15">
        <f>'FL DOH Daily'!E14</f>
        <v>0.11069182389937107</v>
      </c>
      <c r="K246" s="52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52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  <c r="Q246" s="52">
        <f t="shared" si="6"/>
        <v>47.714285714285708</v>
      </c>
      <c r="R246" s="51">
        <f t="shared" si="7"/>
        <v>452.14285714285717</v>
      </c>
      <c r="S246" s="15">
        <f>'FL DOH Daily'!W14</f>
        <v>9.5455844527007713E-2</v>
      </c>
    </row>
    <row r="247" spans="1:19" x14ac:dyDescent="0.3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 t="shared" si="3"/>
        <v>17.857142857142858</v>
      </c>
      <c r="F247" s="12">
        <f t="shared" si="4"/>
        <v>689</v>
      </c>
      <c r="G247" s="15">
        <f t="shared" si="5"/>
        <v>2.4640252316183716E-2</v>
      </c>
      <c r="H247" s="11">
        <f>AVERAGE('FL DOH Daily'!C9:C15)</f>
        <v>27.428571428571427</v>
      </c>
      <c r="I247" s="51">
        <f>AVERAGE('FL DOH Daily'!D9:D15)</f>
        <v>253.57142857142858</v>
      </c>
      <c r="J247" s="15">
        <f>'FL DOH Daily'!E15</f>
        <v>9.7610574478901882E-2</v>
      </c>
      <c r="K247" s="52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52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  <c r="Q247" s="52">
        <f t="shared" si="6"/>
        <v>50.428571428571431</v>
      </c>
      <c r="R247" s="51">
        <f t="shared" si="7"/>
        <v>514.28571428571422</v>
      </c>
      <c r="S247" s="15">
        <f>'FL DOH Daily'!W15</f>
        <v>8.929926637996459E-2</v>
      </c>
    </row>
    <row r="248" spans="1:19" x14ac:dyDescent="0.3">
      <c r="A248" s="32">
        <v>44153</v>
      </c>
      <c r="B248" s="35">
        <v>27</v>
      </c>
      <c r="C248" s="6">
        <f>'FL DOH Daily'!Z16</f>
        <v>28</v>
      </c>
      <c r="D248" s="7">
        <f>'FL DOH Daily'!AA16</f>
        <v>1135</v>
      </c>
      <c r="E248" s="19">
        <f t="shared" si="3"/>
        <v>17.142857142857142</v>
      </c>
      <c r="F248" s="12">
        <f t="shared" si="4"/>
        <v>700.28571428571433</v>
      </c>
      <c r="G248" s="15">
        <f t="shared" si="5"/>
        <v>2.3346952388893526E-2</v>
      </c>
      <c r="H248" s="11">
        <f>AVERAGE('FL DOH Daily'!C10:C16)</f>
        <v>28.571428571428573</v>
      </c>
      <c r="I248" s="51">
        <f>AVERAGE('FL DOH Daily'!D10:D16)</f>
        <v>271.71428571428572</v>
      </c>
      <c r="J248" s="15">
        <f>'FL DOH Daily'!E16</f>
        <v>9.5147478591817311E-2</v>
      </c>
      <c r="K248" s="52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52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  <c r="Q248" s="52">
        <f t="shared" si="6"/>
        <v>49.571428571428569</v>
      </c>
      <c r="R248" s="51">
        <f t="shared" si="7"/>
        <v>543</v>
      </c>
      <c r="S248" s="15">
        <f>'FL DOH Daily'!W16</f>
        <v>8.3654773384763736E-2</v>
      </c>
    </row>
    <row r="249" spans="1:19" x14ac:dyDescent="0.3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 t="shared" si="3"/>
        <v>21.285714285714285</v>
      </c>
      <c r="F249" s="12">
        <f t="shared" si="4"/>
        <v>926</v>
      </c>
      <c r="G249" s="15">
        <f t="shared" si="5"/>
        <v>2.2071271372947354E-2</v>
      </c>
      <c r="H249" s="11">
        <f>AVERAGE('FL DOH Daily'!C11:C17)</f>
        <v>30.142857142857142</v>
      </c>
      <c r="I249" s="51">
        <f>AVERAGE('FL DOH Daily'!D11:D17)</f>
        <v>339</v>
      </c>
      <c r="J249" s="15">
        <f>'FL DOH Daily'!E17</f>
        <v>8.1656346749226005E-2</v>
      </c>
      <c r="K249" s="52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52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  <c r="Q249" s="52">
        <f t="shared" si="6"/>
        <v>54.571428571428569</v>
      </c>
      <c r="R249" s="51">
        <f t="shared" si="7"/>
        <v>622.42857142857144</v>
      </c>
      <c r="S249" s="15">
        <f>'FL DOH Daily'!W17</f>
        <v>8.0607723148343538E-2</v>
      </c>
    </row>
    <row r="250" spans="1:19" x14ac:dyDescent="0.3">
      <c r="A250" s="32">
        <v>44155</v>
      </c>
      <c r="B250" s="35">
        <v>35</v>
      </c>
      <c r="C250" s="6">
        <f>'FL DOH Daily'!Z18</f>
        <v>34</v>
      </c>
      <c r="D250" s="7">
        <f>'FL DOH Daily'!AA18</f>
        <v>2228</v>
      </c>
      <c r="E250" s="19">
        <f t="shared" ref="E250:E281" si="8">AVERAGE(C244:C250)</f>
        <v>24.142857142857142</v>
      </c>
      <c r="F250" s="12">
        <f t="shared" ref="F250:F281" si="9">AVERAGE(D244:D250)</f>
        <v>1195.2857142857142</v>
      </c>
      <c r="G250" s="15">
        <f t="shared" ref="G250:G281" si="10">SUM(C244:C250)/SUM(C244:E250)</f>
        <v>1.950503701505334E-2</v>
      </c>
      <c r="H250" s="11">
        <f>AVERAGE('FL DOH Daily'!C12:C18)</f>
        <v>35.142857142857146</v>
      </c>
      <c r="I250" s="51">
        <f>AVERAGE('FL DOH Daily'!D12:D18)</f>
        <v>433</v>
      </c>
      <c r="J250" s="15">
        <f>'FL DOH Daily'!E18</f>
        <v>7.5068660360085443E-2</v>
      </c>
      <c r="K250" s="52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52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  <c r="Q250" s="52">
        <f t="shared" si="6"/>
        <v>62.714285714285715</v>
      </c>
      <c r="R250" s="51">
        <f t="shared" si="7"/>
        <v>749.71428571428567</v>
      </c>
      <c r="S250" s="15">
        <f>'FL DOH Daily'!W18</f>
        <v>7.7193599437313173E-2</v>
      </c>
    </row>
    <row r="251" spans="1:19" x14ac:dyDescent="0.3">
      <c r="A251" s="32">
        <v>44156</v>
      </c>
      <c r="B251" s="35">
        <v>49</v>
      </c>
      <c r="C251" s="6">
        <f>'FL DOH Daily'!Z19</f>
        <v>13</v>
      </c>
      <c r="D251" s="7">
        <f>'FL DOH Daily'!AA19</f>
        <v>754</v>
      </c>
      <c r="E251" s="19">
        <f t="shared" si="8"/>
        <v>23.714285714285715</v>
      </c>
      <c r="F251" s="12">
        <f t="shared" si="9"/>
        <v>1223.8571428571429</v>
      </c>
      <c r="G251" s="15">
        <f t="shared" si="10"/>
        <v>1.8717481999323462E-2</v>
      </c>
      <c r="H251" s="11">
        <f>AVERAGE('FL DOH Daily'!C13:C19)</f>
        <v>30.714285714285715</v>
      </c>
      <c r="I251" s="51">
        <f>AVERAGE('FL DOH Daily'!D13:D19)</f>
        <v>425.28571428571428</v>
      </c>
      <c r="J251" s="15">
        <f>'FL DOH Daily'!E19</f>
        <v>6.735588972431078E-2</v>
      </c>
      <c r="K251" s="52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52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  <c r="Q251" s="52">
        <f t="shared" si="6"/>
        <v>57</v>
      </c>
      <c r="R251" s="51">
        <f t="shared" si="7"/>
        <v>720</v>
      </c>
      <c r="S251" s="15">
        <f>'FL DOH Daily'!W19</f>
        <v>7.3359073359073365E-2</v>
      </c>
    </row>
    <row r="252" spans="1:19" x14ac:dyDescent="0.3">
      <c r="A252" s="32">
        <v>44157</v>
      </c>
      <c r="B252" s="35">
        <v>35</v>
      </c>
      <c r="C252" s="6">
        <f>'FL DOH Daily'!Z20</f>
        <v>4</v>
      </c>
      <c r="D252" s="7">
        <f>'FL DOH Daily'!AA20</f>
        <v>125</v>
      </c>
      <c r="E252" s="19">
        <f t="shared" si="8"/>
        <v>23.714285714285715</v>
      </c>
      <c r="F252" s="12">
        <f t="shared" si="9"/>
        <v>1227.1428571428571</v>
      </c>
      <c r="G252" s="15">
        <f t="shared" si="10"/>
        <v>1.8654979209812326E-2</v>
      </c>
      <c r="H252" s="11">
        <f>AVERAGE('FL DOH Daily'!C14:C20)</f>
        <v>30.571428571428573</v>
      </c>
      <c r="I252" s="51">
        <f>AVERAGE('FL DOH Daily'!D14:D20)</f>
        <v>426.28571428571428</v>
      </c>
      <c r="J252" s="15">
        <f>'FL DOH Daily'!E20</f>
        <v>6.6916823014383994E-2</v>
      </c>
      <c r="K252" s="52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52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  <c r="Q252" s="52">
        <f t="shared" si="6"/>
        <v>57.428571428571431</v>
      </c>
      <c r="R252" s="51">
        <f t="shared" si="7"/>
        <v>707.14285714285722</v>
      </c>
      <c r="S252" s="15">
        <f>'FL DOH Daily'!W20</f>
        <v>7.511210762331838E-2</v>
      </c>
    </row>
    <row r="253" spans="1:19" x14ac:dyDescent="0.3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 t="shared" si="8"/>
        <v>25.142857142857142</v>
      </c>
      <c r="F253" s="12">
        <f t="shared" si="9"/>
        <v>1408.8571428571429</v>
      </c>
      <c r="G253" s="15">
        <f t="shared" si="10"/>
        <v>1.7270140319890097E-2</v>
      </c>
      <c r="H253" s="11">
        <f>AVERAGE('FL DOH Daily'!C15:C21)</f>
        <v>31.714285714285715</v>
      </c>
      <c r="I253" s="51">
        <f>AVERAGE('FL DOH Daily'!D15:D21)</f>
        <v>458</v>
      </c>
      <c r="J253" s="15">
        <f>'FL DOH Daily'!E21</f>
        <v>6.4760793465577601E-2</v>
      </c>
      <c r="K253" s="52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52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  <c r="Q253" s="52">
        <f t="shared" si="6"/>
        <v>59</v>
      </c>
      <c r="R253" s="51">
        <f t="shared" si="7"/>
        <v>729.85714285714289</v>
      </c>
      <c r="S253" s="15">
        <f>'FL DOH Daily'!W21</f>
        <v>7.4791742122419416E-2</v>
      </c>
    </row>
    <row r="254" spans="1:19" x14ac:dyDescent="0.3">
      <c r="A254" s="32">
        <v>44159</v>
      </c>
      <c r="B254" s="35">
        <v>29</v>
      </c>
      <c r="C254" s="6">
        <f>'FL DOH Daily'!Z22</f>
        <v>27</v>
      </c>
      <c r="D254" s="7">
        <f>'FL DOH Daily'!AA22</f>
        <v>2095</v>
      </c>
      <c r="E254" s="19">
        <f t="shared" si="8"/>
        <v>21.714285714285715</v>
      </c>
      <c r="F254" s="12">
        <f t="shared" si="9"/>
        <v>1416.2857142857142</v>
      </c>
      <c r="G254" s="15">
        <f t="shared" si="10"/>
        <v>1.4868641699273339E-2</v>
      </c>
      <c r="H254" s="11">
        <f>AVERAGE('FL DOH Daily'!C16:C22)</f>
        <v>28.571428571428573</v>
      </c>
      <c r="I254" s="51">
        <f>AVERAGE('FL DOH Daily'!D16:D22)</f>
        <v>418.57142857142856</v>
      </c>
      <c r="J254" s="15">
        <f>'FL DOH Daily'!E22</f>
        <v>6.3897763578274758E-2</v>
      </c>
      <c r="K254" s="52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52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  <c r="Q254" s="52">
        <f t="shared" si="6"/>
        <v>57.285714285714285</v>
      </c>
      <c r="R254" s="51">
        <f t="shared" si="7"/>
        <v>679.85714285714278</v>
      </c>
      <c r="S254" s="15">
        <f>'FL DOH Daily'!W22</f>
        <v>7.7713178294573637E-2</v>
      </c>
    </row>
    <row r="255" spans="1:19" x14ac:dyDescent="0.3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 t="shared" si="8"/>
        <v>23.285714285714285</v>
      </c>
      <c r="F255" s="12">
        <f t="shared" si="9"/>
        <v>1485.2857142857142</v>
      </c>
      <c r="G255" s="15">
        <f t="shared" si="10"/>
        <v>1.5200969877832699E-2</v>
      </c>
      <c r="H255" s="11">
        <f>AVERAGE('FL DOH Daily'!C17:C23)</f>
        <v>25.5</v>
      </c>
      <c r="I255" s="51">
        <f>AVERAGE('FL DOH Daily'!D17:D23)</f>
        <v>417.5</v>
      </c>
      <c r="J255" s="15">
        <f>'FL DOH Daily'!E23</f>
        <v>5.7562076749435663E-2</v>
      </c>
      <c r="K255" s="52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52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  <c r="Q255" s="52">
        <f t="shared" si="6"/>
        <v>55.5</v>
      </c>
      <c r="R255" s="51">
        <f t="shared" si="7"/>
        <v>674.16666666666663</v>
      </c>
      <c r="S255" s="15">
        <f>'FL DOH Daily'!W23</f>
        <v>7.6062128825947928E-2</v>
      </c>
    </row>
    <row r="256" spans="1:19" x14ac:dyDescent="0.3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 t="shared" si="8"/>
        <v>19.142857142857142</v>
      </c>
      <c r="F256" s="12">
        <f t="shared" si="9"/>
        <v>1244.1428571428571</v>
      </c>
      <c r="G256" s="15">
        <f t="shared" si="10"/>
        <v>1.4882510670030304E-2</v>
      </c>
      <c r="H256" s="11">
        <f>AVERAGE('FL DOH Daily'!C18:C24)</f>
        <v>30.5</v>
      </c>
      <c r="I256" s="51">
        <f>AVERAGE('FL DOH Daily'!D18:D24)</f>
        <v>381.33333333333331</v>
      </c>
      <c r="J256" s="15">
        <f>'FL DOH Daily'!E24</f>
        <v>7.4059085390530147E-2</v>
      </c>
      <c r="K256" s="52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52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  <c r="Q256" s="52">
        <f t="shared" si="6"/>
        <v>63.333333333333329</v>
      </c>
      <c r="R256" s="51">
        <f t="shared" si="7"/>
        <v>656</v>
      </c>
      <c r="S256" s="15">
        <f>'FL DOH Daily'!W24</f>
        <v>8.8044485634847083E-2</v>
      </c>
    </row>
    <row r="257" spans="1:19" x14ac:dyDescent="0.3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 t="shared" si="8"/>
        <v>14.285714285714286</v>
      </c>
      <c r="F257" s="12">
        <f t="shared" si="9"/>
        <v>936</v>
      </c>
      <c r="G257" s="15">
        <f t="shared" si="10"/>
        <v>1.4699397324709686E-2</v>
      </c>
      <c r="H257" s="11">
        <f>AVERAGE('FL DOH Daily'!C19:C25)</f>
        <v>25.333333333333332</v>
      </c>
      <c r="I257" s="51">
        <f>AVERAGE('FL DOH Daily'!D19:D25)</f>
        <v>280.66666666666669</v>
      </c>
      <c r="J257" s="15">
        <f>'FL DOH Daily'!E25</f>
        <v>8.2788671023965144E-2</v>
      </c>
      <c r="K257" s="52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52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  <c r="Q257" s="52">
        <f t="shared" si="6"/>
        <v>56.999999999999993</v>
      </c>
      <c r="R257" s="51">
        <f t="shared" si="7"/>
        <v>532.33333333333337</v>
      </c>
      <c r="S257" s="15">
        <f>'FL DOH Daily'!W25</f>
        <v>9.6719457013574664E-2</v>
      </c>
    </row>
    <row r="258" spans="1:19" x14ac:dyDescent="0.3">
      <c r="A258" s="32">
        <v>44163</v>
      </c>
      <c r="B258" s="35">
        <v>29</v>
      </c>
      <c r="C258" s="6">
        <f>'FL DOH Daily'!Z26</f>
        <v>0</v>
      </c>
      <c r="D258" s="7">
        <f>'FL DOH Daily'!AA26</f>
        <v>0</v>
      </c>
      <c r="E258" s="19">
        <f t="shared" si="8"/>
        <v>12.428571428571429</v>
      </c>
      <c r="F258" s="12">
        <f t="shared" si="9"/>
        <v>828.28571428571433</v>
      </c>
      <c r="G258" s="15">
        <f t="shared" si="10"/>
        <v>1.4440518815355793E-2</v>
      </c>
      <c r="H258" s="11">
        <f>AVERAGE('FL DOH Daily'!C20:C26)</f>
        <v>22.5</v>
      </c>
      <c r="I258" s="51">
        <f>AVERAGE('FL DOH Daily'!D20:D26)</f>
        <v>209.83333333333334</v>
      </c>
      <c r="J258" s="15">
        <f>'FL DOH Daily'!E26</f>
        <v>9.6843615494978483E-2</v>
      </c>
      <c r="K258" s="52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52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  <c r="Q258" s="52">
        <f t="shared" si="6"/>
        <v>53.499999999999993</v>
      </c>
      <c r="R258" s="51">
        <f t="shared" si="7"/>
        <v>452.66666666666669</v>
      </c>
      <c r="S258" s="15">
        <f>'FL DOH Daily'!W26</f>
        <v>0.10569641093184064</v>
      </c>
    </row>
    <row r="259" spans="1:19" x14ac:dyDescent="0.3">
      <c r="A259" s="32">
        <v>44164</v>
      </c>
      <c r="B259" s="35">
        <v>41</v>
      </c>
      <c r="C259" s="6">
        <f>'FL DOH Daily'!Z27</f>
        <v>1</v>
      </c>
      <c r="D259" s="7">
        <f>'FL DOH Daily'!AA27</f>
        <v>49</v>
      </c>
      <c r="E259" s="19">
        <f t="shared" si="8"/>
        <v>12</v>
      </c>
      <c r="F259" s="12">
        <f t="shared" si="9"/>
        <v>817.42857142857144</v>
      </c>
      <c r="G259" s="15">
        <f t="shared" si="10"/>
        <v>1.415571284125379E-2</v>
      </c>
      <c r="H259" s="11">
        <f>AVERAGE('FL DOH Daily'!C21:C27)</f>
        <v>23.5</v>
      </c>
      <c r="I259" s="51">
        <f>AVERAGE('FL DOH Daily'!D21:D27)</f>
        <v>233.66666666666666</v>
      </c>
      <c r="J259" s="15">
        <f>'FL DOH Daily'!E27</f>
        <v>9.1380427738172385E-2</v>
      </c>
      <c r="K259" s="52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52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  <c r="Q259" s="52">
        <f t="shared" si="6"/>
        <v>54.166666666666671</v>
      </c>
      <c r="R259" s="51">
        <f t="shared" si="7"/>
        <v>492.49999999999994</v>
      </c>
      <c r="S259" s="15">
        <f>'FL DOH Daily'!W27</f>
        <v>9.9085365853658541E-2</v>
      </c>
    </row>
    <row r="260" spans="1:19" x14ac:dyDescent="0.3">
      <c r="A260" s="32">
        <v>44165</v>
      </c>
      <c r="B260" s="35">
        <v>24</v>
      </c>
      <c r="C260" s="6">
        <f>'FL DOH Daily'!Z28</f>
        <v>0</v>
      </c>
      <c r="D260" s="7">
        <f>'FL DOH Daily'!AA28</f>
        <v>355</v>
      </c>
      <c r="E260" s="19">
        <f t="shared" si="8"/>
        <v>9.5714285714285712</v>
      </c>
      <c r="F260" s="12">
        <f t="shared" si="9"/>
        <v>623.28571428571433</v>
      </c>
      <c r="G260" s="15">
        <f t="shared" si="10"/>
        <v>1.4749819165330063E-2</v>
      </c>
      <c r="H260" s="11">
        <f>AVERAGE('FL DOH Daily'!C22:C28)</f>
        <v>21.5</v>
      </c>
      <c r="I260" s="51">
        <f>AVERAGE('FL DOH Daily'!D22:D28)</f>
        <v>197.83333333333334</v>
      </c>
      <c r="J260" s="15">
        <f>'FL DOH Daily'!E28</f>
        <v>9.8024316109422499E-2</v>
      </c>
      <c r="K260" s="52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52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  <c r="Q260" s="52">
        <f t="shared" si="6"/>
        <v>53.333333333333329</v>
      </c>
      <c r="R260" s="51">
        <f t="shared" si="7"/>
        <v>466.16666666666669</v>
      </c>
      <c r="S260" s="15">
        <f>'FL DOH Daily'!W28</f>
        <v>0.10266281681103626</v>
      </c>
    </row>
    <row r="261" spans="1:19" x14ac:dyDescent="0.3">
      <c r="A261" s="32">
        <v>44166</v>
      </c>
      <c r="B261" s="35">
        <v>16</v>
      </c>
      <c r="C261" s="6">
        <f>'FL DOH Daily'!Z29</f>
        <v>11</v>
      </c>
      <c r="D261" s="7">
        <f>'FL DOH Daily'!AA29</f>
        <v>643</v>
      </c>
      <c r="E261" s="19">
        <f t="shared" si="8"/>
        <v>7.2857142857142856</v>
      </c>
      <c r="F261" s="12">
        <f t="shared" si="9"/>
        <v>415.85714285714283</v>
      </c>
      <c r="G261" s="15">
        <f t="shared" si="10"/>
        <v>1.666666666666667E-2</v>
      </c>
      <c r="H261" s="11">
        <f>AVERAGE('FL DOH Daily'!C23:C29)</f>
        <v>19.5</v>
      </c>
      <c r="I261" s="51">
        <f>AVERAGE('FL DOH Daily'!D23:D29)</f>
        <v>169.33333333333334</v>
      </c>
      <c r="J261" s="15">
        <f>'FL DOH Daily'!E29</f>
        <v>0.10326566637246248</v>
      </c>
      <c r="K261" s="52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52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  <c r="Q261" s="52">
        <f t="shared" si="6"/>
        <v>50.333333333333329</v>
      </c>
      <c r="R261" s="51">
        <f t="shared" si="7"/>
        <v>451.66666666666669</v>
      </c>
      <c r="S261" s="15">
        <f>'FL DOH Daily'!W29</f>
        <v>0.10026560424966799</v>
      </c>
    </row>
    <row r="262" spans="1:19" x14ac:dyDescent="0.3">
      <c r="A262" s="32">
        <v>44167</v>
      </c>
      <c r="B262" s="35">
        <v>24</v>
      </c>
      <c r="C262" s="6">
        <f>'FL DOH Daily'!Z30</f>
        <v>27</v>
      </c>
      <c r="D262" s="7">
        <f>'FL DOH Daily'!AA30</f>
        <v>1032</v>
      </c>
      <c r="E262" s="19">
        <f t="shared" si="8"/>
        <v>5.5714285714285712</v>
      </c>
      <c r="F262" s="12">
        <f t="shared" si="9"/>
        <v>332.14285714285717</v>
      </c>
      <c r="G262" s="15">
        <f t="shared" si="10"/>
        <v>1.5955581531268265E-2</v>
      </c>
      <c r="H262" s="11">
        <f>AVERAGE('FL DOH Daily'!C24:C30)</f>
        <v>24.142857142857142</v>
      </c>
      <c r="I262" s="51">
        <f>AVERAGE('FL DOH Daily'!D24:D30)</f>
        <v>189.14285714285714</v>
      </c>
      <c r="J262" s="15">
        <f>'FL DOH Daily'!E30</f>
        <v>0.11319490957803081</v>
      </c>
      <c r="K262" s="52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52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  <c r="Q262" s="52">
        <f t="shared" si="6"/>
        <v>57</v>
      </c>
      <c r="R262" s="51">
        <f t="shared" si="7"/>
        <v>471.42857142857144</v>
      </c>
      <c r="S262" s="15">
        <f>'FL DOH Daily'!W30</f>
        <v>0.10786699107866991</v>
      </c>
    </row>
    <row r="263" spans="1:19" x14ac:dyDescent="0.3">
      <c r="A263" s="32">
        <v>44168</v>
      </c>
      <c r="B263" s="35">
        <v>38</v>
      </c>
      <c r="C263" s="6">
        <f>'FL DOH Daily'!Z31</f>
        <v>15</v>
      </c>
      <c r="D263" s="7">
        <f>'FL DOH Daily'!AA31</f>
        <v>1096</v>
      </c>
      <c r="E263" s="19">
        <f t="shared" si="8"/>
        <v>7.7142857142857144</v>
      </c>
      <c r="F263" s="12">
        <f t="shared" si="9"/>
        <v>463.71428571428572</v>
      </c>
      <c r="G263" s="15">
        <f t="shared" si="10"/>
        <v>1.6029174794334664E-2</v>
      </c>
      <c r="H263" s="11">
        <f>AVERAGE('FL DOH Daily'!C25:C31)</f>
        <v>19</v>
      </c>
      <c r="I263" s="51">
        <f>AVERAGE('FL DOH Daily'!D25:D31)</f>
        <v>168.42857142857142</v>
      </c>
      <c r="J263" s="15">
        <f>'FL DOH Daily'!E31</f>
        <v>0.1013719512195122</v>
      </c>
      <c r="K263" s="52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52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  <c r="Q263" s="52">
        <f t="shared" si="6"/>
        <v>46.714285714285715</v>
      </c>
      <c r="R263" s="51">
        <f t="shared" si="7"/>
        <v>426.85714285714289</v>
      </c>
      <c r="S263" s="15">
        <f>'FL DOH Daily'!W31</f>
        <v>9.864253393665158E-2</v>
      </c>
    </row>
    <row r="264" spans="1:19" x14ac:dyDescent="0.3">
      <c r="A264" s="32">
        <v>44169</v>
      </c>
      <c r="B264" s="35">
        <v>28</v>
      </c>
      <c r="C264" s="6">
        <f>'FL DOH Daily'!Z32</f>
        <v>45</v>
      </c>
      <c r="D264" s="7">
        <f>'FL DOH Daily'!AA32</f>
        <v>1565</v>
      </c>
      <c r="E264" s="19">
        <f t="shared" si="8"/>
        <v>14.142857142857142</v>
      </c>
      <c r="F264" s="12">
        <f t="shared" si="9"/>
        <v>677.14285714285711</v>
      </c>
      <c r="G264" s="15">
        <f t="shared" si="10"/>
        <v>2.0172323455783899E-2</v>
      </c>
      <c r="H264" s="11">
        <f>AVERAGE('FL DOH Daily'!C26:C32)</f>
        <v>26.285714285714285</v>
      </c>
      <c r="I264" s="51">
        <f>AVERAGE('FL DOH Daily'!D26:D32)</f>
        <v>203.57142857142858</v>
      </c>
      <c r="J264" s="15">
        <f>'FL DOH Daily'!E32</f>
        <v>0.11435674331883157</v>
      </c>
      <c r="K264" s="52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52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  <c r="Q264" s="52">
        <f t="shared" si="6"/>
        <v>56</v>
      </c>
      <c r="R264" s="51">
        <f t="shared" si="7"/>
        <v>477.85714285714289</v>
      </c>
      <c r="S264" s="15">
        <f>'FL DOH Daily'!W32</f>
        <v>0.1048969761841049</v>
      </c>
    </row>
    <row r="265" spans="1:19" x14ac:dyDescent="0.3">
      <c r="A265" s="32">
        <v>44170</v>
      </c>
      <c r="B265" s="35">
        <v>49</v>
      </c>
      <c r="C265" s="6">
        <f>'FL DOH Daily'!Z33</f>
        <v>4</v>
      </c>
      <c r="D265" s="7">
        <f>'FL DOH Daily'!AA33</f>
        <v>33</v>
      </c>
      <c r="E265" s="19">
        <f t="shared" si="8"/>
        <v>14.714285714285714</v>
      </c>
      <c r="F265" s="12">
        <f t="shared" si="9"/>
        <v>681.85714285714289</v>
      </c>
      <c r="G265" s="15">
        <f t="shared" si="10"/>
        <v>2.0820699413786135E-2</v>
      </c>
      <c r="H265" s="11">
        <f>AVERAGE('FL DOH Daily'!C27:C33)</f>
        <v>29.142857142857142</v>
      </c>
      <c r="I265" s="51">
        <f>AVERAGE('FL DOH Daily'!D27:D33)</f>
        <v>227.42857142857142</v>
      </c>
      <c r="J265" s="15">
        <f>'FL DOH Daily'!E33</f>
        <v>0.11358574610244988</v>
      </c>
      <c r="K265" s="52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52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  <c r="Q265" s="52">
        <f t="shared" si="6"/>
        <v>57.714285714285715</v>
      </c>
      <c r="R265" s="51">
        <f t="shared" si="7"/>
        <v>510.28571428571422</v>
      </c>
      <c r="S265" s="15">
        <f>'FL DOH Daily'!W33</f>
        <v>0.10160965794768612</v>
      </c>
    </row>
    <row r="266" spans="1:19" x14ac:dyDescent="0.3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 t="shared" si="8"/>
        <v>14.714285714285714</v>
      </c>
      <c r="F266" s="12">
        <f t="shared" si="9"/>
        <v>681.14285714285711</v>
      </c>
      <c r="G266" s="15">
        <f t="shared" si="10"/>
        <v>2.083032386675527E-2</v>
      </c>
      <c r="H266" s="11">
        <f>AVERAGE('FL DOH Daily'!C28:C34)</f>
        <v>28.571428571428573</v>
      </c>
      <c r="I266" s="51">
        <f>AVERAGE('FL DOH Daily'!D28:D34)</f>
        <v>216.14285714285714</v>
      </c>
      <c r="J266" s="15">
        <f>'FL DOH Daily'!E34</f>
        <v>0.11675423234092236</v>
      </c>
      <c r="K266" s="52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52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  <c r="Q266" s="52">
        <f t="shared" si="6"/>
        <v>57.857142857142854</v>
      </c>
      <c r="R266" s="51">
        <f t="shared" si="7"/>
        <v>497.57142857142861</v>
      </c>
      <c r="S266" s="15">
        <f>'FL DOH Daily'!W34</f>
        <v>0.10416666666666667</v>
      </c>
    </row>
    <row r="267" spans="1:19" x14ac:dyDescent="0.3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 t="shared" si="8"/>
        <v>14.857142857142858</v>
      </c>
      <c r="F267" s="12">
        <f t="shared" si="9"/>
        <v>663.14285714285711</v>
      </c>
      <c r="G267" s="15">
        <f t="shared" si="10"/>
        <v>2.155440414507772E-2</v>
      </c>
      <c r="H267" s="11">
        <f>AVERAGE('FL DOH Daily'!C29:C35)</f>
        <v>29.142857142857142</v>
      </c>
      <c r="I267" s="51">
        <f>AVERAGE('FL DOH Daily'!D29:D35)</f>
        <v>215.28571428571428</v>
      </c>
      <c r="J267" s="15">
        <f>'FL DOH Daily'!E35</f>
        <v>0.11922852133255406</v>
      </c>
      <c r="K267" s="52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52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  <c r="Q267" s="52">
        <f t="shared" si="6"/>
        <v>58</v>
      </c>
      <c r="R267" s="51">
        <f t="shared" si="7"/>
        <v>487.71428571428578</v>
      </c>
      <c r="S267" s="15">
        <f>'FL DOH Daily'!W35</f>
        <v>0.10628272251308901</v>
      </c>
    </row>
    <row r="268" spans="1:19" x14ac:dyDescent="0.3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 t="shared" si="8"/>
        <v>14.714285714285714</v>
      </c>
      <c r="F268" s="12">
        <f t="shared" si="9"/>
        <v>668.71428571428567</v>
      </c>
      <c r="G268" s="15">
        <f t="shared" si="10"/>
        <v>2.1148036253776436E-2</v>
      </c>
      <c r="H268" s="11">
        <f>AVERAGE('FL DOH Daily'!C30:C36)</f>
        <v>30.285714285714285</v>
      </c>
      <c r="I268" s="51">
        <f>AVERAGE('FL DOH Daily'!D30:D36)</f>
        <v>212.14285714285714</v>
      </c>
      <c r="J268" s="15">
        <f>'FL DOH Daily'!E36</f>
        <v>0.1249263406010607</v>
      </c>
      <c r="K268" s="52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52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  <c r="Q268" s="52">
        <f t="shared" si="6"/>
        <v>59</v>
      </c>
      <c r="R268" s="51">
        <f t="shared" si="7"/>
        <v>488.85714285714289</v>
      </c>
      <c r="S268" s="15">
        <f>'FL DOH Daily'!W36</f>
        <v>0.1076923076923077</v>
      </c>
    </row>
    <row r="269" spans="1:19" x14ac:dyDescent="0.3">
      <c r="A269" s="32">
        <v>44174</v>
      </c>
      <c r="B269" s="35">
        <v>31</v>
      </c>
      <c r="C269" s="6">
        <f>'FL DOH Daily'!Z37</f>
        <v>0</v>
      </c>
      <c r="D269" s="7">
        <f>'FL DOH Daily'!AA37</f>
        <v>1032</v>
      </c>
      <c r="E269" s="19">
        <f t="shared" si="8"/>
        <v>10.857142857142858</v>
      </c>
      <c r="F269" s="12">
        <f t="shared" si="9"/>
        <v>668.71428571428567</v>
      </c>
      <c r="G269" s="15">
        <f t="shared" si="10"/>
        <v>1.5674258271706782E-2</v>
      </c>
      <c r="H269" s="11">
        <f>AVERAGE('FL DOH Daily'!C31:C37)</f>
        <v>32.285714285714285</v>
      </c>
      <c r="I269" s="51">
        <f>AVERAGE('FL DOH Daily'!D31:D37)</f>
        <v>221.28571428571428</v>
      </c>
      <c r="J269" s="15">
        <f>'FL DOH Daily'!E37</f>
        <v>0.12732394366197183</v>
      </c>
      <c r="K269" s="52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52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  <c r="Q269" s="52">
        <f t="shared" si="6"/>
        <v>58.142857142857139</v>
      </c>
      <c r="R269" s="51">
        <f t="shared" si="7"/>
        <v>494</v>
      </c>
      <c r="S269" s="15">
        <f>'FL DOH Daily'!W37</f>
        <v>0.10530401034928849</v>
      </c>
    </row>
    <row r="270" spans="1:19" x14ac:dyDescent="0.3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 t="shared" si="8"/>
        <v>8.7142857142857135</v>
      </c>
      <c r="F270" s="12">
        <f t="shared" si="9"/>
        <v>665.42857142857144</v>
      </c>
      <c r="G270" s="15">
        <f t="shared" si="10"/>
        <v>1.2677394454011046E-2</v>
      </c>
      <c r="H270" s="11">
        <f>AVERAGE('FL DOH Daily'!C32:C38)</f>
        <v>33.428571428571431</v>
      </c>
      <c r="I270" s="51">
        <f>AVERAGE('FL DOH Daily'!D32:D38)</f>
        <v>219.14285714285714</v>
      </c>
      <c r="J270" s="15">
        <f>'FL DOH Daily'!E38</f>
        <v>0.13235294117647059</v>
      </c>
      <c r="K270" s="52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52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  <c r="Q270" s="52">
        <f t="shared" si="6"/>
        <v>62.142857142857153</v>
      </c>
      <c r="R270" s="51">
        <f t="shared" si="7"/>
        <v>503.28571428571428</v>
      </c>
      <c r="S270" s="15">
        <f>'FL DOH Daily'!W38</f>
        <v>0.10990399191510863</v>
      </c>
    </row>
    <row r="271" spans="1:19" x14ac:dyDescent="0.3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 t="shared" si="8"/>
        <v>6.7142857142857144</v>
      </c>
      <c r="F271" s="12">
        <f t="shared" si="9"/>
        <v>733.85714285714289</v>
      </c>
      <c r="G271" s="15">
        <f t="shared" si="10"/>
        <v>8.9196150196556873E-3</v>
      </c>
      <c r="H271" s="11">
        <f>AVERAGE('FL DOH Daily'!C33:C39)</f>
        <v>32.142857142857146</v>
      </c>
      <c r="I271" s="51">
        <f>AVERAGE('FL DOH Daily'!D33:D39)</f>
        <v>235.85714285714286</v>
      </c>
      <c r="J271" s="15">
        <f>'FL DOH Daily'!E39</f>
        <v>0.11993603411513859</v>
      </c>
      <c r="K271" s="52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52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  <c r="Q271" s="52">
        <f t="shared" si="6"/>
        <v>60.142857142857139</v>
      </c>
      <c r="R271" s="51">
        <f t="shared" si="7"/>
        <v>512.57142857142856</v>
      </c>
      <c r="S271" s="15">
        <f>'FL DOH Daily'!W39</f>
        <v>0.10501371913195311</v>
      </c>
    </row>
    <row r="272" spans="1:19" x14ac:dyDescent="0.3">
      <c r="A272" s="32">
        <v>44177</v>
      </c>
      <c r="B272" s="35">
        <v>31</v>
      </c>
      <c r="C272" s="6">
        <f>'FL DOH Daily'!Z40</f>
        <v>3</v>
      </c>
      <c r="D272" s="7">
        <f>'FL DOH Daily'!AA40</f>
        <v>8</v>
      </c>
      <c r="E272" s="19">
        <f t="shared" si="8"/>
        <v>6.5714285714285712</v>
      </c>
      <c r="F272" s="12">
        <f t="shared" si="9"/>
        <v>730.28571428571433</v>
      </c>
      <c r="G272" s="15">
        <f t="shared" si="10"/>
        <v>8.7867707253179075E-3</v>
      </c>
      <c r="H272" s="11">
        <f>AVERAGE('FL DOH Daily'!C34:C40)</f>
        <v>30.571428571428573</v>
      </c>
      <c r="I272" s="51">
        <f>AVERAGE('FL DOH Daily'!D34:D40)</f>
        <v>224.28571428571428</v>
      </c>
      <c r="J272" s="15">
        <f>'FL DOH Daily'!E40</f>
        <v>0.11995515695067265</v>
      </c>
      <c r="K272" s="52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52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  <c r="Q272" s="52">
        <f t="shared" si="6"/>
        <v>59.857142857142861</v>
      </c>
      <c r="R272" s="51">
        <f t="shared" si="7"/>
        <v>488.85714285714283</v>
      </c>
      <c r="S272" s="15">
        <f>'FL DOH Daily'!W40</f>
        <v>0.10908617547513669</v>
      </c>
    </row>
    <row r="273" spans="1:19" x14ac:dyDescent="0.3">
      <c r="A273" s="32">
        <v>44178</v>
      </c>
      <c r="B273" s="35">
        <v>28</v>
      </c>
      <c r="C273" s="6">
        <f>'FL DOH Daily'!Z41</f>
        <v>2</v>
      </c>
      <c r="D273" s="7">
        <f>'FL DOH Daily'!AA41</f>
        <v>143</v>
      </c>
      <c r="E273" s="19">
        <f t="shared" si="8"/>
        <v>6.7142857142857144</v>
      </c>
      <c r="F273" s="12">
        <f t="shared" si="9"/>
        <v>744.42857142857144</v>
      </c>
      <c r="G273" s="15">
        <f t="shared" si="10"/>
        <v>8.8227406811477622E-3</v>
      </c>
      <c r="H273" s="11">
        <f>AVERAGE('FL DOH Daily'!C35:C41)</f>
        <v>32.857142857142854</v>
      </c>
      <c r="I273" s="51">
        <f>AVERAGE('FL DOH Daily'!D35:D41)</f>
        <v>240.85714285714286</v>
      </c>
      <c r="J273" s="15">
        <f>'FL DOH Daily'!E41</f>
        <v>0.12004175365344467</v>
      </c>
      <c r="K273" s="52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52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  <c r="Q273" s="52">
        <f t="shared" si="6"/>
        <v>64.142857142857139</v>
      </c>
      <c r="R273" s="51">
        <f t="shared" si="7"/>
        <v>503.71428571428572</v>
      </c>
      <c r="S273" s="15">
        <f>'FL DOH Daily'!W41</f>
        <v>0.1129559748427673</v>
      </c>
    </row>
    <row r="274" spans="1:19" x14ac:dyDescent="0.3">
      <c r="A274" s="32">
        <v>44179</v>
      </c>
      <c r="B274" s="35">
        <v>27</v>
      </c>
      <c r="C274" s="6">
        <f>'FL DOH Daily'!Z42</f>
        <v>2</v>
      </c>
      <c r="D274" s="7">
        <f>'FL DOH Daily'!AA42</f>
        <v>100</v>
      </c>
      <c r="E274" s="19">
        <f t="shared" si="8"/>
        <v>6.8571428571428568</v>
      </c>
      <c r="F274" s="12">
        <f t="shared" si="9"/>
        <v>726</v>
      </c>
      <c r="G274" s="15">
        <f t="shared" si="10"/>
        <v>9.2465187957510072E-3</v>
      </c>
      <c r="H274" s="11">
        <f>AVERAGE('FL DOH Daily'!C36:C42)</f>
        <v>35.428571428571431</v>
      </c>
      <c r="I274" s="51">
        <f>AVERAGE('FL DOH Daily'!D36:D42)</f>
        <v>250.28571428571428</v>
      </c>
      <c r="J274" s="15">
        <f>'FL DOH Daily'!E42</f>
        <v>0.124</v>
      </c>
      <c r="K274" s="52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52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  <c r="Q274" s="52">
        <f t="shared" si="6"/>
        <v>67.857142857142861</v>
      </c>
      <c r="R274" s="51">
        <f t="shared" si="7"/>
        <v>521.71428571428567</v>
      </c>
      <c r="S274" s="15">
        <f>'FL DOH Daily'!W42</f>
        <v>0.11509571117034165</v>
      </c>
    </row>
    <row r="275" spans="1:19" x14ac:dyDescent="0.3">
      <c r="A275" s="32">
        <v>44180</v>
      </c>
      <c r="B275" s="35">
        <v>39</v>
      </c>
      <c r="C275" s="6">
        <f>'FL DOH Daily'!Z43</f>
        <v>19</v>
      </c>
      <c r="D275" s="7">
        <f>'FL DOH Daily'!AA43</f>
        <v>1084</v>
      </c>
      <c r="E275" s="19">
        <f t="shared" si="8"/>
        <v>8.1428571428571423</v>
      </c>
      <c r="F275" s="12">
        <f t="shared" si="9"/>
        <v>783.42857142857144</v>
      </c>
      <c r="G275" s="15">
        <f t="shared" si="10"/>
        <v>1.0186627179657383E-2</v>
      </c>
      <c r="H275" s="11">
        <f>AVERAGE('FL DOH Daily'!C37:C43)</f>
        <v>37.285714285714285</v>
      </c>
      <c r="I275" s="51">
        <f>AVERAGE('FL DOH Daily'!D37:D43)</f>
        <v>263.71428571428572</v>
      </c>
      <c r="J275" s="15">
        <f>'FL DOH Daily'!E43</f>
        <v>0.12387280493592787</v>
      </c>
      <c r="K275" s="52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52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  <c r="Q275" s="52">
        <f t="shared" si="6"/>
        <v>72.857142857142861</v>
      </c>
      <c r="R275" s="51">
        <f t="shared" si="7"/>
        <v>532.85714285714289</v>
      </c>
      <c r="S275" s="15">
        <f>'FL DOH Daily'!W43</f>
        <v>0.12028301886792453</v>
      </c>
    </row>
    <row r="276" spans="1:19" x14ac:dyDescent="0.3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 t="shared" si="8"/>
        <v>12</v>
      </c>
      <c r="F276" s="12">
        <f t="shared" si="9"/>
        <v>870.85714285714289</v>
      </c>
      <c r="G276" s="15">
        <f t="shared" si="10"/>
        <v>1.3470790378006874E-2</v>
      </c>
      <c r="H276" s="11">
        <f>AVERAGE('FL DOH Daily'!C38:C44)</f>
        <v>40.714285714285715</v>
      </c>
      <c r="I276" s="51">
        <f>AVERAGE('FL DOH Daily'!D38:D44)</f>
        <v>266.71428571428572</v>
      </c>
      <c r="J276" s="15">
        <f>'FL DOH Daily'!E44</f>
        <v>0.13243494423791821</v>
      </c>
      <c r="K276" s="52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52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  <c r="Q276" s="52">
        <f t="shared" si="6"/>
        <v>80</v>
      </c>
      <c r="R276" s="51">
        <f t="shared" si="7"/>
        <v>548.28571428571433</v>
      </c>
      <c r="S276" s="15">
        <f>'FL DOH Daily'!W44</f>
        <v>0.12733060482037289</v>
      </c>
    </row>
    <row r="277" spans="1:19" x14ac:dyDescent="0.3">
      <c r="A277" s="32">
        <v>44182</v>
      </c>
      <c r="B277" s="35">
        <v>26</v>
      </c>
      <c r="C277" s="6">
        <f>'FL DOH Daily'!Z45</f>
        <v>29</v>
      </c>
      <c r="D277" s="7">
        <f>'FL DOH Daily'!AA45</f>
        <v>1043</v>
      </c>
      <c r="E277" s="19">
        <f t="shared" si="8"/>
        <v>16.142857142857142</v>
      </c>
      <c r="F277" s="12">
        <f t="shared" si="9"/>
        <v>866.57142857142856</v>
      </c>
      <c r="G277" s="15">
        <f t="shared" si="10"/>
        <v>1.8102757752603272E-2</v>
      </c>
      <c r="H277" s="11">
        <f>AVERAGE('FL DOH Daily'!C39:C45)</f>
        <v>44.142857142857146</v>
      </c>
      <c r="I277" s="51">
        <f>AVERAGE('FL DOH Daily'!D39:D45)</f>
        <v>272.28571428571428</v>
      </c>
      <c r="J277" s="15">
        <f>'FL DOH Daily'!E45</f>
        <v>0.13950338600451467</v>
      </c>
      <c r="K277" s="52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52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  <c r="Q277" s="52">
        <f t="shared" si="6"/>
        <v>82.714285714285708</v>
      </c>
      <c r="R277" s="51">
        <f t="shared" si="7"/>
        <v>551.71428571428578</v>
      </c>
      <c r="S277" s="15">
        <f>'FL DOH Daily'!W45</f>
        <v>0.13037604143210987</v>
      </c>
    </row>
    <row r="278" spans="1:19" x14ac:dyDescent="0.3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 t="shared" si="8"/>
        <v>16.571428571428573</v>
      </c>
      <c r="F278" s="12">
        <f t="shared" si="9"/>
        <v>936.57142857142856</v>
      </c>
      <c r="G278" s="15">
        <f t="shared" si="10"/>
        <v>1.7197924388435881E-2</v>
      </c>
      <c r="H278" s="11">
        <f>AVERAGE('FL DOH Daily'!C40:C46)</f>
        <v>45.857142857142854</v>
      </c>
      <c r="I278" s="51">
        <f>AVERAGE('FL DOH Daily'!D40:D46)</f>
        <v>271.14285714285717</v>
      </c>
      <c r="J278" s="15">
        <f>'FL DOH Daily'!E46</f>
        <v>0.14465975664713834</v>
      </c>
      <c r="K278" s="52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52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  <c r="Q278" s="52">
        <f t="shared" si="6"/>
        <v>86.571428571428569</v>
      </c>
      <c r="R278" s="51">
        <f t="shared" si="7"/>
        <v>552.85714285714289</v>
      </c>
      <c r="S278" s="15">
        <f>'FL DOH Daily'!W46</f>
        <v>0.1353887399463807</v>
      </c>
    </row>
    <row r="279" spans="1:19" x14ac:dyDescent="0.3">
      <c r="A279" s="32">
        <v>44184</v>
      </c>
      <c r="B279" s="35">
        <v>47</v>
      </c>
      <c r="C279" s="6">
        <f>'FL DOH Daily'!Z47</f>
        <v>0</v>
      </c>
      <c r="D279" s="7">
        <f>'FL DOH Daily'!AA47</f>
        <v>8</v>
      </c>
      <c r="E279" s="19">
        <f t="shared" si="8"/>
        <v>16.142857142857142</v>
      </c>
      <c r="F279" s="12">
        <f t="shared" si="9"/>
        <v>936.57142857142856</v>
      </c>
      <c r="G279" s="15">
        <f t="shared" si="10"/>
        <v>1.6736844332536343E-2</v>
      </c>
      <c r="H279" s="11">
        <f>AVERAGE('FL DOH Daily'!C41:C47)</f>
        <v>44.857142857142854</v>
      </c>
      <c r="I279" s="51">
        <f>AVERAGE('FL DOH Daily'!D41:D47)</f>
        <v>262.42857142857144</v>
      </c>
      <c r="J279" s="15">
        <f>'FL DOH Daily'!E47</f>
        <v>0.14597861459786146</v>
      </c>
      <c r="K279" s="52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52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  <c r="Q279" s="52">
        <f t="shared" si="6"/>
        <v>89.571428571428555</v>
      </c>
      <c r="R279" s="51">
        <f t="shared" si="7"/>
        <v>544.71428571428567</v>
      </c>
      <c r="S279" s="15">
        <f>'FL DOH Daily'!W47</f>
        <v>0.14121621621621622</v>
      </c>
    </row>
    <row r="280" spans="1:19" x14ac:dyDescent="0.3">
      <c r="A280" s="32">
        <v>44185</v>
      </c>
      <c r="B280" s="35">
        <v>62</v>
      </c>
      <c r="C280" s="6">
        <f>'FL DOH Daily'!Z48</f>
        <v>2</v>
      </c>
      <c r="D280" s="7">
        <f>'FL DOH Daily'!AA48</f>
        <v>54</v>
      </c>
      <c r="E280" s="19">
        <f t="shared" si="8"/>
        <v>16.142857142857142</v>
      </c>
      <c r="F280" s="12">
        <f t="shared" si="9"/>
        <v>923.85714285714289</v>
      </c>
      <c r="G280" s="15">
        <f t="shared" si="10"/>
        <v>1.6936450839328539E-2</v>
      </c>
      <c r="H280" s="11">
        <f>AVERAGE('FL DOH Daily'!C42:C48)</f>
        <v>47.571428571428569</v>
      </c>
      <c r="I280" s="51">
        <f>AVERAGE('FL DOH Daily'!D42:D48)</f>
        <v>253.42857142857142</v>
      </c>
      <c r="J280" s="15">
        <f>'FL DOH Daily'!E48</f>
        <v>0.15804461319411486</v>
      </c>
      <c r="K280" s="52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52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  <c r="Q280" s="52">
        <f t="shared" si="6"/>
        <v>91.285714285714278</v>
      </c>
      <c r="R280" s="51">
        <f t="shared" si="7"/>
        <v>527.71428571428567</v>
      </c>
      <c r="S280" s="15">
        <f>'FL DOH Daily'!W48</f>
        <v>0.14747288252942534</v>
      </c>
    </row>
    <row r="281" spans="1:19" x14ac:dyDescent="0.3">
      <c r="A281" s="32">
        <v>44186</v>
      </c>
      <c r="B281" s="35">
        <v>35</v>
      </c>
      <c r="C281" s="6">
        <f>'FL DOH Daily'!Z49</f>
        <v>4</v>
      </c>
      <c r="D281" s="7">
        <f>'FL DOH Daily'!AA49</f>
        <v>384</v>
      </c>
      <c r="E281" s="19">
        <f t="shared" si="8"/>
        <v>16.428571428571427</v>
      </c>
      <c r="F281" s="12">
        <f t="shared" si="9"/>
        <v>964.42857142857144</v>
      </c>
      <c r="G281" s="15">
        <f t="shared" si="10"/>
        <v>1.6505033522645728E-2</v>
      </c>
      <c r="H281" s="11">
        <f>AVERAGE('FL DOH Daily'!C43:C49)</f>
        <v>46.428571428571431</v>
      </c>
      <c r="I281" s="51">
        <f>AVERAGE('FL DOH Daily'!D43:D49)</f>
        <v>251.57142857142858</v>
      </c>
      <c r="J281" s="15">
        <f>'FL DOH Daily'!E49</f>
        <v>0.15580057526366251</v>
      </c>
      <c r="K281" s="52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52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  <c r="Q281" s="52">
        <f t="shared" si="6"/>
        <v>89.857142857142861</v>
      </c>
      <c r="R281" s="51">
        <f t="shared" si="7"/>
        <v>517.28571428571433</v>
      </c>
      <c r="S281" s="15">
        <f>'FL DOH Daily'!W49</f>
        <v>0.14799999999999999</v>
      </c>
    </row>
    <row r="282" spans="1:19" x14ac:dyDescent="0.3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 t="shared" ref="E282:E313" si="11">AVERAGE(C276:C282)</f>
        <v>14.714285714285714</v>
      </c>
      <c r="F282" s="12">
        <f t="shared" ref="F282:F313" si="12">AVERAGE(D276:D282)</f>
        <v>925.57142857142856</v>
      </c>
      <c r="G282" s="15">
        <f t="shared" ref="G282:G313" si="13">SUM(C276:C282)/SUM(C276:E282)</f>
        <v>1.5395784843372982E-2</v>
      </c>
      <c r="H282" s="11">
        <f>AVERAGE('FL DOH Daily'!C44:C50)</f>
        <v>46.142857142857146</v>
      </c>
      <c r="I282" s="51">
        <f>AVERAGE('FL DOH Daily'!D44:D50)</f>
        <v>240</v>
      </c>
      <c r="J282" s="15">
        <f>'FL DOH Daily'!E50</f>
        <v>0.16125811283075386</v>
      </c>
      <c r="K282" s="52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52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  <c r="Q282" s="52">
        <f t="shared" si="6"/>
        <v>87.571428571428569</v>
      </c>
      <c r="R282" s="51">
        <f t="shared" si="7"/>
        <v>492</v>
      </c>
      <c r="S282" s="15">
        <f>'FL DOH Daily'!W50</f>
        <v>0.1510968696080848</v>
      </c>
    </row>
    <row r="283" spans="1:19" x14ac:dyDescent="0.3">
      <c r="A283" s="32">
        <v>44188</v>
      </c>
      <c r="B283" s="35">
        <v>38</v>
      </c>
      <c r="C283" s="6">
        <f>'FL DOH Daily'!Z51</f>
        <v>9</v>
      </c>
      <c r="D283" s="7">
        <f>'FL DOH Daily'!AA51</f>
        <v>504</v>
      </c>
      <c r="E283" s="19">
        <f t="shared" si="11"/>
        <v>12.142857142857142</v>
      </c>
      <c r="F283" s="12">
        <f t="shared" si="12"/>
        <v>762.71428571428567</v>
      </c>
      <c r="G283" s="15">
        <f t="shared" si="13"/>
        <v>1.5364354697102723E-2</v>
      </c>
      <c r="H283" s="11">
        <f>AVERAGE('FL DOH Daily'!C45:C51)</f>
        <v>41.285714285714285</v>
      </c>
      <c r="I283" s="51">
        <f>AVERAGE('FL DOH Daily'!D45:D51)</f>
        <v>212.85714285714286</v>
      </c>
      <c r="J283" s="15">
        <f>'FL DOH Daily'!E51</f>
        <v>0.16245081506464307</v>
      </c>
      <c r="K283" s="52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52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  <c r="Q283" s="52">
        <f t="shared" si="6"/>
        <v>83.857142857142861</v>
      </c>
      <c r="R283" s="51">
        <f t="shared" si="7"/>
        <v>445.71428571428572</v>
      </c>
      <c r="S283" s="15">
        <f>'FL DOH Daily'!W51</f>
        <v>0.15834906932829781</v>
      </c>
    </row>
    <row r="284" spans="1:19" x14ac:dyDescent="0.3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 t="shared" si="11"/>
        <v>8</v>
      </c>
      <c r="F284" s="12">
        <f t="shared" si="12"/>
        <v>615</v>
      </c>
      <c r="G284" s="15">
        <f t="shared" si="13"/>
        <v>1.2552837197386962E-2</v>
      </c>
      <c r="H284" s="11">
        <f>AVERAGE('FL DOH Daily'!C46:C52)</f>
        <v>38.333333333333336</v>
      </c>
      <c r="I284" s="51">
        <f>AVERAGE('FL DOH Daily'!D46:D52)</f>
        <v>201.33333333333334</v>
      </c>
      <c r="J284" s="15">
        <f>'FL DOH Daily'!E52</f>
        <v>0.15994436717663421</v>
      </c>
      <c r="K284" s="52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52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  <c r="Q284" s="52">
        <f t="shared" si="6"/>
        <v>82.333333333333343</v>
      </c>
      <c r="R284" s="51">
        <f t="shared" si="7"/>
        <v>424.50000000000006</v>
      </c>
      <c r="S284" s="15">
        <f>'FL DOH Daily'!W52</f>
        <v>0.16244656363038473</v>
      </c>
    </row>
    <row r="285" spans="1:19" x14ac:dyDescent="0.3">
      <c r="A285" s="32">
        <v>44190</v>
      </c>
      <c r="B285" s="35">
        <v>26</v>
      </c>
      <c r="C285" s="6">
        <f>'FL DOH Daily'!Z53</f>
        <v>0</v>
      </c>
      <c r="D285" s="7">
        <f>'FL DOH Daily'!AA53</f>
        <v>0</v>
      </c>
      <c r="E285" s="19">
        <f t="shared" si="11"/>
        <v>3.1428571428571428</v>
      </c>
      <c r="F285" s="12">
        <f t="shared" si="12"/>
        <v>253</v>
      </c>
      <c r="G285" s="15">
        <f t="shared" si="13"/>
        <v>1.170390636874905E-2</v>
      </c>
      <c r="H285" s="11">
        <f>AVERAGE('FL DOH Daily'!C47:C53)</f>
        <v>37.333333333333336</v>
      </c>
      <c r="I285" s="51">
        <f>AVERAGE('FL DOH Daily'!D47:D53)</f>
        <v>149</v>
      </c>
      <c r="J285" s="15">
        <f>'FL DOH Daily'!E53</f>
        <v>0.2003577817531306</v>
      </c>
      <c r="K285" s="52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52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  <c r="Q285" s="52">
        <f t="shared" si="6"/>
        <v>87.833333333333343</v>
      </c>
      <c r="R285" s="51">
        <f t="shared" si="7"/>
        <v>384.33333333333331</v>
      </c>
      <c r="S285" s="15">
        <f>'FL DOH Daily'!W53</f>
        <v>0.18602188492763855</v>
      </c>
    </row>
    <row r="286" spans="1:19" x14ac:dyDescent="0.3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 t="shared" si="11"/>
        <v>3.2857142857142856</v>
      </c>
      <c r="F286" s="12">
        <f t="shared" si="12"/>
        <v>260.71428571428572</v>
      </c>
      <c r="G286" s="15">
        <f t="shared" si="13"/>
        <v>1.1967590871924479E-2</v>
      </c>
      <c r="H286" s="11">
        <f>AVERAGE('FL DOH Daily'!C48:C54)</f>
        <v>39.666666666666664</v>
      </c>
      <c r="I286" s="51">
        <f>AVERAGE('FL DOH Daily'!D48:D54)</f>
        <v>162.5</v>
      </c>
      <c r="J286" s="15">
        <f>'FL DOH Daily'!E54</f>
        <v>0.19620774938169827</v>
      </c>
      <c r="K286" s="52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52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  <c r="Q286" s="52">
        <f t="shared" si="6"/>
        <v>88.666666666666671</v>
      </c>
      <c r="R286" s="51">
        <f t="shared" si="7"/>
        <v>388.5</v>
      </c>
      <c r="S286" s="15">
        <f>'FL DOH Daily'!W54</f>
        <v>0.18581907090464547</v>
      </c>
    </row>
    <row r="287" spans="1:19" x14ac:dyDescent="0.3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 t="shared" si="11"/>
        <v>3.2857142857142856</v>
      </c>
      <c r="F287" s="12">
        <f t="shared" si="12"/>
        <v>299.14285714285717</v>
      </c>
      <c r="G287" s="15">
        <f t="shared" si="13"/>
        <v>1.0560146923783287E-2</v>
      </c>
      <c r="H287" s="11">
        <f>AVERAGE('FL DOH Daily'!C49:C55)</f>
        <v>33.833333333333336</v>
      </c>
      <c r="I287" s="51">
        <f>AVERAGE('FL DOH Daily'!D49:D55)</f>
        <v>135.66666666666666</v>
      </c>
      <c r="J287" s="15">
        <f>'FL DOH Daily'!E55</f>
        <v>0.19960668633235004</v>
      </c>
      <c r="K287" s="52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52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  <c r="Q287" s="52">
        <f t="shared" si="6"/>
        <v>85.666666666666671</v>
      </c>
      <c r="R287" s="51">
        <f t="shared" si="7"/>
        <v>365.83333333333331</v>
      </c>
      <c r="S287" s="15">
        <f>'FL DOH Daily'!W55</f>
        <v>0.18973791066814322</v>
      </c>
    </row>
    <row r="288" spans="1:19" x14ac:dyDescent="0.3">
      <c r="A288" s="32">
        <v>44193</v>
      </c>
      <c r="B288" s="35">
        <v>48</v>
      </c>
      <c r="C288" s="6">
        <f>'FL DOH Daily'!Z56</f>
        <v>6</v>
      </c>
      <c r="D288" s="7">
        <f>'FL DOH Daily'!AA56</f>
        <v>176</v>
      </c>
      <c r="E288" s="19">
        <f t="shared" si="11"/>
        <v>3.5714285714285716</v>
      </c>
      <c r="F288" s="12">
        <f t="shared" si="12"/>
        <v>269.42857142857144</v>
      </c>
      <c r="G288" s="15">
        <f t="shared" si="13"/>
        <v>1.2760682514219046E-2</v>
      </c>
      <c r="H288" s="11">
        <f>AVERAGE('FL DOH Daily'!C50:C56)</f>
        <v>34.833333333333336</v>
      </c>
      <c r="I288" s="51">
        <f>AVERAGE('FL DOH Daily'!D50:D56)</f>
        <v>117.16666666666667</v>
      </c>
      <c r="J288" s="15">
        <f>'FL DOH Daily'!E56</f>
        <v>0.22916666666666666</v>
      </c>
      <c r="K288" s="52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52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  <c r="Q288" s="52">
        <f t="shared" si="6"/>
        <v>90.500000000000014</v>
      </c>
      <c r="R288" s="51">
        <f t="shared" si="7"/>
        <v>320.5</v>
      </c>
      <c r="S288" s="15">
        <f>'FL DOH Daily'!W56</f>
        <v>0.22019464720194648</v>
      </c>
    </row>
    <row r="289" spans="1:19" x14ac:dyDescent="0.3">
      <c r="A289" s="32">
        <v>44194</v>
      </c>
      <c r="B289" s="35">
        <v>33</v>
      </c>
      <c r="C289" s="6">
        <f>'FL DOH Daily'!Z57</f>
        <v>4</v>
      </c>
      <c r="D289" s="7">
        <f>'FL DOH Daily'!AA57</f>
        <v>67</v>
      </c>
      <c r="E289" s="19">
        <f t="shared" si="11"/>
        <v>3.1428571428571428</v>
      </c>
      <c r="F289" s="12">
        <f t="shared" si="12"/>
        <v>163</v>
      </c>
      <c r="G289" s="15">
        <f t="shared" si="13"/>
        <v>1.833988329165178E-2</v>
      </c>
      <c r="H289" s="11">
        <f>AVERAGE('FL DOH Daily'!C51:C57)</f>
        <v>32.833333333333336</v>
      </c>
      <c r="I289" s="51">
        <f>AVERAGE('FL DOH Daily'!D51:D57)</f>
        <v>117.5</v>
      </c>
      <c r="J289" s="15">
        <f>'FL DOH Daily'!E57</f>
        <v>0.21840354767184036</v>
      </c>
      <c r="K289" s="52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52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  <c r="Q289" s="52">
        <f t="shared" si="6"/>
        <v>96.166666666666671</v>
      </c>
      <c r="R289" s="51">
        <f t="shared" si="7"/>
        <v>341.33333333333331</v>
      </c>
      <c r="S289" s="15">
        <f>'FL DOH Daily'!W57</f>
        <v>0.21980952380952382</v>
      </c>
    </row>
    <row r="290" spans="1:19" x14ac:dyDescent="0.3">
      <c r="A290" s="32">
        <v>44195</v>
      </c>
      <c r="B290" s="35">
        <v>19</v>
      </c>
      <c r="C290" s="6">
        <f>'FL DOH Daily'!Z58</f>
        <v>3</v>
      </c>
      <c r="D290" s="7">
        <f>'FL DOH Daily'!AA58</f>
        <v>32</v>
      </c>
      <c r="E290" s="19">
        <f t="shared" si="11"/>
        <v>2.2857142857142856</v>
      </c>
      <c r="F290" s="12">
        <f t="shared" si="12"/>
        <v>95.571428571428569</v>
      </c>
      <c r="G290" s="15">
        <f t="shared" si="13"/>
        <v>2.2480931352870333E-2</v>
      </c>
      <c r="H290" s="11">
        <f>AVERAGE('FL DOH Daily'!C52:C58)</f>
        <v>35.5</v>
      </c>
      <c r="I290" s="51">
        <f>AVERAGE('FL DOH Daily'!D52:D58)</f>
        <v>107.83333333333333</v>
      </c>
      <c r="J290" s="15">
        <f>'FL DOH Daily'!E58</f>
        <v>0.24767441860465117</v>
      </c>
      <c r="K290" s="52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52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  <c r="Q290" s="52">
        <f t="shared" si="6"/>
        <v>101.5</v>
      </c>
      <c r="R290" s="51">
        <f t="shared" si="7"/>
        <v>339.83333333333337</v>
      </c>
      <c r="S290" s="15">
        <f>'FL DOH Daily'!W58</f>
        <v>0.22998489425981872</v>
      </c>
    </row>
    <row r="291" spans="1:19" x14ac:dyDescent="0.3">
      <c r="A291" s="32">
        <v>44196</v>
      </c>
      <c r="B291" s="35">
        <v>30</v>
      </c>
      <c r="C291" s="6">
        <f>'FL DOH Daily'!Z59</f>
        <v>2</v>
      </c>
      <c r="D291" s="7">
        <f>'FL DOH Daily'!AA59</f>
        <v>22</v>
      </c>
      <c r="E291" s="19">
        <f t="shared" si="11"/>
        <v>2.5714285714285716</v>
      </c>
      <c r="F291" s="12">
        <f t="shared" si="12"/>
        <v>97.428571428571431</v>
      </c>
      <c r="G291" s="15">
        <f t="shared" si="13"/>
        <v>2.4955436720142599E-2</v>
      </c>
      <c r="H291" s="11">
        <f>AVERAGE('FL DOH Daily'!C53:C59)</f>
        <v>35.5</v>
      </c>
      <c r="I291" s="51">
        <f>AVERAGE('FL DOH Daily'!D53:D59)</f>
        <v>107.83333333333333</v>
      </c>
      <c r="J291" s="15">
        <f>'FL DOH Daily'!E59</f>
        <v>0.24767441860465117</v>
      </c>
      <c r="K291" s="52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52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  <c r="Q291" s="52">
        <f t="shared" si="6"/>
        <v>101.5</v>
      </c>
      <c r="R291" s="51">
        <f t="shared" si="7"/>
        <v>339.83333333333337</v>
      </c>
      <c r="S291" s="15">
        <f>'FL DOH Daily'!W59</f>
        <v>0.22998489425981872</v>
      </c>
    </row>
    <row r="292" spans="1:19" x14ac:dyDescent="0.3">
      <c r="A292" s="32">
        <v>44197</v>
      </c>
      <c r="B292" s="35">
        <v>43</v>
      </c>
      <c r="C292" s="6">
        <f>'FL DOH Daily'!Z60</f>
        <v>3</v>
      </c>
      <c r="D292" s="7">
        <f>'FL DOH Daily'!AA60</f>
        <v>98</v>
      </c>
      <c r="E292" s="19">
        <f t="shared" si="11"/>
        <v>3</v>
      </c>
      <c r="F292" s="12">
        <f t="shared" si="12"/>
        <v>111.42857142857143</v>
      </c>
      <c r="G292" s="15">
        <f t="shared" si="13"/>
        <v>2.5543006081668117E-2</v>
      </c>
      <c r="H292" s="11">
        <f>AVERAGE('FL DOH Daily'!C54:C60)</f>
        <v>40.333333333333336</v>
      </c>
      <c r="I292" s="51">
        <f>AVERAGE('FL DOH Daily'!D54:D60)</f>
        <v>126.33333333333333</v>
      </c>
      <c r="J292" s="15">
        <f>'FL DOH Daily'!E60</f>
        <v>0.24199999999999999</v>
      </c>
      <c r="K292" s="52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52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  <c r="Q292" s="52">
        <f t="shared" si="6"/>
        <v>117</v>
      </c>
      <c r="R292" s="51">
        <f t="shared" si="7"/>
        <v>377</v>
      </c>
      <c r="S292" s="15">
        <f>'FL DOH Daily'!W60</f>
        <v>0.23684210526315788</v>
      </c>
    </row>
    <row r="293" spans="1:19" x14ac:dyDescent="0.3">
      <c r="A293" s="32">
        <v>44198</v>
      </c>
      <c r="B293" s="35">
        <v>58</v>
      </c>
      <c r="C293" s="6">
        <f>'FL DOH Daily'!Z61</f>
        <v>0</v>
      </c>
      <c r="D293" s="7">
        <f>'FL DOH Daily'!AA61</f>
        <v>1</v>
      </c>
      <c r="E293" s="19">
        <f t="shared" si="11"/>
        <v>2.8571428571428572</v>
      </c>
      <c r="F293" s="12">
        <f t="shared" si="12"/>
        <v>102.71428571428571</v>
      </c>
      <c r="G293" s="15">
        <f t="shared" si="13"/>
        <v>2.632568634825122E-2</v>
      </c>
      <c r="H293" s="11">
        <f>AVERAGE('FL DOH Daily'!C55:C61)</f>
        <v>37.666666666666664</v>
      </c>
      <c r="I293" s="51">
        <f>AVERAGE('FL DOH Daily'!D55:D61)</f>
        <v>108.66666666666667</v>
      </c>
      <c r="J293" s="15">
        <f>'FL DOH Daily'!E61</f>
        <v>0.25740318906605925</v>
      </c>
      <c r="K293" s="52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52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  <c r="Q293" s="52">
        <f t="shared" si="6"/>
        <v>116.5</v>
      </c>
      <c r="R293" s="51">
        <f t="shared" si="7"/>
        <v>362.16666666666669</v>
      </c>
      <c r="S293" s="15">
        <f>'FL DOH Daily'!W61</f>
        <v>0.24338440111420612</v>
      </c>
    </row>
    <row r="294" spans="1:19" x14ac:dyDescent="0.3">
      <c r="A294" s="32">
        <v>44199</v>
      </c>
      <c r="B294" s="35">
        <v>68</v>
      </c>
      <c r="C294" s="6">
        <f>'FL DOH Daily'!Z62</f>
        <v>3</v>
      </c>
      <c r="D294" s="7">
        <f>'FL DOH Daily'!AA62</f>
        <v>40</v>
      </c>
      <c r="E294" s="19">
        <f t="shared" si="11"/>
        <v>3</v>
      </c>
      <c r="F294" s="12">
        <f t="shared" si="12"/>
        <v>62.285714285714285</v>
      </c>
      <c r="G294" s="15">
        <f t="shared" si="13"/>
        <v>4.3985637342908439E-2</v>
      </c>
      <c r="H294" s="11">
        <f>AVERAGE('FL DOH Daily'!C56:C62)</f>
        <v>42.666666666666664</v>
      </c>
      <c r="I294" s="51">
        <f>AVERAGE('FL DOH Daily'!D56:D62)</f>
        <v>129</v>
      </c>
      <c r="J294" s="15">
        <f>'FL DOH Daily'!E62</f>
        <v>0.24854368932038834</v>
      </c>
      <c r="K294" s="52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52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  <c r="Q294" s="52">
        <f t="shared" si="6"/>
        <v>129.83333333333334</v>
      </c>
      <c r="R294" s="51">
        <f t="shared" si="7"/>
        <v>391.5</v>
      </c>
      <c r="S294" s="15">
        <f>'FL DOH Daily'!W62</f>
        <v>0.24904092071611253</v>
      </c>
    </row>
    <row r="295" spans="1:19" x14ac:dyDescent="0.3">
      <c r="A295" s="32">
        <v>44200</v>
      </c>
      <c r="B295" s="35">
        <v>69</v>
      </c>
      <c r="C295" s="6">
        <f>'FL DOH Daily'!Z63</f>
        <v>39</v>
      </c>
      <c r="D295" s="7">
        <f>'FL DOH Daily'!AA63</f>
        <v>2301</v>
      </c>
      <c r="E295" s="19">
        <f t="shared" si="11"/>
        <v>7.7142857142857144</v>
      </c>
      <c r="F295" s="12">
        <f t="shared" si="12"/>
        <v>365.85714285714283</v>
      </c>
      <c r="G295" s="15">
        <f t="shared" si="13"/>
        <v>2.0457866536775449E-2</v>
      </c>
      <c r="H295" s="11">
        <f>AVERAGE('FL DOH Daily'!C57:C63)</f>
        <v>47</v>
      </c>
      <c r="I295" s="51">
        <f>AVERAGE('FL DOH Daily'!D57:D63)</f>
        <v>190.33333333333334</v>
      </c>
      <c r="J295" s="15">
        <f>'FL DOH Daily'!E63</f>
        <v>0.19803370786516855</v>
      </c>
      <c r="K295" s="52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52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  <c r="Q295" s="52">
        <f t="shared" si="6"/>
        <v>136.16666666666666</v>
      </c>
      <c r="R295" s="51">
        <f t="shared" si="7"/>
        <v>481.00000000000006</v>
      </c>
      <c r="S295" s="15">
        <f>'FL DOH Daily'!W63</f>
        <v>0.2206319200648123</v>
      </c>
    </row>
    <row r="296" spans="1:19" x14ac:dyDescent="0.3">
      <c r="A296" s="32">
        <v>44201</v>
      </c>
      <c r="B296" s="35">
        <v>52</v>
      </c>
      <c r="C296" s="6">
        <f>'FL DOH Daily'!Z64</f>
        <v>65</v>
      </c>
      <c r="D296" s="7">
        <f>'FL DOH Daily'!AA64</f>
        <v>2344</v>
      </c>
      <c r="E296" s="19">
        <f t="shared" si="11"/>
        <v>16.428571428571427</v>
      </c>
      <c r="F296" s="12">
        <f t="shared" si="12"/>
        <v>691.14285714285711</v>
      </c>
      <c r="G296" s="15">
        <f t="shared" si="13"/>
        <v>2.3042134188229906E-2</v>
      </c>
      <c r="H296" s="11">
        <f>AVERAGE('FL DOH Daily'!C58:C64)</f>
        <v>66.333333333333329</v>
      </c>
      <c r="I296" s="51">
        <f>AVERAGE('FL DOH Daily'!D58:D64)</f>
        <v>243.33333333333334</v>
      </c>
      <c r="J296" s="15">
        <f>'FL DOH Daily'!E64</f>
        <v>0.21420882669537136</v>
      </c>
      <c r="K296" s="52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52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  <c r="Q296" s="52">
        <f t="shared" si="6"/>
        <v>154.66666666666666</v>
      </c>
      <c r="R296" s="51">
        <f t="shared" si="7"/>
        <v>527.5</v>
      </c>
      <c r="S296" s="15">
        <f>'FL DOH Daily'!W64</f>
        <v>0.22672856095773272</v>
      </c>
    </row>
    <row r="297" spans="1:19" x14ac:dyDescent="0.3">
      <c r="A297" s="32">
        <v>44202</v>
      </c>
      <c r="B297" s="35">
        <v>61</v>
      </c>
      <c r="C297" s="6">
        <f>'FL DOH Daily'!Z65</f>
        <v>82</v>
      </c>
      <c r="D297" s="7">
        <f>'FL DOH Daily'!AA65</f>
        <v>2616</v>
      </c>
      <c r="E297" s="19">
        <f t="shared" si="11"/>
        <v>27.714285714285715</v>
      </c>
      <c r="F297" s="12">
        <f t="shared" si="12"/>
        <v>1060.2857142857142</v>
      </c>
      <c r="G297" s="15">
        <f t="shared" si="13"/>
        <v>2.5262766254301926E-2</v>
      </c>
      <c r="H297" s="11">
        <f>AVERAGE('FL DOH Daily'!C59:C65)</f>
        <v>74.833333333333329</v>
      </c>
      <c r="I297" s="51">
        <f>AVERAGE('FL DOH Daily'!D59:D65)</f>
        <v>335.66666666666669</v>
      </c>
      <c r="J297" s="15">
        <f>'FL DOH Daily'!E65</f>
        <v>0.18229801055623224</v>
      </c>
      <c r="K297" s="52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52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  <c r="Q297" s="52">
        <f t="shared" si="6"/>
        <v>164.83333333333331</v>
      </c>
      <c r="R297" s="51">
        <f t="shared" si="7"/>
        <v>619.83333333333337</v>
      </c>
      <c r="S297" s="15">
        <f>'FL DOH Daily'!W65</f>
        <v>0.21006796941376379</v>
      </c>
    </row>
    <row r="298" spans="1:19" x14ac:dyDescent="0.3">
      <c r="A298" s="32">
        <v>44203</v>
      </c>
      <c r="B298" s="35">
        <v>69</v>
      </c>
      <c r="C298" s="6">
        <f>'FL DOH Daily'!Z66</f>
        <v>36</v>
      </c>
      <c r="D298" s="7">
        <f>'FL DOH Daily'!AA66</f>
        <v>1895</v>
      </c>
      <c r="E298" s="19">
        <f t="shared" si="11"/>
        <v>32.571428571428569</v>
      </c>
      <c r="F298" s="12">
        <f t="shared" si="12"/>
        <v>1327.8571428571429</v>
      </c>
      <c r="G298" s="15">
        <f t="shared" si="13"/>
        <v>2.3709778055085121E-2</v>
      </c>
      <c r="H298" s="11">
        <f>AVERAGE('FL DOH Daily'!C60:C66)</f>
        <v>77.142857142857139</v>
      </c>
      <c r="I298" s="51">
        <f>AVERAGE('FL DOH Daily'!D60:D66)</f>
        <v>406.14285714285717</v>
      </c>
      <c r="J298" s="15">
        <f>'FL DOH Daily'!E66</f>
        <v>0.15962163759976353</v>
      </c>
      <c r="K298" s="52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52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  <c r="Q298" s="52">
        <f t="shared" si="6"/>
        <v>163.28571428571428</v>
      </c>
      <c r="R298" s="51">
        <f t="shared" si="7"/>
        <v>685</v>
      </c>
      <c r="S298" s="15">
        <f>'FL DOH Daily'!W66</f>
        <v>0.19248905355338497</v>
      </c>
    </row>
    <row r="299" spans="1:19" x14ac:dyDescent="0.3">
      <c r="A299" s="32">
        <v>44204</v>
      </c>
      <c r="B299" s="35">
        <v>85</v>
      </c>
      <c r="C299" s="6">
        <f>'FL DOH Daily'!Z67</f>
        <v>82</v>
      </c>
      <c r="D299" s="7">
        <f>'FL DOH Daily'!AA67</f>
        <v>3761</v>
      </c>
      <c r="E299" s="19">
        <f t="shared" si="11"/>
        <v>43.857142857142854</v>
      </c>
      <c r="F299" s="12">
        <f t="shared" si="12"/>
        <v>1851.1428571428571</v>
      </c>
      <c r="G299" s="15">
        <f t="shared" si="13"/>
        <v>2.2911913342004816E-2</v>
      </c>
      <c r="H299" s="11">
        <f>AVERAGE('FL DOH Daily'!C61:C67)</f>
        <v>77.714285714285708</v>
      </c>
      <c r="I299" s="51">
        <f>AVERAGE('FL DOH Daily'!D61:D67)</f>
        <v>570.85714285714289</v>
      </c>
      <c r="J299" s="15">
        <f>'FL DOH Daily'!E67</f>
        <v>0.1198237885462555</v>
      </c>
      <c r="K299" s="52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52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  <c r="Q299" s="52">
        <f t="shared" si="6"/>
        <v>155.28571428571428</v>
      </c>
      <c r="R299" s="51">
        <f t="shared" si="7"/>
        <v>831.28571428571433</v>
      </c>
      <c r="S299" s="15">
        <f>'FL DOH Daily'!W67</f>
        <v>0.15739936287286418</v>
      </c>
    </row>
    <row r="300" spans="1:19" x14ac:dyDescent="0.3">
      <c r="A300" s="32">
        <v>44205</v>
      </c>
      <c r="B300" s="35">
        <v>89</v>
      </c>
      <c r="C300" s="6">
        <f>'FL DOH Daily'!Z68</f>
        <v>13</v>
      </c>
      <c r="D300" s="7">
        <f>'FL DOH Daily'!AA68</f>
        <v>66</v>
      </c>
      <c r="E300" s="19">
        <f t="shared" si="11"/>
        <v>45.714285714285715</v>
      </c>
      <c r="F300" s="12">
        <f t="shared" si="12"/>
        <v>1860.4285714285713</v>
      </c>
      <c r="G300" s="15">
        <f t="shared" si="13"/>
        <v>2.3668639053254434E-2</v>
      </c>
      <c r="H300" s="11">
        <f>AVERAGE('FL DOH Daily'!C62:C68)</f>
        <v>83.714285714285708</v>
      </c>
      <c r="I300" s="51">
        <f>AVERAGE('FL DOH Daily'!D62:D68)</f>
        <v>615.57142857142856</v>
      </c>
      <c r="J300" s="15">
        <f>'FL DOH Daily'!E68</f>
        <v>0.11971399387129725</v>
      </c>
      <c r="K300" s="52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52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  <c r="Q300" s="52">
        <f t="shared" si="6"/>
        <v>160.85714285714286</v>
      </c>
      <c r="R300" s="51">
        <f t="shared" si="7"/>
        <v>883.57142857142856</v>
      </c>
      <c r="S300" s="15">
        <f>'FL DOH Daily'!W68</f>
        <v>0.15401449870058814</v>
      </c>
    </row>
    <row r="301" spans="1:19" x14ac:dyDescent="0.3">
      <c r="A301" s="32">
        <v>44206</v>
      </c>
      <c r="B301" s="35">
        <v>84</v>
      </c>
      <c r="C301" s="6">
        <f>'FL DOH Daily'!Z69</f>
        <v>3</v>
      </c>
      <c r="D301" s="7">
        <f>'FL DOH Daily'!AA69</f>
        <v>131</v>
      </c>
      <c r="E301" s="19">
        <f t="shared" si="11"/>
        <v>45.714285714285715</v>
      </c>
      <c r="F301" s="12">
        <f t="shared" si="12"/>
        <v>1873.4285714285713</v>
      </c>
      <c r="G301" s="15">
        <f t="shared" si="13"/>
        <v>2.3436846070143128E-2</v>
      </c>
      <c r="H301" s="11">
        <f>AVERAGE('FL DOH Daily'!C63:C69)</f>
        <v>82.714285714285708</v>
      </c>
      <c r="I301" s="51">
        <f>AVERAGE('FL DOH Daily'!D63:D69)</f>
        <v>615.85714285714289</v>
      </c>
      <c r="J301" s="15">
        <f>'FL DOH Daily'!E69</f>
        <v>0.11840490797546012</v>
      </c>
      <c r="K301" s="52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52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  <c r="Q301" s="52">
        <f t="shared" si="6"/>
        <v>151.14285714285714</v>
      </c>
      <c r="R301" s="51">
        <f t="shared" si="7"/>
        <v>870.42857142857144</v>
      </c>
      <c r="S301" s="15">
        <f>'FL DOH Daily'!W69</f>
        <v>0.1479513354775556</v>
      </c>
    </row>
    <row r="302" spans="1:19" x14ac:dyDescent="0.3">
      <c r="A302" s="32">
        <v>44207</v>
      </c>
      <c r="B302" s="35">
        <v>66</v>
      </c>
      <c r="C302" s="6">
        <f>'FL DOH Daily'!Z70</f>
        <v>47</v>
      </c>
      <c r="D302" s="7">
        <f>'FL DOH Daily'!AA70</f>
        <v>4547</v>
      </c>
      <c r="E302" s="19">
        <f t="shared" si="11"/>
        <v>46.857142857142854</v>
      </c>
      <c r="F302" s="12">
        <f t="shared" si="12"/>
        <v>2194.2857142857142</v>
      </c>
      <c r="G302" s="15">
        <f t="shared" si="13"/>
        <v>2.0568316193069838E-2</v>
      </c>
      <c r="H302" s="11">
        <f>AVERAGE('FL DOH Daily'!C64:C70)</f>
        <v>83.571428571428569</v>
      </c>
      <c r="I302" s="51">
        <f>AVERAGE('FL DOH Daily'!D64:D70)</f>
        <v>878.42857142857144</v>
      </c>
      <c r="J302" s="15">
        <f>'FL DOH Daily'!E70</f>
        <v>8.6872586872586879E-2</v>
      </c>
      <c r="K302" s="52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52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  <c r="Q302" s="52">
        <f t="shared" si="6"/>
        <v>150.71428571428572</v>
      </c>
      <c r="R302" s="51">
        <f t="shared" si="7"/>
        <v>1134.8571428571429</v>
      </c>
      <c r="S302" s="15">
        <f>'FL DOH Daily'!W70</f>
        <v>0.117235248360929</v>
      </c>
    </row>
    <row r="303" spans="1:19" x14ac:dyDescent="0.3">
      <c r="A303" s="32">
        <v>44208</v>
      </c>
      <c r="B303" s="35">
        <v>72</v>
      </c>
      <c r="C303" s="6">
        <f>'FL DOH Daily'!Z71</f>
        <v>50</v>
      </c>
      <c r="D303" s="7">
        <f>'FL DOH Daily'!AA71</f>
        <v>4495</v>
      </c>
      <c r="E303" s="19">
        <f t="shared" si="11"/>
        <v>44.714285714285715</v>
      </c>
      <c r="F303" s="12">
        <f t="shared" si="12"/>
        <v>2501.5714285714284</v>
      </c>
      <c r="G303" s="15">
        <f t="shared" si="13"/>
        <v>1.7282178295918847E-2</v>
      </c>
      <c r="H303" s="11">
        <f>AVERAGE('FL DOH Daily'!C65:C71)</f>
        <v>72.142857142857139</v>
      </c>
      <c r="I303" s="51">
        <f>AVERAGE('FL DOH Daily'!D65:D71)</f>
        <v>1110.4285714285713</v>
      </c>
      <c r="J303" s="15">
        <f>'FL DOH Daily'!E71</f>
        <v>6.1005073689296932E-2</v>
      </c>
      <c r="K303" s="52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52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  <c r="Q303" s="52">
        <f t="shared" si="6"/>
        <v>136</v>
      </c>
      <c r="R303" s="51">
        <f t="shared" si="7"/>
        <v>1360</v>
      </c>
      <c r="S303" s="15">
        <f>'FL DOH Daily'!W71</f>
        <v>9.0909090909090912E-2</v>
      </c>
    </row>
    <row r="304" spans="1:19" x14ac:dyDescent="0.3">
      <c r="A304" s="32">
        <v>44209</v>
      </c>
      <c r="B304" s="35">
        <v>77</v>
      </c>
      <c r="C304" s="6">
        <f>'FL DOH Daily'!Z72</f>
        <v>32</v>
      </c>
      <c r="D304" s="7">
        <f>'FL DOH Daily'!AA72</f>
        <v>1325</v>
      </c>
      <c r="E304" s="19">
        <f t="shared" si="11"/>
        <v>37.571428571428569</v>
      </c>
      <c r="F304" s="12">
        <f t="shared" si="12"/>
        <v>2317.1428571428573</v>
      </c>
      <c r="G304" s="15">
        <f t="shared" si="13"/>
        <v>1.5673420738974972E-2</v>
      </c>
      <c r="H304" s="11">
        <f>AVERAGE('FL DOH Daily'!C66:C72)</f>
        <v>66.571428571428569</v>
      </c>
      <c r="I304" s="51">
        <f>AVERAGE('FL DOH Daily'!D66:D72)</f>
        <v>1117.1428571428571</v>
      </c>
      <c r="J304" s="15">
        <f>'FL DOH Daily'!E72</f>
        <v>5.6239440019309681E-2</v>
      </c>
      <c r="K304" s="52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52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  <c r="Q304" s="52">
        <f t="shared" si="6"/>
        <v>125</v>
      </c>
      <c r="R304" s="51">
        <f t="shared" si="7"/>
        <v>1366.8571428571429</v>
      </c>
      <c r="S304" s="15">
        <f>'FL DOH Daily'!W72</f>
        <v>8.3788183472182323E-2</v>
      </c>
    </row>
    <row r="305" spans="1:19" x14ac:dyDescent="0.3">
      <c r="A305" s="32">
        <v>44210</v>
      </c>
      <c r="B305" s="35">
        <v>48</v>
      </c>
      <c r="C305" s="6">
        <f>'FL DOH Daily'!Z73</f>
        <v>82</v>
      </c>
      <c r="D305" s="7">
        <f>'FL DOH Daily'!AA73</f>
        <v>3718</v>
      </c>
      <c r="E305" s="19">
        <f t="shared" si="11"/>
        <v>44.142857142857146</v>
      </c>
      <c r="F305" s="12">
        <f t="shared" si="12"/>
        <v>2577.5714285714284</v>
      </c>
      <c r="G305" s="15">
        <f t="shared" si="13"/>
        <v>1.6558978441940223E-2</v>
      </c>
      <c r="H305" s="11">
        <f>AVERAGE('FL DOH Daily'!C67:C73)</f>
        <v>69.285714285714292</v>
      </c>
      <c r="I305" s="51">
        <f>AVERAGE('FL DOH Daily'!D67:D73)</f>
        <v>1217.8571428571429</v>
      </c>
      <c r="J305" s="15">
        <f>'FL DOH Daily'!E73</f>
        <v>5.3829078801331851E-2</v>
      </c>
      <c r="K305" s="52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52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  <c r="Q305" s="52">
        <f t="shared" si="6"/>
        <v>126.85714285714286</v>
      </c>
      <c r="R305" s="51">
        <f t="shared" si="7"/>
        <v>1469.1428571428571</v>
      </c>
      <c r="S305" s="15">
        <f>'FL DOH Daily'!W73</f>
        <v>7.9484425349087007E-2</v>
      </c>
    </row>
    <row r="306" spans="1:19" x14ac:dyDescent="0.3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 t="shared" si="11"/>
        <v>36.142857142857146</v>
      </c>
      <c r="F306" s="12">
        <f t="shared" si="12"/>
        <v>2283.5714285714284</v>
      </c>
      <c r="G306" s="15">
        <f t="shared" si="13"/>
        <v>1.529730850291953E-2</v>
      </c>
      <c r="H306" s="11">
        <f>AVERAGE('FL DOH Daily'!C68:C74)</f>
        <v>64.428571428571431</v>
      </c>
      <c r="I306" s="51">
        <f>AVERAGE('FL DOH Daily'!D68:D74)</f>
        <v>1121</v>
      </c>
      <c r="J306" s="15">
        <f>'FL DOH Daily'!E74</f>
        <v>5.4350445890576041E-2</v>
      </c>
      <c r="K306" s="52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52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  <c r="Q306" s="52">
        <f t="shared" ref="Q306:Q341" si="14">SUM(H306,K306,N306)</f>
        <v>115.71428571428572</v>
      </c>
      <c r="R306" s="51">
        <f t="shared" ref="R306:R341" si="15">SUM(I306,L306,O306)</f>
        <v>1365.8571428571429</v>
      </c>
      <c r="S306" s="15">
        <f>'FL DOH Daily'!W74</f>
        <v>7.810240092565808E-2</v>
      </c>
    </row>
    <row r="307" spans="1:19" x14ac:dyDescent="0.3">
      <c r="A307" s="32">
        <v>44212</v>
      </c>
      <c r="B307" s="35">
        <v>56</v>
      </c>
      <c r="C307" s="6">
        <f>'FL DOH Daily'!Z75</f>
        <v>16</v>
      </c>
      <c r="D307" s="7">
        <f>'FL DOH Daily'!AA75</f>
        <v>1458</v>
      </c>
      <c r="E307" s="19">
        <f t="shared" si="11"/>
        <v>36.571428571428569</v>
      </c>
      <c r="F307" s="12">
        <f t="shared" si="12"/>
        <v>2482.4285714285716</v>
      </c>
      <c r="G307" s="15">
        <f t="shared" si="13"/>
        <v>1.4281957074430356E-2</v>
      </c>
      <c r="H307" s="11">
        <f>AVERAGE('FL DOH Daily'!C69:C75)</f>
        <v>62.571428571428569</v>
      </c>
      <c r="I307" s="51">
        <f>AVERAGE('FL DOH Daily'!D69:D75)</f>
        <v>1154.7142857142858</v>
      </c>
      <c r="J307" s="15">
        <f>'FL DOH Daily'!E75</f>
        <v>5.1402417556624808E-2</v>
      </c>
      <c r="K307" s="52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52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  <c r="Q307" s="52">
        <f t="shared" si="14"/>
        <v>110</v>
      </c>
      <c r="R307" s="51">
        <f t="shared" si="15"/>
        <v>1387.5714285714287</v>
      </c>
      <c r="S307" s="15">
        <f>'FL DOH Daily'!W75</f>
        <v>7.3452256033578175E-2</v>
      </c>
    </row>
    <row r="308" spans="1:19" x14ac:dyDescent="0.3">
      <c r="A308" s="32">
        <v>44213</v>
      </c>
      <c r="B308" s="35">
        <v>53</v>
      </c>
      <c r="C308" s="6">
        <f>'FL DOH Daily'!Z76</f>
        <v>2</v>
      </c>
      <c r="D308" s="7">
        <f>'FL DOH Daily'!AA76</f>
        <v>771</v>
      </c>
      <c r="E308" s="19">
        <f t="shared" si="11"/>
        <v>36.428571428571431</v>
      </c>
      <c r="F308" s="12">
        <f t="shared" si="12"/>
        <v>2573.8571428571427</v>
      </c>
      <c r="G308" s="15">
        <f t="shared" si="13"/>
        <v>1.3743349681631647E-2</v>
      </c>
      <c r="H308" s="11">
        <f>AVERAGE('FL DOH Daily'!C70:C76)</f>
        <v>58.857142857142854</v>
      </c>
      <c r="I308" s="51">
        <f>AVERAGE('FL DOH Daily'!D70:D76)</f>
        <v>1180.2857142857142</v>
      </c>
      <c r="J308" s="15">
        <f>'FL DOH Daily'!E76</f>
        <v>4.7498270694028129E-2</v>
      </c>
      <c r="K308" s="52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52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  <c r="Q308" s="52">
        <f t="shared" si="14"/>
        <v>106.57142857142857</v>
      </c>
      <c r="R308" s="51">
        <f t="shared" si="15"/>
        <v>1420.8571428571427</v>
      </c>
      <c r="S308" s="15">
        <f>'FL DOH Daily'!W76</f>
        <v>6.9771791994014218E-2</v>
      </c>
    </row>
    <row r="309" spans="1:19" x14ac:dyDescent="0.3">
      <c r="A309" s="32">
        <v>44214</v>
      </c>
      <c r="B309" s="35">
        <v>41</v>
      </c>
      <c r="C309" s="6">
        <f>'FL DOH Daily'!Z77</f>
        <v>37</v>
      </c>
      <c r="D309" s="7">
        <f>'FL DOH Daily'!AA77</f>
        <v>2663</v>
      </c>
      <c r="E309" s="19">
        <f t="shared" si="11"/>
        <v>35</v>
      </c>
      <c r="F309" s="12">
        <f t="shared" si="12"/>
        <v>2304.7142857142858</v>
      </c>
      <c r="G309" s="15">
        <f t="shared" si="13"/>
        <v>1.4715977346833706E-2</v>
      </c>
      <c r="H309" s="11">
        <f>AVERAGE('FL DOH Daily'!C71:C77)</f>
        <v>56.428571428571431</v>
      </c>
      <c r="I309" s="51">
        <f>AVERAGE('FL DOH Daily'!D71:D77)</f>
        <v>947.85714285714289</v>
      </c>
      <c r="J309" s="15">
        <f>'FL DOH Daily'!E77</f>
        <v>5.6187766714082502E-2</v>
      </c>
      <c r="K309" s="52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52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  <c r="Q309" s="52">
        <f t="shared" si="14"/>
        <v>100.85714285714286</v>
      </c>
      <c r="R309" s="51">
        <f t="shared" si="15"/>
        <v>1183.7142857142858</v>
      </c>
      <c r="S309" s="15">
        <f>'FL DOH Daily'!W77</f>
        <v>7.8514234875444844E-2</v>
      </c>
    </row>
    <row r="310" spans="1:19" x14ac:dyDescent="0.3">
      <c r="A310" s="32">
        <v>44215</v>
      </c>
      <c r="B310" s="35">
        <v>43</v>
      </c>
      <c r="C310" s="6">
        <f>'FL DOH Daily'!Z78</f>
        <v>37</v>
      </c>
      <c r="D310" s="7">
        <f>'FL DOH Daily'!AA78</f>
        <v>1770</v>
      </c>
      <c r="E310" s="19">
        <f t="shared" si="11"/>
        <v>33.142857142857146</v>
      </c>
      <c r="F310" s="12">
        <f t="shared" si="12"/>
        <v>1915.4285714285713</v>
      </c>
      <c r="G310" s="15">
        <f t="shared" si="13"/>
        <v>1.6691848334412548E-2</v>
      </c>
      <c r="H310" s="11">
        <f>AVERAGE('FL DOH Daily'!C72:C78)</f>
        <v>51.857142857142854</v>
      </c>
      <c r="I310" s="51">
        <f>AVERAGE('FL DOH Daily'!D72:D78)</f>
        <v>679.71428571428567</v>
      </c>
      <c r="J310" s="15">
        <f>'FL DOH Daily'!E78</f>
        <v>7.0884592852958409E-2</v>
      </c>
      <c r="K310" s="52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52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  <c r="Q310" s="52">
        <f t="shared" si="14"/>
        <v>93.571428571428569</v>
      </c>
      <c r="R310" s="51">
        <f t="shared" si="15"/>
        <v>909.28571428571433</v>
      </c>
      <c r="S310" s="15">
        <f>'FL DOH Daily'!W78</f>
        <v>9.3304843304843302E-2</v>
      </c>
    </row>
    <row r="311" spans="1:19" x14ac:dyDescent="0.3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 t="shared" si="11"/>
        <v>31.428571428571427</v>
      </c>
      <c r="F311" s="12">
        <f t="shared" si="12"/>
        <v>2024.7142857142858</v>
      </c>
      <c r="G311" s="15">
        <f t="shared" si="13"/>
        <v>1.5021312706664977E-2</v>
      </c>
      <c r="H311" s="11">
        <f>AVERAGE('FL DOH Daily'!C73:C79)</f>
        <v>47.285714285714285</v>
      </c>
      <c r="I311" s="51">
        <f>AVERAGE('FL DOH Daily'!D73:D79)</f>
        <v>630.42857142857144</v>
      </c>
      <c r="J311" s="15">
        <f>'FL DOH Daily'!E79</f>
        <v>6.9772344013490722E-2</v>
      </c>
      <c r="K311" s="52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52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  <c r="Q311" s="52">
        <f t="shared" si="14"/>
        <v>89.285714285714292</v>
      </c>
      <c r="R311" s="51">
        <f t="shared" si="15"/>
        <v>864.85714285714289</v>
      </c>
      <c r="S311" s="15">
        <f>'FL DOH Daily'!W79</f>
        <v>9.3576882766881267E-2</v>
      </c>
    </row>
    <row r="312" spans="1:19" x14ac:dyDescent="0.3">
      <c r="A312" s="32">
        <v>44217</v>
      </c>
      <c r="B312" s="35">
        <v>33</v>
      </c>
      <c r="C312" s="6">
        <f>'FL DOH Daily'!Z80</f>
        <v>34</v>
      </c>
      <c r="D312" s="7">
        <f>'FL DOH Daily'!AA80</f>
        <v>2464</v>
      </c>
      <c r="E312" s="19">
        <f t="shared" si="11"/>
        <v>24.571428571428573</v>
      </c>
      <c r="F312" s="12">
        <f t="shared" si="12"/>
        <v>1845.5714285714287</v>
      </c>
      <c r="G312" s="15">
        <f t="shared" si="13"/>
        <v>1.2908759515385441E-2</v>
      </c>
      <c r="H312" s="11">
        <f>AVERAGE('FL DOH Daily'!C74:C80)</f>
        <v>40.428571428571431</v>
      </c>
      <c r="I312" s="51">
        <f>AVERAGE('FL DOH Daily'!D74:D80)</f>
        <v>433.57142857142856</v>
      </c>
      <c r="J312" s="15">
        <f>'FL DOH Daily'!E80</f>
        <v>8.5292344786015675E-2</v>
      </c>
      <c r="K312" s="52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52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  <c r="Q312" s="52">
        <f t="shared" si="14"/>
        <v>81</v>
      </c>
      <c r="R312" s="51">
        <f t="shared" si="15"/>
        <v>653.57142857142856</v>
      </c>
      <c r="S312" s="15">
        <f>'FL DOH Daily'!W80</f>
        <v>0.1102683780630105</v>
      </c>
    </row>
    <row r="313" spans="1:19" x14ac:dyDescent="0.3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 t="shared" si="11"/>
        <v>29.428571428571427</v>
      </c>
      <c r="F313" s="12">
        <f t="shared" si="12"/>
        <v>2151</v>
      </c>
      <c r="G313" s="15">
        <f t="shared" si="13"/>
        <v>1.3299270476910733E-2</v>
      </c>
      <c r="H313" s="11">
        <f>AVERAGE('FL DOH Daily'!C75:C81)</f>
        <v>46.714285714285715</v>
      </c>
      <c r="I313" s="51">
        <f>AVERAGE('FL DOH Daily'!D75:D81)</f>
        <v>423</v>
      </c>
      <c r="J313" s="15">
        <f>'FL DOH Daily'!E81</f>
        <v>9.9452554744525551E-2</v>
      </c>
      <c r="K313" s="52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52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  <c r="Q313" s="52">
        <f t="shared" si="14"/>
        <v>88.285714285714292</v>
      </c>
      <c r="R313" s="51">
        <f t="shared" si="15"/>
        <v>660.57142857142867</v>
      </c>
      <c r="S313" s="15">
        <f>'FL DOH Daily'!W81</f>
        <v>0.11789393361312477</v>
      </c>
    </row>
    <row r="314" spans="1:19" x14ac:dyDescent="0.3">
      <c r="A314" s="32">
        <v>44219</v>
      </c>
      <c r="B314" s="35">
        <v>50</v>
      </c>
      <c r="C314" s="6">
        <f>'FL DOH Daily'!Z82</f>
        <v>1</v>
      </c>
      <c r="D314" s="7">
        <f>'FL DOH Daily'!AA82</f>
        <v>5</v>
      </c>
      <c r="E314" s="19">
        <f t="shared" ref="E314:E332" si="16">AVERAGE(C308:C314)</f>
        <v>27.285714285714285</v>
      </c>
      <c r="F314" s="12">
        <f t="shared" ref="F314:F332" si="17">AVERAGE(D308:D314)</f>
        <v>1943.4285714285713</v>
      </c>
      <c r="G314" s="15">
        <f t="shared" ref="G314:G332" si="18">SUM(C308:C314)/SUM(C308:E314)</f>
        <v>1.3630895336745306E-2</v>
      </c>
      <c r="H314" s="11">
        <f>AVERAGE('FL DOH Daily'!C76:C82)</f>
        <v>44.142857142857146</v>
      </c>
      <c r="I314" s="51">
        <f>AVERAGE('FL DOH Daily'!D76:D82)</f>
        <v>352.57142857142856</v>
      </c>
      <c r="J314" s="15">
        <f>'FL DOH Daily'!E82</f>
        <v>0.11127115592365862</v>
      </c>
      <c r="K314" s="52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52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  <c r="Q314" s="52">
        <f t="shared" si="14"/>
        <v>87.428571428571431</v>
      </c>
      <c r="R314" s="51">
        <f t="shared" si="15"/>
        <v>599.57142857142856</v>
      </c>
      <c r="S314" s="15">
        <f>'FL DOH Daily'!W82</f>
        <v>0.1272613849033063</v>
      </c>
    </row>
    <row r="315" spans="1:19" x14ac:dyDescent="0.3">
      <c r="A315" s="32">
        <v>44220</v>
      </c>
      <c r="B315" s="35">
        <v>47</v>
      </c>
      <c r="C315" s="6">
        <f>'FL DOH Daily'!Z83</f>
        <v>12</v>
      </c>
      <c r="D315" s="7">
        <f>'FL DOH Daily'!AA83</f>
        <v>740</v>
      </c>
      <c r="E315" s="19">
        <f t="shared" si="16"/>
        <v>28.714285714285715</v>
      </c>
      <c r="F315" s="12">
        <f t="shared" si="17"/>
        <v>1939</v>
      </c>
      <c r="G315" s="15">
        <f t="shared" si="18"/>
        <v>1.4374010318230579E-2</v>
      </c>
      <c r="H315" s="11">
        <f>AVERAGE('FL DOH Daily'!C77:C83)</f>
        <v>48</v>
      </c>
      <c r="I315" s="51">
        <f>AVERAGE('FL DOH Daily'!D77:D83)</f>
        <v>341.28571428571428</v>
      </c>
      <c r="J315" s="15">
        <f>'FL DOH Daily'!E83</f>
        <v>0.12330275229357798</v>
      </c>
      <c r="K315" s="52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52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  <c r="Q315" s="52">
        <f t="shared" si="14"/>
        <v>89.714285714285708</v>
      </c>
      <c r="R315" s="51">
        <f t="shared" si="15"/>
        <v>588.71428571428567</v>
      </c>
      <c r="S315" s="15">
        <f>'FL DOH Daily'!W83</f>
        <v>0.13223836597178354</v>
      </c>
    </row>
    <row r="316" spans="1:19" x14ac:dyDescent="0.3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 t="shared" si="16"/>
        <v>31.428571428571427</v>
      </c>
      <c r="F316" s="12">
        <f t="shared" si="17"/>
        <v>1969.4285714285713</v>
      </c>
      <c r="G316" s="15">
        <f t="shared" si="18"/>
        <v>1.5479876160990714E-2</v>
      </c>
      <c r="H316" s="11">
        <f>AVERAGE('FL DOH Daily'!C78:C84)</f>
        <v>51.428571428571431</v>
      </c>
      <c r="I316" s="51">
        <f>AVERAGE('FL DOH Daily'!D78:D84)</f>
        <v>287.28571428571428</v>
      </c>
      <c r="J316" s="15">
        <f>'FL DOH Daily'!E84</f>
        <v>0.15183466891606917</v>
      </c>
      <c r="K316" s="52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52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  <c r="Q316" s="52">
        <f t="shared" si="14"/>
        <v>93.714285714285722</v>
      </c>
      <c r="R316" s="51">
        <f t="shared" si="15"/>
        <v>540.57142857142856</v>
      </c>
      <c r="S316" s="15">
        <f>'FL DOH Daily'!W84</f>
        <v>0.14774774774774774</v>
      </c>
    </row>
    <row r="317" spans="1:19" x14ac:dyDescent="0.3">
      <c r="A317" s="32">
        <v>44222</v>
      </c>
      <c r="B317" s="35">
        <v>48</v>
      </c>
      <c r="C317" s="6">
        <f>'FL DOH Daily'!Z85</f>
        <v>40</v>
      </c>
      <c r="D317" s="7">
        <f>'FL DOH Daily'!AA85</f>
        <v>1720</v>
      </c>
      <c r="E317" s="19">
        <f t="shared" si="16"/>
        <v>31.857142857142858</v>
      </c>
      <c r="F317" s="12">
        <f t="shared" si="17"/>
        <v>1962.2857142857142</v>
      </c>
      <c r="G317" s="15">
        <f t="shared" si="18"/>
        <v>1.5744457668488896E-2</v>
      </c>
      <c r="H317" s="11">
        <f>AVERAGE('FL DOH Daily'!C79:C85)</f>
        <v>53.857142857142854</v>
      </c>
      <c r="I317" s="51">
        <f>AVERAGE('FL DOH Daily'!D79:D85)</f>
        <v>290.85714285714283</v>
      </c>
      <c r="J317" s="15">
        <f>'FL DOH Daily'!E85</f>
        <v>0.15623704931620389</v>
      </c>
      <c r="K317" s="52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52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  <c r="Q317" s="52">
        <f t="shared" si="14"/>
        <v>96.285714285714278</v>
      </c>
      <c r="R317" s="51">
        <f t="shared" si="15"/>
        <v>538.71428571428567</v>
      </c>
      <c r="S317" s="15">
        <f>'FL DOH Daily'!W85</f>
        <v>0.15163104611923509</v>
      </c>
    </row>
    <row r="318" spans="1:19" x14ac:dyDescent="0.3">
      <c r="A318" s="32">
        <v>44223</v>
      </c>
      <c r="B318" s="35">
        <v>46</v>
      </c>
      <c r="C318" s="6">
        <f>'FL DOH Daily'!Z86</f>
        <v>63</v>
      </c>
      <c r="D318" s="7">
        <f>'FL DOH Daily'!AA86</f>
        <v>2735</v>
      </c>
      <c r="E318" s="19">
        <f t="shared" si="16"/>
        <v>38</v>
      </c>
      <c r="F318" s="12">
        <f t="shared" si="17"/>
        <v>2054.4285714285716</v>
      </c>
      <c r="G318" s="15">
        <f t="shared" si="18"/>
        <v>1.7902469040843014E-2</v>
      </c>
      <c r="H318" s="11">
        <f>AVERAGE('FL DOH Daily'!C80:C86)</f>
        <v>58</v>
      </c>
      <c r="I318" s="51">
        <f>AVERAGE('FL DOH Daily'!D80:D86)</f>
        <v>279.85714285714283</v>
      </c>
      <c r="J318" s="15">
        <f>'FL DOH Daily'!E86</f>
        <v>0.17167019027484143</v>
      </c>
      <c r="K318" s="52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52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  <c r="Q318" s="52">
        <f t="shared" si="14"/>
        <v>99.571428571428569</v>
      </c>
      <c r="R318" s="51">
        <f t="shared" si="15"/>
        <v>530.28571428571422</v>
      </c>
      <c r="S318" s="15">
        <f>'FL DOH Daily'!W86</f>
        <v>0.15808573372646859</v>
      </c>
    </row>
    <row r="319" spans="1:19" x14ac:dyDescent="0.3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 t="shared" si="16"/>
        <v>37.714285714285715</v>
      </c>
      <c r="F319" s="12">
        <f t="shared" si="17"/>
        <v>1917.8571428571429</v>
      </c>
      <c r="G319" s="15">
        <f t="shared" si="18"/>
        <v>1.897447481364355E-2</v>
      </c>
      <c r="H319" s="11">
        <f>AVERAGE('FL DOH Daily'!C81:C87)</f>
        <v>60.285714285714285</v>
      </c>
      <c r="I319" s="51">
        <f>AVERAGE('FL DOH Daily'!D81:D87)</f>
        <v>267.71428571428572</v>
      </c>
      <c r="J319" s="15">
        <f>'FL DOH Daily'!E87</f>
        <v>0.18379790940766549</v>
      </c>
      <c r="K319" s="52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52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  <c r="Q319" s="52">
        <f t="shared" si="14"/>
        <v>100.42857142857142</v>
      </c>
      <c r="R319" s="51">
        <f t="shared" si="15"/>
        <v>513.57142857142856</v>
      </c>
      <c r="S319" s="15">
        <f>'FL DOH Daily'!W87</f>
        <v>0.16356444858073524</v>
      </c>
    </row>
    <row r="320" spans="1:19" x14ac:dyDescent="0.3">
      <c r="A320" s="32">
        <v>44225</v>
      </c>
      <c r="B320" s="35">
        <v>56</v>
      </c>
      <c r="C320" s="6">
        <f>'FL DOH Daily'!Z88</f>
        <v>93</v>
      </c>
      <c r="D320" s="7">
        <f>'FL DOH Daily'!AA88</f>
        <v>4737</v>
      </c>
      <c r="E320" s="19">
        <f t="shared" si="16"/>
        <v>42.428571428571431</v>
      </c>
      <c r="F320" s="12">
        <f t="shared" si="17"/>
        <v>2045.8571428571429</v>
      </c>
      <c r="G320" s="15">
        <f t="shared" si="18"/>
        <v>1.9992691464399741E-2</v>
      </c>
      <c r="H320" s="11">
        <f>AVERAGE('FL DOH Daily'!C82:C88)</f>
        <v>64.428571428571431</v>
      </c>
      <c r="I320" s="51">
        <f>AVERAGE('FL DOH Daily'!D82:D88)</f>
        <v>267.28571428571428</v>
      </c>
      <c r="J320" s="15">
        <f>'FL DOH Daily'!E88</f>
        <v>0.19422911283376398</v>
      </c>
      <c r="K320" s="52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52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  <c r="Q320" s="52">
        <f t="shared" si="14"/>
        <v>103.14285714285714</v>
      </c>
      <c r="R320" s="51">
        <f t="shared" si="15"/>
        <v>498.85714285714283</v>
      </c>
      <c r="S320" s="15">
        <f>'FL DOH Daily'!W88</f>
        <v>0.17133364973896537</v>
      </c>
    </row>
    <row r="321" spans="1:19" x14ac:dyDescent="0.3">
      <c r="A321" s="32">
        <v>44226</v>
      </c>
      <c r="B321" s="35">
        <v>73</v>
      </c>
      <c r="C321" s="6">
        <f>'FL DOH Daily'!Z89</f>
        <v>1</v>
      </c>
      <c r="D321" s="7">
        <f>'FL DOH Daily'!AA89</f>
        <v>10</v>
      </c>
      <c r="E321" s="19">
        <f t="shared" si="16"/>
        <v>42.428571428571431</v>
      </c>
      <c r="F321" s="12">
        <f t="shared" si="17"/>
        <v>2046.5714285714287</v>
      </c>
      <c r="G321" s="15">
        <f t="shared" si="18"/>
        <v>1.9965619568035803E-2</v>
      </c>
      <c r="H321" s="11">
        <f>AVERAGE('FL DOH Daily'!C83:C89)</f>
        <v>63.857142857142854</v>
      </c>
      <c r="I321" s="51">
        <f>AVERAGE('FL DOH Daily'!D83:D89)</f>
        <v>301.71428571428572</v>
      </c>
      <c r="J321" s="15">
        <f>'FL DOH Daily'!E89</f>
        <v>0.17467760844079719</v>
      </c>
      <c r="K321" s="52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52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  <c r="Q321" s="52">
        <f t="shared" si="14"/>
        <v>102.57142857142857</v>
      </c>
      <c r="R321" s="51">
        <f t="shared" si="15"/>
        <v>549.42857142857144</v>
      </c>
      <c r="S321" s="15">
        <f>'FL DOH Daily'!W89</f>
        <v>0.15731814198071867</v>
      </c>
    </row>
    <row r="322" spans="1:19" x14ac:dyDescent="0.3">
      <c r="A322" s="32">
        <v>44227</v>
      </c>
      <c r="B322" s="35">
        <v>80</v>
      </c>
      <c r="C322" s="6">
        <f>'FL DOH Daily'!Z90</f>
        <v>0</v>
      </c>
      <c r="D322" s="7">
        <f>'FL DOH Daily'!AA90</f>
        <v>770</v>
      </c>
      <c r="E322" s="19">
        <f t="shared" si="16"/>
        <v>40.714285714285715</v>
      </c>
      <c r="F322" s="12">
        <f t="shared" si="17"/>
        <v>2050.8571428571427</v>
      </c>
      <c r="G322" s="15">
        <f t="shared" si="18"/>
        <v>1.9120367264397781E-2</v>
      </c>
      <c r="H322" s="11">
        <f>AVERAGE('FL DOH Daily'!C84:C90)</f>
        <v>59.428571428571431</v>
      </c>
      <c r="I322" s="51">
        <f>AVERAGE('FL DOH Daily'!D84:D90)</f>
        <v>290.57142857142856</v>
      </c>
      <c r="J322" s="15">
        <f>'FL DOH Daily'!E90</f>
        <v>0.16979591836734695</v>
      </c>
      <c r="K322" s="52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52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  <c r="Q322" s="52">
        <f t="shared" si="14"/>
        <v>96.714285714285722</v>
      </c>
      <c r="R322" s="51">
        <f t="shared" si="15"/>
        <v>534.85714285714289</v>
      </c>
      <c r="S322" s="15">
        <f>'FL DOH Daily'!W90</f>
        <v>0.15313277539018322</v>
      </c>
    </row>
    <row r="323" spans="1:19" x14ac:dyDescent="0.3">
      <c r="A323" s="32">
        <v>44228</v>
      </c>
      <c r="B323" s="35">
        <v>64</v>
      </c>
      <c r="C323" s="6">
        <f>'FL DOH Daily'!Z91</f>
        <v>49</v>
      </c>
      <c r="D323" s="7">
        <f>'FL DOH Daily'!AA91</f>
        <v>2025</v>
      </c>
      <c r="E323" s="19">
        <f t="shared" si="16"/>
        <v>39.714285714285715</v>
      </c>
      <c r="F323" s="12">
        <f t="shared" si="17"/>
        <v>1929.2857142857142</v>
      </c>
      <c r="G323" s="15">
        <f t="shared" si="18"/>
        <v>1.9778231748838818E-2</v>
      </c>
      <c r="H323" s="11">
        <f>AVERAGE('FL DOH Daily'!C85:C91)</f>
        <v>59.142857142857146</v>
      </c>
      <c r="I323" s="51">
        <f>AVERAGE('FL DOH Daily'!D85:D91)</f>
        <v>297.28571428571428</v>
      </c>
      <c r="J323" s="15">
        <f>'FL DOH Daily'!E91</f>
        <v>0.16593186372745491</v>
      </c>
      <c r="K323" s="52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52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  <c r="Q323" s="52">
        <f t="shared" si="14"/>
        <v>95.142857142857139</v>
      </c>
      <c r="R323" s="51">
        <f t="shared" si="15"/>
        <v>542.85714285714289</v>
      </c>
      <c r="S323" s="15">
        <f>'FL DOH Daily'!W91</f>
        <v>0.14912673533363188</v>
      </c>
    </row>
    <row r="324" spans="1:19" x14ac:dyDescent="0.3">
      <c r="A324" s="32">
        <v>44229</v>
      </c>
      <c r="B324" s="35">
        <v>30</v>
      </c>
      <c r="C324" s="6">
        <f>'FL DOH Daily'!Z92</f>
        <v>41</v>
      </c>
      <c r="D324" s="7">
        <f>'FL DOH Daily'!AA92</f>
        <v>2566</v>
      </c>
      <c r="E324" s="19">
        <f t="shared" si="16"/>
        <v>39.857142857142854</v>
      </c>
      <c r="F324" s="12">
        <f t="shared" si="17"/>
        <v>2050.1428571428573</v>
      </c>
      <c r="G324" s="15">
        <f t="shared" si="18"/>
        <v>1.8711197976546332E-2</v>
      </c>
      <c r="H324" s="11">
        <f>AVERAGE('FL DOH Daily'!C86:C92)</f>
        <v>59.428571428571431</v>
      </c>
      <c r="I324" s="51">
        <f>AVERAGE('FL DOH Daily'!D86:D92)</f>
        <v>288.42857142857144</v>
      </c>
      <c r="J324" s="15">
        <f>'FL DOH Daily'!E92</f>
        <v>0.17084188911704312</v>
      </c>
      <c r="K324" s="52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52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  <c r="Q324" s="52">
        <f t="shared" si="14"/>
        <v>93.857142857142861</v>
      </c>
      <c r="R324" s="51">
        <f t="shared" si="15"/>
        <v>538.14285714285722</v>
      </c>
      <c r="S324" s="15">
        <f>'FL DOH Daily'!W92</f>
        <v>0.14850813743218808</v>
      </c>
    </row>
    <row r="325" spans="1:19" x14ac:dyDescent="0.3">
      <c r="A325" s="32">
        <v>44230</v>
      </c>
      <c r="B325" s="35">
        <v>42</v>
      </c>
      <c r="C325" s="6">
        <f>'FL DOH Daily'!Z93</f>
        <v>35</v>
      </c>
      <c r="D325" s="7">
        <f>'FL DOH Daily'!AA93</f>
        <v>2332</v>
      </c>
      <c r="E325" s="19">
        <f t="shared" si="16"/>
        <v>35.857142857142854</v>
      </c>
      <c r="F325" s="12">
        <f t="shared" si="17"/>
        <v>1992.5714285714287</v>
      </c>
      <c r="G325" s="15">
        <f t="shared" si="18"/>
        <v>1.7336990843069149E-2</v>
      </c>
      <c r="H325" s="11">
        <f>AVERAGE('FL DOH Daily'!C87:C93)</f>
        <v>53.285714285714285</v>
      </c>
      <c r="I325" s="51">
        <f>AVERAGE('FL DOH Daily'!D87:D93)</f>
        <v>253</v>
      </c>
      <c r="J325" s="15">
        <f>'FL DOH Daily'!E93</f>
        <v>0.17397388059701493</v>
      </c>
      <c r="K325" s="52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52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  <c r="Q325" s="52">
        <f t="shared" si="14"/>
        <v>84.285714285714278</v>
      </c>
      <c r="R325" s="51">
        <f t="shared" si="15"/>
        <v>476.71428571428572</v>
      </c>
      <c r="S325" s="15">
        <f>'FL DOH Daily'!W93</f>
        <v>0.15024191494779729</v>
      </c>
    </row>
    <row r="326" spans="1:19" x14ac:dyDescent="0.3">
      <c r="A326" s="32">
        <v>44231</v>
      </c>
      <c r="B326" s="35">
        <v>42</v>
      </c>
      <c r="C326" s="6">
        <f>'FL DOH Daily'!Z94</f>
        <v>34</v>
      </c>
      <c r="D326" s="7">
        <f>'FL DOH Daily'!AA94</f>
        <v>2647</v>
      </c>
      <c r="E326" s="19">
        <f t="shared" si="16"/>
        <v>36.142857142857146</v>
      </c>
      <c r="F326" s="12">
        <f t="shared" si="17"/>
        <v>2155.2857142857142</v>
      </c>
      <c r="G326" s="15">
        <f t="shared" si="18"/>
        <v>1.620014635931211E-2</v>
      </c>
      <c r="H326" s="11">
        <f>AVERAGE('FL DOH Daily'!C88:C94)</f>
        <v>51.714285714285715</v>
      </c>
      <c r="I326" s="51">
        <f>AVERAGE('FL DOH Daily'!D88:D94)</f>
        <v>301.85714285714283</v>
      </c>
      <c r="J326" s="15">
        <f>'FL DOH Daily'!E94</f>
        <v>0.14626262626262626</v>
      </c>
      <c r="K326" s="52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52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  <c r="Q326" s="52">
        <f t="shared" si="14"/>
        <v>82.857142857142861</v>
      </c>
      <c r="R326" s="51">
        <f t="shared" si="15"/>
        <v>570.14285714285711</v>
      </c>
      <c r="S326" s="15">
        <f>'FL DOH Daily'!W94</f>
        <v>0.12688689564646685</v>
      </c>
    </row>
    <row r="327" spans="1:19" x14ac:dyDescent="0.3">
      <c r="A327" s="32">
        <v>44232</v>
      </c>
      <c r="B327" s="35">
        <v>30</v>
      </c>
      <c r="C327" s="6">
        <f>'FL DOH Daily'!Z95</f>
        <v>56</v>
      </c>
      <c r="D327" s="7">
        <f>'FL DOH Daily'!AA95</f>
        <v>4013</v>
      </c>
      <c r="E327" s="19">
        <f t="shared" si="16"/>
        <v>30.857142857142858</v>
      </c>
      <c r="F327" s="12">
        <f t="shared" si="17"/>
        <v>2051.8571428571427</v>
      </c>
      <c r="G327" s="15">
        <f t="shared" si="18"/>
        <v>1.4550773731619062E-2</v>
      </c>
      <c r="H327" s="11">
        <f>AVERAGE('FL DOH Daily'!C89:C95)</f>
        <v>41.428571428571431</v>
      </c>
      <c r="I327" s="51">
        <f>AVERAGE('FL DOH Daily'!D89:D95)</f>
        <v>258.14285714285717</v>
      </c>
      <c r="J327" s="15">
        <f>'FL DOH Daily'!E95</f>
        <v>0.13829279923700524</v>
      </c>
      <c r="K327" s="52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52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  <c r="Q327" s="52">
        <f t="shared" si="14"/>
        <v>70.714285714285722</v>
      </c>
      <c r="R327" s="51">
        <f t="shared" si="15"/>
        <v>514</v>
      </c>
      <c r="S327" s="15">
        <f>'FL DOH Daily'!W95</f>
        <v>0.12093818714879062</v>
      </c>
    </row>
    <row r="328" spans="1:19" x14ac:dyDescent="0.3">
      <c r="A328" s="32">
        <v>44233</v>
      </c>
      <c r="B328" s="35">
        <v>66</v>
      </c>
      <c r="C328" s="6">
        <f>'FL DOH Daily'!Z96</f>
        <v>2</v>
      </c>
      <c r="D328" s="7">
        <f>'FL DOH Daily'!AA96</f>
        <v>32</v>
      </c>
      <c r="E328" s="19">
        <f t="shared" si="16"/>
        <v>31</v>
      </c>
      <c r="F328" s="12">
        <f t="shared" si="17"/>
        <v>2055</v>
      </c>
      <c r="G328" s="15">
        <f t="shared" si="18"/>
        <v>1.4606752377563873E-2</v>
      </c>
      <c r="H328" s="11">
        <f>AVERAGE('FL DOH Daily'!C90:C96)</f>
        <v>41.142857142857146</v>
      </c>
      <c r="I328" s="51">
        <f>AVERAGE('FL DOH Daily'!D90:D96)</f>
        <v>226.85714285714286</v>
      </c>
      <c r="J328" s="15">
        <f>'FL DOH Daily'!E96</f>
        <v>0.15351812366737741</v>
      </c>
      <c r="K328" s="52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52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  <c r="Q328" s="52">
        <f t="shared" si="14"/>
        <v>66.285714285714292</v>
      </c>
      <c r="R328" s="51">
        <f t="shared" si="15"/>
        <v>464.42857142857144</v>
      </c>
      <c r="S328" s="15">
        <f>'FL DOH Daily'!W96</f>
        <v>0.12489905787348587</v>
      </c>
    </row>
    <row r="329" spans="1:19" x14ac:dyDescent="0.3">
      <c r="A329" s="32">
        <v>44234</v>
      </c>
      <c r="B329" s="35">
        <v>47</v>
      </c>
      <c r="C329" s="6">
        <f>'FL DOH Daily'!Z97</f>
        <v>5</v>
      </c>
      <c r="D329" s="7">
        <f>'FL DOH Daily'!AA97</f>
        <v>768</v>
      </c>
      <c r="E329" s="19">
        <f t="shared" si="16"/>
        <v>31.714285714285715</v>
      </c>
      <c r="F329" s="12">
        <f t="shared" si="17"/>
        <v>2054.7142857142858</v>
      </c>
      <c r="G329" s="15">
        <f t="shared" si="18"/>
        <v>1.4949351136593202E-2</v>
      </c>
      <c r="H329" s="11">
        <f>AVERAGE('FL DOH Daily'!C91:C97)</f>
        <v>42.142857142857146</v>
      </c>
      <c r="I329" s="51">
        <f>AVERAGE('FL DOH Daily'!D91:D97)</f>
        <v>221.28571428571428</v>
      </c>
      <c r="J329" s="15">
        <f>'FL DOH Daily'!E97</f>
        <v>0.15997830802603036</v>
      </c>
      <c r="K329" s="52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52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  <c r="Q329" s="52">
        <f t="shared" si="14"/>
        <v>66.857142857142861</v>
      </c>
      <c r="R329" s="51">
        <f t="shared" si="15"/>
        <v>455.85714285714283</v>
      </c>
      <c r="S329" s="15">
        <f>'FL DOH Daily'!W97</f>
        <v>0.1279037988521454</v>
      </c>
    </row>
    <row r="330" spans="1:19" x14ac:dyDescent="0.3">
      <c r="A330" s="32">
        <v>44235</v>
      </c>
      <c r="B330" s="35">
        <v>38</v>
      </c>
      <c r="C330" s="6">
        <f>'FL DOH Daily'!Z98</f>
        <v>32</v>
      </c>
      <c r="D330" s="7">
        <f>'FL DOH Daily'!AA98</f>
        <v>2304</v>
      </c>
      <c r="E330" s="19">
        <f t="shared" si="16"/>
        <v>29.285714285714285</v>
      </c>
      <c r="F330" s="12">
        <f t="shared" si="17"/>
        <v>2094.5714285714284</v>
      </c>
      <c r="G330" s="15">
        <f t="shared" si="18"/>
        <v>1.3574617829574693E-2</v>
      </c>
      <c r="H330" s="11">
        <f>AVERAGE('FL DOH Daily'!C92:C98)</f>
        <v>38.428571428571431</v>
      </c>
      <c r="I330" s="51">
        <f>AVERAGE('FL DOH Daily'!D92:D98)</f>
        <v>207.14285714285714</v>
      </c>
      <c r="J330" s="15">
        <f>'FL DOH Daily'!E98</f>
        <v>0.15648632926119838</v>
      </c>
      <c r="K330" s="52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52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  <c r="Q330" s="52">
        <f t="shared" si="14"/>
        <v>62.571428571428577</v>
      </c>
      <c r="R330" s="51">
        <f t="shared" si="15"/>
        <v>442.71428571428572</v>
      </c>
      <c r="S330" s="15">
        <f>'FL DOH Daily'!W98</f>
        <v>0.12383375742154368</v>
      </c>
    </row>
    <row r="331" spans="1:19" x14ac:dyDescent="0.3">
      <c r="A331" s="32">
        <v>44236</v>
      </c>
      <c r="B331" s="35">
        <v>28</v>
      </c>
      <c r="C331" s="6">
        <f>'FL DOH Daily'!Z99</f>
        <v>23</v>
      </c>
      <c r="D331" s="7">
        <f>'FL DOH Daily'!AA99</f>
        <v>2282</v>
      </c>
      <c r="E331" s="19">
        <f t="shared" si="16"/>
        <v>26.714285714285715</v>
      </c>
      <c r="F331" s="12">
        <f t="shared" si="17"/>
        <v>2054</v>
      </c>
      <c r="G331" s="15">
        <f t="shared" si="18"/>
        <v>1.2646609858365698E-2</v>
      </c>
      <c r="H331" s="11">
        <f>AVERAGE('FL DOH Daily'!C93:C99)</f>
        <v>34.857142857142854</v>
      </c>
      <c r="I331" s="51">
        <f>AVERAGE('FL DOH Daily'!D93:D99)</f>
        <v>200.85714285714286</v>
      </c>
      <c r="J331" s="15">
        <f>'FL DOH Daily'!E99</f>
        <v>0.14787878787878789</v>
      </c>
      <c r="K331" s="52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52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  <c r="Q331" s="52">
        <f t="shared" si="14"/>
        <v>58.571428571428569</v>
      </c>
      <c r="R331" s="51">
        <f t="shared" si="15"/>
        <v>446.14285714285711</v>
      </c>
      <c r="S331" s="15">
        <f>'FL DOH Daily'!W99</f>
        <v>0.11604868383809794</v>
      </c>
    </row>
    <row r="332" spans="1:19" x14ac:dyDescent="0.3">
      <c r="A332" s="32">
        <v>44237</v>
      </c>
      <c r="B332" s="35">
        <v>28</v>
      </c>
      <c r="C332" s="6">
        <f>'FL DOH Daily'!Z100</f>
        <v>25</v>
      </c>
      <c r="D332" s="7">
        <f>'FL DOH Daily'!AA100</f>
        <v>2207</v>
      </c>
      <c r="E332" s="19">
        <f t="shared" si="16"/>
        <v>25.285714285714285</v>
      </c>
      <c r="F332" s="12">
        <f t="shared" si="17"/>
        <v>2036.1428571428571</v>
      </c>
      <c r="G332" s="15">
        <f t="shared" si="18"/>
        <v>1.2089338159961752E-2</v>
      </c>
      <c r="H332" s="11">
        <f>AVERAGE('FL DOH Daily'!C94:C100)</f>
        <v>34.428571428571431</v>
      </c>
      <c r="I332" s="51">
        <f>AVERAGE('FL DOH Daily'!D94:D100)</f>
        <v>218.28571428571428</v>
      </c>
      <c r="J332" s="15">
        <f>'FL DOH Daily'!E100</f>
        <v>0.1362351611079706</v>
      </c>
      <c r="K332" s="52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52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  <c r="Q332" s="52">
        <f t="shared" si="14"/>
        <v>57.571428571428577</v>
      </c>
      <c r="R332" s="51">
        <f t="shared" si="15"/>
        <v>482</v>
      </c>
      <c r="S332" s="15">
        <f>'FL DOH Daily'!W100</f>
        <v>0.10669843791368812</v>
      </c>
    </row>
    <row r="333" spans="1:19" x14ac:dyDescent="0.3">
      <c r="A333" s="32">
        <v>44238</v>
      </c>
      <c r="B333" s="35">
        <v>16</v>
      </c>
      <c r="C333" s="6">
        <f>'FL DOH Daily'!Z101</f>
        <v>8</v>
      </c>
      <c r="D333" s="7">
        <f>'FL DOH Daily'!AA101</f>
        <v>2132</v>
      </c>
      <c r="E333" s="19">
        <f t="shared" ref="E333:E334" si="19">AVERAGE(C327:C333)</f>
        <v>21.571428571428573</v>
      </c>
      <c r="F333" s="12">
        <f t="shared" ref="F333:F334" si="20">AVERAGE(D327:D333)</f>
        <v>1962.5714285714287</v>
      </c>
      <c r="G333" s="15">
        <f t="shared" ref="G333:G334" si="21">SUM(C327:C333)/SUM(C327:E333)</f>
        <v>1.0720298586178218E-2</v>
      </c>
      <c r="H333" s="11">
        <f>AVERAGE('FL DOH Daily'!C95:C101)</f>
        <v>26.857142857142858</v>
      </c>
      <c r="I333" s="51">
        <f>AVERAGE('FL DOH Daily'!D95:D101)</f>
        <v>186.85714285714286</v>
      </c>
      <c r="J333" s="15">
        <f>'FL DOH Daily'!E101</f>
        <v>0.12566844919786097</v>
      </c>
      <c r="K333" s="52">
        <f>AVERAGE('FL DOH Daily'!I95:I101)</f>
        <v>10.285714285714286</v>
      </c>
      <c r="L333" s="12">
        <f>AVERAGE('FL DOH Daily'!J95:J101)</f>
        <v>149.71428571428572</v>
      </c>
      <c r="M333" s="15">
        <f>'FL DOH Daily'!K101</f>
        <v>6.4285714285714279E-2</v>
      </c>
      <c r="N333" s="52">
        <f>AVERAGE('FL DOH Daily'!O95:O101)</f>
        <v>11</v>
      </c>
      <c r="O333" s="12">
        <f>AVERAGE('FL DOH Daily'!P95:P101)</f>
        <v>88.142857142857139</v>
      </c>
      <c r="P333" s="15">
        <f>'FL DOH Daily'!Q101</f>
        <v>0.11095100864553314</v>
      </c>
      <c r="Q333" s="52">
        <f t="shared" si="14"/>
        <v>48.142857142857146</v>
      </c>
      <c r="R333" s="51">
        <f t="shared" si="15"/>
        <v>424.71428571428567</v>
      </c>
      <c r="S333" s="15">
        <f>'FL DOH Daily'!W101</f>
        <v>0.10181268882175226</v>
      </c>
    </row>
    <row r="334" spans="1:19" x14ac:dyDescent="0.3">
      <c r="A334" s="32">
        <v>44239</v>
      </c>
      <c r="B334" s="35">
        <v>23</v>
      </c>
      <c r="C334" s="6">
        <f>'FL DOH Daily'!Z102</f>
        <v>28</v>
      </c>
      <c r="D334" s="7">
        <f>'FL DOH Daily'!AA102</f>
        <v>3359</v>
      </c>
      <c r="E334" s="19">
        <f t="shared" si="19"/>
        <v>17.571428571428573</v>
      </c>
      <c r="F334" s="12">
        <f t="shared" si="20"/>
        <v>1869.1428571428571</v>
      </c>
      <c r="G334" s="15">
        <f t="shared" si="21"/>
        <v>9.1858616679647061E-3</v>
      </c>
      <c r="H334" s="11">
        <f>AVERAGE('FL DOH Daily'!C96:C102)</f>
        <v>23.285714285714285</v>
      </c>
      <c r="I334" s="51">
        <f>AVERAGE('FL DOH Daily'!D96:D102)</f>
        <v>182</v>
      </c>
      <c r="J334" s="15">
        <f>'FL DOH Daily'!E102</f>
        <v>0.11343075852470424</v>
      </c>
      <c r="K334" s="52">
        <f>AVERAGE('FL DOH Daily'!I96:I102)</f>
        <v>10.285714285714286</v>
      </c>
      <c r="L334" s="12">
        <f>AVERAGE('FL DOH Daily'!J96:J102)</f>
        <v>147.28571428571428</v>
      </c>
      <c r="M334" s="15">
        <f>'FL DOH Daily'!K102</f>
        <v>6.527651858567543E-2</v>
      </c>
      <c r="N334" s="52">
        <f>AVERAGE('FL DOH Daily'!O96:O102)</f>
        <v>11.428571428571429</v>
      </c>
      <c r="O334" s="12">
        <f>AVERAGE('FL DOH Daily'!P96:P102)</f>
        <v>95.428571428571431</v>
      </c>
      <c r="P334" s="15">
        <f>'FL DOH Daily'!Q102</f>
        <v>0.10695187165775401</v>
      </c>
      <c r="Q334" s="52">
        <f t="shared" si="14"/>
        <v>45</v>
      </c>
      <c r="R334" s="51">
        <f t="shared" si="15"/>
        <v>424.71428571428572</v>
      </c>
      <c r="S334" s="15">
        <f>'FL DOH Daily'!W102</f>
        <v>9.5802919708029191E-2</v>
      </c>
    </row>
    <row r="335" spans="1:19" x14ac:dyDescent="0.3">
      <c r="A335" s="32">
        <v>44240</v>
      </c>
      <c r="B335" s="35">
        <v>17</v>
      </c>
      <c r="C335" s="6">
        <f>'FL DOH Daily'!Z103</f>
        <v>0</v>
      </c>
      <c r="D335" s="7">
        <f>'FL DOH Daily'!AA103</f>
        <v>3</v>
      </c>
      <c r="E335" s="19">
        <f t="shared" ref="E335:E336" si="22">AVERAGE(C329:C335)</f>
        <v>17.285714285714285</v>
      </c>
      <c r="F335" s="12">
        <f t="shared" ref="F335:F336" si="23">AVERAGE(D329:D335)</f>
        <v>1865</v>
      </c>
      <c r="G335" s="15">
        <f t="shared" ref="G335:G336" si="24">SUM(C329:C335)/SUM(C329:E335)</f>
        <v>9.0667751396947046E-3</v>
      </c>
      <c r="H335" s="11">
        <f>AVERAGE('FL DOH Daily'!C97:C103)</f>
        <v>23.142857142857142</v>
      </c>
      <c r="I335" s="51">
        <f>AVERAGE('FL DOH Daily'!D97:D103)</f>
        <v>175.57142857142858</v>
      </c>
      <c r="J335" s="15">
        <f>'FL DOH Daily'!E103</f>
        <v>0.11646297627606039</v>
      </c>
      <c r="K335" s="52">
        <f>AVERAGE('FL DOH Daily'!I97:I103)</f>
        <v>10.428571428571429</v>
      </c>
      <c r="L335" s="12">
        <f>AVERAGE('FL DOH Daily'!J97:J103)</f>
        <v>149.28571428571428</v>
      </c>
      <c r="M335" s="15">
        <f>'FL DOH Daily'!K103</f>
        <v>6.5295169946332735E-2</v>
      </c>
      <c r="N335" s="52">
        <f>AVERAGE('FL DOH Daily'!O97:O103)</f>
        <v>12</v>
      </c>
      <c r="O335" s="12">
        <f>AVERAGE('FL DOH Daily'!P97:P103)</f>
        <v>97</v>
      </c>
      <c r="P335" s="15">
        <f>'FL DOH Daily'!Q103</f>
        <v>0.11009174311926606</v>
      </c>
      <c r="Q335" s="52">
        <f t="shared" si="14"/>
        <v>45.571428571428569</v>
      </c>
      <c r="R335" s="51">
        <f t="shared" si="15"/>
        <v>421.85714285714289</v>
      </c>
      <c r="S335" s="15">
        <f>'FL DOH Daily'!W103</f>
        <v>9.7493887530562345E-2</v>
      </c>
    </row>
    <row r="336" spans="1:19" x14ac:dyDescent="0.3">
      <c r="A336" s="32">
        <v>44241</v>
      </c>
      <c r="B336" s="35">
        <v>23</v>
      </c>
      <c r="C336" s="6">
        <f>'FL DOH Daily'!Z104</f>
        <v>5</v>
      </c>
      <c r="D336" s="7">
        <f>'FL DOH Daily'!AA104</f>
        <v>1107</v>
      </c>
      <c r="E336" s="19">
        <f t="shared" si="22"/>
        <v>17.285714285714285</v>
      </c>
      <c r="F336" s="12">
        <f t="shared" si="23"/>
        <v>1913.4285714285713</v>
      </c>
      <c r="G336" s="15">
        <f t="shared" si="24"/>
        <v>8.8514996342355518E-3</v>
      </c>
      <c r="H336" s="11">
        <f>AVERAGE('FL DOH Daily'!C98:C104)</f>
        <v>23.428571428571427</v>
      </c>
      <c r="I336" s="51">
        <f>AVERAGE('FL DOH Daily'!D98:D104)</f>
        <v>182.85714285714286</v>
      </c>
      <c r="J336" s="15">
        <f>'FL DOH Daily'!E104</f>
        <v>0.11357340720221606</v>
      </c>
      <c r="K336" s="52">
        <f>AVERAGE('FL DOH Daily'!I98:I104)</f>
        <v>11.714285714285714</v>
      </c>
      <c r="L336" s="12">
        <f>AVERAGE('FL DOH Daily'!J98:J104)</f>
        <v>148.57142857142858</v>
      </c>
      <c r="M336" s="15">
        <f>'FL DOH Daily'!K104</f>
        <v>7.3083778966131913E-2</v>
      </c>
      <c r="N336" s="52">
        <f>AVERAGE('FL DOH Daily'!O98:O104)</f>
        <v>12</v>
      </c>
      <c r="O336" s="12">
        <f>AVERAGE('FL DOH Daily'!P98:P104)</f>
        <v>103.57142857142857</v>
      </c>
      <c r="P336" s="15">
        <f>'FL DOH Daily'!Q104</f>
        <v>0.103831891223733</v>
      </c>
      <c r="Q336" s="52">
        <f t="shared" si="14"/>
        <v>47.142857142857139</v>
      </c>
      <c r="R336" s="51">
        <f t="shared" si="15"/>
        <v>435</v>
      </c>
      <c r="S336" s="15">
        <f>'FL DOH Daily'!W104</f>
        <v>9.7777777777777783E-2</v>
      </c>
    </row>
    <row r="337" spans="1:19" x14ac:dyDescent="0.3">
      <c r="A337" s="32">
        <v>44242</v>
      </c>
      <c r="B337" s="35">
        <v>17</v>
      </c>
      <c r="C337" s="6">
        <f>'FL DOH Daily'!Z105</f>
        <v>12</v>
      </c>
      <c r="D337" s="7">
        <f>'FL DOH Daily'!AA105</f>
        <v>1578</v>
      </c>
      <c r="E337" s="19">
        <f t="shared" ref="E337:E338" si="25">AVERAGE(C331:C337)</f>
        <v>14.428571428571429</v>
      </c>
      <c r="F337" s="12">
        <f t="shared" ref="F337:F338" si="26">AVERAGE(D331:D337)</f>
        <v>1809.7142857142858</v>
      </c>
      <c r="G337" s="15">
        <f t="shared" ref="G337:G338" si="27">SUM(C331:C337)/SUM(C331:E337)</f>
        <v>7.8239121774157858E-3</v>
      </c>
      <c r="H337" s="11">
        <f>AVERAGE('FL DOH Daily'!C99:C105)</f>
        <v>20.142857142857142</v>
      </c>
      <c r="I337" s="51">
        <f>AVERAGE('FL DOH Daily'!D99:D105)</f>
        <v>179.71428571428572</v>
      </c>
      <c r="J337" s="15">
        <f>'FL DOH Daily'!E105</f>
        <v>0.10078627591136526</v>
      </c>
      <c r="K337" s="52">
        <f>AVERAGE('FL DOH Daily'!I99:I105)</f>
        <v>11.142857142857142</v>
      </c>
      <c r="L337" s="12">
        <f>AVERAGE('FL DOH Daily'!J99:J105)</f>
        <v>152.28571428571428</v>
      </c>
      <c r="M337" s="15">
        <f>'FL DOH Daily'!K105</f>
        <v>6.8181818181818177E-2</v>
      </c>
      <c r="N337" s="52">
        <f>AVERAGE('FL DOH Daily'!O99:O105)</f>
        <v>10.142857142857142</v>
      </c>
      <c r="O337" s="12">
        <f>AVERAGE('FL DOH Daily'!P99:P105)</f>
        <v>100.42857142857143</v>
      </c>
      <c r="P337" s="15">
        <f>'FL DOH Daily'!Q105</f>
        <v>9.1731266149870802E-2</v>
      </c>
      <c r="Q337" s="52">
        <f t="shared" si="14"/>
        <v>41.428571428571431</v>
      </c>
      <c r="R337" s="51">
        <f t="shared" si="15"/>
        <v>432.42857142857144</v>
      </c>
      <c r="S337" s="15">
        <f>'FL DOH Daily'!W105</f>
        <v>8.7428399155863729E-2</v>
      </c>
    </row>
    <row r="338" spans="1:19" x14ac:dyDescent="0.3">
      <c r="A338" s="32">
        <v>44243</v>
      </c>
      <c r="B338" s="35">
        <v>25</v>
      </c>
      <c r="C338" s="6">
        <f>'FL DOH Daily'!Z106</f>
        <v>20</v>
      </c>
      <c r="D338" s="7">
        <f>'FL DOH Daily'!AA106</f>
        <v>2199</v>
      </c>
      <c r="E338" s="19">
        <f t="shared" si="25"/>
        <v>14</v>
      </c>
      <c r="F338" s="12">
        <f t="shared" si="26"/>
        <v>1797.8571428571429</v>
      </c>
      <c r="G338" s="15">
        <f t="shared" si="27"/>
        <v>7.6500172850244783E-3</v>
      </c>
      <c r="H338" s="11">
        <f>AVERAGE('FL DOH Daily'!C100:C106)</f>
        <v>18.142857142857142</v>
      </c>
      <c r="I338" s="51">
        <f>AVERAGE('FL DOH Daily'!D100:D106)</f>
        <v>167.14285714285714</v>
      </c>
      <c r="J338" s="15">
        <f>'FL DOH Daily'!E106</f>
        <v>9.7918272937548193E-2</v>
      </c>
      <c r="K338" s="52">
        <f>AVERAGE('FL DOH Daily'!I100:I106)</f>
        <v>11.571428571428571</v>
      </c>
      <c r="L338" s="12">
        <f>AVERAGE('FL DOH Daily'!J100:J106)</f>
        <v>150.42857142857142</v>
      </c>
      <c r="M338" s="15">
        <f>'FL DOH Daily'!K106</f>
        <v>7.1428571428571425E-2</v>
      </c>
      <c r="N338" s="52">
        <f>AVERAGE('FL DOH Daily'!O100:O106)</f>
        <v>8.8571428571428577</v>
      </c>
      <c r="O338" s="12">
        <f>AVERAGE('FL DOH Daily'!P100:P106)</f>
        <v>104.71428571428571</v>
      </c>
      <c r="P338" s="15">
        <f>'FL DOH Daily'!Q106</f>
        <v>7.7987421383647795E-2</v>
      </c>
      <c r="Q338" s="52">
        <f t="shared" si="14"/>
        <v>38.571428571428569</v>
      </c>
      <c r="R338" s="51">
        <f t="shared" si="15"/>
        <v>422.28571428571428</v>
      </c>
      <c r="S338" s="15">
        <f>'FL DOH Daily'!W106</f>
        <v>8.3694978301301917E-2</v>
      </c>
    </row>
    <row r="339" spans="1:19" x14ac:dyDescent="0.3">
      <c r="A339" s="32">
        <v>44244</v>
      </c>
      <c r="B339" s="62">
        <v>17</v>
      </c>
      <c r="C339" s="6">
        <f>'FL DOH Daily'!Z107</f>
        <v>15</v>
      </c>
      <c r="D339" s="7">
        <f>'FL DOH Daily'!AA107</f>
        <v>2704</v>
      </c>
      <c r="E339" s="19">
        <f t="shared" ref="E339" si="28">AVERAGE(C333:C339)</f>
        <v>12.571428571428571</v>
      </c>
      <c r="F339" s="12">
        <f t="shared" ref="F339" si="29">AVERAGE(D333:D339)</f>
        <v>1868.8571428571429</v>
      </c>
      <c r="G339" s="15">
        <f t="shared" ref="G339" si="30">SUM(C333:C339)/SUM(C333:E339)</f>
        <v>6.6241545062531585E-3</v>
      </c>
      <c r="H339" s="11">
        <f>AVERAGE('FL DOH Daily'!C101:C107)</f>
        <v>17.428571428571427</v>
      </c>
      <c r="I339" s="51">
        <f>AVERAGE('FL DOH Daily'!D101:D107)</f>
        <v>172.57142857142858</v>
      </c>
      <c r="J339" s="15">
        <f>'FL DOH Daily'!E107</f>
        <v>9.1729323308270674E-2</v>
      </c>
      <c r="K339" s="52">
        <f>AVERAGE('FL DOH Daily'!I101:I107)</f>
        <v>11.857142857142858</v>
      </c>
      <c r="L339" s="12">
        <f>AVERAGE('FL DOH Daily'!J101:J107)</f>
        <v>146.28571428571428</v>
      </c>
      <c r="M339" s="15">
        <f>'FL DOH Daily'!K107</f>
        <v>7.4977416440831071E-2</v>
      </c>
      <c r="N339" s="52">
        <f>AVERAGE('FL DOH Daily'!O101:O107)</f>
        <v>8.2857142857142865</v>
      </c>
      <c r="O339" s="12">
        <f>AVERAGE('FL DOH Daily'!P101:P107)</f>
        <v>100.42857142857143</v>
      </c>
      <c r="P339" s="15">
        <f>'FL DOH Daily'!Q107</f>
        <v>7.6215505913272016E-2</v>
      </c>
      <c r="Q339" s="52">
        <f t="shared" si="14"/>
        <v>37.571428571428569</v>
      </c>
      <c r="R339" s="51">
        <f t="shared" si="15"/>
        <v>419.28571428571433</v>
      </c>
      <c r="S339" s="15">
        <f>'FL DOH Daily'!W107</f>
        <v>8.2238899312070041E-2</v>
      </c>
    </row>
    <row r="340" spans="1:19" x14ac:dyDescent="0.3">
      <c r="A340" s="32">
        <v>44245</v>
      </c>
      <c r="B340" s="63">
        <v>14</v>
      </c>
      <c r="C340" s="6">
        <f>'FL DOH Daily'!Z108</f>
        <v>15</v>
      </c>
      <c r="D340" s="7">
        <f>'FL DOH Daily'!AA108</f>
        <v>2038</v>
      </c>
      <c r="E340" s="19">
        <f t="shared" ref="E340:E341" si="31">AVERAGE(C334:C340)</f>
        <v>13.571428571428571</v>
      </c>
      <c r="F340" s="12">
        <f t="shared" ref="F340:F341" si="32">AVERAGE(D334:D340)</f>
        <v>1855.4285714285713</v>
      </c>
      <c r="G340" s="15">
        <f t="shared" ref="G340:G341" si="33">SUM(C334:C340)/SUM(C334:E340)</f>
        <v>7.2025820986049722E-3</v>
      </c>
      <c r="H340" s="11">
        <f>AVERAGE('FL DOH Daily'!C102:C108)</f>
        <v>19</v>
      </c>
      <c r="I340" s="51">
        <f>AVERAGE('FL DOH Daily'!D102:D108)</f>
        <v>167.28571428571428</v>
      </c>
      <c r="J340" s="15">
        <f>'FL DOH Daily'!E108</f>
        <v>0.10199386503067484</v>
      </c>
      <c r="K340" s="52">
        <f>AVERAGE('FL DOH Daily'!I102:I108)</f>
        <v>11.857142857142858</v>
      </c>
      <c r="L340" s="12">
        <f>AVERAGE('FL DOH Daily'!J102:J108)</f>
        <v>143.57142857142858</v>
      </c>
      <c r="M340" s="15">
        <f>'FL DOH Daily'!K108</f>
        <v>7.6286764705882359E-2</v>
      </c>
      <c r="N340" s="52">
        <f>AVERAGE('FL DOH Daily'!O102:O108)</f>
        <v>7.8571428571428568</v>
      </c>
      <c r="O340" s="12">
        <f>AVERAGE('FL DOH Daily'!P102:P108)</f>
        <v>104.57142857142857</v>
      </c>
      <c r="P340" s="15">
        <f>'FL DOH Daily'!Q108</f>
        <v>6.9885641677255403E-2</v>
      </c>
      <c r="Q340" s="52">
        <f t="shared" si="14"/>
        <v>38.714285714285715</v>
      </c>
      <c r="R340" s="51">
        <f t="shared" si="15"/>
        <v>415.42857142857144</v>
      </c>
      <c r="S340" s="15">
        <f>'FL DOH Daily'!W108</f>
        <v>8.524693299779805E-2</v>
      </c>
    </row>
    <row r="341" spans="1:19" x14ac:dyDescent="0.3">
      <c r="A341" s="32">
        <v>44246</v>
      </c>
      <c r="B341" s="63">
        <v>16</v>
      </c>
      <c r="C341" s="6">
        <f>'FL DOH Daily'!Z109</f>
        <v>18</v>
      </c>
      <c r="D341" s="7">
        <f>'FL DOH Daily'!AA109</f>
        <v>3607</v>
      </c>
      <c r="E341" s="19">
        <f t="shared" si="31"/>
        <v>12.142857142857142</v>
      </c>
      <c r="F341" s="12">
        <f t="shared" si="32"/>
        <v>1890.8571428571429</v>
      </c>
      <c r="G341" s="15">
        <f t="shared" si="33"/>
        <v>6.3327515007024571E-3</v>
      </c>
      <c r="H341" s="11">
        <f>AVERAGE('FL DOH Daily'!C103:C109)</f>
        <v>18.571428571428573</v>
      </c>
      <c r="I341" s="51">
        <f>AVERAGE('FL DOH Daily'!D103:D109)</f>
        <v>167.85714285714286</v>
      </c>
      <c r="J341" s="15">
        <f>'FL DOH Daily'!E109</f>
        <v>9.9616858237547887E-2</v>
      </c>
      <c r="K341" s="52">
        <f>AVERAGE('FL DOH Daily'!I103:I109)</f>
        <v>11.142857142857142</v>
      </c>
      <c r="L341" s="12">
        <f>AVERAGE('FL DOH Daily'!J103:J109)</f>
        <v>154.28571428571428</v>
      </c>
      <c r="M341" s="15">
        <f>'FL DOH Daily'!K109</f>
        <v>6.7357512953367879E-2</v>
      </c>
      <c r="N341" s="52">
        <f>AVERAGE('FL DOH Daily'!O103:O109)</f>
        <v>6.4285714285714288</v>
      </c>
      <c r="O341" s="12">
        <f>AVERAGE('FL DOH Daily'!P103:P109)</f>
        <v>99.428571428571431</v>
      </c>
      <c r="P341" s="15">
        <f>'FL DOH Daily'!Q109</f>
        <v>6.0728744939271252E-2</v>
      </c>
      <c r="Q341" s="52">
        <f t="shared" si="14"/>
        <v>36.142857142857146</v>
      </c>
      <c r="R341" s="51">
        <f t="shared" si="15"/>
        <v>421.57142857142856</v>
      </c>
      <c r="S341" s="15">
        <f>'FL DOH Daily'!W109</f>
        <v>7.8963795255930086E-2</v>
      </c>
    </row>
    <row r="342" spans="1:19" x14ac:dyDescent="0.3">
      <c r="A342" s="32">
        <v>44247</v>
      </c>
      <c r="B342" s="35">
        <v>25</v>
      </c>
      <c r="C342" s="6">
        <f>'FL DOH Daily'!Z110</f>
        <v>0</v>
      </c>
      <c r="D342" s="7">
        <f>'FL DOH Daily'!AA110</f>
        <v>1</v>
      </c>
      <c r="E342" s="19">
        <f t="shared" ref="E342:E351" si="34">AVERAGE(C336:C342)</f>
        <v>12.142857142857142</v>
      </c>
      <c r="F342" s="12">
        <f t="shared" ref="F342:F351" si="35">AVERAGE(D336:D342)</f>
        <v>1890.5714285714287</v>
      </c>
      <c r="G342" s="15">
        <f t="shared" ref="G342:G351" si="36">SUM(C336:C342)/SUM(C336:E342)</f>
        <v>6.3361233573999533E-3</v>
      </c>
      <c r="H342" s="11">
        <f>AVERAGE('FL DOH Daily'!C104:C110)</f>
        <v>18.142857142857142</v>
      </c>
      <c r="I342" s="51">
        <f>AVERAGE('FL DOH Daily'!D104:D110)</f>
        <v>166.42857142857142</v>
      </c>
      <c r="J342" s="15">
        <f>'FL DOH Daily'!E110</f>
        <v>9.8297213622291019E-2</v>
      </c>
      <c r="K342" s="52">
        <f>AVERAGE('FL DOH Daily'!I104:I110)</f>
        <v>10.857142857142858</v>
      </c>
      <c r="L342" s="12">
        <f>AVERAGE('FL DOH Daily'!J104:J110)</f>
        <v>148.71428571428572</v>
      </c>
      <c r="M342" s="15">
        <f>'FL DOH Daily'!K110</f>
        <v>6.8039391226499546E-2</v>
      </c>
      <c r="N342" s="52">
        <f>AVERAGE('FL DOH Daily'!O104:O110)</f>
        <v>6</v>
      </c>
      <c r="O342" s="12">
        <f>AVERAGE('FL DOH Daily'!P104:P110)</f>
        <v>99.142857142857139</v>
      </c>
      <c r="P342" s="15">
        <f>'FL DOH Daily'!Q110</f>
        <v>5.7065217391304345E-2</v>
      </c>
      <c r="Q342" s="52">
        <f t="shared" ref="Q342:Q351" si="37">SUM(H342,K342,N342)</f>
        <v>35</v>
      </c>
      <c r="R342" s="51">
        <f t="shared" ref="R342:R351" si="38">SUM(I342,L342,O342)</f>
        <v>414.28571428571422</v>
      </c>
      <c r="S342" s="15">
        <f>'FL DOH Daily'!W110</f>
        <v>7.7901430842607311E-2</v>
      </c>
    </row>
    <row r="343" spans="1:19" x14ac:dyDescent="0.3">
      <c r="A343" s="32">
        <v>44248</v>
      </c>
      <c r="B343" s="35">
        <v>14</v>
      </c>
      <c r="C343" s="6">
        <f>'FL DOH Daily'!Z111</f>
        <v>1</v>
      </c>
      <c r="D343" s="7">
        <f>'FL DOH Daily'!AA111</f>
        <v>795</v>
      </c>
      <c r="E343" s="19">
        <f t="shared" si="34"/>
        <v>11.571428571428571</v>
      </c>
      <c r="F343" s="12">
        <f t="shared" si="35"/>
        <v>1846</v>
      </c>
      <c r="G343" s="15">
        <f t="shared" si="36"/>
        <v>6.1863093809326371E-3</v>
      </c>
      <c r="H343" s="11">
        <f>AVERAGE('FL DOH Daily'!C105:C111)</f>
        <v>17</v>
      </c>
      <c r="I343" s="51">
        <f>AVERAGE('FL DOH Daily'!D105:D111)</f>
        <v>163.42857142857142</v>
      </c>
      <c r="J343" s="15">
        <f>'FL DOH Daily'!E111</f>
        <v>9.4220110847189231E-2</v>
      </c>
      <c r="K343" s="52">
        <f>AVERAGE('FL DOH Daily'!I105:I111)</f>
        <v>8.8571428571428577</v>
      </c>
      <c r="L343" s="12">
        <f>AVERAGE('FL DOH Daily'!J105:J111)</f>
        <v>148.57142857142858</v>
      </c>
      <c r="M343" s="15">
        <f>'FL DOH Daily'!K111</f>
        <v>5.6261343012704176E-2</v>
      </c>
      <c r="N343" s="52">
        <f>AVERAGE('FL DOH Daily'!O105:O111)</f>
        <v>5.5714285714285712</v>
      </c>
      <c r="O343" s="12">
        <f>AVERAGE('FL DOH Daily'!P105:P111)</f>
        <v>96.285714285714292</v>
      </c>
      <c r="P343" s="15">
        <f>'FL DOH Daily'!Q111</f>
        <v>5.4698457223001401E-2</v>
      </c>
      <c r="Q343" s="52">
        <f t="shared" si="37"/>
        <v>31.428571428571431</v>
      </c>
      <c r="R343" s="51">
        <f t="shared" si="38"/>
        <v>408.28571428571428</v>
      </c>
      <c r="S343" s="15">
        <f>'FL DOH Daily'!W111</f>
        <v>7.1474983755685506E-2</v>
      </c>
    </row>
    <row r="344" spans="1:19" x14ac:dyDescent="0.3">
      <c r="A344" s="32">
        <v>44249</v>
      </c>
      <c r="B344" s="35">
        <v>17</v>
      </c>
      <c r="C344" s="6">
        <f>'FL DOH Daily'!Z112</f>
        <v>13</v>
      </c>
      <c r="D344" s="7">
        <f>'FL DOH Daily'!AA112</f>
        <v>1924</v>
      </c>
      <c r="E344" s="19">
        <f t="shared" si="34"/>
        <v>11.714285714285714</v>
      </c>
      <c r="F344" s="12">
        <f t="shared" si="35"/>
        <v>1895.4285714285713</v>
      </c>
      <c r="G344" s="15">
        <f t="shared" si="36"/>
        <v>6.1022282701139645E-3</v>
      </c>
      <c r="H344" s="11">
        <f>AVERAGE('FL DOH Daily'!C106:C112)</f>
        <v>17.428571428571427</v>
      </c>
      <c r="I344" s="51">
        <f>AVERAGE('FL DOH Daily'!D106:D112)</f>
        <v>157.85714285714286</v>
      </c>
      <c r="J344" s="15">
        <f>'FL DOH Daily'!E112</f>
        <v>9.9429502852485738E-2</v>
      </c>
      <c r="K344" s="52">
        <f>AVERAGE('FL DOH Daily'!I106:I112)</f>
        <v>8.5714285714285712</v>
      </c>
      <c r="L344" s="12">
        <f>AVERAGE('FL DOH Daily'!J106:J112)</f>
        <v>148.28571428571428</v>
      </c>
      <c r="M344" s="15">
        <f>'FL DOH Daily'!K112</f>
        <v>5.4644808743169397E-2</v>
      </c>
      <c r="N344" s="52">
        <f>AVERAGE('FL DOH Daily'!O106:O112)</f>
        <v>6</v>
      </c>
      <c r="O344" s="12">
        <f>AVERAGE('FL DOH Daily'!P106:P112)</f>
        <v>93</v>
      </c>
      <c r="P344" s="15">
        <f>'FL DOH Daily'!Q112</f>
        <v>6.0606060606060608E-2</v>
      </c>
      <c r="Q344" s="52">
        <f t="shared" si="37"/>
        <v>32</v>
      </c>
      <c r="R344" s="51">
        <f t="shared" si="38"/>
        <v>399.14285714285711</v>
      </c>
      <c r="S344" s="15">
        <f>'FL DOH Daily'!W112</f>
        <v>7.4221338634857525E-2</v>
      </c>
    </row>
    <row r="345" spans="1:19" x14ac:dyDescent="0.3">
      <c r="A345" s="32">
        <v>44250</v>
      </c>
      <c r="B345" s="35">
        <v>19</v>
      </c>
      <c r="C345" s="6">
        <f>'FL DOH Daily'!Z113</f>
        <v>13</v>
      </c>
      <c r="D345" s="7">
        <f>'FL DOH Daily'!AA113</f>
        <v>2233</v>
      </c>
      <c r="E345" s="19">
        <f t="shared" si="34"/>
        <v>10.714285714285714</v>
      </c>
      <c r="F345" s="12">
        <f t="shared" si="35"/>
        <v>1900.2857142857142</v>
      </c>
      <c r="G345" s="15">
        <f t="shared" si="36"/>
        <v>5.5714740528494105E-3</v>
      </c>
      <c r="H345" s="11">
        <f>AVERAGE('FL DOH Daily'!C107:C113)</f>
        <v>17.285714285714285</v>
      </c>
      <c r="I345" s="51">
        <f>AVERAGE('FL DOH Daily'!D107:D113)</f>
        <v>169.14285714285714</v>
      </c>
      <c r="J345" s="15">
        <f>'FL DOH Daily'!E113</f>
        <v>9.2720306513409956E-2</v>
      </c>
      <c r="K345" s="52">
        <f>AVERAGE('FL DOH Daily'!I107:I113)</f>
        <v>7.8571428571428568</v>
      </c>
      <c r="L345" s="12">
        <f>AVERAGE('FL DOH Daily'!J107:J113)</f>
        <v>147.14285714285714</v>
      </c>
      <c r="M345" s="15">
        <f>'FL DOH Daily'!K113</f>
        <v>5.0691244239631339E-2</v>
      </c>
      <c r="N345" s="52">
        <f>AVERAGE('FL DOH Daily'!O107:O113)</f>
        <v>8</v>
      </c>
      <c r="O345" s="12">
        <f>AVERAGE('FL DOH Daily'!P107:P113)</f>
        <v>87.571428571428569</v>
      </c>
      <c r="P345" s="15">
        <f>'FL DOH Daily'!Q113</f>
        <v>8.3707025411061287E-2</v>
      </c>
      <c r="Q345" s="52">
        <f t="shared" si="37"/>
        <v>33.142857142857139</v>
      </c>
      <c r="R345" s="51">
        <f t="shared" si="38"/>
        <v>403.85714285714283</v>
      </c>
      <c r="S345" s="15">
        <f>'FL DOH Daily'!W113</f>
        <v>7.5841778358940834E-2</v>
      </c>
    </row>
    <row r="346" spans="1:19" x14ac:dyDescent="0.3">
      <c r="A346" s="32">
        <v>44251</v>
      </c>
      <c r="B346" s="35">
        <v>9</v>
      </c>
      <c r="C346" s="6">
        <f>'FL DOH Daily'!Z114</f>
        <v>7</v>
      </c>
      <c r="D346" s="7">
        <f>'FL DOH Daily'!AA114</f>
        <v>3037</v>
      </c>
      <c r="E346" s="19">
        <f t="shared" si="34"/>
        <v>9.5714285714285712</v>
      </c>
      <c r="F346" s="12">
        <f t="shared" si="35"/>
        <v>1947.8571428571429</v>
      </c>
      <c r="G346" s="15">
        <f t="shared" si="36"/>
        <v>4.8609095808631476E-3</v>
      </c>
      <c r="H346" s="11">
        <f>AVERAGE('FL DOH Daily'!C108:C114)</f>
        <v>15.571428571428571</v>
      </c>
      <c r="I346" s="51">
        <f>AVERAGE('FL DOH Daily'!D108:D114)</f>
        <v>168</v>
      </c>
      <c r="J346" s="15">
        <f>'FL DOH Daily'!E114</f>
        <v>8.4824902723735413E-2</v>
      </c>
      <c r="K346" s="52">
        <f>AVERAGE('FL DOH Daily'!I108:I114)</f>
        <v>8.2857142857142865</v>
      </c>
      <c r="L346" s="12">
        <f>AVERAGE('FL DOH Daily'!J108:J114)</f>
        <v>161.14285714285714</v>
      </c>
      <c r="M346" s="15">
        <f>'FL DOH Daily'!K114</f>
        <v>4.8903878583473864E-2</v>
      </c>
      <c r="N346" s="52">
        <f>AVERAGE('FL DOH Daily'!O108:O114)</f>
        <v>9.1428571428571423</v>
      </c>
      <c r="O346" s="12">
        <f>AVERAGE('FL DOH Daily'!P108:P114)</f>
        <v>89.428571428571431</v>
      </c>
      <c r="P346" s="15">
        <f>'FL DOH Daily'!Q114</f>
        <v>9.2753623188405798E-2</v>
      </c>
      <c r="Q346" s="52">
        <f t="shared" si="37"/>
        <v>33</v>
      </c>
      <c r="R346" s="51">
        <f t="shared" si="38"/>
        <v>418.57142857142856</v>
      </c>
      <c r="S346" s="15">
        <f>'FL DOH Daily'!W114</f>
        <v>7.3078139829167985E-2</v>
      </c>
    </row>
    <row r="347" spans="1:19" x14ac:dyDescent="0.3">
      <c r="A347" s="32">
        <v>44252</v>
      </c>
      <c r="B347" s="35">
        <v>18</v>
      </c>
      <c r="C347" s="6">
        <f>'FL DOH Daily'!Z115</f>
        <v>6</v>
      </c>
      <c r="D347" s="7">
        <f>'FL DOH Daily'!AA115</f>
        <v>1993</v>
      </c>
      <c r="E347" s="19">
        <f t="shared" si="34"/>
        <v>8.2857142857142865</v>
      </c>
      <c r="F347" s="12">
        <f t="shared" si="35"/>
        <v>1941.4285714285713</v>
      </c>
      <c r="G347" s="15">
        <f t="shared" si="36"/>
        <v>4.2261291363499152E-3</v>
      </c>
      <c r="H347" s="11">
        <f>AVERAGE('FL DOH Daily'!C109:C115)</f>
        <v>12.857142857142858</v>
      </c>
      <c r="I347" s="51">
        <f>AVERAGE('FL DOH Daily'!D109:D115)</f>
        <v>164</v>
      </c>
      <c r="J347" s="15">
        <f>'FL DOH Daily'!E115</f>
        <v>7.2697899838449112E-2</v>
      </c>
      <c r="K347" s="52">
        <f>AVERAGE('FL DOH Daily'!I109:I115)</f>
        <v>7.7142857142857144</v>
      </c>
      <c r="L347" s="12">
        <f>AVERAGE('FL DOH Daily'!J109:J115)</f>
        <v>159.71428571428572</v>
      </c>
      <c r="M347" s="15">
        <f>'FL DOH Daily'!K115</f>
        <v>4.607508532423208E-2</v>
      </c>
      <c r="N347" s="52">
        <f>AVERAGE('FL DOH Daily'!O109:O115)</f>
        <v>8.5714285714285712</v>
      </c>
      <c r="O347" s="12">
        <f>AVERAGE('FL DOH Daily'!P109:P115)</f>
        <v>87</v>
      </c>
      <c r="P347" s="15">
        <f>'FL DOH Daily'!Q115</f>
        <v>8.9686098654708515E-2</v>
      </c>
      <c r="Q347" s="52">
        <f t="shared" si="37"/>
        <v>29.142857142857146</v>
      </c>
      <c r="R347" s="51">
        <f t="shared" si="38"/>
        <v>410.71428571428572</v>
      </c>
      <c r="S347" s="15">
        <f>'FL DOH Daily'!W115</f>
        <v>6.6255277687560898E-2</v>
      </c>
    </row>
    <row r="348" spans="1:19" x14ac:dyDescent="0.3">
      <c r="A348" s="32">
        <v>44253</v>
      </c>
      <c r="B348" s="35">
        <v>12</v>
      </c>
      <c r="C348" s="6">
        <f>'FL DOH Daily'!Z116</f>
        <v>13</v>
      </c>
      <c r="D348" s="7">
        <f>'FL DOH Daily'!AA116</f>
        <v>2833</v>
      </c>
      <c r="E348" s="19">
        <f t="shared" si="34"/>
        <v>7.5714285714285712</v>
      </c>
      <c r="F348" s="12">
        <f t="shared" si="35"/>
        <v>1830.8571428571429</v>
      </c>
      <c r="G348" s="15">
        <f t="shared" si="36"/>
        <v>4.0956460302040091E-3</v>
      </c>
      <c r="H348" s="11">
        <f>AVERAGE('FL DOH Daily'!C110:C116)</f>
        <v>10.428571428571429</v>
      </c>
      <c r="I348" s="51">
        <f>AVERAGE('FL DOH Daily'!D110:D116)</f>
        <v>141.14285714285714</v>
      </c>
      <c r="J348" s="15">
        <f>'FL DOH Daily'!E116</f>
        <v>6.8803016022620164E-2</v>
      </c>
      <c r="K348" s="52">
        <f>AVERAGE('FL DOH Daily'!I110:I116)</f>
        <v>7.7142857142857144</v>
      </c>
      <c r="L348" s="12">
        <f>AVERAGE('FL DOH Daily'!J110:J116)</f>
        <v>142.71428571428572</v>
      </c>
      <c r="M348" s="15">
        <f>'FL DOH Daily'!K116</f>
        <v>5.128205128205128E-2</v>
      </c>
      <c r="N348" s="52">
        <f>AVERAGE('FL DOH Daily'!O110:O116)</f>
        <v>7.8571428571428568</v>
      </c>
      <c r="O348" s="12">
        <f>AVERAGE('FL DOH Daily'!P110:P116)</f>
        <v>82.857142857142861</v>
      </c>
      <c r="P348" s="15">
        <f>'FL DOH Daily'!Q116</f>
        <v>8.6614173228346455E-2</v>
      </c>
      <c r="Q348" s="52">
        <f t="shared" si="37"/>
        <v>26</v>
      </c>
      <c r="R348" s="51">
        <f t="shared" si="38"/>
        <v>366.71428571428578</v>
      </c>
      <c r="S348" s="15">
        <f>'FL DOH Daily'!W116</f>
        <v>6.6205893052018919E-2</v>
      </c>
    </row>
    <row r="349" spans="1:19" x14ac:dyDescent="0.3">
      <c r="A349" s="32">
        <v>44254</v>
      </c>
      <c r="B349" s="35">
        <v>11</v>
      </c>
      <c r="C349" s="6">
        <f>'FL DOH Daily'!Z117</f>
        <v>6</v>
      </c>
      <c r="D349" s="7">
        <f>'FL DOH Daily'!AA117</f>
        <v>2</v>
      </c>
      <c r="E349" s="19">
        <f t="shared" si="34"/>
        <v>8.4285714285714288</v>
      </c>
      <c r="F349" s="12">
        <f t="shared" si="35"/>
        <v>1831</v>
      </c>
      <c r="G349" s="15">
        <f t="shared" si="36"/>
        <v>4.55814672155573E-3</v>
      </c>
      <c r="H349" s="11">
        <f>AVERAGE('FL DOH Daily'!C111:C117)</f>
        <v>11.571428571428571</v>
      </c>
      <c r="I349" s="51">
        <f>AVERAGE('FL DOH Daily'!D111:D117)</f>
        <v>156.85714285714286</v>
      </c>
      <c r="J349" s="15">
        <f>'FL DOH Daily'!E117</f>
        <v>6.8702290076335881E-2</v>
      </c>
      <c r="K349" s="52">
        <f>AVERAGE('FL DOH Daily'!I111:I117)</f>
        <v>8.2857142857142865</v>
      </c>
      <c r="L349" s="12">
        <f>AVERAGE('FL DOH Daily'!J111:J117)</f>
        <v>152.28571428571428</v>
      </c>
      <c r="M349" s="15">
        <f>'FL DOH Daily'!K117</f>
        <v>5.1601423487544484E-2</v>
      </c>
      <c r="N349" s="52">
        <f>AVERAGE('FL DOH Daily'!O111:O117)</f>
        <v>8</v>
      </c>
      <c r="O349" s="12">
        <f>AVERAGE('FL DOH Daily'!P111:P117)</f>
        <v>89</v>
      </c>
      <c r="P349" s="15">
        <f>'FL DOH Daily'!Q117</f>
        <v>8.247422680412371E-2</v>
      </c>
      <c r="Q349" s="52">
        <f t="shared" si="37"/>
        <v>27.857142857142858</v>
      </c>
      <c r="R349" s="51">
        <f t="shared" si="38"/>
        <v>398.14285714285711</v>
      </c>
      <c r="S349" s="15">
        <f>'FL DOH Daily'!W117</f>
        <v>6.5392354124748489E-2</v>
      </c>
    </row>
    <row r="350" spans="1:19" x14ac:dyDescent="0.3">
      <c r="A350" s="32">
        <v>44255</v>
      </c>
      <c r="B350" s="35">
        <v>19</v>
      </c>
      <c r="C350" s="6">
        <f>'FL DOH Daily'!Z118</f>
        <v>0</v>
      </c>
      <c r="D350" s="7">
        <f>'FL DOH Daily'!AA118</f>
        <v>728</v>
      </c>
      <c r="E350" s="19">
        <f t="shared" si="34"/>
        <v>8.2857142857142865</v>
      </c>
      <c r="F350" s="12">
        <f t="shared" si="35"/>
        <v>1821.4285714285713</v>
      </c>
      <c r="G350" s="15">
        <f t="shared" si="36"/>
        <v>4.5057042659919213E-3</v>
      </c>
      <c r="H350" s="11">
        <f>AVERAGE('FL DOH Daily'!C112:C118)</f>
        <v>11</v>
      </c>
      <c r="I350" s="51">
        <f>AVERAGE('FL DOH Daily'!D112:D118)</f>
        <v>158</v>
      </c>
      <c r="J350" s="15">
        <f>'FL DOH Daily'!E118</f>
        <v>6.5088757396449703E-2</v>
      </c>
      <c r="K350" s="52">
        <f>AVERAGE('FL DOH Daily'!I112:I118)</f>
        <v>9</v>
      </c>
      <c r="L350" s="12">
        <f>AVERAGE('FL DOH Daily'!J112:J118)</f>
        <v>155.85714285714286</v>
      </c>
      <c r="M350" s="15">
        <f>'FL DOH Daily'!K118</f>
        <v>5.4592720970537259E-2</v>
      </c>
      <c r="N350" s="52">
        <f>AVERAGE('FL DOH Daily'!O112:O118)</f>
        <v>8</v>
      </c>
      <c r="O350" s="12">
        <f>AVERAGE('FL DOH Daily'!P112:P118)</f>
        <v>91.571428571428569</v>
      </c>
      <c r="P350" s="15">
        <f>'FL DOH Daily'!Q118</f>
        <v>8.0344332855093251E-2</v>
      </c>
      <c r="Q350" s="52">
        <f t="shared" si="37"/>
        <v>28</v>
      </c>
      <c r="R350" s="51">
        <f t="shared" si="38"/>
        <v>405.42857142857144</v>
      </c>
      <c r="S350" s="15">
        <f>'FL DOH Daily'!W118</f>
        <v>6.460118655240607E-2</v>
      </c>
    </row>
    <row r="351" spans="1:19" x14ac:dyDescent="0.3">
      <c r="A351" s="32">
        <v>44256</v>
      </c>
      <c r="B351" s="35">
        <v>8</v>
      </c>
      <c r="C351" s="6">
        <f>'FL DOH Daily'!Z119</f>
        <v>6</v>
      </c>
      <c r="D351" s="7">
        <f>'FL DOH Daily'!AA119</f>
        <v>1773</v>
      </c>
      <c r="E351" s="19">
        <f t="shared" si="34"/>
        <v>7.2857142857142856</v>
      </c>
      <c r="F351" s="12">
        <f t="shared" si="35"/>
        <v>1799.8571428571429</v>
      </c>
      <c r="G351" s="15">
        <f t="shared" si="36"/>
        <v>4.012543413022221E-3</v>
      </c>
      <c r="H351" s="11">
        <f>AVERAGE('FL DOH Daily'!C113:C119)</f>
        <v>9.8571428571428577</v>
      </c>
      <c r="I351" s="51">
        <f>AVERAGE('FL DOH Daily'!D113:D119)</f>
        <v>154</v>
      </c>
      <c r="J351" s="15">
        <f>'FL DOH Daily'!E119</f>
        <v>6.015693112467306E-2</v>
      </c>
      <c r="K351" s="52">
        <f>AVERAGE('FL DOH Daily'!I113:I119)</f>
        <v>9.1428571428571423</v>
      </c>
      <c r="L351" s="12">
        <f>AVERAGE('FL DOH Daily'!J113:J119)</f>
        <v>157.42857142857142</v>
      </c>
      <c r="M351" s="15">
        <f>'FL DOH Daily'!K119</f>
        <v>5.4888507718696397E-2</v>
      </c>
      <c r="N351" s="52">
        <f>AVERAGE('FL DOH Daily'!O113:O119)</f>
        <v>8.5714285714285712</v>
      </c>
      <c r="O351" s="12">
        <f>AVERAGE('FL DOH Daily'!P113:P119)</f>
        <v>92.857142857142861</v>
      </c>
      <c r="P351" s="15">
        <f>'FL DOH Daily'!Q119</f>
        <v>8.4507042253521125E-2</v>
      </c>
      <c r="Q351" s="52">
        <f t="shared" si="37"/>
        <v>27.571428571428569</v>
      </c>
      <c r="R351" s="51">
        <f t="shared" si="38"/>
        <v>404.28571428571433</v>
      </c>
      <c r="S351" s="15">
        <f>'FL DOH Daily'!W119</f>
        <v>6.3843863711544824E-2</v>
      </c>
    </row>
    <row r="352" spans="1:19" x14ac:dyDescent="0.3">
      <c r="A352" s="32">
        <v>44257</v>
      </c>
      <c r="B352" s="35">
        <v>16</v>
      </c>
      <c r="C352" s="6">
        <f>'FL DOH Daily'!Z120</f>
        <v>6</v>
      </c>
      <c r="D352" s="7">
        <f>'FL DOH Daily'!AA120</f>
        <v>2756</v>
      </c>
      <c r="E352" s="19">
        <f t="shared" ref="E352:E361" si="39">AVERAGE(C346:C352)</f>
        <v>6.2857142857142856</v>
      </c>
      <c r="F352" s="12">
        <f t="shared" ref="F352:F361" si="40">AVERAGE(D346:D352)</f>
        <v>1874.5714285714287</v>
      </c>
      <c r="G352" s="15">
        <f t="shared" ref="G352:G361" si="41">SUM(C346:C352)/SUM(C346:E352)</f>
        <v>3.3278589333563839E-3</v>
      </c>
      <c r="H352" s="11">
        <f>AVERAGE('FL DOH Daily'!C114:C120)</f>
        <v>8.7142857142857135</v>
      </c>
      <c r="I352" s="51">
        <f>AVERAGE('FL DOH Daily'!D114:D120)</f>
        <v>157.14285714285714</v>
      </c>
      <c r="J352" s="15">
        <f>'FL DOH Daily'!E120</f>
        <v>5.2540913006029283E-2</v>
      </c>
      <c r="K352" s="52">
        <f>AVERAGE('FL DOH Daily'!I114:I120)</f>
        <v>9.2857142857142865</v>
      </c>
      <c r="L352" s="12">
        <f>AVERAGE('FL DOH Daily'!J114:J120)</f>
        <v>158.85714285714286</v>
      </c>
      <c r="M352" s="15">
        <f>'FL DOH Daily'!K120</f>
        <v>5.5225148683092605E-2</v>
      </c>
      <c r="N352" s="52">
        <f>AVERAGE('FL DOH Daily'!O114:O120)</f>
        <v>7.4285714285714288</v>
      </c>
      <c r="O352" s="12">
        <f>AVERAGE('FL DOH Daily'!P114:P120)</f>
        <v>89.428571428571431</v>
      </c>
      <c r="P352" s="15">
        <f>'FL DOH Daily'!Q120</f>
        <v>7.6696165191740412E-2</v>
      </c>
      <c r="Q352" s="52">
        <f t="shared" ref="Q352:Q361" si="42">SUM(H352,K352,N352)</f>
        <v>25.428571428571431</v>
      </c>
      <c r="R352" s="51">
        <f t="shared" ref="R352:R361" si="43">SUM(I352,L352,O352)</f>
        <v>405.42857142857144</v>
      </c>
      <c r="S352" s="15">
        <f>'FL DOH Daily'!W120</f>
        <v>5.9018567639257294E-2</v>
      </c>
    </row>
    <row r="353" spans="1:19" x14ac:dyDescent="0.3">
      <c r="A353" s="32">
        <v>44258</v>
      </c>
      <c r="B353" s="35">
        <v>10</v>
      </c>
      <c r="C353" s="6">
        <f>'FL DOH Daily'!Z121</f>
        <v>5</v>
      </c>
      <c r="D353" s="7">
        <f>'FL DOH Daily'!AA121</f>
        <v>2361</v>
      </c>
      <c r="E353" s="19">
        <f t="shared" si="39"/>
        <v>6</v>
      </c>
      <c r="F353" s="12">
        <f t="shared" si="40"/>
        <v>1778</v>
      </c>
      <c r="G353" s="15">
        <f t="shared" si="41"/>
        <v>3.3492441416707488E-3</v>
      </c>
      <c r="H353" s="11">
        <f>AVERAGE('FL DOH Daily'!C115:C121)</f>
        <v>7.8571428571428568</v>
      </c>
      <c r="I353" s="51">
        <f>AVERAGE('FL DOH Daily'!D115:D121)</f>
        <v>144.42857142857142</v>
      </c>
      <c r="J353" s="15">
        <f>'FL DOH Daily'!E121</f>
        <v>5.1594746716697934E-2</v>
      </c>
      <c r="K353" s="52">
        <f>AVERAGE('FL DOH Daily'!I115:I121)</f>
        <v>9.4285714285714288</v>
      </c>
      <c r="L353" s="12">
        <f>AVERAGE('FL DOH Daily'!J115:J121)</f>
        <v>150.57142857142858</v>
      </c>
      <c r="M353" s="15">
        <f>'FL DOH Daily'!K121</f>
        <v>5.8928571428571427E-2</v>
      </c>
      <c r="N353" s="52">
        <f>AVERAGE('FL DOH Daily'!O115:O121)</f>
        <v>6.5714285714285712</v>
      </c>
      <c r="O353" s="12">
        <f>AVERAGE('FL DOH Daily'!P115:P121)</f>
        <v>87.571428571428569</v>
      </c>
      <c r="P353" s="15">
        <f>'FL DOH Daily'!Q121</f>
        <v>6.9802731411229141E-2</v>
      </c>
      <c r="Q353" s="52">
        <f t="shared" si="42"/>
        <v>23.857142857142854</v>
      </c>
      <c r="R353" s="51">
        <f t="shared" si="43"/>
        <v>382.57142857142856</v>
      </c>
      <c r="S353" s="15">
        <f>'FL DOH Daily'!W121</f>
        <v>5.8699472759226712E-2</v>
      </c>
    </row>
    <row r="354" spans="1:19" x14ac:dyDescent="0.3">
      <c r="A354" s="32">
        <v>44259</v>
      </c>
      <c r="B354" s="35">
        <v>7</v>
      </c>
      <c r="C354" s="6">
        <f>'FL DOH Daily'!Z122</f>
        <v>5</v>
      </c>
      <c r="D354" s="7">
        <f>'FL DOH Daily'!AA122</f>
        <v>2075</v>
      </c>
      <c r="E354" s="19">
        <f t="shared" si="39"/>
        <v>5.8571428571428568</v>
      </c>
      <c r="F354" s="12">
        <f t="shared" si="40"/>
        <v>1789.7142857142858</v>
      </c>
      <c r="G354" s="15">
        <f t="shared" si="41"/>
        <v>3.2491424301774006E-3</v>
      </c>
      <c r="H354" s="11">
        <f>AVERAGE('FL DOH Daily'!C116:C122)</f>
        <v>8.5714285714285712</v>
      </c>
      <c r="I354" s="51">
        <f>AVERAGE('FL DOH Daily'!D116:D122)</f>
        <v>148.57142857142858</v>
      </c>
      <c r="J354" s="15">
        <f>'FL DOH Daily'!E122</f>
        <v>5.4545454545454543E-2</v>
      </c>
      <c r="K354" s="52">
        <f>AVERAGE('FL DOH Daily'!I116:I122)</f>
        <v>9.2857142857142865</v>
      </c>
      <c r="L354" s="12">
        <f>AVERAGE('FL DOH Daily'!J116:J122)</f>
        <v>153.85714285714286</v>
      </c>
      <c r="M354" s="15">
        <f>'FL DOH Daily'!K122</f>
        <v>5.6917688266199647E-2</v>
      </c>
      <c r="N354" s="52">
        <f>AVERAGE('FL DOH Daily'!O116:O122)</f>
        <v>7.1428571428571432</v>
      </c>
      <c r="O354" s="12">
        <f>AVERAGE('FL DOH Daily'!P116:P122)</f>
        <v>94.285714285714292</v>
      </c>
      <c r="P354" s="15">
        <f>'FL DOH Daily'!Q122</f>
        <v>7.0422535211267609E-2</v>
      </c>
      <c r="Q354" s="52">
        <f t="shared" si="42"/>
        <v>25</v>
      </c>
      <c r="R354" s="51">
        <f t="shared" si="43"/>
        <v>396.71428571428572</v>
      </c>
      <c r="S354" s="15">
        <f>'FL DOH Daily'!W122</f>
        <v>5.9281842818428188E-2</v>
      </c>
    </row>
    <row r="355" spans="1:19" x14ac:dyDescent="0.3">
      <c r="A355" s="32">
        <v>44260</v>
      </c>
      <c r="B355" s="35">
        <v>9</v>
      </c>
      <c r="C355" s="6">
        <f>'FL DOH Daily'!Z123</f>
        <v>8</v>
      </c>
      <c r="D355" s="7">
        <f>'FL DOH Daily'!AA123</f>
        <v>2136</v>
      </c>
      <c r="E355" s="19">
        <f t="shared" si="39"/>
        <v>5.1428571428571432</v>
      </c>
      <c r="F355" s="12">
        <f t="shared" si="40"/>
        <v>1690.1428571428571</v>
      </c>
      <c r="G355" s="15">
        <f t="shared" si="41"/>
        <v>3.0215827338129497E-3</v>
      </c>
      <c r="H355" s="11">
        <f>AVERAGE('FL DOH Daily'!C117:C123)</f>
        <v>8.2857142857142865</v>
      </c>
      <c r="I355" s="51">
        <f>AVERAGE('FL DOH Daily'!D117:D123)</f>
        <v>157.14285714285714</v>
      </c>
      <c r="J355" s="15">
        <f>'FL DOH Daily'!E123</f>
        <v>5.0086355785837651E-2</v>
      </c>
      <c r="K355" s="52">
        <f>AVERAGE('FL DOH Daily'!I117:I123)</f>
        <v>9</v>
      </c>
      <c r="L355" s="12">
        <f>AVERAGE('FL DOH Daily'!J117:J123)</f>
        <v>164.57142857142858</v>
      </c>
      <c r="M355" s="15">
        <f>'FL DOH Daily'!K123</f>
        <v>5.185185185185185E-2</v>
      </c>
      <c r="N355" s="52">
        <f>AVERAGE('FL DOH Daily'!O117:O123)</f>
        <v>7.4285714285714288</v>
      </c>
      <c r="O355" s="12">
        <f>AVERAGE('FL DOH Daily'!P117:P123)</f>
        <v>97</v>
      </c>
      <c r="P355" s="15">
        <f>'FL DOH Daily'!Q123</f>
        <v>7.1135430916552667E-2</v>
      </c>
      <c r="Q355" s="52">
        <f t="shared" si="42"/>
        <v>24.714285714285715</v>
      </c>
      <c r="R355" s="51">
        <f t="shared" si="43"/>
        <v>418.71428571428572</v>
      </c>
      <c r="S355" s="15">
        <f>'FL DOH Daily'!W123</f>
        <v>5.573453608247423E-2</v>
      </c>
    </row>
    <row r="356" spans="1:19" x14ac:dyDescent="0.3">
      <c r="A356" s="32">
        <v>44261</v>
      </c>
      <c r="B356" s="35">
        <v>5</v>
      </c>
      <c r="C356" s="6">
        <f>'FL DOH Daily'!Z124</f>
        <v>2</v>
      </c>
      <c r="D356" s="7">
        <f>'FL DOH Daily'!AA124</f>
        <v>704</v>
      </c>
      <c r="E356" s="19">
        <f t="shared" si="39"/>
        <v>4.5714285714285712</v>
      </c>
      <c r="F356" s="12">
        <f t="shared" si="40"/>
        <v>1790.4285714285713</v>
      </c>
      <c r="G356" s="15">
        <f t="shared" si="41"/>
        <v>2.53798479475181E-3</v>
      </c>
      <c r="H356" s="11">
        <f>AVERAGE('FL DOH Daily'!C118:C124)</f>
        <v>7.4285714285714288</v>
      </c>
      <c r="I356" s="51">
        <f>AVERAGE('FL DOH Daily'!D118:D124)</f>
        <v>145</v>
      </c>
      <c r="J356" s="15">
        <f>'FL DOH Daily'!E124</f>
        <v>4.8734770384254923E-2</v>
      </c>
      <c r="K356" s="52">
        <f>AVERAGE('FL DOH Daily'!I118:I124)</f>
        <v>8.7142857142857135</v>
      </c>
      <c r="L356" s="12">
        <f>AVERAGE('FL DOH Daily'!J118:J124)</f>
        <v>159.42857142857142</v>
      </c>
      <c r="M356" s="15">
        <f>'FL DOH Daily'!K124</f>
        <v>5.1826677994902294E-2</v>
      </c>
      <c r="N356" s="52">
        <f>AVERAGE('FL DOH Daily'!O118:O124)</f>
        <v>7.4285714285714288</v>
      </c>
      <c r="O356" s="12">
        <f>AVERAGE('FL DOH Daily'!P118:P124)</f>
        <v>92.571428571428569</v>
      </c>
      <c r="P356" s="15">
        <f>'FL DOH Daily'!Q124</f>
        <v>7.4285714285714288E-2</v>
      </c>
      <c r="Q356" s="52">
        <f t="shared" si="42"/>
        <v>23.571428571428569</v>
      </c>
      <c r="R356" s="51">
        <f t="shared" si="43"/>
        <v>397</v>
      </c>
      <c r="S356" s="15">
        <f>'FL DOH Daily'!W124</f>
        <v>5.6046195652173912E-2</v>
      </c>
    </row>
    <row r="357" spans="1:19" x14ac:dyDescent="0.3">
      <c r="A357" s="32">
        <v>44262</v>
      </c>
      <c r="B357" s="35">
        <v>5</v>
      </c>
      <c r="C357" s="6">
        <f>'FL DOH Daily'!Z125</f>
        <v>1</v>
      </c>
      <c r="D357" s="7">
        <f>'FL DOH Daily'!AA125</f>
        <v>368</v>
      </c>
      <c r="E357" s="19">
        <f t="shared" si="39"/>
        <v>4.7142857142857144</v>
      </c>
      <c r="F357" s="12">
        <f t="shared" si="40"/>
        <v>1739</v>
      </c>
      <c r="G357" s="15">
        <f t="shared" si="41"/>
        <v>2.6947889082021906E-3</v>
      </c>
      <c r="H357" s="11">
        <f>AVERAGE('FL DOH Daily'!C119:C125)</f>
        <v>7.2857142857142856</v>
      </c>
      <c r="I357" s="51">
        <f>AVERAGE('FL DOH Daily'!D119:D125)</f>
        <v>133.71428571428572</v>
      </c>
      <c r="J357" s="15">
        <f>'FL DOH Daily'!E125</f>
        <v>5.1671732522796353E-2</v>
      </c>
      <c r="K357" s="52">
        <f>AVERAGE('FL DOH Daily'!I119:I125)</f>
        <v>8</v>
      </c>
      <c r="L357" s="12">
        <f>AVERAGE('FL DOH Daily'!J119:J125)</f>
        <v>155.28571428571428</v>
      </c>
      <c r="M357" s="15">
        <f>'FL DOH Daily'!K125</f>
        <v>4.8993875765529306E-2</v>
      </c>
      <c r="N357" s="52">
        <f>AVERAGE('FL DOH Daily'!O119:O125)</f>
        <v>8.1428571428571423</v>
      </c>
      <c r="O357" s="12">
        <f>AVERAGE('FL DOH Daily'!P119:P125)</f>
        <v>89.428571428571431</v>
      </c>
      <c r="P357" s="15">
        <f>'FL DOH Daily'!Q125</f>
        <v>8.3455344070278187E-2</v>
      </c>
      <c r="Q357" s="52">
        <f t="shared" si="42"/>
        <v>23.428571428571427</v>
      </c>
      <c r="R357" s="51">
        <f t="shared" si="43"/>
        <v>378.42857142857144</v>
      </c>
      <c r="S357" s="15">
        <f>'FL DOH Daily'!W125</f>
        <v>5.8300746533949517E-2</v>
      </c>
    </row>
    <row r="358" spans="1:19" x14ac:dyDescent="0.3">
      <c r="A358" s="32">
        <v>44263</v>
      </c>
      <c r="B358" s="35">
        <v>12</v>
      </c>
      <c r="C358" s="6">
        <f>'FL DOH Daily'!Z126</f>
        <v>15</v>
      </c>
      <c r="D358" s="7">
        <f>'FL DOH Daily'!AA126</f>
        <v>2775</v>
      </c>
      <c r="E358" s="19">
        <f t="shared" si="39"/>
        <v>6</v>
      </c>
      <c r="F358" s="12">
        <f t="shared" si="40"/>
        <v>1882.1428571428571</v>
      </c>
      <c r="G358" s="15">
        <f t="shared" si="41"/>
        <v>3.1684790222979015E-3</v>
      </c>
      <c r="H358" s="11">
        <f>AVERAGE('FL DOH Daily'!C120:C126)</f>
        <v>9.5714285714285712</v>
      </c>
      <c r="I358" s="51">
        <f>AVERAGE('FL DOH Daily'!D120:D126)</f>
        <v>148.14285714285714</v>
      </c>
      <c r="J358" s="15">
        <f>'FL DOH Daily'!E126</f>
        <v>6.0688405797101448E-2</v>
      </c>
      <c r="K358" s="52">
        <f>AVERAGE('FL DOH Daily'!I120:I126)</f>
        <v>8</v>
      </c>
      <c r="L358" s="12">
        <f>AVERAGE('FL DOH Daily'!J120:J126)</f>
        <v>153.14285714285714</v>
      </c>
      <c r="M358" s="15">
        <f>'FL DOH Daily'!K126</f>
        <v>4.9645390070921988E-2</v>
      </c>
      <c r="N358" s="52">
        <f>AVERAGE('FL DOH Daily'!O120:O126)</f>
        <v>8.1428571428571423</v>
      </c>
      <c r="O358" s="12">
        <f>AVERAGE('FL DOH Daily'!P120:P126)</f>
        <v>92.857142857142861</v>
      </c>
      <c r="P358" s="15">
        <f>'FL DOH Daily'!Q126</f>
        <v>8.0622347949080617E-2</v>
      </c>
      <c r="Q358" s="52">
        <f t="shared" si="42"/>
        <v>25.714285714285712</v>
      </c>
      <c r="R358" s="51">
        <f t="shared" si="43"/>
        <v>394.14285714285711</v>
      </c>
      <c r="S358" s="15">
        <f>'FL DOH Daily'!W126</f>
        <v>6.1245321537938074E-2</v>
      </c>
    </row>
    <row r="359" spans="1:19" x14ac:dyDescent="0.3">
      <c r="A359" s="32">
        <v>44264</v>
      </c>
      <c r="B359" s="35">
        <v>9</v>
      </c>
      <c r="C359" s="6">
        <f>'FL DOH Daily'!Z127</f>
        <v>8</v>
      </c>
      <c r="D359" s="7">
        <f>'FL DOH Daily'!AA127</f>
        <v>2281</v>
      </c>
      <c r="E359" s="19">
        <f t="shared" si="39"/>
        <v>6.2857142857142856</v>
      </c>
      <c r="F359" s="12">
        <f t="shared" si="40"/>
        <v>1814.2857142857142</v>
      </c>
      <c r="G359" s="15">
        <f t="shared" si="41"/>
        <v>3.4421869062786388E-3</v>
      </c>
      <c r="H359" s="11">
        <f>AVERAGE('FL DOH Daily'!C121:C127)</f>
        <v>10</v>
      </c>
      <c r="I359" s="51">
        <f>AVERAGE('FL DOH Daily'!D121:D127)</f>
        <v>138.28571428571428</v>
      </c>
      <c r="J359" s="15">
        <f>'FL DOH Daily'!E127</f>
        <v>6.7437379576107903E-2</v>
      </c>
      <c r="K359" s="52">
        <f>AVERAGE('FL DOH Daily'!I121:I127)</f>
        <v>7.4285714285714288</v>
      </c>
      <c r="L359" s="12">
        <f>AVERAGE('FL DOH Daily'!J121:J127)</f>
        <v>151.42857142857142</v>
      </c>
      <c r="M359" s="15">
        <f>'FL DOH Daily'!K127</f>
        <v>4.6762589928057555E-2</v>
      </c>
      <c r="N359" s="52">
        <f>AVERAGE('FL DOH Daily'!O121:O127)</f>
        <v>8</v>
      </c>
      <c r="O359" s="12">
        <f>AVERAGE('FL DOH Daily'!P121:P127)</f>
        <v>98.714285714285708</v>
      </c>
      <c r="P359" s="15">
        <f>'FL DOH Daily'!Q127</f>
        <v>7.4966532797858101E-2</v>
      </c>
      <c r="Q359" s="52">
        <f t="shared" si="42"/>
        <v>25.428571428571431</v>
      </c>
      <c r="R359" s="51">
        <f t="shared" si="43"/>
        <v>388.42857142857139</v>
      </c>
      <c r="S359" s="15">
        <f>'FL DOH Daily'!W127</f>
        <v>6.1442871936486017E-2</v>
      </c>
    </row>
    <row r="360" spans="1:19" x14ac:dyDescent="0.3">
      <c r="A360" s="32">
        <v>44265</v>
      </c>
      <c r="B360" s="35">
        <v>11</v>
      </c>
      <c r="C360" s="6">
        <f>'FL DOH Daily'!Z128</f>
        <v>8</v>
      </c>
      <c r="D360" s="7">
        <f>'FL DOH Daily'!AA128</f>
        <v>2146</v>
      </c>
      <c r="E360" s="19">
        <f t="shared" si="39"/>
        <v>6.7142857142857144</v>
      </c>
      <c r="F360" s="12">
        <f t="shared" si="40"/>
        <v>1783.5714285714287</v>
      </c>
      <c r="G360" s="15">
        <f t="shared" si="41"/>
        <v>3.7386788486232798E-3</v>
      </c>
      <c r="H360" s="11">
        <f>AVERAGE('FL DOH Daily'!C122:C128)</f>
        <v>10.142857142857142</v>
      </c>
      <c r="I360" s="51">
        <f>AVERAGE('FL DOH Daily'!D122:D128)</f>
        <v>142.14285714285714</v>
      </c>
      <c r="J360" s="15">
        <f>'FL DOH Daily'!E128</f>
        <v>6.6604127579737341E-2</v>
      </c>
      <c r="K360" s="52">
        <f>AVERAGE('FL DOH Daily'!I122:I128)</f>
        <v>6.4285714285714288</v>
      </c>
      <c r="L360" s="12">
        <f>AVERAGE('FL DOH Daily'!J122:J128)</f>
        <v>152.28571428571428</v>
      </c>
      <c r="M360" s="15">
        <f>'FL DOH Daily'!K128</f>
        <v>4.0504050405040501E-2</v>
      </c>
      <c r="N360" s="52">
        <f>AVERAGE('FL DOH Daily'!O122:O128)</f>
        <v>8.8571428571428577</v>
      </c>
      <c r="O360" s="12">
        <f>AVERAGE('FL DOH Daily'!P122:P128)</f>
        <v>98</v>
      </c>
      <c r="P360" s="15">
        <f>'FL DOH Daily'!Q128</f>
        <v>8.2887700534759357E-2</v>
      </c>
      <c r="Q360" s="52">
        <f t="shared" si="42"/>
        <v>25.428571428571427</v>
      </c>
      <c r="R360" s="51">
        <f t="shared" si="43"/>
        <v>392.42857142857144</v>
      </c>
      <c r="S360" s="15">
        <f>'FL DOH Daily'!W128</f>
        <v>6.0854700854700856E-2</v>
      </c>
    </row>
    <row r="361" spans="1:19" x14ac:dyDescent="0.3">
      <c r="A361" s="32">
        <v>44266</v>
      </c>
      <c r="B361" s="35">
        <v>6</v>
      </c>
      <c r="C361" s="6">
        <f>'FL DOH Daily'!Z129</f>
        <v>17</v>
      </c>
      <c r="D361" s="7">
        <f>'FL DOH Daily'!AA129</f>
        <v>2246</v>
      </c>
      <c r="E361" s="19">
        <f t="shared" si="39"/>
        <v>8.4285714285714288</v>
      </c>
      <c r="F361" s="12">
        <f t="shared" si="40"/>
        <v>1808</v>
      </c>
      <c r="G361" s="15">
        <f t="shared" si="41"/>
        <v>4.624963605007951E-3</v>
      </c>
      <c r="H361" s="11">
        <f>AVERAGE('FL DOH Daily'!C123:C129)</f>
        <v>11.428571428571429</v>
      </c>
      <c r="I361" s="51">
        <f>AVERAGE('FL DOH Daily'!D123:D129)</f>
        <v>143.28571428571428</v>
      </c>
      <c r="J361" s="15">
        <f>'FL DOH Daily'!E129</f>
        <v>7.3868882733148664E-2</v>
      </c>
      <c r="K361" s="52">
        <f>AVERAGE('FL DOH Daily'!I123:I129)</f>
        <v>6</v>
      </c>
      <c r="L361" s="12">
        <f>AVERAGE('FL DOH Daily'!J123:J129)</f>
        <v>149.14285714285714</v>
      </c>
      <c r="M361" s="15">
        <f>'FL DOH Daily'!K129</f>
        <v>3.8674033149171269E-2</v>
      </c>
      <c r="N361" s="52">
        <f>AVERAGE('FL DOH Daily'!O123:O129)</f>
        <v>8.4285714285714288</v>
      </c>
      <c r="O361" s="12">
        <f>AVERAGE('FL DOH Daily'!P123:P129)</f>
        <v>89.285714285714292</v>
      </c>
      <c r="P361" s="15">
        <f>'FL DOH Daily'!Q129</f>
        <v>8.6257309941520463E-2</v>
      </c>
      <c r="Q361" s="52">
        <f t="shared" si="42"/>
        <v>25.857142857142861</v>
      </c>
      <c r="R361" s="51">
        <f t="shared" si="43"/>
        <v>381.71428571428572</v>
      </c>
      <c r="S361" s="15">
        <f>'FL DOH Daily'!W129</f>
        <v>6.3441990886785843E-2</v>
      </c>
    </row>
    <row r="362" spans="1:19" x14ac:dyDescent="0.3">
      <c r="A362" s="32">
        <v>44267</v>
      </c>
      <c r="B362" s="35">
        <v>11</v>
      </c>
    </row>
    <row r="363" spans="1:19" x14ac:dyDescent="0.3">
      <c r="A363" s="32">
        <v>44268</v>
      </c>
      <c r="B363" s="35">
        <v>9</v>
      </c>
    </row>
    <row r="364" spans="1:19" x14ac:dyDescent="0.3">
      <c r="A364" s="32">
        <v>44269</v>
      </c>
      <c r="B364" s="35">
        <v>19</v>
      </c>
    </row>
    <row r="365" spans="1:19" x14ac:dyDescent="0.3">
      <c r="A365" s="32">
        <v>44270</v>
      </c>
      <c r="B365" s="35">
        <v>9</v>
      </c>
    </row>
    <row r="366" spans="1:19" x14ac:dyDescent="0.3">
      <c r="A366" s="32">
        <v>44271</v>
      </c>
      <c r="B366" s="35">
        <v>10</v>
      </c>
    </row>
  </sheetData>
  <mergeCells count="5">
    <mergeCell ref="B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2021-03-13T03:11:01Z</dcterms:modified>
</cp:coreProperties>
</file>