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jacobfiala_ufl_edu/Documents/Personal/Documents/Extracurricular Research/COVID Dashboard Tracking/"/>
    </mc:Choice>
  </mc:AlternateContent>
  <xr:revisionPtr revIDLastSave="548" documentId="13_ncr:1_{D9285905-B6BA-4F1A-B731-AEE936EE58AD}" xr6:coauthVersionLast="46" xr6:coauthVersionMax="46" xr10:uidLastSave="{6068BA5D-0AE1-4097-910B-DBA972C0CB03}"/>
  <bookViews>
    <workbookView xWindow="-108" yWindow="-108" windowWidth="23256" windowHeight="13176" activeTab="2" xr2:uid="{8D2F052F-A9E3-435E-A9B0-22010EC0AA52}"/>
  </bookViews>
  <sheets>
    <sheet name="FL DOH Cumulative" sheetId="1" r:id="rId1"/>
    <sheet name="FL DOH Daily" sheetId="2" r:id="rId2"/>
    <sheet name="Comparing DOH to UF Dashboard" sheetId="3" r:id="rId3"/>
  </sheets>
  <definedNames>
    <definedName name="_xlnm._FilterDatabase" localSheetId="0" hidden="1">'FL DOH Cumulative'!$A$1:$U$97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5" i="3" l="1"/>
  <c r="E335" i="3" s="1"/>
  <c r="G335" i="3" s="1"/>
  <c r="D335" i="3"/>
  <c r="F335" i="3"/>
  <c r="H335" i="3"/>
  <c r="I335" i="3"/>
  <c r="J335" i="3"/>
  <c r="K335" i="3"/>
  <c r="L335" i="3"/>
  <c r="M335" i="3"/>
  <c r="N335" i="3"/>
  <c r="O335" i="3"/>
  <c r="P335" i="3"/>
  <c r="C336" i="3"/>
  <c r="D336" i="3"/>
  <c r="F336" i="3" s="1"/>
  <c r="E336" i="3"/>
  <c r="H336" i="3"/>
  <c r="I336" i="3"/>
  <c r="J336" i="3"/>
  <c r="K336" i="3"/>
  <c r="L336" i="3"/>
  <c r="M336" i="3"/>
  <c r="N336" i="3"/>
  <c r="O336" i="3"/>
  <c r="P336" i="3"/>
  <c r="AE102" i="2"/>
  <c r="AE103" i="2"/>
  <c r="AE104" i="2"/>
  <c r="Q105" i="1"/>
  <c r="R105" i="1"/>
  <c r="S105" i="1"/>
  <c r="T105" i="1"/>
  <c r="U105" i="1"/>
  <c r="O105" i="1"/>
  <c r="J105" i="1"/>
  <c r="E105" i="1"/>
  <c r="B103" i="2"/>
  <c r="C103" i="2"/>
  <c r="D103" i="2"/>
  <c r="F103" i="2" s="1"/>
  <c r="E103" i="2"/>
  <c r="G103" i="2"/>
  <c r="H103" i="2"/>
  <c r="I103" i="2"/>
  <c r="K103" i="2" s="1"/>
  <c r="J103" i="2"/>
  <c r="M103" i="2"/>
  <c r="N103" i="2"/>
  <c r="O103" i="2"/>
  <c r="P103" i="2"/>
  <c r="Q103" i="2"/>
  <c r="R103" i="2"/>
  <c r="S103" i="2"/>
  <c r="T103" i="2"/>
  <c r="U103" i="2"/>
  <c r="W103" i="2" s="1"/>
  <c r="V103" i="2"/>
  <c r="Y103" i="2"/>
  <c r="B104" i="2"/>
  <c r="C104" i="2"/>
  <c r="D104" i="2"/>
  <c r="E104" i="2"/>
  <c r="F104" i="2"/>
  <c r="G104" i="2"/>
  <c r="H104" i="2"/>
  <c r="I104" i="2"/>
  <c r="J104" i="2"/>
  <c r="M104" i="2"/>
  <c r="N104" i="2"/>
  <c r="O104" i="2"/>
  <c r="Q104" i="2" s="1"/>
  <c r="P104" i="2"/>
  <c r="S104" i="2"/>
  <c r="T104" i="2"/>
  <c r="U104" i="2"/>
  <c r="V104" i="2"/>
  <c r="Y104" i="2"/>
  <c r="Q104" i="1"/>
  <c r="R104" i="1"/>
  <c r="S104" i="1"/>
  <c r="T104" i="1" s="1"/>
  <c r="U104" i="1"/>
  <c r="O104" i="1"/>
  <c r="J104" i="1"/>
  <c r="E104" i="1"/>
  <c r="AB103" i="2"/>
  <c r="AB104" i="2"/>
  <c r="G336" i="3" l="1"/>
  <c r="X104" i="2"/>
  <c r="R104" i="2"/>
  <c r="L104" i="2"/>
  <c r="X103" i="2"/>
  <c r="L103" i="2"/>
  <c r="W104" i="2"/>
  <c r="K104" i="2"/>
  <c r="H333" i="3"/>
  <c r="I333" i="3"/>
  <c r="J333" i="3"/>
  <c r="K333" i="3"/>
  <c r="L333" i="3"/>
  <c r="M333" i="3"/>
  <c r="N333" i="3"/>
  <c r="O333" i="3"/>
  <c r="P333" i="3"/>
  <c r="H334" i="3"/>
  <c r="I334" i="3"/>
  <c r="J334" i="3"/>
  <c r="K334" i="3"/>
  <c r="L334" i="3"/>
  <c r="M334" i="3"/>
  <c r="N334" i="3"/>
  <c r="O334" i="3"/>
  <c r="P334" i="3"/>
  <c r="AE101" i="2"/>
  <c r="E333" i="3"/>
  <c r="G334" i="3" s="1"/>
  <c r="F333" i="3"/>
  <c r="E334" i="3"/>
  <c r="F334" i="3"/>
  <c r="C333" i="3"/>
  <c r="D333" i="3"/>
  <c r="C334" i="3"/>
  <c r="D334" i="3"/>
  <c r="AB101" i="2"/>
  <c r="AB102" i="2"/>
  <c r="B101" i="2"/>
  <c r="C101" i="2"/>
  <c r="D101" i="2"/>
  <c r="E101" i="2"/>
  <c r="F101" i="2"/>
  <c r="G101" i="2"/>
  <c r="H101" i="2"/>
  <c r="I101" i="2"/>
  <c r="K101" i="2" s="1"/>
  <c r="J101" i="2"/>
  <c r="M101" i="2"/>
  <c r="N101" i="2"/>
  <c r="O101" i="2"/>
  <c r="P101" i="2"/>
  <c r="Q101" i="2"/>
  <c r="R101" i="2"/>
  <c r="S101" i="2"/>
  <c r="T101" i="2"/>
  <c r="U101" i="2"/>
  <c r="W101" i="2" s="1"/>
  <c r="V101" i="2"/>
  <c r="Y101" i="2"/>
  <c r="B102" i="2"/>
  <c r="C102" i="2"/>
  <c r="D102" i="2"/>
  <c r="E102" i="2"/>
  <c r="F102" i="2"/>
  <c r="G102" i="2"/>
  <c r="H102" i="2"/>
  <c r="I102" i="2"/>
  <c r="L102" i="2" s="1"/>
  <c r="J102" i="2"/>
  <c r="M102" i="2"/>
  <c r="N102" i="2"/>
  <c r="O102" i="2"/>
  <c r="P102" i="2"/>
  <c r="Q102" i="2"/>
  <c r="R102" i="2"/>
  <c r="S102" i="2"/>
  <c r="T102" i="2"/>
  <c r="U102" i="2"/>
  <c r="X102" i="2" s="1"/>
  <c r="V102" i="2"/>
  <c r="Y102" i="2"/>
  <c r="Q102" i="1"/>
  <c r="R102" i="1"/>
  <c r="S102" i="1"/>
  <c r="T102" i="1"/>
  <c r="U102" i="1"/>
  <c r="Q103" i="1"/>
  <c r="R103" i="1"/>
  <c r="S103" i="1"/>
  <c r="T103" i="1" s="1"/>
  <c r="U103" i="1"/>
  <c r="O102" i="1"/>
  <c r="O103" i="1"/>
  <c r="J102" i="1"/>
  <c r="J103" i="1"/>
  <c r="E102" i="1"/>
  <c r="E103" i="1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241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242" i="3"/>
  <c r="H243" i="3"/>
  <c r="H244" i="3"/>
  <c r="H241" i="3"/>
  <c r="I241" i="3"/>
  <c r="F186" i="3"/>
  <c r="E186" i="3"/>
  <c r="B100" i="2"/>
  <c r="C100" i="2"/>
  <c r="D100" i="2"/>
  <c r="E100" i="2"/>
  <c r="F100" i="2"/>
  <c r="G100" i="2"/>
  <c r="H100" i="2"/>
  <c r="I100" i="2"/>
  <c r="K100" i="2" s="1"/>
  <c r="J100" i="2"/>
  <c r="M100" i="2"/>
  <c r="N100" i="2"/>
  <c r="O100" i="2"/>
  <c r="R100" i="2" s="1"/>
  <c r="P100" i="2"/>
  <c r="S100" i="2"/>
  <c r="T100" i="2"/>
  <c r="U100" i="2"/>
  <c r="W100" i="2" s="1"/>
  <c r="V100" i="2"/>
  <c r="Y100" i="2"/>
  <c r="Q101" i="1"/>
  <c r="R101" i="1"/>
  <c r="S101" i="1"/>
  <c r="T101" i="1"/>
  <c r="U101" i="1"/>
  <c r="O101" i="1"/>
  <c r="J100" i="1"/>
  <c r="J101" i="1"/>
  <c r="E100" i="1"/>
  <c r="E101" i="1"/>
  <c r="I242" i="3"/>
  <c r="L242" i="3"/>
  <c r="O242" i="3"/>
  <c r="I243" i="3"/>
  <c r="L243" i="3"/>
  <c r="O243" i="3"/>
  <c r="I244" i="3"/>
  <c r="L244" i="3"/>
  <c r="O244" i="3"/>
  <c r="I245" i="3"/>
  <c r="L245" i="3"/>
  <c r="O245" i="3"/>
  <c r="I246" i="3"/>
  <c r="L246" i="3"/>
  <c r="O246" i="3"/>
  <c r="I247" i="3"/>
  <c r="L247" i="3"/>
  <c r="O247" i="3"/>
  <c r="I248" i="3"/>
  <c r="L248" i="3"/>
  <c r="O248" i="3"/>
  <c r="I249" i="3"/>
  <c r="L249" i="3"/>
  <c r="O249" i="3"/>
  <c r="I250" i="3"/>
  <c r="L250" i="3"/>
  <c r="O250" i="3"/>
  <c r="I251" i="3"/>
  <c r="L251" i="3"/>
  <c r="O251" i="3"/>
  <c r="I252" i="3"/>
  <c r="L252" i="3"/>
  <c r="O252" i="3"/>
  <c r="I253" i="3"/>
  <c r="L253" i="3"/>
  <c r="O253" i="3"/>
  <c r="I254" i="3"/>
  <c r="L254" i="3"/>
  <c r="O254" i="3"/>
  <c r="I255" i="3"/>
  <c r="L255" i="3"/>
  <c r="O255" i="3"/>
  <c r="I256" i="3"/>
  <c r="L256" i="3"/>
  <c r="O256" i="3"/>
  <c r="I257" i="3"/>
  <c r="L257" i="3"/>
  <c r="O257" i="3"/>
  <c r="I258" i="3"/>
  <c r="L258" i="3"/>
  <c r="O258" i="3"/>
  <c r="I259" i="3"/>
  <c r="L259" i="3"/>
  <c r="O259" i="3"/>
  <c r="I260" i="3"/>
  <c r="L260" i="3"/>
  <c r="O260" i="3"/>
  <c r="I261" i="3"/>
  <c r="L261" i="3"/>
  <c r="O261" i="3"/>
  <c r="I262" i="3"/>
  <c r="L262" i="3"/>
  <c r="O262" i="3"/>
  <c r="I263" i="3"/>
  <c r="L263" i="3"/>
  <c r="O263" i="3"/>
  <c r="I264" i="3"/>
  <c r="L264" i="3"/>
  <c r="O264" i="3"/>
  <c r="I265" i="3"/>
  <c r="L265" i="3"/>
  <c r="O265" i="3"/>
  <c r="I266" i="3"/>
  <c r="L266" i="3"/>
  <c r="O266" i="3"/>
  <c r="I267" i="3"/>
  <c r="L267" i="3"/>
  <c r="O267" i="3"/>
  <c r="I268" i="3"/>
  <c r="L268" i="3"/>
  <c r="O268" i="3"/>
  <c r="I269" i="3"/>
  <c r="L269" i="3"/>
  <c r="O269" i="3"/>
  <c r="I270" i="3"/>
  <c r="L270" i="3"/>
  <c r="O270" i="3"/>
  <c r="I271" i="3"/>
  <c r="L271" i="3"/>
  <c r="O271" i="3"/>
  <c r="I272" i="3"/>
  <c r="L272" i="3"/>
  <c r="O272" i="3"/>
  <c r="I273" i="3"/>
  <c r="L273" i="3"/>
  <c r="O273" i="3"/>
  <c r="I274" i="3"/>
  <c r="L274" i="3"/>
  <c r="O274" i="3"/>
  <c r="I275" i="3"/>
  <c r="L275" i="3"/>
  <c r="O275" i="3"/>
  <c r="I276" i="3"/>
  <c r="L276" i="3"/>
  <c r="O276" i="3"/>
  <c r="I277" i="3"/>
  <c r="L277" i="3"/>
  <c r="O277" i="3"/>
  <c r="I278" i="3"/>
  <c r="L278" i="3"/>
  <c r="O278" i="3"/>
  <c r="I279" i="3"/>
  <c r="L279" i="3"/>
  <c r="O279" i="3"/>
  <c r="I280" i="3"/>
  <c r="L280" i="3"/>
  <c r="O280" i="3"/>
  <c r="I281" i="3"/>
  <c r="L281" i="3"/>
  <c r="O281" i="3"/>
  <c r="I282" i="3"/>
  <c r="L282" i="3"/>
  <c r="O282" i="3"/>
  <c r="I283" i="3"/>
  <c r="L283" i="3"/>
  <c r="O283" i="3"/>
  <c r="I284" i="3"/>
  <c r="L284" i="3"/>
  <c r="O284" i="3"/>
  <c r="I285" i="3"/>
  <c r="L285" i="3"/>
  <c r="O285" i="3"/>
  <c r="I286" i="3"/>
  <c r="L286" i="3"/>
  <c r="O286" i="3"/>
  <c r="I287" i="3"/>
  <c r="L287" i="3"/>
  <c r="O287" i="3"/>
  <c r="I288" i="3"/>
  <c r="L288" i="3"/>
  <c r="O288" i="3"/>
  <c r="I289" i="3"/>
  <c r="L289" i="3"/>
  <c r="O289" i="3"/>
  <c r="I290" i="3"/>
  <c r="L290" i="3"/>
  <c r="O290" i="3"/>
  <c r="I291" i="3"/>
  <c r="L291" i="3"/>
  <c r="O291" i="3"/>
  <c r="I292" i="3"/>
  <c r="L292" i="3"/>
  <c r="O292" i="3"/>
  <c r="I293" i="3"/>
  <c r="L293" i="3"/>
  <c r="O293" i="3"/>
  <c r="I294" i="3"/>
  <c r="L294" i="3"/>
  <c r="O294" i="3"/>
  <c r="I295" i="3"/>
  <c r="L295" i="3"/>
  <c r="O295" i="3"/>
  <c r="I296" i="3"/>
  <c r="L296" i="3"/>
  <c r="O296" i="3"/>
  <c r="I297" i="3"/>
  <c r="L297" i="3"/>
  <c r="O297" i="3"/>
  <c r="I298" i="3"/>
  <c r="L298" i="3"/>
  <c r="O298" i="3"/>
  <c r="I299" i="3"/>
  <c r="L299" i="3"/>
  <c r="O299" i="3"/>
  <c r="I300" i="3"/>
  <c r="L300" i="3"/>
  <c r="O300" i="3"/>
  <c r="I301" i="3"/>
  <c r="L301" i="3"/>
  <c r="O301" i="3"/>
  <c r="I302" i="3"/>
  <c r="L302" i="3"/>
  <c r="O302" i="3"/>
  <c r="I303" i="3"/>
  <c r="L303" i="3"/>
  <c r="O303" i="3"/>
  <c r="I304" i="3"/>
  <c r="L304" i="3"/>
  <c r="O304" i="3"/>
  <c r="I305" i="3"/>
  <c r="L305" i="3"/>
  <c r="O305" i="3"/>
  <c r="I306" i="3"/>
  <c r="L306" i="3"/>
  <c r="O306" i="3"/>
  <c r="I307" i="3"/>
  <c r="L307" i="3"/>
  <c r="O307" i="3"/>
  <c r="I308" i="3"/>
  <c r="L308" i="3"/>
  <c r="O308" i="3"/>
  <c r="I309" i="3"/>
  <c r="L309" i="3"/>
  <c r="O309" i="3"/>
  <c r="I310" i="3"/>
  <c r="L310" i="3"/>
  <c r="O310" i="3"/>
  <c r="I311" i="3"/>
  <c r="L311" i="3"/>
  <c r="O311" i="3"/>
  <c r="I312" i="3"/>
  <c r="L312" i="3"/>
  <c r="O312" i="3"/>
  <c r="I313" i="3"/>
  <c r="L313" i="3"/>
  <c r="O313" i="3"/>
  <c r="I314" i="3"/>
  <c r="L314" i="3"/>
  <c r="O314" i="3"/>
  <c r="I315" i="3"/>
  <c r="L315" i="3"/>
  <c r="O315" i="3"/>
  <c r="I316" i="3"/>
  <c r="L316" i="3"/>
  <c r="O316" i="3"/>
  <c r="I317" i="3"/>
  <c r="L317" i="3"/>
  <c r="O317" i="3"/>
  <c r="I318" i="3"/>
  <c r="L318" i="3"/>
  <c r="O318" i="3"/>
  <c r="I319" i="3"/>
  <c r="L319" i="3"/>
  <c r="O319" i="3"/>
  <c r="I320" i="3"/>
  <c r="L320" i="3"/>
  <c r="O320" i="3"/>
  <c r="I321" i="3"/>
  <c r="L321" i="3"/>
  <c r="O321" i="3"/>
  <c r="I322" i="3"/>
  <c r="L322" i="3"/>
  <c r="O322" i="3"/>
  <c r="I323" i="3"/>
  <c r="L323" i="3"/>
  <c r="O323" i="3"/>
  <c r="I324" i="3"/>
  <c r="L324" i="3"/>
  <c r="O324" i="3"/>
  <c r="I325" i="3"/>
  <c r="L325" i="3"/>
  <c r="O325" i="3"/>
  <c r="I326" i="3"/>
  <c r="L326" i="3"/>
  <c r="O326" i="3"/>
  <c r="I327" i="3"/>
  <c r="L327" i="3"/>
  <c r="O327" i="3"/>
  <c r="I328" i="3"/>
  <c r="L328" i="3"/>
  <c r="O328" i="3"/>
  <c r="I329" i="3"/>
  <c r="L329" i="3"/>
  <c r="O329" i="3"/>
  <c r="I330" i="3"/>
  <c r="L330" i="3"/>
  <c r="O330" i="3"/>
  <c r="I331" i="3"/>
  <c r="L331" i="3"/>
  <c r="O331" i="3"/>
  <c r="I332" i="3"/>
  <c r="L332" i="3"/>
  <c r="O332" i="3"/>
  <c r="O241" i="3"/>
  <c r="L241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236" i="3"/>
  <c r="D236" i="3"/>
  <c r="D235" i="3"/>
  <c r="F235" i="3" s="1"/>
  <c r="C235" i="3"/>
  <c r="AT11" i="2"/>
  <c r="AT10" i="2"/>
  <c r="B99" i="2"/>
  <c r="C99" i="2"/>
  <c r="F99" i="2" s="1"/>
  <c r="D99" i="2"/>
  <c r="G99" i="2"/>
  <c r="H99" i="2"/>
  <c r="I99" i="2"/>
  <c r="J99" i="2"/>
  <c r="M99" i="2"/>
  <c r="N99" i="2"/>
  <c r="O99" i="2"/>
  <c r="P99" i="2"/>
  <c r="R99" i="2"/>
  <c r="S99" i="2"/>
  <c r="T99" i="2"/>
  <c r="U99" i="2"/>
  <c r="V99" i="2"/>
  <c r="Y99" i="2"/>
  <c r="O100" i="1"/>
  <c r="Q100" i="1"/>
  <c r="R100" i="1"/>
  <c r="S100" i="1"/>
  <c r="T100" i="1" s="1"/>
  <c r="U100" i="1"/>
  <c r="AE100" i="2"/>
  <c r="AB99" i="2"/>
  <c r="AB100" i="2"/>
  <c r="B98" i="2"/>
  <c r="C98" i="2"/>
  <c r="D98" i="2"/>
  <c r="G98" i="2"/>
  <c r="H98" i="2"/>
  <c r="I98" i="2"/>
  <c r="J98" i="2"/>
  <c r="M98" i="2"/>
  <c r="N98" i="2"/>
  <c r="O98" i="2"/>
  <c r="R98" i="2" s="1"/>
  <c r="P98" i="2"/>
  <c r="S98" i="2"/>
  <c r="T98" i="2"/>
  <c r="U98" i="2"/>
  <c r="V98" i="2"/>
  <c r="Y98" i="2"/>
  <c r="E98" i="1"/>
  <c r="E99" i="1"/>
  <c r="J98" i="1"/>
  <c r="J99" i="1"/>
  <c r="O98" i="1"/>
  <c r="O99" i="1"/>
  <c r="Q98" i="1"/>
  <c r="R98" i="1"/>
  <c r="S98" i="1"/>
  <c r="T98" i="1"/>
  <c r="U98" i="1"/>
  <c r="Q99" i="1"/>
  <c r="R99" i="1"/>
  <c r="S99" i="1"/>
  <c r="T99" i="1" s="1"/>
  <c r="U99" i="1"/>
  <c r="AE98" i="2"/>
  <c r="AE99" i="2"/>
  <c r="AB98" i="2"/>
  <c r="G333" i="3" l="1"/>
  <c r="X101" i="2"/>
  <c r="L101" i="2"/>
  <c r="W102" i="2"/>
  <c r="K102" i="2"/>
  <c r="G190" i="3"/>
  <c r="G211" i="3"/>
  <c r="G216" i="3"/>
  <c r="G200" i="3"/>
  <c r="G227" i="3"/>
  <c r="G232" i="3"/>
  <c r="G208" i="3"/>
  <c r="G197" i="3"/>
  <c r="G224" i="3"/>
  <c r="G195" i="3"/>
  <c r="G228" i="3"/>
  <c r="G196" i="3"/>
  <c r="G199" i="3"/>
  <c r="G215" i="3"/>
  <c r="G233" i="3"/>
  <c r="G229" i="3"/>
  <c r="G221" i="3"/>
  <c r="G217" i="3"/>
  <c r="G213" i="3"/>
  <c r="G209" i="3"/>
  <c r="G205" i="3"/>
  <c r="G201" i="3"/>
  <c r="G193" i="3"/>
  <c r="G187" i="3"/>
  <c r="G203" i="3"/>
  <c r="G219" i="3"/>
  <c r="G234" i="3"/>
  <c r="G230" i="3"/>
  <c r="G226" i="3"/>
  <c r="G222" i="3"/>
  <c r="G218" i="3"/>
  <c r="G214" i="3"/>
  <c r="G210" i="3"/>
  <c r="G206" i="3"/>
  <c r="G202" i="3"/>
  <c r="G198" i="3"/>
  <c r="G194" i="3"/>
  <c r="G220" i="3"/>
  <c r="G212" i="3"/>
  <c r="G204" i="3"/>
  <c r="G231" i="3"/>
  <c r="G225" i="3"/>
  <c r="G191" i="3"/>
  <c r="G207" i="3"/>
  <c r="G223" i="3"/>
  <c r="G192" i="3"/>
  <c r="G188" i="3"/>
  <c r="G189" i="3"/>
  <c r="G186" i="3"/>
  <c r="Q100" i="2"/>
  <c r="X100" i="2"/>
  <c r="L100" i="2"/>
  <c r="F242" i="3"/>
  <c r="F318" i="3"/>
  <c r="F302" i="3"/>
  <c r="F286" i="3"/>
  <c r="F270" i="3"/>
  <c r="F254" i="3"/>
  <c r="F331" i="3"/>
  <c r="F330" i="3"/>
  <c r="F329" i="3"/>
  <c r="F327" i="3"/>
  <c r="F325" i="3"/>
  <c r="F323" i="3"/>
  <c r="F321" i="3"/>
  <c r="F319" i="3"/>
  <c r="F317" i="3"/>
  <c r="F315" i="3"/>
  <c r="F313" i="3"/>
  <c r="F311" i="3"/>
  <c r="F309" i="3"/>
  <c r="F307" i="3"/>
  <c r="F305" i="3"/>
  <c r="F303" i="3"/>
  <c r="F301" i="3"/>
  <c r="F299" i="3"/>
  <c r="F297" i="3"/>
  <c r="F295" i="3"/>
  <c r="F293" i="3"/>
  <c r="F291" i="3"/>
  <c r="F289" i="3"/>
  <c r="F287" i="3"/>
  <c r="F285" i="3"/>
  <c r="F283" i="3"/>
  <c r="F281" i="3"/>
  <c r="F279" i="3"/>
  <c r="F277" i="3"/>
  <c r="F275" i="3"/>
  <c r="F273" i="3"/>
  <c r="F271" i="3"/>
  <c r="F269" i="3"/>
  <c r="F267" i="3"/>
  <c r="F265" i="3"/>
  <c r="F263" i="3"/>
  <c r="F261" i="3"/>
  <c r="F259" i="3"/>
  <c r="F257" i="3"/>
  <c r="F255" i="3"/>
  <c r="F253" i="3"/>
  <c r="F251" i="3"/>
  <c r="F249" i="3"/>
  <c r="F247" i="3"/>
  <c r="F245" i="3"/>
  <c r="F243" i="3"/>
  <c r="F326" i="3"/>
  <c r="F310" i="3"/>
  <c r="F294" i="3"/>
  <c r="F278" i="3"/>
  <c r="F262" i="3"/>
  <c r="F246" i="3"/>
  <c r="F322" i="3"/>
  <c r="F306" i="3"/>
  <c r="F290" i="3"/>
  <c r="F274" i="3"/>
  <c r="F258" i="3"/>
  <c r="F332" i="3"/>
  <c r="F328" i="3"/>
  <c r="F324" i="3"/>
  <c r="F320" i="3"/>
  <c r="F316" i="3"/>
  <c r="F312" i="3"/>
  <c r="F308" i="3"/>
  <c r="F304" i="3"/>
  <c r="F300" i="3"/>
  <c r="F296" i="3"/>
  <c r="F292" i="3"/>
  <c r="F288" i="3"/>
  <c r="F284" i="3"/>
  <c r="F280" i="3"/>
  <c r="F276" i="3"/>
  <c r="F272" i="3"/>
  <c r="F268" i="3"/>
  <c r="F264" i="3"/>
  <c r="F260" i="3"/>
  <c r="F256" i="3"/>
  <c r="F252" i="3"/>
  <c r="F248" i="3"/>
  <c r="F244" i="3"/>
  <c r="F238" i="3"/>
  <c r="F314" i="3"/>
  <c r="F298" i="3"/>
  <c r="F282" i="3"/>
  <c r="F266" i="3"/>
  <c r="F250" i="3"/>
  <c r="F241" i="3"/>
  <c r="F237" i="3"/>
  <c r="F98" i="2"/>
  <c r="F240" i="3"/>
  <c r="F236" i="3"/>
  <c r="F239" i="3"/>
  <c r="E330" i="3"/>
  <c r="E326" i="3"/>
  <c r="E322" i="3"/>
  <c r="E318" i="3"/>
  <c r="E312" i="3"/>
  <c r="E308" i="3"/>
  <c r="E306" i="3"/>
  <c r="E302" i="3"/>
  <c r="E296" i="3"/>
  <c r="E292" i="3"/>
  <c r="E288" i="3"/>
  <c r="E284" i="3"/>
  <c r="E280" i="3"/>
  <c r="E278" i="3"/>
  <c r="E272" i="3"/>
  <c r="E270" i="3"/>
  <c r="E264" i="3"/>
  <c r="E260" i="3"/>
  <c r="E258" i="3"/>
  <c r="E252" i="3"/>
  <c r="E250" i="3"/>
  <c r="E244" i="3"/>
  <c r="E332" i="3"/>
  <c r="E328" i="3"/>
  <c r="E324" i="3"/>
  <c r="E320" i="3"/>
  <c r="E316" i="3"/>
  <c r="E314" i="3"/>
  <c r="E310" i="3"/>
  <c r="E304" i="3"/>
  <c r="E300" i="3"/>
  <c r="E298" i="3"/>
  <c r="E294" i="3"/>
  <c r="E290" i="3"/>
  <c r="E286" i="3"/>
  <c r="E282" i="3"/>
  <c r="E276" i="3"/>
  <c r="E274" i="3"/>
  <c r="E268" i="3"/>
  <c r="E266" i="3"/>
  <c r="E262" i="3"/>
  <c r="E256" i="3"/>
  <c r="E254" i="3"/>
  <c r="E248" i="3"/>
  <c r="E246" i="3"/>
  <c r="E242" i="3"/>
  <c r="G246" i="3" s="1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7" i="3"/>
  <c r="E236" i="3"/>
  <c r="E269" i="3"/>
  <c r="E238" i="3"/>
  <c r="E325" i="3"/>
  <c r="E317" i="3"/>
  <c r="E309" i="3"/>
  <c r="E301" i="3"/>
  <c r="E293" i="3"/>
  <c r="E289" i="3"/>
  <c r="E281" i="3"/>
  <c r="E273" i="3"/>
  <c r="E261" i="3"/>
  <c r="E253" i="3"/>
  <c r="E245" i="3"/>
  <c r="E240" i="3"/>
  <c r="E329" i="3"/>
  <c r="E321" i="3"/>
  <c r="E313" i="3"/>
  <c r="E305" i="3"/>
  <c r="E297" i="3"/>
  <c r="E285" i="3"/>
  <c r="E277" i="3"/>
  <c r="E265" i="3"/>
  <c r="E257" i="3"/>
  <c r="E249" i="3"/>
  <c r="E241" i="3"/>
  <c r="E239" i="3"/>
  <c r="E235" i="3"/>
  <c r="G235" i="3" s="1"/>
  <c r="X99" i="2"/>
  <c r="L99" i="2"/>
  <c r="X98" i="2"/>
  <c r="L98" i="2"/>
  <c r="B3" i="2"/>
  <c r="C3" i="2"/>
  <c r="D3" i="2"/>
  <c r="F3" i="2"/>
  <c r="G3" i="2"/>
  <c r="H3" i="2"/>
  <c r="I3" i="2"/>
  <c r="J3" i="2"/>
  <c r="M3" i="2"/>
  <c r="N3" i="2"/>
  <c r="O3" i="2"/>
  <c r="P3" i="2"/>
  <c r="S3" i="2"/>
  <c r="T3" i="2"/>
  <c r="U3" i="2"/>
  <c r="V3" i="2"/>
  <c r="Y3" i="2"/>
  <c r="B4" i="2"/>
  <c r="C4" i="2"/>
  <c r="F4" i="2" s="1"/>
  <c r="D4" i="2"/>
  <c r="G4" i="2"/>
  <c r="H4" i="2"/>
  <c r="I4" i="2"/>
  <c r="J4" i="2"/>
  <c r="M4" i="2"/>
  <c r="N4" i="2"/>
  <c r="O4" i="2"/>
  <c r="P4" i="2"/>
  <c r="S4" i="2"/>
  <c r="T4" i="2"/>
  <c r="U4" i="2"/>
  <c r="V4" i="2"/>
  <c r="X4" i="2"/>
  <c r="Y4" i="2"/>
  <c r="B5" i="2"/>
  <c r="C5" i="2"/>
  <c r="D5" i="2"/>
  <c r="F5" i="2"/>
  <c r="G5" i="2"/>
  <c r="H5" i="2"/>
  <c r="I5" i="2"/>
  <c r="J5" i="2"/>
  <c r="M5" i="2"/>
  <c r="N5" i="2"/>
  <c r="O5" i="2"/>
  <c r="P5" i="2"/>
  <c r="S5" i="2"/>
  <c r="T5" i="2"/>
  <c r="U5" i="2"/>
  <c r="X5" i="2" s="1"/>
  <c r="V5" i="2"/>
  <c r="Y5" i="2"/>
  <c r="B6" i="2"/>
  <c r="C6" i="2"/>
  <c r="D6" i="2"/>
  <c r="G6" i="2"/>
  <c r="H6" i="2"/>
  <c r="I6" i="2"/>
  <c r="J6" i="2"/>
  <c r="M6" i="2"/>
  <c r="N6" i="2"/>
  <c r="O6" i="2"/>
  <c r="P6" i="2"/>
  <c r="S6" i="2"/>
  <c r="T6" i="2"/>
  <c r="U6" i="2"/>
  <c r="V6" i="2"/>
  <c r="X6" i="2"/>
  <c r="Y6" i="2"/>
  <c r="B7" i="2"/>
  <c r="C7" i="2"/>
  <c r="D7" i="2"/>
  <c r="F7" i="2"/>
  <c r="G7" i="2"/>
  <c r="H7" i="2"/>
  <c r="I7" i="2"/>
  <c r="J7" i="2"/>
  <c r="K12" i="2" s="1"/>
  <c r="M7" i="2"/>
  <c r="N7" i="2"/>
  <c r="O7" i="2"/>
  <c r="P7" i="2"/>
  <c r="S7" i="2"/>
  <c r="T7" i="2"/>
  <c r="U7" i="2"/>
  <c r="V7" i="2"/>
  <c r="W10" i="2" s="1"/>
  <c r="Y7" i="2"/>
  <c r="B8" i="2"/>
  <c r="C8" i="2"/>
  <c r="D8" i="2"/>
  <c r="G8" i="2"/>
  <c r="H8" i="2"/>
  <c r="I8" i="2"/>
  <c r="J8" i="2"/>
  <c r="M8" i="2"/>
  <c r="N8" i="2"/>
  <c r="O8" i="2"/>
  <c r="P8" i="2"/>
  <c r="S8" i="2"/>
  <c r="T8" i="2"/>
  <c r="U8" i="2"/>
  <c r="V8" i="2"/>
  <c r="X8" i="2"/>
  <c r="Y8" i="2"/>
  <c r="B9" i="2"/>
  <c r="C9" i="2"/>
  <c r="D9" i="2"/>
  <c r="F9" i="2" s="1"/>
  <c r="G9" i="2"/>
  <c r="H9" i="2"/>
  <c r="I9" i="2"/>
  <c r="J9" i="2"/>
  <c r="M9" i="2"/>
  <c r="N9" i="2"/>
  <c r="O9" i="2"/>
  <c r="P9" i="2"/>
  <c r="S9" i="2"/>
  <c r="T9" i="2"/>
  <c r="U9" i="2"/>
  <c r="V9" i="2"/>
  <c r="Y9" i="2"/>
  <c r="AB9" i="2"/>
  <c r="AE9" i="2"/>
  <c r="B10" i="2"/>
  <c r="C10" i="2"/>
  <c r="D10" i="2"/>
  <c r="G10" i="2"/>
  <c r="H10" i="2"/>
  <c r="I10" i="2"/>
  <c r="J10" i="2"/>
  <c r="M10" i="2"/>
  <c r="N10" i="2"/>
  <c r="O10" i="2"/>
  <c r="P10" i="2"/>
  <c r="R10" i="2"/>
  <c r="S10" i="2"/>
  <c r="T10" i="2"/>
  <c r="U10" i="2"/>
  <c r="V10" i="2"/>
  <c r="X10" i="2" s="1"/>
  <c r="Y10" i="2"/>
  <c r="AB10" i="2"/>
  <c r="AE10" i="2"/>
  <c r="B11" i="2"/>
  <c r="C11" i="2"/>
  <c r="D11" i="2"/>
  <c r="G11" i="2"/>
  <c r="H11" i="2"/>
  <c r="I11" i="2"/>
  <c r="J11" i="2"/>
  <c r="L11" i="2"/>
  <c r="M11" i="2"/>
  <c r="N11" i="2"/>
  <c r="O11" i="2"/>
  <c r="P11" i="2"/>
  <c r="S11" i="2"/>
  <c r="T11" i="2"/>
  <c r="U11" i="2"/>
  <c r="V11" i="2"/>
  <c r="W14" i="2" s="1"/>
  <c r="Y11" i="2"/>
  <c r="AB11" i="2"/>
  <c r="AE11" i="2"/>
  <c r="B12" i="2"/>
  <c r="C12" i="2"/>
  <c r="D12" i="2"/>
  <c r="G12" i="2"/>
  <c r="H12" i="2"/>
  <c r="I12" i="2"/>
  <c r="J12" i="2"/>
  <c r="M12" i="2"/>
  <c r="N12" i="2"/>
  <c r="O12" i="2"/>
  <c r="P12" i="2"/>
  <c r="R12" i="2"/>
  <c r="S12" i="2"/>
  <c r="T12" i="2"/>
  <c r="U12" i="2"/>
  <c r="V12" i="2"/>
  <c r="X12" i="2" s="1"/>
  <c r="W12" i="2"/>
  <c r="Y12" i="2"/>
  <c r="AB12" i="2"/>
  <c r="AE12" i="2"/>
  <c r="B13" i="2"/>
  <c r="C13" i="2"/>
  <c r="D13" i="2"/>
  <c r="G13" i="2"/>
  <c r="H13" i="2"/>
  <c r="I13" i="2"/>
  <c r="J13" i="2"/>
  <c r="L13" i="2"/>
  <c r="M13" i="2"/>
  <c r="N13" i="2"/>
  <c r="O13" i="2"/>
  <c r="P13" i="2"/>
  <c r="S13" i="2"/>
  <c r="T13" i="2"/>
  <c r="U13" i="2"/>
  <c r="V13" i="2"/>
  <c r="Y13" i="2"/>
  <c r="AB13" i="2"/>
  <c r="AE13" i="2"/>
  <c r="B14" i="2"/>
  <c r="C14" i="2"/>
  <c r="D14" i="2"/>
  <c r="G14" i="2"/>
  <c r="H14" i="2"/>
  <c r="I14" i="2"/>
  <c r="J14" i="2"/>
  <c r="M14" i="2"/>
  <c r="N14" i="2"/>
  <c r="O14" i="2"/>
  <c r="P14" i="2"/>
  <c r="R14" i="2"/>
  <c r="S14" i="2"/>
  <c r="T14" i="2"/>
  <c r="U14" i="2"/>
  <c r="V14" i="2"/>
  <c r="X14" i="2" s="1"/>
  <c r="Y14" i="2"/>
  <c r="AB14" i="2"/>
  <c r="AE14" i="2"/>
  <c r="B15" i="2"/>
  <c r="C15" i="2"/>
  <c r="D15" i="2"/>
  <c r="E15" i="2"/>
  <c r="G15" i="2"/>
  <c r="H15" i="2"/>
  <c r="I15" i="2"/>
  <c r="J15" i="2"/>
  <c r="L15" i="2"/>
  <c r="M15" i="2"/>
  <c r="N15" i="2"/>
  <c r="O15" i="2"/>
  <c r="P15" i="2"/>
  <c r="S15" i="2"/>
  <c r="T15" i="2"/>
  <c r="U15" i="2"/>
  <c r="V15" i="2"/>
  <c r="Y15" i="2"/>
  <c r="AB15" i="2"/>
  <c r="AE15" i="2"/>
  <c r="B16" i="2"/>
  <c r="C16" i="2"/>
  <c r="D16" i="2"/>
  <c r="G16" i="2"/>
  <c r="H16" i="2"/>
  <c r="I16" i="2"/>
  <c r="J16" i="2"/>
  <c r="L16" i="2" s="1"/>
  <c r="K16" i="2"/>
  <c r="M16" i="2"/>
  <c r="N16" i="2"/>
  <c r="O16" i="2"/>
  <c r="P16" i="2"/>
  <c r="R16" i="2"/>
  <c r="S16" i="2"/>
  <c r="T16" i="2"/>
  <c r="U16" i="2"/>
  <c r="V16" i="2"/>
  <c r="X16" i="2" s="1"/>
  <c r="Y16" i="2"/>
  <c r="AB16" i="2"/>
  <c r="AE16" i="2"/>
  <c r="B17" i="2"/>
  <c r="C17" i="2"/>
  <c r="D17" i="2"/>
  <c r="F17" i="2" s="1"/>
  <c r="E17" i="2"/>
  <c r="G17" i="2"/>
  <c r="H17" i="2"/>
  <c r="I17" i="2"/>
  <c r="J17" i="2"/>
  <c r="L17" i="2"/>
  <c r="M17" i="2"/>
  <c r="N17" i="2"/>
  <c r="O17" i="2"/>
  <c r="P17" i="2"/>
  <c r="S17" i="2"/>
  <c r="T17" i="2"/>
  <c r="U17" i="2"/>
  <c r="V17" i="2"/>
  <c r="Y17" i="2"/>
  <c r="AB17" i="2"/>
  <c r="AE17" i="2"/>
  <c r="B18" i="2"/>
  <c r="C18" i="2"/>
  <c r="D18" i="2"/>
  <c r="G18" i="2"/>
  <c r="H18" i="2"/>
  <c r="I18" i="2"/>
  <c r="J18" i="2"/>
  <c r="L18" i="2" s="1"/>
  <c r="K18" i="2"/>
  <c r="M18" i="2"/>
  <c r="N18" i="2"/>
  <c r="O18" i="2"/>
  <c r="P18" i="2"/>
  <c r="R18" i="2"/>
  <c r="S18" i="2"/>
  <c r="T18" i="2"/>
  <c r="U18" i="2"/>
  <c r="V18" i="2"/>
  <c r="X18" i="2" s="1"/>
  <c r="Y18" i="2"/>
  <c r="AB18" i="2"/>
  <c r="AE18" i="2"/>
  <c r="B19" i="2"/>
  <c r="C19" i="2"/>
  <c r="D19" i="2"/>
  <c r="G19" i="2"/>
  <c r="H19" i="2"/>
  <c r="I19" i="2"/>
  <c r="J19" i="2"/>
  <c r="M19" i="2"/>
  <c r="N19" i="2"/>
  <c r="O19" i="2"/>
  <c r="P19" i="2"/>
  <c r="S19" i="2"/>
  <c r="T19" i="2"/>
  <c r="U19" i="2"/>
  <c r="V19" i="2"/>
  <c r="Y19" i="2"/>
  <c r="AB19" i="2"/>
  <c r="AE19" i="2"/>
  <c r="B20" i="2"/>
  <c r="C20" i="2"/>
  <c r="D20" i="2"/>
  <c r="G20" i="2"/>
  <c r="H20" i="2"/>
  <c r="I20" i="2"/>
  <c r="J20" i="2"/>
  <c r="L20" i="2" s="1"/>
  <c r="M20" i="2"/>
  <c r="N20" i="2"/>
  <c r="O20" i="2"/>
  <c r="P20" i="2"/>
  <c r="S20" i="2"/>
  <c r="T20" i="2"/>
  <c r="U20" i="2"/>
  <c r="V20" i="2"/>
  <c r="Y20" i="2"/>
  <c r="AB20" i="2"/>
  <c r="AE20" i="2"/>
  <c r="B21" i="2"/>
  <c r="C21" i="2"/>
  <c r="D21" i="2"/>
  <c r="G21" i="2"/>
  <c r="H21" i="2"/>
  <c r="I21" i="2"/>
  <c r="J21" i="2"/>
  <c r="M21" i="2"/>
  <c r="N21" i="2"/>
  <c r="O21" i="2"/>
  <c r="P21" i="2"/>
  <c r="S21" i="2"/>
  <c r="T21" i="2"/>
  <c r="U21" i="2"/>
  <c r="V21" i="2"/>
  <c r="X21" i="2"/>
  <c r="Y21" i="2"/>
  <c r="AB21" i="2"/>
  <c r="AE21" i="2"/>
  <c r="B22" i="2"/>
  <c r="C22" i="2"/>
  <c r="D22" i="2"/>
  <c r="G22" i="2"/>
  <c r="H22" i="2"/>
  <c r="I22" i="2"/>
  <c r="J22" i="2"/>
  <c r="L22" i="2" s="1"/>
  <c r="M22" i="2"/>
  <c r="N22" i="2"/>
  <c r="O22" i="2"/>
  <c r="P22" i="2"/>
  <c r="R22" i="2"/>
  <c r="S22" i="2"/>
  <c r="T22" i="2"/>
  <c r="U22" i="2"/>
  <c r="V22" i="2"/>
  <c r="X22" i="2" s="1"/>
  <c r="Y22" i="2"/>
  <c r="AB22" i="2"/>
  <c r="AE22" i="2"/>
  <c r="B23" i="2"/>
  <c r="C23" i="2"/>
  <c r="D23" i="2"/>
  <c r="G23" i="2"/>
  <c r="H23" i="2"/>
  <c r="I23" i="2"/>
  <c r="L23" i="2" s="1"/>
  <c r="J23" i="2"/>
  <c r="M23" i="2"/>
  <c r="N23" i="2"/>
  <c r="O23" i="2"/>
  <c r="P23" i="2"/>
  <c r="S23" i="2"/>
  <c r="T23" i="2"/>
  <c r="U23" i="2"/>
  <c r="V23" i="2"/>
  <c r="X23" i="2"/>
  <c r="Y23" i="2"/>
  <c r="AB23" i="2"/>
  <c r="AE23" i="2"/>
  <c r="B24" i="2"/>
  <c r="C24" i="2"/>
  <c r="D24" i="2"/>
  <c r="G24" i="2"/>
  <c r="H24" i="2"/>
  <c r="I24" i="2"/>
  <c r="J24" i="2"/>
  <c r="M24" i="2"/>
  <c r="N24" i="2"/>
  <c r="O24" i="2"/>
  <c r="P24" i="2"/>
  <c r="R24" i="2"/>
  <c r="S24" i="2"/>
  <c r="T24" i="2"/>
  <c r="U24" i="2"/>
  <c r="V24" i="2"/>
  <c r="X24" i="2" s="1"/>
  <c r="Y24" i="2"/>
  <c r="AB24" i="2"/>
  <c r="AE24" i="2"/>
  <c r="B25" i="2"/>
  <c r="C25" i="2"/>
  <c r="D25" i="2"/>
  <c r="G25" i="2"/>
  <c r="H25" i="2"/>
  <c r="I25" i="2"/>
  <c r="L25" i="2" s="1"/>
  <c r="J25" i="2"/>
  <c r="M25" i="2"/>
  <c r="N25" i="2"/>
  <c r="O25" i="2"/>
  <c r="P25" i="2"/>
  <c r="S25" i="2"/>
  <c r="T25" i="2"/>
  <c r="U25" i="2"/>
  <c r="V25" i="2"/>
  <c r="Y25" i="2"/>
  <c r="AB25" i="2"/>
  <c r="AE25" i="2"/>
  <c r="B26" i="2"/>
  <c r="C26" i="2"/>
  <c r="D26" i="2"/>
  <c r="G26" i="2"/>
  <c r="H26" i="2"/>
  <c r="I26" i="2"/>
  <c r="J26" i="2"/>
  <c r="L26" i="2" s="1"/>
  <c r="M26" i="2"/>
  <c r="N26" i="2"/>
  <c r="O26" i="2"/>
  <c r="R26" i="2" s="1"/>
  <c r="P26" i="2"/>
  <c r="S26" i="2"/>
  <c r="T26" i="2"/>
  <c r="U26" i="2"/>
  <c r="V26" i="2"/>
  <c r="Y26" i="2"/>
  <c r="AB26" i="2"/>
  <c r="AE26" i="2"/>
  <c r="B27" i="2"/>
  <c r="C27" i="2"/>
  <c r="D27" i="2"/>
  <c r="G27" i="2"/>
  <c r="H27" i="2"/>
  <c r="I27" i="2"/>
  <c r="J27" i="2"/>
  <c r="M27" i="2"/>
  <c r="N27" i="2"/>
  <c r="O27" i="2"/>
  <c r="P27" i="2"/>
  <c r="S27" i="2"/>
  <c r="T27" i="2"/>
  <c r="U27" i="2"/>
  <c r="V27" i="2"/>
  <c r="Y27" i="2"/>
  <c r="AB27" i="2"/>
  <c r="AE27" i="2"/>
  <c r="B28" i="2"/>
  <c r="C28" i="2"/>
  <c r="D28" i="2"/>
  <c r="G28" i="2"/>
  <c r="H28" i="2"/>
  <c r="I28" i="2"/>
  <c r="J28" i="2"/>
  <c r="M28" i="2"/>
  <c r="N28" i="2"/>
  <c r="O28" i="2"/>
  <c r="P28" i="2"/>
  <c r="R28" i="2"/>
  <c r="S28" i="2"/>
  <c r="T28" i="2"/>
  <c r="U28" i="2"/>
  <c r="V28" i="2"/>
  <c r="X28" i="2" s="1"/>
  <c r="Y28" i="2"/>
  <c r="AB28" i="2"/>
  <c r="AE28" i="2"/>
  <c r="B29" i="2"/>
  <c r="C29" i="2"/>
  <c r="D29" i="2"/>
  <c r="G29" i="2"/>
  <c r="H29" i="2"/>
  <c r="I29" i="2"/>
  <c r="J29" i="2"/>
  <c r="M29" i="2"/>
  <c r="N29" i="2"/>
  <c r="O29" i="2"/>
  <c r="P29" i="2"/>
  <c r="S29" i="2"/>
  <c r="T29" i="2"/>
  <c r="U29" i="2"/>
  <c r="X29" i="2" s="1"/>
  <c r="V29" i="2"/>
  <c r="Y29" i="2"/>
  <c r="AB29" i="2"/>
  <c r="AE29" i="2"/>
  <c r="B30" i="2"/>
  <c r="C30" i="2"/>
  <c r="D30" i="2"/>
  <c r="G30" i="2"/>
  <c r="H30" i="2"/>
  <c r="I30" i="2"/>
  <c r="J30" i="2"/>
  <c r="L30" i="2" s="1"/>
  <c r="M30" i="2"/>
  <c r="N30" i="2"/>
  <c r="O30" i="2"/>
  <c r="P30" i="2"/>
  <c r="S30" i="2"/>
  <c r="T30" i="2"/>
  <c r="U30" i="2"/>
  <c r="V30" i="2"/>
  <c r="Y30" i="2"/>
  <c r="AB30" i="2"/>
  <c r="AE30" i="2"/>
  <c r="B31" i="2"/>
  <c r="C31" i="2"/>
  <c r="D31" i="2"/>
  <c r="G31" i="2"/>
  <c r="H31" i="2"/>
  <c r="I31" i="2"/>
  <c r="J31" i="2"/>
  <c r="L31" i="2"/>
  <c r="M31" i="2"/>
  <c r="N31" i="2"/>
  <c r="O31" i="2"/>
  <c r="P31" i="2"/>
  <c r="S31" i="2"/>
  <c r="T31" i="2"/>
  <c r="U31" i="2"/>
  <c r="V31" i="2"/>
  <c r="Y31" i="2"/>
  <c r="AB31" i="2"/>
  <c r="AE31" i="2"/>
  <c r="B32" i="2"/>
  <c r="C32" i="2"/>
  <c r="D32" i="2"/>
  <c r="G32" i="2"/>
  <c r="H32" i="2"/>
  <c r="I32" i="2"/>
  <c r="J32" i="2"/>
  <c r="L32" i="2" s="1"/>
  <c r="M32" i="2"/>
  <c r="N32" i="2"/>
  <c r="O32" i="2"/>
  <c r="R32" i="2" s="1"/>
  <c r="P32" i="2"/>
  <c r="S32" i="2"/>
  <c r="T32" i="2"/>
  <c r="U32" i="2"/>
  <c r="V32" i="2"/>
  <c r="Y32" i="2"/>
  <c r="AB32" i="2"/>
  <c r="AE32" i="2"/>
  <c r="B33" i="2"/>
  <c r="C33" i="2"/>
  <c r="D33" i="2"/>
  <c r="G33" i="2"/>
  <c r="H33" i="2"/>
  <c r="I33" i="2"/>
  <c r="J33" i="2"/>
  <c r="L33" i="2"/>
  <c r="M33" i="2"/>
  <c r="N33" i="2"/>
  <c r="O33" i="2"/>
  <c r="P33" i="2"/>
  <c r="S33" i="2"/>
  <c r="T33" i="2"/>
  <c r="U33" i="2"/>
  <c r="V33" i="2"/>
  <c r="Y33" i="2"/>
  <c r="AB33" i="2"/>
  <c r="AE33" i="2"/>
  <c r="B34" i="2"/>
  <c r="C34" i="2"/>
  <c r="D34" i="2"/>
  <c r="G34" i="2"/>
  <c r="H34" i="2"/>
  <c r="I34" i="2"/>
  <c r="J34" i="2"/>
  <c r="L34" i="2" s="1"/>
  <c r="M34" i="2"/>
  <c r="N34" i="2"/>
  <c r="O34" i="2"/>
  <c r="P34" i="2"/>
  <c r="R34" i="2"/>
  <c r="S34" i="2"/>
  <c r="T34" i="2"/>
  <c r="U34" i="2"/>
  <c r="V34" i="2"/>
  <c r="X34" i="2" s="1"/>
  <c r="Y34" i="2"/>
  <c r="AB34" i="2"/>
  <c r="AE34" i="2"/>
  <c r="B35" i="2"/>
  <c r="C35" i="2"/>
  <c r="D35" i="2"/>
  <c r="G35" i="2"/>
  <c r="H35" i="2"/>
  <c r="I35" i="2"/>
  <c r="J35" i="2"/>
  <c r="M35" i="2"/>
  <c r="N35" i="2"/>
  <c r="O35" i="2"/>
  <c r="P35" i="2"/>
  <c r="S35" i="2"/>
  <c r="T35" i="2"/>
  <c r="U35" i="2"/>
  <c r="V35" i="2"/>
  <c r="Y35" i="2"/>
  <c r="AB35" i="2"/>
  <c r="AE35" i="2"/>
  <c r="B36" i="2"/>
  <c r="C36" i="2"/>
  <c r="D36" i="2"/>
  <c r="G36" i="2"/>
  <c r="H36" i="2"/>
  <c r="I36" i="2"/>
  <c r="J36" i="2"/>
  <c r="L36" i="2" s="1"/>
  <c r="M36" i="2"/>
  <c r="N36" i="2"/>
  <c r="O36" i="2"/>
  <c r="P36" i="2"/>
  <c r="S36" i="2"/>
  <c r="T36" i="2"/>
  <c r="U36" i="2"/>
  <c r="V36" i="2"/>
  <c r="Y36" i="2"/>
  <c r="AB36" i="2"/>
  <c r="AE36" i="2"/>
  <c r="B37" i="2"/>
  <c r="C37" i="2"/>
  <c r="D37" i="2"/>
  <c r="G37" i="2"/>
  <c r="H37" i="2"/>
  <c r="I37" i="2"/>
  <c r="J37" i="2"/>
  <c r="M37" i="2"/>
  <c r="N37" i="2"/>
  <c r="O37" i="2"/>
  <c r="P37" i="2"/>
  <c r="S37" i="2"/>
  <c r="T37" i="2"/>
  <c r="U37" i="2"/>
  <c r="V37" i="2"/>
  <c r="X37" i="2"/>
  <c r="Y37" i="2"/>
  <c r="AB37" i="2"/>
  <c r="AE37" i="2"/>
  <c r="B38" i="2"/>
  <c r="C38" i="2"/>
  <c r="D38" i="2"/>
  <c r="G38" i="2"/>
  <c r="H38" i="2"/>
  <c r="I38" i="2"/>
  <c r="J38" i="2"/>
  <c r="L38" i="2" s="1"/>
  <c r="M38" i="2"/>
  <c r="N38" i="2"/>
  <c r="O38" i="2"/>
  <c r="P38" i="2"/>
  <c r="R38" i="2"/>
  <c r="S38" i="2"/>
  <c r="T38" i="2"/>
  <c r="U38" i="2"/>
  <c r="V38" i="2"/>
  <c r="X38" i="2" s="1"/>
  <c r="Y38" i="2"/>
  <c r="AB38" i="2"/>
  <c r="AE38" i="2"/>
  <c r="B39" i="2"/>
  <c r="C39" i="2"/>
  <c r="D39" i="2"/>
  <c r="G39" i="2"/>
  <c r="H39" i="2"/>
  <c r="I39" i="2"/>
  <c r="L39" i="2" s="1"/>
  <c r="J39" i="2"/>
  <c r="M39" i="2"/>
  <c r="N39" i="2"/>
  <c r="O39" i="2"/>
  <c r="P39" i="2"/>
  <c r="S39" i="2"/>
  <c r="T39" i="2"/>
  <c r="U39" i="2"/>
  <c r="V39" i="2"/>
  <c r="X39" i="2"/>
  <c r="Y39" i="2"/>
  <c r="AB39" i="2"/>
  <c r="AE39" i="2"/>
  <c r="B40" i="2"/>
  <c r="C40" i="2"/>
  <c r="F40" i="2" s="1"/>
  <c r="D40" i="2"/>
  <c r="G40" i="2"/>
  <c r="H40" i="2"/>
  <c r="I40" i="2"/>
  <c r="J40" i="2"/>
  <c r="M40" i="2"/>
  <c r="N40" i="2"/>
  <c r="O40" i="2"/>
  <c r="P40" i="2"/>
  <c r="R40" i="2"/>
  <c r="S40" i="2"/>
  <c r="T40" i="2"/>
  <c r="U40" i="2"/>
  <c r="V40" i="2"/>
  <c r="X40" i="2" s="1"/>
  <c r="Y40" i="2"/>
  <c r="AB40" i="2"/>
  <c r="AE40" i="2"/>
  <c r="B41" i="2"/>
  <c r="C41" i="2"/>
  <c r="D41" i="2"/>
  <c r="G41" i="2"/>
  <c r="H41" i="2"/>
  <c r="I41" i="2"/>
  <c r="L41" i="2" s="1"/>
  <c r="J41" i="2"/>
  <c r="M41" i="2"/>
  <c r="N41" i="2"/>
  <c r="O41" i="2"/>
  <c r="P41" i="2"/>
  <c r="S41" i="2"/>
  <c r="T41" i="2"/>
  <c r="U41" i="2"/>
  <c r="V41" i="2"/>
  <c r="Y41" i="2"/>
  <c r="AB41" i="2"/>
  <c r="AE41" i="2"/>
  <c r="B42" i="2"/>
  <c r="C42" i="2"/>
  <c r="D42" i="2"/>
  <c r="E47" i="2" s="1"/>
  <c r="G42" i="2"/>
  <c r="H42" i="2"/>
  <c r="I42" i="2"/>
  <c r="J42" i="2"/>
  <c r="L42" i="2" s="1"/>
  <c r="M42" i="2"/>
  <c r="N42" i="2"/>
  <c r="O42" i="2"/>
  <c r="R42" i="2" s="1"/>
  <c r="P42" i="2"/>
  <c r="S42" i="2"/>
  <c r="T42" i="2"/>
  <c r="U42" i="2"/>
  <c r="V42" i="2"/>
  <c r="X42" i="2" s="1"/>
  <c r="Y42" i="2"/>
  <c r="AB42" i="2"/>
  <c r="AE42" i="2"/>
  <c r="B43" i="2"/>
  <c r="C43" i="2"/>
  <c r="D43" i="2"/>
  <c r="G43" i="2"/>
  <c r="H43" i="2"/>
  <c r="I43" i="2"/>
  <c r="J43" i="2"/>
  <c r="M43" i="2"/>
  <c r="N43" i="2"/>
  <c r="O43" i="2"/>
  <c r="P43" i="2"/>
  <c r="S43" i="2"/>
  <c r="T43" i="2"/>
  <c r="U43" i="2"/>
  <c r="V43" i="2"/>
  <c r="Y43" i="2"/>
  <c r="AB43" i="2"/>
  <c r="AE43" i="2"/>
  <c r="B44" i="2"/>
  <c r="C44" i="2"/>
  <c r="D44" i="2"/>
  <c r="G44" i="2"/>
  <c r="H44" i="2"/>
  <c r="I44" i="2"/>
  <c r="J44" i="2"/>
  <c r="M44" i="2"/>
  <c r="N44" i="2"/>
  <c r="O44" i="2"/>
  <c r="P44" i="2"/>
  <c r="R44" i="2"/>
  <c r="S44" i="2"/>
  <c r="T44" i="2"/>
  <c r="U44" i="2"/>
  <c r="V44" i="2"/>
  <c r="Y44" i="2"/>
  <c r="AB44" i="2"/>
  <c r="AE44" i="2"/>
  <c r="B45" i="2"/>
  <c r="C45" i="2"/>
  <c r="D45" i="2"/>
  <c r="G45" i="2"/>
  <c r="H45" i="2"/>
  <c r="I45" i="2"/>
  <c r="J45" i="2"/>
  <c r="M45" i="2"/>
  <c r="N45" i="2"/>
  <c r="O45" i="2"/>
  <c r="P45" i="2"/>
  <c r="S45" i="2"/>
  <c r="T45" i="2"/>
  <c r="U45" i="2"/>
  <c r="V45" i="2"/>
  <c r="Y45" i="2"/>
  <c r="AB45" i="2"/>
  <c r="AE45" i="2"/>
  <c r="B46" i="2"/>
  <c r="C46" i="2"/>
  <c r="D46" i="2"/>
  <c r="G46" i="2"/>
  <c r="H46" i="2"/>
  <c r="I46" i="2"/>
  <c r="J46" i="2"/>
  <c r="M46" i="2"/>
  <c r="N46" i="2"/>
  <c r="O46" i="2"/>
  <c r="R46" i="2" s="1"/>
  <c r="P46" i="2"/>
  <c r="S46" i="2"/>
  <c r="T46" i="2"/>
  <c r="U46" i="2"/>
  <c r="V46" i="2"/>
  <c r="Y46" i="2"/>
  <c r="AB46" i="2"/>
  <c r="AE46" i="2"/>
  <c r="B47" i="2"/>
  <c r="C47" i="2"/>
  <c r="D47" i="2"/>
  <c r="G47" i="2"/>
  <c r="H47" i="2"/>
  <c r="I47" i="2"/>
  <c r="L47" i="2" s="1"/>
  <c r="J47" i="2"/>
  <c r="M47" i="2"/>
  <c r="N47" i="2"/>
  <c r="O47" i="2"/>
  <c r="P47" i="2"/>
  <c r="S47" i="2"/>
  <c r="T47" i="2"/>
  <c r="U47" i="2"/>
  <c r="V47" i="2"/>
  <c r="Y47" i="2"/>
  <c r="AB47" i="2"/>
  <c r="AE47" i="2"/>
  <c r="B48" i="2"/>
  <c r="C48" i="2"/>
  <c r="D48" i="2"/>
  <c r="E48" i="2"/>
  <c r="G48" i="2"/>
  <c r="H48" i="2"/>
  <c r="I48" i="2"/>
  <c r="J48" i="2"/>
  <c r="M48" i="2"/>
  <c r="N48" i="2"/>
  <c r="O48" i="2"/>
  <c r="P48" i="2"/>
  <c r="R48" i="2" s="1"/>
  <c r="S48" i="2"/>
  <c r="T48" i="2"/>
  <c r="U48" i="2"/>
  <c r="V48" i="2"/>
  <c r="Y48" i="2"/>
  <c r="AB48" i="2"/>
  <c r="AE48" i="2"/>
  <c r="B49" i="2"/>
  <c r="C49" i="2"/>
  <c r="D49" i="2"/>
  <c r="F49" i="2" s="1"/>
  <c r="G49" i="2"/>
  <c r="H49" i="2"/>
  <c r="I49" i="2"/>
  <c r="J49" i="2"/>
  <c r="L49" i="2"/>
  <c r="M49" i="2"/>
  <c r="N49" i="2"/>
  <c r="O49" i="2"/>
  <c r="P49" i="2"/>
  <c r="S49" i="2"/>
  <c r="T49" i="2"/>
  <c r="U49" i="2"/>
  <c r="V49" i="2"/>
  <c r="X49" i="2" s="1"/>
  <c r="Y49" i="2"/>
  <c r="AB49" i="2"/>
  <c r="AE49" i="2"/>
  <c r="B50" i="2"/>
  <c r="C50" i="2"/>
  <c r="D50" i="2"/>
  <c r="F50" i="2"/>
  <c r="G50" i="2"/>
  <c r="H50" i="2"/>
  <c r="I50" i="2"/>
  <c r="J50" i="2"/>
  <c r="M50" i="2"/>
  <c r="N50" i="2"/>
  <c r="O50" i="2"/>
  <c r="P50" i="2"/>
  <c r="R50" i="2" s="1"/>
  <c r="S50" i="2"/>
  <c r="T50" i="2"/>
  <c r="U50" i="2"/>
  <c r="V50" i="2"/>
  <c r="X50" i="2"/>
  <c r="Y50" i="2"/>
  <c r="AB50" i="2"/>
  <c r="AE50" i="2"/>
  <c r="B51" i="2"/>
  <c r="C51" i="2"/>
  <c r="D51" i="2"/>
  <c r="F51" i="2" s="1"/>
  <c r="G51" i="2"/>
  <c r="H51" i="2"/>
  <c r="I51" i="2"/>
  <c r="J51" i="2"/>
  <c r="L51" i="2"/>
  <c r="M51" i="2"/>
  <c r="N51" i="2"/>
  <c r="O51" i="2"/>
  <c r="P51" i="2"/>
  <c r="S51" i="2"/>
  <c r="T51" i="2"/>
  <c r="U51" i="2"/>
  <c r="V51" i="2"/>
  <c r="X51" i="2" s="1"/>
  <c r="Y51" i="2"/>
  <c r="AB51" i="2"/>
  <c r="AE51" i="2"/>
  <c r="B52" i="2"/>
  <c r="C52" i="2"/>
  <c r="F52" i="2" s="1"/>
  <c r="D52" i="2"/>
  <c r="G52" i="2"/>
  <c r="H52" i="2"/>
  <c r="I52" i="2"/>
  <c r="J52" i="2"/>
  <c r="M52" i="2"/>
  <c r="N52" i="2"/>
  <c r="O52" i="2"/>
  <c r="P52" i="2"/>
  <c r="R52" i="2" s="1"/>
  <c r="S52" i="2"/>
  <c r="T52" i="2"/>
  <c r="U52" i="2"/>
  <c r="V52" i="2"/>
  <c r="X52" i="2"/>
  <c r="Y52" i="2"/>
  <c r="AB52" i="2"/>
  <c r="AE52" i="2"/>
  <c r="B53" i="2"/>
  <c r="C53" i="2"/>
  <c r="D53" i="2"/>
  <c r="G53" i="2"/>
  <c r="H53" i="2"/>
  <c r="I53" i="2"/>
  <c r="L53" i="2" s="1"/>
  <c r="J53" i="2"/>
  <c r="M53" i="2"/>
  <c r="N53" i="2"/>
  <c r="O53" i="2"/>
  <c r="P53" i="2"/>
  <c r="S53" i="2"/>
  <c r="T53" i="2"/>
  <c r="U53" i="2"/>
  <c r="V53" i="2"/>
  <c r="X53" i="2" s="1"/>
  <c r="Y53" i="2"/>
  <c r="AB53" i="2"/>
  <c r="AE53" i="2"/>
  <c r="B54" i="2"/>
  <c r="C54" i="2"/>
  <c r="F54" i="2" s="1"/>
  <c r="D54" i="2"/>
  <c r="G54" i="2"/>
  <c r="H54" i="2"/>
  <c r="I54" i="2"/>
  <c r="J54" i="2"/>
  <c r="M54" i="2"/>
  <c r="N54" i="2"/>
  <c r="O54" i="2"/>
  <c r="P54" i="2"/>
  <c r="S54" i="2"/>
  <c r="T54" i="2"/>
  <c r="U54" i="2"/>
  <c r="X54" i="2" s="1"/>
  <c r="V54" i="2"/>
  <c r="Y54" i="2"/>
  <c r="AB54" i="2"/>
  <c r="AE54" i="2"/>
  <c r="B55" i="2"/>
  <c r="C55" i="2"/>
  <c r="D55" i="2"/>
  <c r="F55" i="2" s="1"/>
  <c r="G55" i="2"/>
  <c r="H55" i="2"/>
  <c r="I55" i="2"/>
  <c r="J55" i="2"/>
  <c r="M55" i="2"/>
  <c r="N55" i="2"/>
  <c r="O55" i="2"/>
  <c r="P55" i="2"/>
  <c r="S55" i="2"/>
  <c r="T55" i="2"/>
  <c r="U55" i="2"/>
  <c r="V55" i="2"/>
  <c r="Y55" i="2"/>
  <c r="AB55" i="2"/>
  <c r="AE55" i="2"/>
  <c r="B56" i="2"/>
  <c r="C56" i="2"/>
  <c r="D56" i="2"/>
  <c r="F56" i="2"/>
  <c r="G56" i="2"/>
  <c r="H56" i="2"/>
  <c r="I56" i="2"/>
  <c r="J56" i="2"/>
  <c r="M56" i="2"/>
  <c r="N56" i="2"/>
  <c r="O56" i="2"/>
  <c r="P56" i="2"/>
  <c r="R56" i="2" s="1"/>
  <c r="S56" i="2"/>
  <c r="T56" i="2"/>
  <c r="U56" i="2"/>
  <c r="X56" i="2" s="1"/>
  <c r="V56" i="2"/>
  <c r="Y56" i="2"/>
  <c r="AB56" i="2"/>
  <c r="AE56" i="2"/>
  <c r="B57" i="2"/>
  <c r="C57" i="2"/>
  <c r="D57" i="2"/>
  <c r="F57" i="2" s="1"/>
  <c r="G57" i="2"/>
  <c r="H57" i="2"/>
  <c r="I57" i="2"/>
  <c r="J57" i="2"/>
  <c r="L57" i="2"/>
  <c r="M57" i="2"/>
  <c r="N57" i="2"/>
  <c r="O57" i="2"/>
  <c r="P57" i="2"/>
  <c r="S57" i="2"/>
  <c r="T57" i="2"/>
  <c r="U57" i="2"/>
  <c r="V57" i="2"/>
  <c r="X57" i="2" s="1"/>
  <c r="Y57" i="2"/>
  <c r="AB57" i="2"/>
  <c r="AE57" i="2"/>
  <c r="B58" i="2"/>
  <c r="C58" i="2"/>
  <c r="D58" i="2"/>
  <c r="F58" i="2"/>
  <c r="G58" i="2"/>
  <c r="H58" i="2"/>
  <c r="I58" i="2"/>
  <c r="J58" i="2"/>
  <c r="M58" i="2"/>
  <c r="N58" i="2"/>
  <c r="O58" i="2"/>
  <c r="P58" i="2"/>
  <c r="R58" i="2" s="1"/>
  <c r="S58" i="2"/>
  <c r="T58" i="2"/>
  <c r="U58" i="2"/>
  <c r="V58" i="2"/>
  <c r="X58" i="2"/>
  <c r="Y58" i="2"/>
  <c r="AB58" i="2"/>
  <c r="AE58" i="2"/>
  <c r="B59" i="2"/>
  <c r="C59" i="2"/>
  <c r="D59" i="2"/>
  <c r="F59" i="2" s="1"/>
  <c r="G59" i="2"/>
  <c r="H59" i="2"/>
  <c r="I59" i="2"/>
  <c r="J59" i="2"/>
  <c r="L59" i="2"/>
  <c r="M59" i="2"/>
  <c r="N59" i="2"/>
  <c r="O59" i="2"/>
  <c r="P59" i="2"/>
  <c r="S59" i="2"/>
  <c r="T59" i="2"/>
  <c r="U59" i="2"/>
  <c r="V59" i="2"/>
  <c r="X59" i="2" s="1"/>
  <c r="Y59" i="2"/>
  <c r="AB59" i="2"/>
  <c r="AE59" i="2"/>
  <c r="B60" i="2"/>
  <c r="C60" i="2"/>
  <c r="F60" i="2" s="1"/>
  <c r="D60" i="2"/>
  <c r="G60" i="2"/>
  <c r="H60" i="2"/>
  <c r="I60" i="2"/>
  <c r="J60" i="2"/>
  <c r="M60" i="2"/>
  <c r="N60" i="2"/>
  <c r="O60" i="2"/>
  <c r="P60" i="2"/>
  <c r="R60" i="2" s="1"/>
  <c r="S60" i="2"/>
  <c r="T60" i="2"/>
  <c r="U60" i="2"/>
  <c r="V60" i="2"/>
  <c r="X60" i="2"/>
  <c r="Y60" i="2"/>
  <c r="AB60" i="2"/>
  <c r="AE60" i="2"/>
  <c r="B61" i="2"/>
  <c r="C61" i="2"/>
  <c r="D61" i="2"/>
  <c r="G61" i="2"/>
  <c r="H61" i="2"/>
  <c r="I61" i="2"/>
  <c r="L61" i="2" s="1"/>
  <c r="J61" i="2"/>
  <c r="M61" i="2"/>
  <c r="N61" i="2"/>
  <c r="O61" i="2"/>
  <c r="P61" i="2"/>
  <c r="S61" i="2"/>
  <c r="T61" i="2"/>
  <c r="U61" i="2"/>
  <c r="V61" i="2"/>
  <c r="X61" i="2" s="1"/>
  <c r="Y61" i="2"/>
  <c r="AB61" i="2"/>
  <c r="AE61" i="2"/>
  <c r="B62" i="2"/>
  <c r="C62" i="2"/>
  <c r="D62" i="2"/>
  <c r="G62" i="2"/>
  <c r="H62" i="2"/>
  <c r="I62" i="2"/>
  <c r="J62" i="2"/>
  <c r="M62" i="2"/>
  <c r="N62" i="2"/>
  <c r="O62" i="2"/>
  <c r="P62" i="2"/>
  <c r="S62" i="2"/>
  <c r="T62" i="2"/>
  <c r="U62" i="2"/>
  <c r="X62" i="2" s="1"/>
  <c r="V62" i="2"/>
  <c r="Y62" i="2"/>
  <c r="AB62" i="2"/>
  <c r="AE62" i="2"/>
  <c r="B63" i="2"/>
  <c r="C63" i="2"/>
  <c r="D63" i="2"/>
  <c r="F63" i="2" s="1"/>
  <c r="G63" i="2"/>
  <c r="H63" i="2"/>
  <c r="I63" i="2"/>
  <c r="L63" i="2" s="1"/>
  <c r="J63" i="2"/>
  <c r="M63" i="2"/>
  <c r="N63" i="2"/>
  <c r="O63" i="2"/>
  <c r="P63" i="2"/>
  <c r="S63" i="2"/>
  <c r="T63" i="2"/>
  <c r="U63" i="2"/>
  <c r="V63" i="2"/>
  <c r="Y63" i="2"/>
  <c r="AB63" i="2"/>
  <c r="AE63" i="2"/>
  <c r="B64" i="2"/>
  <c r="C64" i="2"/>
  <c r="D64" i="2"/>
  <c r="F64" i="2"/>
  <c r="G64" i="2"/>
  <c r="H64" i="2"/>
  <c r="I64" i="2"/>
  <c r="J64" i="2"/>
  <c r="M64" i="2"/>
  <c r="N64" i="2"/>
  <c r="O64" i="2"/>
  <c r="P64" i="2"/>
  <c r="R64" i="2" s="1"/>
  <c r="S64" i="2"/>
  <c r="T64" i="2"/>
  <c r="U64" i="2"/>
  <c r="V64" i="2"/>
  <c r="Y64" i="2"/>
  <c r="AB64" i="2"/>
  <c r="AE64" i="2"/>
  <c r="B65" i="2"/>
  <c r="C65" i="2"/>
  <c r="D65" i="2"/>
  <c r="F65" i="2" s="1"/>
  <c r="G65" i="2"/>
  <c r="H65" i="2"/>
  <c r="I65" i="2"/>
  <c r="J65" i="2"/>
  <c r="L65" i="2"/>
  <c r="M65" i="2"/>
  <c r="N65" i="2"/>
  <c r="O65" i="2"/>
  <c r="P65" i="2"/>
  <c r="R65" i="2" s="1"/>
  <c r="S65" i="2"/>
  <c r="T65" i="2"/>
  <c r="U65" i="2"/>
  <c r="V65" i="2"/>
  <c r="Y65" i="2"/>
  <c r="AB65" i="2"/>
  <c r="AE65" i="2"/>
  <c r="B66" i="2"/>
  <c r="C66" i="2"/>
  <c r="D66" i="2"/>
  <c r="F66" i="2"/>
  <c r="G66" i="2"/>
  <c r="H66" i="2"/>
  <c r="I66" i="2"/>
  <c r="J66" i="2"/>
  <c r="M66" i="2"/>
  <c r="N66" i="2"/>
  <c r="O66" i="2"/>
  <c r="P66" i="2"/>
  <c r="R66" i="2" s="1"/>
  <c r="S66" i="2"/>
  <c r="T66" i="2"/>
  <c r="U66" i="2"/>
  <c r="V66" i="2"/>
  <c r="X66" i="2"/>
  <c r="Y66" i="2"/>
  <c r="AB66" i="2"/>
  <c r="AE66" i="2"/>
  <c r="B67" i="2"/>
  <c r="C67" i="2"/>
  <c r="D67" i="2"/>
  <c r="F67" i="2" s="1"/>
  <c r="G67" i="2"/>
  <c r="H67" i="2"/>
  <c r="I67" i="2"/>
  <c r="J67" i="2"/>
  <c r="L67" i="2"/>
  <c r="M67" i="2"/>
  <c r="N67" i="2"/>
  <c r="O67" i="2"/>
  <c r="P67" i="2"/>
  <c r="R67" i="2" s="1"/>
  <c r="S67" i="2"/>
  <c r="T67" i="2"/>
  <c r="U67" i="2"/>
  <c r="V67" i="2"/>
  <c r="X67" i="2" s="1"/>
  <c r="Y67" i="2"/>
  <c r="AB67" i="2"/>
  <c r="AE67" i="2"/>
  <c r="B68" i="2"/>
  <c r="C68" i="2"/>
  <c r="F68" i="2" s="1"/>
  <c r="D68" i="2"/>
  <c r="G68" i="2"/>
  <c r="H68" i="2"/>
  <c r="I68" i="2"/>
  <c r="J68" i="2"/>
  <c r="M68" i="2"/>
  <c r="N68" i="2"/>
  <c r="O68" i="2"/>
  <c r="P68" i="2"/>
  <c r="R68" i="2" s="1"/>
  <c r="S68" i="2"/>
  <c r="T68" i="2"/>
  <c r="U68" i="2"/>
  <c r="V68" i="2"/>
  <c r="X68" i="2"/>
  <c r="Y68" i="2"/>
  <c r="AB68" i="2"/>
  <c r="AE68" i="2"/>
  <c r="B69" i="2"/>
  <c r="C69" i="2"/>
  <c r="D69" i="2"/>
  <c r="G69" i="2"/>
  <c r="H69" i="2"/>
  <c r="I69" i="2"/>
  <c r="L69" i="2" s="1"/>
  <c r="J69" i="2"/>
  <c r="M69" i="2"/>
  <c r="N69" i="2"/>
  <c r="O69" i="2"/>
  <c r="P69" i="2"/>
  <c r="R69" i="2" s="1"/>
  <c r="S69" i="2"/>
  <c r="T69" i="2"/>
  <c r="U69" i="2"/>
  <c r="V69" i="2"/>
  <c r="Y69" i="2"/>
  <c r="AB69" i="2"/>
  <c r="AE69" i="2"/>
  <c r="B70" i="2"/>
  <c r="C70" i="2"/>
  <c r="D70" i="2"/>
  <c r="G70" i="2"/>
  <c r="H70" i="2"/>
  <c r="I70" i="2"/>
  <c r="L70" i="2" s="1"/>
  <c r="J70" i="2"/>
  <c r="M70" i="2"/>
  <c r="N70" i="2"/>
  <c r="O70" i="2"/>
  <c r="P70" i="2"/>
  <c r="S70" i="2"/>
  <c r="T70" i="2"/>
  <c r="U70" i="2"/>
  <c r="V70" i="2"/>
  <c r="Y70" i="2"/>
  <c r="AB70" i="2"/>
  <c r="AE70" i="2"/>
  <c r="B71" i="2"/>
  <c r="C71" i="2"/>
  <c r="D71" i="2"/>
  <c r="F71" i="2" s="1"/>
  <c r="G71" i="2"/>
  <c r="H71" i="2"/>
  <c r="I71" i="2"/>
  <c r="J71" i="2"/>
  <c r="L71" i="2"/>
  <c r="M71" i="2"/>
  <c r="N71" i="2"/>
  <c r="O71" i="2"/>
  <c r="P71" i="2"/>
  <c r="R71" i="2" s="1"/>
  <c r="S71" i="2"/>
  <c r="T71" i="2"/>
  <c r="U71" i="2"/>
  <c r="V71" i="2"/>
  <c r="Y71" i="2"/>
  <c r="AB71" i="2"/>
  <c r="AE71" i="2"/>
  <c r="B72" i="2"/>
  <c r="C72" i="2"/>
  <c r="D72" i="2"/>
  <c r="G72" i="2"/>
  <c r="H72" i="2"/>
  <c r="I72" i="2"/>
  <c r="J72" i="2"/>
  <c r="L72" i="2"/>
  <c r="M72" i="2"/>
  <c r="N72" i="2"/>
  <c r="O72" i="2"/>
  <c r="P72" i="2"/>
  <c r="R72" i="2" s="1"/>
  <c r="S72" i="2"/>
  <c r="T72" i="2"/>
  <c r="U72" i="2"/>
  <c r="V72" i="2"/>
  <c r="X72" i="2" s="1"/>
  <c r="Y72" i="2"/>
  <c r="AB72" i="2"/>
  <c r="AE72" i="2"/>
  <c r="B73" i="2"/>
  <c r="C73" i="2"/>
  <c r="E79" i="2" s="1"/>
  <c r="D73" i="2"/>
  <c r="G73" i="2"/>
  <c r="H73" i="2"/>
  <c r="I73" i="2"/>
  <c r="L73" i="2" s="1"/>
  <c r="J73" i="2"/>
  <c r="M73" i="2"/>
  <c r="N73" i="2"/>
  <c r="O73" i="2"/>
  <c r="R73" i="2" s="1"/>
  <c r="P73" i="2"/>
  <c r="S73" i="2"/>
  <c r="T73" i="2"/>
  <c r="U73" i="2"/>
  <c r="V73" i="2"/>
  <c r="Y73" i="2"/>
  <c r="AB73" i="2"/>
  <c r="AE73" i="2"/>
  <c r="B74" i="2"/>
  <c r="C74" i="2"/>
  <c r="D74" i="2"/>
  <c r="G74" i="2"/>
  <c r="H74" i="2"/>
  <c r="I74" i="2"/>
  <c r="L74" i="2" s="1"/>
  <c r="J74" i="2"/>
  <c r="M74" i="2"/>
  <c r="N74" i="2"/>
  <c r="O74" i="2"/>
  <c r="P74" i="2"/>
  <c r="R74" i="2" s="1"/>
  <c r="S74" i="2"/>
  <c r="T74" i="2"/>
  <c r="U74" i="2"/>
  <c r="V74" i="2"/>
  <c r="X74" i="2" s="1"/>
  <c r="Y74" i="2"/>
  <c r="AB74" i="2"/>
  <c r="AE74" i="2"/>
  <c r="B75" i="2"/>
  <c r="C75" i="2"/>
  <c r="D75" i="2"/>
  <c r="F75" i="2" s="1"/>
  <c r="G75" i="2"/>
  <c r="H75" i="2"/>
  <c r="I75" i="2"/>
  <c r="J75" i="2"/>
  <c r="M75" i="2"/>
  <c r="N75" i="2"/>
  <c r="O75" i="2"/>
  <c r="R75" i="2" s="1"/>
  <c r="P75" i="2"/>
  <c r="S75" i="2"/>
  <c r="T75" i="2"/>
  <c r="U75" i="2"/>
  <c r="W80" i="2" s="1"/>
  <c r="V75" i="2"/>
  <c r="Y75" i="2"/>
  <c r="AB75" i="2"/>
  <c r="AE75" i="2"/>
  <c r="B76" i="2"/>
  <c r="C76" i="2"/>
  <c r="D76" i="2"/>
  <c r="F76" i="2"/>
  <c r="G76" i="2"/>
  <c r="H76" i="2"/>
  <c r="I76" i="2"/>
  <c r="J76" i="2"/>
  <c r="M76" i="2"/>
  <c r="N76" i="2"/>
  <c r="O76" i="2"/>
  <c r="P76" i="2"/>
  <c r="S76" i="2"/>
  <c r="T76" i="2"/>
  <c r="U76" i="2"/>
  <c r="V76" i="2"/>
  <c r="Y76" i="2"/>
  <c r="AB76" i="2"/>
  <c r="AE76" i="2"/>
  <c r="B77" i="2"/>
  <c r="C77" i="2"/>
  <c r="D77" i="2"/>
  <c r="F77" i="2" s="1"/>
  <c r="G77" i="2"/>
  <c r="H77" i="2"/>
  <c r="I77" i="2"/>
  <c r="J77" i="2"/>
  <c r="M77" i="2"/>
  <c r="N77" i="2"/>
  <c r="O77" i="2"/>
  <c r="P77" i="2"/>
  <c r="R77" i="2"/>
  <c r="S77" i="2"/>
  <c r="T77" i="2"/>
  <c r="U77" i="2"/>
  <c r="V77" i="2"/>
  <c r="Y77" i="2"/>
  <c r="AB77" i="2"/>
  <c r="AE77" i="2"/>
  <c r="B78" i="2"/>
  <c r="C78" i="2"/>
  <c r="D78" i="2"/>
  <c r="F78" i="2"/>
  <c r="G78" i="2"/>
  <c r="H78" i="2"/>
  <c r="I78" i="2"/>
  <c r="J78" i="2"/>
  <c r="M78" i="2"/>
  <c r="N78" i="2"/>
  <c r="O78" i="2"/>
  <c r="P78" i="2"/>
  <c r="R78" i="2"/>
  <c r="S78" i="2"/>
  <c r="T78" i="2"/>
  <c r="U78" i="2"/>
  <c r="V78" i="2"/>
  <c r="X78" i="2" s="1"/>
  <c r="Y78" i="2"/>
  <c r="AB78" i="2"/>
  <c r="AE78" i="2"/>
  <c r="B79" i="2"/>
  <c r="C79" i="2"/>
  <c r="D79" i="2"/>
  <c r="F79" i="2" s="1"/>
  <c r="G79" i="2"/>
  <c r="H79" i="2"/>
  <c r="I79" i="2"/>
  <c r="J79" i="2"/>
  <c r="M79" i="2"/>
  <c r="N79" i="2"/>
  <c r="O79" i="2"/>
  <c r="P79" i="2"/>
  <c r="R79" i="2"/>
  <c r="S79" i="2"/>
  <c r="T79" i="2"/>
  <c r="U79" i="2"/>
  <c r="V79" i="2"/>
  <c r="Y79" i="2"/>
  <c r="AB79" i="2"/>
  <c r="AE79" i="2"/>
  <c r="B80" i="2"/>
  <c r="C80" i="2"/>
  <c r="D80" i="2"/>
  <c r="F80" i="2"/>
  <c r="G80" i="2"/>
  <c r="H80" i="2"/>
  <c r="I80" i="2"/>
  <c r="J80" i="2"/>
  <c r="M80" i="2"/>
  <c r="N80" i="2"/>
  <c r="O80" i="2"/>
  <c r="P80" i="2"/>
  <c r="R80" i="2"/>
  <c r="S80" i="2"/>
  <c r="T80" i="2"/>
  <c r="U80" i="2"/>
  <c r="V80" i="2"/>
  <c r="X80" i="2" s="1"/>
  <c r="Y80" i="2"/>
  <c r="AB80" i="2"/>
  <c r="AE80" i="2"/>
  <c r="B81" i="2"/>
  <c r="C81" i="2"/>
  <c r="D81" i="2"/>
  <c r="F81" i="2" s="1"/>
  <c r="E81" i="2"/>
  <c r="G81" i="2"/>
  <c r="H81" i="2"/>
  <c r="I81" i="2"/>
  <c r="J81" i="2"/>
  <c r="M81" i="2"/>
  <c r="N81" i="2"/>
  <c r="O81" i="2"/>
  <c r="R81" i="2" s="1"/>
  <c r="P81" i="2"/>
  <c r="S81" i="2"/>
  <c r="T81" i="2"/>
  <c r="U81" i="2"/>
  <c r="V81" i="2"/>
  <c r="Y81" i="2"/>
  <c r="AB81" i="2"/>
  <c r="AE81" i="2"/>
  <c r="B82" i="2"/>
  <c r="C82" i="2"/>
  <c r="D82" i="2"/>
  <c r="F82" i="2"/>
  <c r="G82" i="2"/>
  <c r="H82" i="2"/>
  <c r="I82" i="2"/>
  <c r="J82" i="2"/>
  <c r="M82" i="2"/>
  <c r="N82" i="2"/>
  <c r="O82" i="2"/>
  <c r="P82" i="2"/>
  <c r="Q85" i="2" s="1"/>
  <c r="S82" i="2"/>
  <c r="T82" i="2"/>
  <c r="U82" i="2"/>
  <c r="W88" i="2" s="1"/>
  <c r="V82" i="2"/>
  <c r="Y82" i="2"/>
  <c r="AB82" i="2"/>
  <c r="AE82" i="2"/>
  <c r="B83" i="2"/>
  <c r="C83" i="2"/>
  <c r="D83" i="2"/>
  <c r="G83" i="2"/>
  <c r="H83" i="2"/>
  <c r="I83" i="2"/>
  <c r="J83" i="2"/>
  <c r="M83" i="2"/>
  <c r="N83" i="2"/>
  <c r="O83" i="2"/>
  <c r="R83" i="2" s="1"/>
  <c r="P83" i="2"/>
  <c r="S83" i="2"/>
  <c r="T83" i="2"/>
  <c r="U83" i="2"/>
  <c r="V83" i="2"/>
  <c r="Y83" i="2"/>
  <c r="AB83" i="2"/>
  <c r="AE83" i="2"/>
  <c r="B84" i="2"/>
  <c r="C84" i="2"/>
  <c r="F84" i="2" s="1"/>
  <c r="D84" i="2"/>
  <c r="G84" i="2"/>
  <c r="H84" i="2"/>
  <c r="I84" i="2"/>
  <c r="J84" i="2"/>
  <c r="M84" i="2"/>
  <c r="N84" i="2"/>
  <c r="O84" i="2"/>
  <c r="P84" i="2"/>
  <c r="R84" i="2"/>
  <c r="S84" i="2"/>
  <c r="T84" i="2"/>
  <c r="U84" i="2"/>
  <c r="V84" i="2"/>
  <c r="X84" i="2" s="1"/>
  <c r="Y84" i="2"/>
  <c r="AB84" i="2"/>
  <c r="AE84" i="2"/>
  <c r="B85" i="2"/>
  <c r="C85" i="2"/>
  <c r="D85" i="2"/>
  <c r="F85" i="2" s="1"/>
  <c r="G85" i="2"/>
  <c r="H85" i="2"/>
  <c r="I85" i="2"/>
  <c r="J85" i="2"/>
  <c r="M85" i="2"/>
  <c r="N85" i="2"/>
  <c r="O85" i="2"/>
  <c r="R85" i="2" s="1"/>
  <c r="P85" i="2"/>
  <c r="S85" i="2"/>
  <c r="T85" i="2"/>
  <c r="U85" i="2"/>
  <c r="V85" i="2"/>
  <c r="Y85" i="2"/>
  <c r="AB85" i="2"/>
  <c r="AE85" i="2"/>
  <c r="B86" i="2"/>
  <c r="C86" i="2"/>
  <c r="D86" i="2"/>
  <c r="F86" i="2"/>
  <c r="G86" i="2"/>
  <c r="H86" i="2"/>
  <c r="I86" i="2"/>
  <c r="J86" i="2"/>
  <c r="M86" i="2"/>
  <c r="N86" i="2"/>
  <c r="O86" i="2"/>
  <c r="P86" i="2"/>
  <c r="Q89" i="2" s="1"/>
  <c r="S86" i="2"/>
  <c r="T86" i="2"/>
  <c r="U86" i="2"/>
  <c r="W92" i="2" s="1"/>
  <c r="V86" i="2"/>
  <c r="Y86" i="2"/>
  <c r="AB86" i="2"/>
  <c r="AE86" i="2"/>
  <c r="B87" i="2"/>
  <c r="C87" i="2"/>
  <c r="D87" i="2"/>
  <c r="G87" i="2"/>
  <c r="H87" i="2"/>
  <c r="I87" i="2"/>
  <c r="L87" i="2" s="1"/>
  <c r="J87" i="2"/>
  <c r="M87" i="2"/>
  <c r="N87" i="2"/>
  <c r="O87" i="2"/>
  <c r="R87" i="2" s="1"/>
  <c r="P87" i="2"/>
  <c r="S87" i="2"/>
  <c r="T87" i="2"/>
  <c r="U87" i="2"/>
  <c r="V87" i="2"/>
  <c r="Y87" i="2"/>
  <c r="AB87" i="2"/>
  <c r="AE87" i="2"/>
  <c r="B88" i="2"/>
  <c r="C88" i="2"/>
  <c r="F88" i="2" s="1"/>
  <c r="D88" i="2"/>
  <c r="G88" i="2"/>
  <c r="H88" i="2"/>
  <c r="I88" i="2"/>
  <c r="J88" i="2"/>
  <c r="M88" i="2"/>
  <c r="N88" i="2"/>
  <c r="O88" i="2"/>
  <c r="P88" i="2"/>
  <c r="R88" i="2"/>
  <c r="S88" i="2"/>
  <c r="T88" i="2"/>
  <c r="U88" i="2"/>
  <c r="V88" i="2"/>
  <c r="X88" i="2" s="1"/>
  <c r="Y88" i="2"/>
  <c r="AB88" i="2"/>
  <c r="AE88" i="2"/>
  <c r="B89" i="2"/>
  <c r="C89" i="2"/>
  <c r="D89" i="2"/>
  <c r="F89" i="2" s="1"/>
  <c r="G89" i="2"/>
  <c r="H89" i="2"/>
  <c r="I89" i="2"/>
  <c r="J89" i="2"/>
  <c r="M89" i="2"/>
  <c r="N89" i="2"/>
  <c r="O89" i="2"/>
  <c r="R89" i="2" s="1"/>
  <c r="P89" i="2"/>
  <c r="S89" i="2"/>
  <c r="T89" i="2"/>
  <c r="U89" i="2"/>
  <c r="V89" i="2"/>
  <c r="Y89" i="2"/>
  <c r="AB89" i="2"/>
  <c r="AE89" i="2"/>
  <c r="B90" i="2"/>
  <c r="C90" i="2"/>
  <c r="D90" i="2"/>
  <c r="F90" i="2"/>
  <c r="G90" i="2"/>
  <c r="H90" i="2"/>
  <c r="I90" i="2"/>
  <c r="J90" i="2"/>
  <c r="M90" i="2"/>
  <c r="N90" i="2"/>
  <c r="O90" i="2"/>
  <c r="P90" i="2"/>
  <c r="Q93" i="2" s="1"/>
  <c r="S90" i="2"/>
  <c r="T90" i="2"/>
  <c r="U90" i="2"/>
  <c r="W96" i="2" s="1"/>
  <c r="V90" i="2"/>
  <c r="Y90" i="2"/>
  <c r="AB90" i="2"/>
  <c r="AE90" i="2"/>
  <c r="B91" i="2"/>
  <c r="C91" i="2"/>
  <c r="D91" i="2"/>
  <c r="F91" i="2" s="1"/>
  <c r="G91" i="2"/>
  <c r="H91" i="2"/>
  <c r="I91" i="2"/>
  <c r="L91" i="2" s="1"/>
  <c r="J91" i="2"/>
  <c r="M91" i="2"/>
  <c r="N91" i="2"/>
  <c r="O91" i="2"/>
  <c r="P91" i="2"/>
  <c r="S91" i="2"/>
  <c r="T91" i="2"/>
  <c r="U91" i="2"/>
  <c r="V91" i="2"/>
  <c r="Y91" i="2"/>
  <c r="AB91" i="2"/>
  <c r="AE91" i="2"/>
  <c r="B92" i="2"/>
  <c r="C92" i="2"/>
  <c r="D92" i="2"/>
  <c r="G92" i="2"/>
  <c r="H92" i="2"/>
  <c r="I92" i="2"/>
  <c r="J92" i="2"/>
  <c r="L92" i="2" s="1"/>
  <c r="M92" i="2"/>
  <c r="N92" i="2"/>
  <c r="O92" i="2"/>
  <c r="P92" i="2"/>
  <c r="R92" i="2"/>
  <c r="S92" i="2"/>
  <c r="T92" i="2"/>
  <c r="U92" i="2"/>
  <c r="V92" i="2"/>
  <c r="X92" i="2" s="1"/>
  <c r="Y92" i="2"/>
  <c r="AB92" i="2"/>
  <c r="AE92" i="2"/>
  <c r="B93" i="2"/>
  <c r="C93" i="2"/>
  <c r="D93" i="2"/>
  <c r="F93" i="2" s="1"/>
  <c r="G93" i="2"/>
  <c r="H93" i="2"/>
  <c r="I93" i="2"/>
  <c r="J93" i="2"/>
  <c r="M93" i="2"/>
  <c r="N93" i="2"/>
  <c r="O93" i="2"/>
  <c r="R93" i="2" s="1"/>
  <c r="P93" i="2"/>
  <c r="S93" i="2"/>
  <c r="T93" i="2"/>
  <c r="U93" i="2"/>
  <c r="V93" i="2"/>
  <c r="Y93" i="2"/>
  <c r="AB93" i="2"/>
  <c r="AE93" i="2"/>
  <c r="B94" i="2"/>
  <c r="C94" i="2"/>
  <c r="D94" i="2"/>
  <c r="F94" i="2"/>
  <c r="G94" i="2"/>
  <c r="H94" i="2"/>
  <c r="I94" i="2"/>
  <c r="J94" i="2"/>
  <c r="L94" i="2" s="1"/>
  <c r="M94" i="2"/>
  <c r="N94" i="2"/>
  <c r="O94" i="2"/>
  <c r="P94" i="2"/>
  <c r="Q99" i="2" s="1"/>
  <c r="S94" i="2"/>
  <c r="T94" i="2"/>
  <c r="U94" i="2"/>
  <c r="V94" i="2"/>
  <c r="Y94" i="2"/>
  <c r="AB94" i="2"/>
  <c r="AE94" i="2"/>
  <c r="B95" i="2"/>
  <c r="C95" i="2"/>
  <c r="D95" i="2"/>
  <c r="F95" i="2" s="1"/>
  <c r="G95" i="2"/>
  <c r="H95" i="2"/>
  <c r="I95" i="2"/>
  <c r="L95" i="2" s="1"/>
  <c r="J95" i="2"/>
  <c r="M95" i="2"/>
  <c r="N95" i="2"/>
  <c r="O95" i="2"/>
  <c r="R95" i="2" s="1"/>
  <c r="P95" i="2"/>
  <c r="S95" i="2"/>
  <c r="T95" i="2"/>
  <c r="U95" i="2"/>
  <c r="V95" i="2"/>
  <c r="Y95" i="2"/>
  <c r="AB95" i="2"/>
  <c r="AE95" i="2"/>
  <c r="B96" i="2"/>
  <c r="C96" i="2"/>
  <c r="F96" i="2" s="1"/>
  <c r="D96" i="2"/>
  <c r="G96" i="2"/>
  <c r="H96" i="2"/>
  <c r="I96" i="2"/>
  <c r="J96" i="2"/>
  <c r="L96" i="2" s="1"/>
  <c r="M96" i="2"/>
  <c r="N96" i="2"/>
  <c r="O96" i="2"/>
  <c r="P96" i="2"/>
  <c r="R96" i="2"/>
  <c r="S96" i="2"/>
  <c r="T96" i="2"/>
  <c r="U96" i="2"/>
  <c r="V96" i="2"/>
  <c r="X96" i="2" s="1"/>
  <c r="Y96" i="2"/>
  <c r="AB96" i="2"/>
  <c r="AE96" i="2"/>
  <c r="B97" i="2"/>
  <c r="C97" i="2"/>
  <c r="D97" i="2"/>
  <c r="G97" i="2"/>
  <c r="H97" i="2"/>
  <c r="I97" i="2"/>
  <c r="J97" i="2"/>
  <c r="M97" i="2"/>
  <c r="N97" i="2"/>
  <c r="O97" i="2"/>
  <c r="P97" i="2"/>
  <c r="S97" i="2"/>
  <c r="U97" i="2"/>
  <c r="V97" i="2"/>
  <c r="Y97" i="2"/>
  <c r="AB97" i="2"/>
  <c r="AE97" i="2"/>
  <c r="G252" i="3" l="1"/>
  <c r="G316" i="3"/>
  <c r="G286" i="3"/>
  <c r="G318" i="3"/>
  <c r="G288" i="3"/>
  <c r="G281" i="3"/>
  <c r="G310" i="3"/>
  <c r="G296" i="3"/>
  <c r="G323" i="3"/>
  <c r="G236" i="3"/>
  <c r="G263" i="3"/>
  <c r="G267" i="3"/>
  <c r="G328" i="3"/>
  <c r="G259" i="3"/>
  <c r="G320" i="3"/>
  <c r="G262" i="3"/>
  <c r="G294" i="3"/>
  <c r="G326" i="3"/>
  <c r="G283" i="3"/>
  <c r="G297" i="3"/>
  <c r="G280" i="3"/>
  <c r="G260" i="3"/>
  <c r="G321" i="3"/>
  <c r="G245" i="3"/>
  <c r="G271" i="3"/>
  <c r="G309" i="3"/>
  <c r="G279" i="3"/>
  <c r="G307" i="3"/>
  <c r="G244" i="3"/>
  <c r="G248" i="3"/>
  <c r="G264" i="3"/>
  <c r="G292" i="3"/>
  <c r="G313" i="3"/>
  <c r="G329" i="3"/>
  <c r="G266" i="3"/>
  <c r="G282" i="3"/>
  <c r="G299" i="3"/>
  <c r="G330" i="3"/>
  <c r="G256" i="3"/>
  <c r="G270" i="3"/>
  <c r="G302" i="3"/>
  <c r="G332" i="3"/>
  <c r="G278" i="3"/>
  <c r="G249" i="3"/>
  <c r="G325" i="3"/>
  <c r="G300" i="3"/>
  <c r="G237" i="3"/>
  <c r="G247" i="3"/>
  <c r="G319" i="3"/>
  <c r="G251" i="3"/>
  <c r="G287" i="3"/>
  <c r="G315" i="3"/>
  <c r="G275" i="3"/>
  <c r="G284" i="3"/>
  <c r="G317" i="3"/>
  <c r="G331" i="3"/>
  <c r="G254" i="3"/>
  <c r="G272" i="3"/>
  <c r="G304" i="3"/>
  <c r="G258" i="3"/>
  <c r="G276" i="3"/>
  <c r="G290" i="3"/>
  <c r="G308" i="3"/>
  <c r="G324" i="3"/>
  <c r="G265" i="3"/>
  <c r="G327" i="3"/>
  <c r="G268" i="3"/>
  <c r="G255" i="3"/>
  <c r="G295" i="3"/>
  <c r="G239" i="3"/>
  <c r="G274" i="3"/>
  <c r="G306" i="3"/>
  <c r="G322" i="3"/>
  <c r="G261" i="3"/>
  <c r="G277" i="3"/>
  <c r="G293" i="3"/>
  <c r="G243" i="3"/>
  <c r="G250" i="3"/>
  <c r="G298" i="3"/>
  <c r="G314" i="3"/>
  <c r="G253" i="3"/>
  <c r="G269" i="3"/>
  <c r="G285" i="3"/>
  <c r="G301" i="3"/>
  <c r="G291" i="3"/>
  <c r="G311" i="3"/>
  <c r="G303" i="3"/>
  <c r="G312" i="3"/>
  <c r="G238" i="3"/>
  <c r="G241" i="3"/>
  <c r="G257" i="3"/>
  <c r="G273" i="3"/>
  <c r="G289" i="3"/>
  <c r="G305" i="3"/>
  <c r="G240" i="3"/>
  <c r="G242" i="3"/>
  <c r="X93" i="2"/>
  <c r="W99" i="2"/>
  <c r="W98" i="2"/>
  <c r="Q95" i="2"/>
  <c r="K92" i="2"/>
  <c r="Q91" i="2"/>
  <c r="K88" i="2"/>
  <c r="E11" i="2"/>
  <c r="F6" i="2"/>
  <c r="R94" i="2"/>
  <c r="E99" i="2"/>
  <c r="K98" i="2"/>
  <c r="E95" i="2"/>
  <c r="E91" i="2"/>
  <c r="R82" i="2"/>
  <c r="X64" i="2"/>
  <c r="R36" i="2"/>
  <c r="F87" i="2"/>
  <c r="E93" i="2"/>
  <c r="W84" i="2"/>
  <c r="F83" i="2"/>
  <c r="E85" i="2"/>
  <c r="E89" i="2"/>
  <c r="Q83" i="2"/>
  <c r="F74" i="2"/>
  <c r="F62" i="2"/>
  <c r="W61" i="2"/>
  <c r="L55" i="2"/>
  <c r="K46" i="2"/>
  <c r="K32" i="2"/>
  <c r="X31" i="2"/>
  <c r="R20" i="2"/>
  <c r="K26" i="2"/>
  <c r="F8" i="2"/>
  <c r="E13" i="2"/>
  <c r="X7" i="2"/>
  <c r="K96" i="2"/>
  <c r="K82" i="2"/>
  <c r="E98" i="2"/>
  <c r="F92" i="2"/>
  <c r="R90" i="2"/>
  <c r="R86" i="2"/>
  <c r="W82" i="2"/>
  <c r="L76" i="2"/>
  <c r="X48" i="2"/>
  <c r="K42" i="2"/>
  <c r="R30" i="2"/>
  <c r="AT8" i="2"/>
  <c r="Q97" i="2"/>
  <c r="R91" i="2"/>
  <c r="W86" i="2"/>
  <c r="E75" i="2"/>
  <c r="K34" i="2"/>
  <c r="E9" i="2"/>
  <c r="K86" i="2"/>
  <c r="K84" i="2"/>
  <c r="L75" i="2"/>
  <c r="F42" i="2"/>
  <c r="R7" i="2"/>
  <c r="R3" i="2"/>
  <c r="X95" i="2"/>
  <c r="W94" i="2"/>
  <c r="L93" i="2"/>
  <c r="W90" i="2"/>
  <c r="L89" i="2"/>
  <c r="K94" i="2"/>
  <c r="Q87" i="2"/>
  <c r="K90" i="2"/>
  <c r="L79" i="2"/>
  <c r="L77" i="2"/>
  <c r="W65" i="2"/>
  <c r="W57" i="2"/>
  <c r="X44" i="2"/>
  <c r="K40" i="2"/>
  <c r="L28" i="2"/>
  <c r="X26" i="2"/>
  <c r="K24" i="2"/>
  <c r="F15" i="2"/>
  <c r="L14" i="2"/>
  <c r="F13" i="2"/>
  <c r="L12" i="2"/>
  <c r="F11" i="2"/>
  <c r="L10" i="2"/>
  <c r="K99" i="2"/>
  <c r="W63" i="2"/>
  <c r="W55" i="2"/>
  <c r="W20" i="2"/>
  <c r="R5" i="2"/>
  <c r="AT7" i="2"/>
  <c r="R97" i="2"/>
  <c r="E97" i="2"/>
  <c r="X94" i="2"/>
  <c r="Q98" i="2"/>
  <c r="X90" i="2"/>
  <c r="E87" i="2"/>
  <c r="X86" i="2"/>
  <c r="E83" i="2"/>
  <c r="X82" i="2"/>
  <c r="X76" i="2"/>
  <c r="R76" i="2"/>
  <c r="W78" i="2"/>
  <c r="K80" i="2"/>
  <c r="F73" i="2"/>
  <c r="X70" i="2"/>
  <c r="R70" i="2"/>
  <c r="W74" i="2"/>
  <c r="F69" i="2"/>
  <c r="E73" i="2"/>
  <c r="X63" i="2"/>
  <c r="R63" i="2"/>
  <c r="R62" i="2"/>
  <c r="W67" i="2"/>
  <c r="F61" i="2"/>
  <c r="X55" i="2"/>
  <c r="R54" i="2"/>
  <c r="W59" i="2"/>
  <c r="F53" i="2"/>
  <c r="L44" i="2"/>
  <c r="F44" i="2"/>
  <c r="L40" i="2"/>
  <c r="X36" i="2"/>
  <c r="X32" i="2"/>
  <c r="X30" i="2"/>
  <c r="W28" i="2"/>
  <c r="L24" i="2"/>
  <c r="X20" i="2"/>
  <c r="X3" i="2"/>
  <c r="F97" i="2"/>
  <c r="L97" i="2"/>
  <c r="X97" i="2"/>
  <c r="K91" i="2"/>
  <c r="K89" i="2"/>
  <c r="K87" i="2"/>
  <c r="W15" i="2"/>
  <c r="X9" i="2"/>
  <c r="W97" i="2"/>
  <c r="W93" i="2"/>
  <c r="W89" i="2"/>
  <c r="Q81" i="2"/>
  <c r="Q79" i="2"/>
  <c r="W83" i="2"/>
  <c r="Q77" i="2"/>
  <c r="W81" i="2"/>
  <c r="X75" i="2"/>
  <c r="Q75" i="2"/>
  <c r="W79" i="2"/>
  <c r="X73" i="2"/>
  <c r="Q72" i="2"/>
  <c r="Q70" i="2"/>
  <c r="Q62" i="2"/>
  <c r="Q56" i="2"/>
  <c r="L48" i="2"/>
  <c r="K53" i="2"/>
  <c r="K54" i="2"/>
  <c r="W46" i="2"/>
  <c r="X41" i="2"/>
  <c r="W47" i="2"/>
  <c r="W42" i="2"/>
  <c r="F41" i="2"/>
  <c r="E46" i="2"/>
  <c r="K43" i="2"/>
  <c r="L37" i="2"/>
  <c r="W39" i="2"/>
  <c r="X33" i="2"/>
  <c r="W34" i="2"/>
  <c r="F33" i="2"/>
  <c r="E39" i="2"/>
  <c r="K35" i="2"/>
  <c r="L29" i="2"/>
  <c r="W23" i="2"/>
  <c r="X17" i="2"/>
  <c r="W19" i="2"/>
  <c r="X13" i="2"/>
  <c r="W18" i="2"/>
  <c r="L90" i="2"/>
  <c r="E96" i="2"/>
  <c r="L88" i="2"/>
  <c r="E94" i="2"/>
  <c r="L86" i="2"/>
  <c r="E92" i="2"/>
  <c r="L85" i="2"/>
  <c r="L84" i="2"/>
  <c r="E90" i="2"/>
  <c r="L83" i="2"/>
  <c r="L82" i="2"/>
  <c r="E88" i="2"/>
  <c r="L81" i="2"/>
  <c r="L80" i="2"/>
  <c r="E86" i="2"/>
  <c r="L78" i="2"/>
  <c r="E84" i="2"/>
  <c r="W76" i="2"/>
  <c r="W72" i="2"/>
  <c r="E78" i="2"/>
  <c r="F72" i="2"/>
  <c r="K76" i="2"/>
  <c r="E76" i="2"/>
  <c r="F70" i="2"/>
  <c r="E52" i="2"/>
  <c r="F46" i="2"/>
  <c r="W44" i="2"/>
  <c r="F43" i="2"/>
  <c r="E49" i="2"/>
  <c r="W36" i="2"/>
  <c r="F35" i="2"/>
  <c r="E41" i="2"/>
  <c r="F27" i="2"/>
  <c r="E33" i="2"/>
  <c r="F19" i="2"/>
  <c r="E19" i="2"/>
  <c r="E21" i="2"/>
  <c r="E23" i="2"/>
  <c r="E25" i="2"/>
  <c r="K97" i="2"/>
  <c r="K95" i="2"/>
  <c r="K93" i="2"/>
  <c r="K85" i="2"/>
  <c r="K83" i="2"/>
  <c r="K81" i="2"/>
  <c r="K79" i="2"/>
  <c r="W77" i="2"/>
  <c r="X71" i="2"/>
  <c r="W75" i="2"/>
  <c r="X69" i="2"/>
  <c r="L68" i="2"/>
  <c r="K74" i="2"/>
  <c r="W73" i="2"/>
  <c r="L66" i="2"/>
  <c r="K72" i="2"/>
  <c r="W71" i="2"/>
  <c r="L64" i="2"/>
  <c r="K70" i="2"/>
  <c r="W69" i="2"/>
  <c r="K68" i="2"/>
  <c r="L62" i="2"/>
  <c r="Q67" i="2"/>
  <c r="K66" i="2"/>
  <c r="L60" i="2"/>
  <c r="Q65" i="2"/>
  <c r="K64" i="2"/>
  <c r="L58" i="2"/>
  <c r="Q63" i="2"/>
  <c r="K62" i="2"/>
  <c r="L56" i="2"/>
  <c r="Q61" i="2"/>
  <c r="K60" i="2"/>
  <c r="L54" i="2"/>
  <c r="Q59" i="2"/>
  <c r="K58" i="2"/>
  <c r="L52" i="2"/>
  <c r="Q57" i="2"/>
  <c r="K56" i="2"/>
  <c r="L50" i="2"/>
  <c r="Q55" i="2"/>
  <c r="W53" i="2"/>
  <c r="X47" i="2"/>
  <c r="R41" i="2"/>
  <c r="Q46" i="2"/>
  <c r="Q47" i="2"/>
  <c r="R39" i="2"/>
  <c r="Q45" i="2"/>
  <c r="R33" i="2"/>
  <c r="Q39" i="2"/>
  <c r="R31" i="2"/>
  <c r="Q37" i="2"/>
  <c r="R25" i="2"/>
  <c r="Q31" i="2"/>
  <c r="R23" i="2"/>
  <c r="Q29" i="2"/>
  <c r="R15" i="2"/>
  <c r="Q21" i="2"/>
  <c r="R13" i="2"/>
  <c r="Q19" i="2"/>
  <c r="R11" i="2"/>
  <c r="Q17" i="2"/>
  <c r="R9" i="2"/>
  <c r="Q15" i="2"/>
  <c r="K10" i="2"/>
  <c r="W95" i="2"/>
  <c r="W91" i="2"/>
  <c r="W87" i="2"/>
  <c r="W85" i="2"/>
  <c r="Q73" i="2"/>
  <c r="Q74" i="2"/>
  <c r="E71" i="2"/>
  <c r="Q68" i="2"/>
  <c r="Q66" i="2"/>
  <c r="Q64" i="2"/>
  <c r="Q60" i="2"/>
  <c r="Q58" i="2"/>
  <c r="Q54" i="2"/>
  <c r="K51" i="2"/>
  <c r="K50" i="2"/>
  <c r="L45" i="2"/>
  <c r="W31" i="2"/>
  <c r="X25" i="2"/>
  <c r="W26" i="2"/>
  <c r="F25" i="2"/>
  <c r="E31" i="2"/>
  <c r="K27" i="2"/>
  <c r="L21" i="2"/>
  <c r="W21" i="2"/>
  <c r="X15" i="2"/>
  <c r="W17" i="2"/>
  <c r="X11" i="2"/>
  <c r="W16" i="2"/>
  <c r="X91" i="2"/>
  <c r="Q96" i="2"/>
  <c r="X89" i="2"/>
  <c r="Q94" i="2"/>
  <c r="X87" i="2"/>
  <c r="Q92" i="2"/>
  <c r="X85" i="2"/>
  <c r="Q90" i="2"/>
  <c r="X83" i="2"/>
  <c r="Q88" i="2"/>
  <c r="X81" i="2"/>
  <c r="Q86" i="2"/>
  <c r="X79" i="2"/>
  <c r="Q84" i="2"/>
  <c r="K78" i="2"/>
  <c r="X77" i="2"/>
  <c r="E77" i="2"/>
  <c r="E82" i="2"/>
  <c r="E80" i="2"/>
  <c r="Q71" i="2"/>
  <c r="Q69" i="2"/>
  <c r="X65" i="2"/>
  <c r="W70" i="2"/>
  <c r="R61" i="2"/>
  <c r="R59" i="2"/>
  <c r="R57" i="2"/>
  <c r="R55" i="2"/>
  <c r="R53" i="2"/>
  <c r="R51" i="2"/>
  <c r="R49" i="2"/>
  <c r="Q53" i="2"/>
  <c r="W52" i="2"/>
  <c r="W45" i="2"/>
  <c r="W49" i="2"/>
  <c r="W48" i="2"/>
  <c r="X43" i="2"/>
  <c r="K49" i="2"/>
  <c r="L43" i="2"/>
  <c r="K44" i="2"/>
  <c r="K48" i="2"/>
  <c r="W38" i="2"/>
  <c r="W41" i="2"/>
  <c r="W40" i="2"/>
  <c r="X35" i="2"/>
  <c r="K41" i="2"/>
  <c r="L35" i="2"/>
  <c r="K36" i="2"/>
  <c r="K38" i="2"/>
  <c r="W30" i="2"/>
  <c r="W33" i="2"/>
  <c r="W32" i="2"/>
  <c r="X27" i="2"/>
  <c r="K33" i="2"/>
  <c r="L27" i="2"/>
  <c r="K28" i="2"/>
  <c r="K30" i="2"/>
  <c r="W22" i="2"/>
  <c r="W25" i="2"/>
  <c r="W24" i="2"/>
  <c r="X19" i="2"/>
  <c r="K25" i="2"/>
  <c r="L19" i="2"/>
  <c r="K20" i="2"/>
  <c r="K22" i="2"/>
  <c r="Q82" i="2"/>
  <c r="Q80" i="2"/>
  <c r="Q78" i="2"/>
  <c r="Q76" i="2"/>
  <c r="E74" i="2"/>
  <c r="E72" i="2"/>
  <c r="E70" i="2"/>
  <c r="W68" i="2"/>
  <c r="E68" i="2"/>
  <c r="W66" i="2"/>
  <c r="E66" i="2"/>
  <c r="W64" i="2"/>
  <c r="E64" i="2"/>
  <c r="W62" i="2"/>
  <c r="E62" i="2"/>
  <c r="W60" i="2"/>
  <c r="E60" i="2"/>
  <c r="W58" i="2"/>
  <c r="E58" i="2"/>
  <c r="W56" i="2"/>
  <c r="E56" i="2"/>
  <c r="W54" i="2"/>
  <c r="E54" i="2"/>
  <c r="F48" i="2"/>
  <c r="Q52" i="2"/>
  <c r="Q50" i="2"/>
  <c r="Q51" i="2"/>
  <c r="K47" i="2"/>
  <c r="F39" i="2"/>
  <c r="E45" i="2"/>
  <c r="R37" i="2"/>
  <c r="Q43" i="2"/>
  <c r="K39" i="2"/>
  <c r="W37" i="2"/>
  <c r="F31" i="2"/>
  <c r="E37" i="2"/>
  <c r="R29" i="2"/>
  <c r="Q35" i="2"/>
  <c r="K31" i="2"/>
  <c r="W29" i="2"/>
  <c r="F23" i="2"/>
  <c r="E29" i="2"/>
  <c r="R21" i="2"/>
  <c r="Q27" i="2"/>
  <c r="K77" i="2"/>
  <c r="K75" i="2"/>
  <c r="K73" i="2"/>
  <c r="K71" i="2"/>
  <c r="K69" i="2"/>
  <c r="E69" i="2"/>
  <c r="K67" i="2"/>
  <c r="E67" i="2"/>
  <c r="K65" i="2"/>
  <c r="E65" i="2"/>
  <c r="K63" i="2"/>
  <c r="E63" i="2"/>
  <c r="K61" i="2"/>
  <c r="E61" i="2"/>
  <c r="K59" i="2"/>
  <c r="E59" i="2"/>
  <c r="K57" i="2"/>
  <c r="E57" i="2"/>
  <c r="K55" i="2"/>
  <c r="E55" i="2"/>
  <c r="F47" i="2"/>
  <c r="E53" i="2"/>
  <c r="L46" i="2"/>
  <c r="K52" i="2"/>
  <c r="W51" i="2"/>
  <c r="X45" i="2"/>
  <c r="W50" i="2"/>
  <c r="E51" i="2"/>
  <c r="R43" i="2"/>
  <c r="Q48" i="2"/>
  <c r="Q49" i="2"/>
  <c r="K45" i="2"/>
  <c r="W43" i="2"/>
  <c r="F37" i="2"/>
  <c r="E43" i="2"/>
  <c r="R35" i="2"/>
  <c r="Q41" i="2"/>
  <c r="K37" i="2"/>
  <c r="W35" i="2"/>
  <c r="F29" i="2"/>
  <c r="E35" i="2"/>
  <c r="R27" i="2"/>
  <c r="Q33" i="2"/>
  <c r="K29" i="2"/>
  <c r="W27" i="2"/>
  <c r="F21" i="2"/>
  <c r="E27" i="2"/>
  <c r="R19" i="2"/>
  <c r="Q25" i="2"/>
  <c r="R17" i="2"/>
  <c r="Q23" i="2"/>
  <c r="R47" i="2"/>
  <c r="R45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K15" i="2"/>
  <c r="L9" i="2"/>
  <c r="W13" i="2"/>
  <c r="L7" i="2"/>
  <c r="W11" i="2"/>
  <c r="L5" i="2"/>
  <c r="W9" i="2"/>
  <c r="L3" i="2"/>
  <c r="K23" i="2"/>
  <c r="K21" i="2"/>
  <c r="K14" i="2"/>
  <c r="K19" i="2"/>
  <c r="K17" i="2"/>
  <c r="E50" i="2"/>
  <c r="X46" i="2"/>
  <c r="F45" i="2"/>
  <c r="Q44" i="2"/>
  <c r="F38" i="2"/>
  <c r="Q42" i="2"/>
  <c r="F36" i="2"/>
  <c r="Q40" i="2"/>
  <c r="F34" i="2"/>
  <c r="Q38" i="2"/>
  <c r="F32" i="2"/>
  <c r="Q36" i="2"/>
  <c r="F30" i="2"/>
  <c r="Q34" i="2"/>
  <c r="F28" i="2"/>
  <c r="Q32" i="2"/>
  <c r="F26" i="2"/>
  <c r="Q30" i="2"/>
  <c r="F24" i="2"/>
  <c r="Q28" i="2"/>
  <c r="F22" i="2"/>
  <c r="Q26" i="2"/>
  <c r="F20" i="2"/>
  <c r="Q24" i="2"/>
  <c r="F18" i="2"/>
  <c r="Q22" i="2"/>
  <c r="F16" i="2"/>
  <c r="Q20" i="2"/>
  <c r="F14" i="2"/>
  <c r="Q13" i="2"/>
  <c r="Q18" i="2"/>
  <c r="F12" i="2"/>
  <c r="Q11" i="2"/>
  <c r="Q16" i="2"/>
  <c r="F10" i="2"/>
  <c r="Q9" i="2"/>
  <c r="R8" i="2"/>
  <c r="Q14" i="2"/>
  <c r="L8" i="2"/>
  <c r="E14" i="2"/>
  <c r="R6" i="2"/>
  <c r="Q12" i="2"/>
  <c r="L6" i="2"/>
  <c r="E12" i="2"/>
  <c r="R4" i="2"/>
  <c r="Q10" i="2"/>
  <c r="L4" i="2"/>
  <c r="E10" i="2"/>
  <c r="K13" i="2"/>
  <c r="K11" i="2"/>
  <c r="K9" i="2"/>
  <c r="T97" i="2" l="1"/>
  <c r="U97" i="1"/>
  <c r="S97" i="1"/>
  <c r="T97" i="1" s="1"/>
  <c r="R97" i="1"/>
  <c r="Q97" i="1"/>
  <c r="O97" i="1"/>
  <c r="J97" i="1"/>
  <c r="E97" i="1"/>
  <c r="Q4" i="1"/>
  <c r="R4" i="1"/>
  <c r="S4" i="1"/>
  <c r="T4" i="1" s="1"/>
  <c r="U4" i="1"/>
  <c r="Q5" i="1"/>
  <c r="R5" i="1"/>
  <c r="S5" i="1"/>
  <c r="T5" i="1" s="1"/>
  <c r="U5" i="1"/>
  <c r="Q6" i="1"/>
  <c r="R6" i="1"/>
  <c r="S6" i="1"/>
  <c r="T6" i="1" s="1"/>
  <c r="U6" i="1"/>
  <c r="Q7" i="1"/>
  <c r="R7" i="1"/>
  <c r="S7" i="1"/>
  <c r="T7" i="1"/>
  <c r="U7" i="1"/>
  <c r="Q8" i="1"/>
  <c r="R8" i="1"/>
  <c r="S8" i="1"/>
  <c r="T8" i="1" s="1"/>
  <c r="U8" i="1"/>
  <c r="Q9" i="1"/>
  <c r="R9" i="1"/>
  <c r="S9" i="1"/>
  <c r="T9" i="1" s="1"/>
  <c r="U9" i="1"/>
  <c r="Q10" i="1"/>
  <c r="R10" i="1"/>
  <c r="S10" i="1"/>
  <c r="T10" i="1" s="1"/>
  <c r="U10" i="1"/>
  <c r="Q11" i="1"/>
  <c r="R11" i="1"/>
  <c r="S11" i="1"/>
  <c r="T11" i="1"/>
  <c r="U11" i="1"/>
  <c r="Q12" i="1"/>
  <c r="R12" i="1"/>
  <c r="S12" i="1"/>
  <c r="T12" i="1" s="1"/>
  <c r="U12" i="1"/>
  <c r="Q13" i="1"/>
  <c r="R13" i="1"/>
  <c r="S13" i="1"/>
  <c r="T13" i="1" s="1"/>
  <c r="U13" i="1"/>
  <c r="Q14" i="1"/>
  <c r="R14" i="1"/>
  <c r="S14" i="1"/>
  <c r="T14" i="1" s="1"/>
  <c r="U14" i="1"/>
  <c r="Q15" i="1"/>
  <c r="R15" i="1"/>
  <c r="S15" i="1"/>
  <c r="T15" i="1"/>
  <c r="U15" i="1"/>
  <c r="Q16" i="1"/>
  <c r="R16" i="1"/>
  <c r="S16" i="1"/>
  <c r="T16" i="1" s="1"/>
  <c r="U16" i="1"/>
  <c r="Q17" i="1"/>
  <c r="R17" i="1"/>
  <c r="S17" i="1"/>
  <c r="T17" i="1" s="1"/>
  <c r="U17" i="1"/>
  <c r="Q18" i="1"/>
  <c r="R18" i="1"/>
  <c r="S18" i="1"/>
  <c r="T18" i="1" s="1"/>
  <c r="U18" i="1"/>
  <c r="Q19" i="1"/>
  <c r="R19" i="1"/>
  <c r="S19" i="1"/>
  <c r="T19" i="1"/>
  <c r="U19" i="1"/>
  <c r="Q20" i="1"/>
  <c r="R20" i="1"/>
  <c r="S20" i="1"/>
  <c r="T20" i="1" s="1"/>
  <c r="U20" i="1"/>
  <c r="Q21" i="1"/>
  <c r="R21" i="1"/>
  <c r="S21" i="1"/>
  <c r="T21" i="1" s="1"/>
  <c r="U21" i="1"/>
  <c r="Q22" i="1"/>
  <c r="R22" i="1"/>
  <c r="S22" i="1"/>
  <c r="T22" i="1" s="1"/>
  <c r="U22" i="1"/>
  <c r="Q23" i="1"/>
  <c r="R23" i="1"/>
  <c r="S23" i="1"/>
  <c r="T23" i="1"/>
  <c r="U23" i="1"/>
  <c r="Q25" i="1"/>
  <c r="R25" i="1"/>
  <c r="S25" i="1"/>
  <c r="T25" i="1" s="1"/>
  <c r="U25" i="1"/>
  <c r="Q26" i="1"/>
  <c r="R26" i="1"/>
  <c r="S26" i="1"/>
  <c r="T26" i="1" s="1"/>
  <c r="U26" i="1"/>
  <c r="Q27" i="1"/>
  <c r="R27" i="1"/>
  <c r="S27" i="1"/>
  <c r="T27" i="1"/>
  <c r="U27" i="1"/>
  <c r="Q28" i="1"/>
  <c r="R28" i="1"/>
  <c r="S28" i="1"/>
  <c r="T28" i="1" s="1"/>
  <c r="U28" i="1"/>
  <c r="Q29" i="1"/>
  <c r="R29" i="1"/>
  <c r="S29" i="1"/>
  <c r="T29" i="1" s="1"/>
  <c r="U29" i="1"/>
  <c r="Q30" i="1"/>
  <c r="R30" i="1"/>
  <c r="T30" i="1" s="1"/>
  <c r="S30" i="1"/>
  <c r="U30" i="1"/>
  <c r="Q31" i="1"/>
  <c r="R31" i="1"/>
  <c r="S31" i="1"/>
  <c r="T31" i="1"/>
  <c r="U31" i="1"/>
  <c r="Q32" i="1"/>
  <c r="R32" i="1"/>
  <c r="S32" i="1"/>
  <c r="T32" i="1" s="1"/>
  <c r="U32" i="1"/>
  <c r="Q33" i="1"/>
  <c r="R33" i="1"/>
  <c r="S33" i="1"/>
  <c r="T33" i="1" s="1"/>
  <c r="U33" i="1"/>
  <c r="Q34" i="1"/>
  <c r="R34" i="1"/>
  <c r="T34" i="1" s="1"/>
  <c r="S34" i="1"/>
  <c r="U34" i="1"/>
  <c r="Q35" i="1"/>
  <c r="R35" i="1"/>
  <c r="S35" i="1"/>
  <c r="T35" i="1"/>
  <c r="U35" i="1"/>
  <c r="Q36" i="1"/>
  <c r="R36" i="1"/>
  <c r="S36" i="1"/>
  <c r="T36" i="1" s="1"/>
  <c r="U36" i="1"/>
  <c r="Q37" i="1"/>
  <c r="R37" i="1"/>
  <c r="S37" i="1"/>
  <c r="T37" i="1" s="1"/>
  <c r="U37" i="1"/>
  <c r="Q38" i="1"/>
  <c r="R38" i="1"/>
  <c r="T38" i="1" s="1"/>
  <c r="S38" i="1"/>
  <c r="U38" i="1"/>
  <c r="Q39" i="1"/>
  <c r="R39" i="1"/>
  <c r="S39" i="1"/>
  <c r="T39" i="1"/>
  <c r="U39" i="1"/>
  <c r="Q40" i="1"/>
  <c r="R40" i="1"/>
  <c r="S40" i="1"/>
  <c r="T40" i="1" s="1"/>
  <c r="U40" i="1"/>
  <c r="Q41" i="1"/>
  <c r="R41" i="1"/>
  <c r="S41" i="1"/>
  <c r="T41" i="1" s="1"/>
  <c r="U41" i="1"/>
  <c r="Q42" i="1"/>
  <c r="R42" i="1"/>
  <c r="T42" i="1" s="1"/>
  <c r="S42" i="1"/>
  <c r="U42" i="1"/>
  <c r="Q43" i="1"/>
  <c r="R43" i="1"/>
  <c r="S43" i="1"/>
  <c r="T43" i="1"/>
  <c r="U43" i="1"/>
  <c r="Q44" i="1"/>
  <c r="R44" i="1"/>
  <c r="S44" i="1"/>
  <c r="T44" i="1" s="1"/>
  <c r="U44" i="1"/>
  <c r="Q45" i="1"/>
  <c r="R45" i="1"/>
  <c r="S45" i="1"/>
  <c r="T45" i="1" s="1"/>
  <c r="U45" i="1"/>
  <c r="Q46" i="1"/>
  <c r="R46" i="1"/>
  <c r="T46" i="1" s="1"/>
  <c r="S46" i="1"/>
  <c r="U46" i="1"/>
  <c r="Q47" i="1"/>
  <c r="R47" i="1"/>
  <c r="S47" i="1"/>
  <c r="T47" i="1"/>
  <c r="U47" i="1"/>
  <c r="Q48" i="1"/>
  <c r="R48" i="1"/>
  <c r="S48" i="1"/>
  <c r="T48" i="1" s="1"/>
  <c r="U48" i="1"/>
  <c r="Q49" i="1"/>
  <c r="R49" i="1"/>
  <c r="S49" i="1"/>
  <c r="T49" i="1" s="1"/>
  <c r="U49" i="1"/>
  <c r="Q50" i="1"/>
  <c r="R50" i="1"/>
  <c r="T50" i="1" s="1"/>
  <c r="S50" i="1"/>
  <c r="U50" i="1"/>
  <c r="Q51" i="1"/>
  <c r="R51" i="1"/>
  <c r="S51" i="1"/>
  <c r="T51" i="1"/>
  <c r="U51" i="1"/>
  <c r="Q52" i="1"/>
  <c r="R52" i="1"/>
  <c r="S52" i="1"/>
  <c r="T52" i="1" s="1"/>
  <c r="U52" i="1"/>
  <c r="Q54" i="1"/>
  <c r="R54" i="1"/>
  <c r="T54" i="1" s="1"/>
  <c r="S54" i="1"/>
  <c r="U54" i="1"/>
  <c r="Q55" i="1"/>
  <c r="R55" i="1"/>
  <c r="S55" i="1"/>
  <c r="T55" i="1"/>
  <c r="U55" i="1"/>
  <c r="Q56" i="1"/>
  <c r="R56" i="1"/>
  <c r="S56" i="1"/>
  <c r="T56" i="1" s="1"/>
  <c r="U56" i="1"/>
  <c r="Q57" i="1"/>
  <c r="R57" i="1"/>
  <c r="S57" i="1"/>
  <c r="T57" i="1" s="1"/>
  <c r="U57" i="1"/>
  <c r="Q58" i="1"/>
  <c r="R58" i="1"/>
  <c r="T58" i="1" s="1"/>
  <c r="S58" i="1"/>
  <c r="U58" i="1"/>
  <c r="Q59" i="1"/>
  <c r="R59" i="1"/>
  <c r="S59" i="1"/>
  <c r="T59" i="1"/>
  <c r="U59" i="1"/>
  <c r="Q61" i="1"/>
  <c r="R61" i="1"/>
  <c r="S61" i="1"/>
  <c r="T61" i="1" s="1"/>
  <c r="U61" i="1"/>
  <c r="Q62" i="1"/>
  <c r="R62" i="1"/>
  <c r="T62" i="1" s="1"/>
  <c r="S62" i="1"/>
  <c r="U62" i="1"/>
  <c r="Q63" i="1"/>
  <c r="R63" i="1"/>
  <c r="S63" i="1"/>
  <c r="T63" i="1"/>
  <c r="U63" i="1"/>
  <c r="Q64" i="1"/>
  <c r="R64" i="1"/>
  <c r="S64" i="1"/>
  <c r="T64" i="1" s="1"/>
  <c r="U64" i="1"/>
  <c r="Q65" i="1"/>
  <c r="R65" i="1"/>
  <c r="S65" i="1"/>
  <c r="T65" i="1" s="1"/>
  <c r="U65" i="1"/>
  <c r="Q66" i="1"/>
  <c r="R66" i="1"/>
  <c r="T66" i="1" s="1"/>
  <c r="S66" i="1"/>
  <c r="U66" i="1"/>
  <c r="Q67" i="1"/>
  <c r="R67" i="1"/>
  <c r="S67" i="1"/>
  <c r="T67" i="1"/>
  <c r="U67" i="1"/>
  <c r="Q68" i="1"/>
  <c r="R68" i="1"/>
  <c r="S68" i="1"/>
  <c r="T68" i="1" s="1"/>
  <c r="U68" i="1"/>
  <c r="Q69" i="1"/>
  <c r="R69" i="1"/>
  <c r="S69" i="1"/>
  <c r="T69" i="1" s="1"/>
  <c r="U69" i="1"/>
  <c r="Q70" i="1"/>
  <c r="R70" i="1"/>
  <c r="T70" i="1" s="1"/>
  <c r="S70" i="1"/>
  <c r="U70" i="1"/>
  <c r="Q71" i="1"/>
  <c r="R71" i="1"/>
  <c r="S71" i="1"/>
  <c r="T71" i="1"/>
  <c r="U71" i="1"/>
  <c r="Q72" i="1"/>
  <c r="R72" i="1"/>
  <c r="S72" i="1"/>
  <c r="T72" i="1" s="1"/>
  <c r="U72" i="1"/>
  <c r="Q73" i="1"/>
  <c r="R73" i="1"/>
  <c r="S73" i="1"/>
  <c r="T73" i="1" s="1"/>
  <c r="U73" i="1"/>
  <c r="Q74" i="1"/>
  <c r="R74" i="1"/>
  <c r="T74" i="1" s="1"/>
  <c r="S74" i="1"/>
  <c r="U74" i="1"/>
  <c r="Q75" i="1"/>
  <c r="R75" i="1"/>
  <c r="S75" i="1"/>
  <c r="T75" i="1"/>
  <c r="U75" i="1"/>
  <c r="Q76" i="1"/>
  <c r="R76" i="1"/>
  <c r="S76" i="1"/>
  <c r="T76" i="1" s="1"/>
  <c r="U76" i="1"/>
  <c r="Q77" i="1"/>
  <c r="R77" i="1"/>
  <c r="S77" i="1"/>
  <c r="T77" i="1" s="1"/>
  <c r="U77" i="1"/>
  <c r="Q78" i="1"/>
  <c r="R78" i="1"/>
  <c r="S78" i="1"/>
  <c r="T78" i="1"/>
  <c r="U78" i="1"/>
  <c r="Q79" i="1"/>
  <c r="R79" i="1"/>
  <c r="S79" i="1"/>
  <c r="T79" i="1"/>
  <c r="U79" i="1"/>
  <c r="Q80" i="1"/>
  <c r="R80" i="1"/>
  <c r="S80" i="1"/>
  <c r="T80" i="1" s="1"/>
  <c r="U80" i="1"/>
  <c r="Q81" i="1"/>
  <c r="R81" i="1"/>
  <c r="S81" i="1"/>
  <c r="T81" i="1" s="1"/>
  <c r="U81" i="1"/>
  <c r="Q82" i="1"/>
  <c r="R82" i="1"/>
  <c r="S82" i="1"/>
  <c r="T82" i="1"/>
  <c r="U82" i="1"/>
  <c r="Q83" i="1"/>
  <c r="R83" i="1"/>
  <c r="S83" i="1"/>
  <c r="T83" i="1"/>
  <c r="U83" i="1"/>
  <c r="Q84" i="1"/>
  <c r="R84" i="1"/>
  <c r="S84" i="1"/>
  <c r="T84" i="1" s="1"/>
  <c r="U84" i="1"/>
  <c r="Q85" i="1"/>
  <c r="R85" i="1"/>
  <c r="S85" i="1"/>
  <c r="T85" i="1" s="1"/>
  <c r="U85" i="1"/>
  <c r="Q86" i="1"/>
  <c r="R86" i="1"/>
  <c r="S86" i="1"/>
  <c r="T86" i="1"/>
  <c r="U86" i="1"/>
  <c r="Q87" i="1"/>
  <c r="R87" i="1"/>
  <c r="S87" i="1"/>
  <c r="T87" i="1"/>
  <c r="U87" i="1"/>
  <c r="Q88" i="1"/>
  <c r="R88" i="1"/>
  <c r="S88" i="1"/>
  <c r="T88" i="1" s="1"/>
  <c r="U88" i="1"/>
  <c r="Q89" i="1"/>
  <c r="R89" i="1"/>
  <c r="S89" i="1"/>
  <c r="T89" i="1" s="1"/>
  <c r="U89" i="1"/>
  <c r="Q90" i="1"/>
  <c r="R90" i="1"/>
  <c r="S90" i="1"/>
  <c r="T90" i="1"/>
  <c r="U90" i="1"/>
  <c r="Q91" i="1"/>
  <c r="R91" i="1"/>
  <c r="S91" i="1"/>
  <c r="T91" i="1"/>
  <c r="U91" i="1"/>
  <c r="Q92" i="1"/>
  <c r="R92" i="1"/>
  <c r="S92" i="1"/>
  <c r="T92" i="1" s="1"/>
  <c r="U92" i="1"/>
  <c r="Q93" i="1"/>
  <c r="R93" i="1"/>
  <c r="S93" i="1"/>
  <c r="T93" i="1" s="1"/>
  <c r="U93" i="1"/>
  <c r="Q94" i="1"/>
  <c r="R94" i="1"/>
  <c r="S94" i="1"/>
  <c r="T94" i="1"/>
  <c r="U94" i="1"/>
  <c r="Q95" i="1"/>
  <c r="R95" i="1"/>
  <c r="S95" i="1"/>
  <c r="T95" i="1"/>
  <c r="U95" i="1"/>
  <c r="Q96" i="1"/>
  <c r="R96" i="1"/>
  <c r="S96" i="1"/>
  <c r="T96" i="1" s="1"/>
  <c r="U96" i="1"/>
  <c r="S3" i="1"/>
  <c r="R3" i="1"/>
  <c r="T3" i="1" s="1"/>
  <c r="Q3" i="1"/>
  <c r="U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4" i="1"/>
  <c r="O55" i="1"/>
  <c r="O56" i="1"/>
  <c r="O57" i="1"/>
  <c r="O58" i="1"/>
  <c r="O59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O3" i="1"/>
  <c r="J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 Fiala</author>
  </authors>
  <commentList>
    <comment ref="B2" authorId="0" shapeId="0" xr:uid="{2D1F0116-0C43-4172-88AA-D331E544B0C9}">
      <text>
        <r>
          <rPr>
            <sz val="9"/>
            <color indexed="81"/>
            <rFont val="Tahoma"/>
            <family val="2"/>
          </rPr>
          <t>UF's Case Count Graph reports cases by "Date of Symptom Onset", but all other sources report cases by the date the test was processed. It seems that, on average, there's a 5 day lag between when symptoms were first noticed and when a test is processed. Therefore, totals are shifted 5 days down to correct for this</t>
        </r>
      </text>
    </comment>
  </commentList>
</comments>
</file>

<file path=xl/sharedStrings.xml><?xml version="1.0" encoding="utf-8"?>
<sst xmlns="http://schemas.openxmlformats.org/spreadsheetml/2006/main" count="88" uniqueCount="35">
  <si>
    <t>Inconclusive</t>
  </si>
  <si>
    <t>Negative</t>
  </si>
  <si>
    <t>Positive</t>
  </si>
  <si>
    <t>% Positive</t>
  </si>
  <si>
    <t>Total</t>
  </si>
  <si>
    <t>UF Health Medical Lab</t>
  </si>
  <si>
    <t>UF Health Jacksonville</t>
  </si>
  <si>
    <t>UF Health Shands Hospital</t>
  </si>
  <si>
    <t>Date</t>
  </si>
  <si>
    <t>% Positive (7 Day Moving Average)</t>
  </si>
  <si>
    <t>UF Positivity Rate Graph</t>
  </si>
  <si>
    <t>Alachua Dashboard</t>
  </si>
  <si>
    <t>Total Number of Positives</t>
  </si>
  <si>
    <t>Total Number of Negatives</t>
  </si>
  <si>
    <t>UF Dashboard Positivity Rate Graph (Since 11/5)</t>
  </si>
  <si>
    <t>UF Health Labs, all 3 combined (Since 11/5)</t>
  </si>
  <si>
    <t>Positivity Rate Graph - Positives</t>
  </si>
  <si>
    <t>Positivity Rate Graph - Negatives</t>
  </si>
  <si>
    <t># of Positives @ UF Health Medical Lab (7 Day Moving Average)</t>
  </si>
  <si>
    <t># of Positives on Positivity Rate Graph (UF Dashboard) (7 Day Moving Average)</t>
  </si>
  <si>
    <t># of Negatives @ UF Health Medical Lab (7 Day Moving Average)</t>
  </si>
  <si>
    <t># of Negatives @ UF Health Shands Hospital (7 Day Moving Average)</t>
  </si>
  <si>
    <t># of Negatives on Positivity Rate Graph (UF Dashboard) (7 Day Moving Average)</t>
  </si>
  <si>
    <t># of Negatives @ UF Health Jacksonville (7 Day Moving Average)</t>
  </si>
  <si>
    <t>UF Dashboard</t>
  </si>
  <si>
    <t>UF Health Medical Lab (7 Day Moving Averages)</t>
  </si>
  <si>
    <t>Positivity Rate @ UF Health Medical Lab (7 Day Moving Average)</t>
  </si>
  <si>
    <t># of Positives @ UF Health Shands Hospital (7 Day Moving Average)</t>
  </si>
  <si>
    <t>UF Health Shands Hospital (7 Day Moving Averages)</t>
  </si>
  <si>
    <t>Positivity Rate @ UF Health Shands Hospital (7 Day Moving Average)</t>
  </si>
  <si>
    <t>UF Health Jacksonville (7 Day Moving Averages)</t>
  </si>
  <si>
    <t># of Positives @ UF Health Jacksonville (7 Day Moving Average)</t>
  </si>
  <si>
    <t>Positivity Rate @ UF Health Jacksonville (7 Day Moving Average)</t>
  </si>
  <si>
    <t>Positivity Rate on Positivity Rate Graph (UF Dashboard) (7 Day Moving Average)</t>
  </si>
  <si>
    <t># of Positives on Case Count Graph 2/15/21 (UF Dashboard) (Assuming 5 Day Lag)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</si>
</sst>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1" xfId="0" applyBorder="1"/>
    <xf numFmtId="1" fontId="0" fillId="0" borderId="5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9" fontId="0" fillId="0" borderId="9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9" fontId="0" fillId="0" borderId="16" xfId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9" fontId="0" fillId="3" borderId="0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Results Processed</a:t>
            </a:r>
            <a:r>
              <a:rPr lang="en-US" sz="2400" baseline="0"/>
              <a:t> by UF Health Labs</a:t>
            </a:r>
          </a:p>
          <a:p>
            <a:pPr>
              <a:defRPr/>
            </a:pPr>
            <a:r>
              <a:rPr lang="en-US" sz="1200" baseline="0"/>
              <a:t>(UF Health Medical Lab, UF Health Shands, &amp; UF Health Jacksonville)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Daily'!$U$2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Daily'!$A$3:$A$104</c:f>
              <c:numCache>
                <c:formatCode>m/d/yyyy</c:formatCode>
                <c:ptCount val="102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</c:numCache>
            </c:numRef>
          </c:cat>
          <c:val>
            <c:numRef>
              <c:f>'FL DOH Daily'!$U$3:$U$104</c:f>
              <c:numCache>
                <c:formatCode>General</c:formatCode>
                <c:ptCount val="102"/>
                <c:pt idx="0">
                  <c:v>49</c:v>
                </c:pt>
                <c:pt idx="1">
                  <c:v>1</c:v>
                </c:pt>
                <c:pt idx="2">
                  <c:v>0</c:v>
                </c:pt>
                <c:pt idx="3">
                  <c:v>189</c:v>
                </c:pt>
                <c:pt idx="4">
                  <c:v>47</c:v>
                </c:pt>
                <c:pt idx="5">
                  <c:v>71</c:v>
                </c:pt>
                <c:pt idx="6">
                  <c:v>74</c:v>
                </c:pt>
                <c:pt idx="7">
                  <c:v>36</c:v>
                </c:pt>
                <c:pt idx="8">
                  <c:v>9</c:v>
                </c:pt>
                <c:pt idx="9">
                  <c:v>87</c:v>
                </c:pt>
                <c:pt idx="10">
                  <c:v>30</c:v>
                </c:pt>
                <c:pt idx="11">
                  <c:v>27</c:v>
                </c:pt>
                <c:pt idx="12">
                  <c:v>90</c:v>
                </c:pt>
                <c:pt idx="13">
                  <c:v>68</c:v>
                </c:pt>
                <c:pt idx="14">
                  <c:v>71</c:v>
                </c:pt>
                <c:pt idx="15">
                  <c:v>66</c:v>
                </c:pt>
                <c:pt idx="16">
                  <c:v>47</c:v>
                </c:pt>
                <c:pt idx="17">
                  <c:v>33</c:v>
                </c:pt>
                <c:pt idx="18">
                  <c:v>38</c:v>
                </c:pt>
                <c:pt idx="19">
                  <c:v>78</c:v>
                </c:pt>
                <c:pt idx="20">
                  <c:v>0</c:v>
                </c:pt>
                <c:pt idx="21">
                  <c:v>118</c:v>
                </c:pt>
                <c:pt idx="22">
                  <c:v>28</c:v>
                </c:pt>
                <c:pt idx="23">
                  <c:v>26</c:v>
                </c:pt>
                <c:pt idx="24">
                  <c:v>37</c:v>
                </c:pt>
                <c:pt idx="25">
                  <c:v>33</c:v>
                </c:pt>
                <c:pt idx="26">
                  <c:v>60</c:v>
                </c:pt>
                <c:pt idx="27">
                  <c:v>97</c:v>
                </c:pt>
                <c:pt idx="28">
                  <c:v>46</c:v>
                </c:pt>
                <c:pt idx="29">
                  <c:v>93</c:v>
                </c:pt>
                <c:pt idx="30">
                  <c:v>38</c:v>
                </c:pt>
                <c:pt idx="31">
                  <c:v>38</c:v>
                </c:pt>
                <c:pt idx="32">
                  <c:v>34</c:v>
                </c:pt>
                <c:pt idx="33">
                  <c:v>67</c:v>
                </c:pt>
                <c:pt idx="34">
                  <c:v>91</c:v>
                </c:pt>
                <c:pt idx="35">
                  <c:v>74</c:v>
                </c:pt>
                <c:pt idx="36">
                  <c:v>79</c:v>
                </c:pt>
                <c:pt idx="37">
                  <c:v>36</c:v>
                </c:pt>
                <c:pt idx="38">
                  <c:v>68</c:v>
                </c:pt>
                <c:pt idx="39">
                  <c:v>60</c:v>
                </c:pt>
                <c:pt idx="40">
                  <c:v>102</c:v>
                </c:pt>
                <c:pt idx="41">
                  <c:v>141</c:v>
                </c:pt>
                <c:pt idx="42">
                  <c:v>93</c:v>
                </c:pt>
                <c:pt idx="43">
                  <c:v>106</c:v>
                </c:pt>
                <c:pt idx="44">
                  <c:v>57</c:v>
                </c:pt>
                <c:pt idx="45">
                  <c:v>80</c:v>
                </c:pt>
                <c:pt idx="46">
                  <c:v>50</c:v>
                </c:pt>
                <c:pt idx="47">
                  <c:v>86</c:v>
                </c:pt>
                <c:pt idx="48">
                  <c:v>115</c:v>
                </c:pt>
                <c:pt idx="49">
                  <c:v>0</c:v>
                </c:pt>
                <c:pt idx="50">
                  <c:v>139</c:v>
                </c:pt>
                <c:pt idx="51">
                  <c:v>62</c:v>
                </c:pt>
                <c:pt idx="52">
                  <c:v>62</c:v>
                </c:pt>
                <c:pt idx="53">
                  <c:v>79</c:v>
                </c:pt>
                <c:pt idx="54">
                  <c:v>120</c:v>
                </c:pt>
                <c:pt idx="55">
                  <c:v>147</c:v>
                </c:pt>
                <c:pt idx="56">
                  <c:v>0</c:v>
                </c:pt>
                <c:pt idx="57">
                  <c:v>232</c:v>
                </c:pt>
                <c:pt idx="58">
                  <c:v>59</c:v>
                </c:pt>
                <c:pt idx="59">
                  <c:v>142</c:v>
                </c:pt>
                <c:pt idx="60">
                  <c:v>117</c:v>
                </c:pt>
                <c:pt idx="61">
                  <c:v>231</c:v>
                </c:pt>
                <c:pt idx="62">
                  <c:v>208</c:v>
                </c:pt>
                <c:pt idx="63">
                  <c:v>154</c:v>
                </c:pt>
                <c:pt idx="64">
                  <c:v>176</c:v>
                </c:pt>
                <c:pt idx="65">
                  <c:v>98</c:v>
                </c:pt>
                <c:pt idx="66">
                  <c:v>74</c:v>
                </c:pt>
                <c:pt idx="67">
                  <c:v>114</c:v>
                </c:pt>
                <c:pt idx="68">
                  <c:v>128</c:v>
                </c:pt>
                <c:pt idx="69">
                  <c:v>131</c:v>
                </c:pt>
                <c:pt idx="70">
                  <c:v>167</c:v>
                </c:pt>
                <c:pt idx="71">
                  <c:v>98</c:v>
                </c:pt>
                <c:pt idx="72">
                  <c:v>58</c:v>
                </c:pt>
                <c:pt idx="73">
                  <c:v>50</c:v>
                </c:pt>
                <c:pt idx="74">
                  <c:v>74</c:v>
                </c:pt>
                <c:pt idx="75">
                  <c:v>77</c:v>
                </c:pt>
                <c:pt idx="76">
                  <c:v>101</c:v>
                </c:pt>
                <c:pt idx="77">
                  <c:v>109</c:v>
                </c:pt>
                <c:pt idx="78">
                  <c:v>149</c:v>
                </c:pt>
                <c:pt idx="79">
                  <c:v>52</c:v>
                </c:pt>
                <c:pt idx="80">
                  <c:v>66</c:v>
                </c:pt>
                <c:pt idx="81">
                  <c:v>102</c:v>
                </c:pt>
                <c:pt idx="82">
                  <c:v>95</c:v>
                </c:pt>
                <c:pt idx="83">
                  <c:v>124</c:v>
                </c:pt>
                <c:pt idx="84">
                  <c:v>115</c:v>
                </c:pt>
                <c:pt idx="85">
                  <c:v>168</c:v>
                </c:pt>
                <c:pt idx="86">
                  <c:v>48</c:v>
                </c:pt>
                <c:pt idx="87">
                  <c:v>25</c:v>
                </c:pt>
                <c:pt idx="88">
                  <c:v>91</c:v>
                </c:pt>
                <c:pt idx="89">
                  <c:v>86</c:v>
                </c:pt>
                <c:pt idx="90">
                  <c:v>57</c:v>
                </c:pt>
                <c:pt idx="91">
                  <c:v>105</c:v>
                </c:pt>
                <c:pt idx="92">
                  <c:v>83</c:v>
                </c:pt>
                <c:pt idx="93">
                  <c:v>17</c:v>
                </c:pt>
                <c:pt idx="94">
                  <c:v>29</c:v>
                </c:pt>
                <c:pt idx="95">
                  <c:v>61</c:v>
                </c:pt>
                <c:pt idx="96">
                  <c:v>58</c:v>
                </c:pt>
                <c:pt idx="97">
                  <c:v>50</c:v>
                </c:pt>
                <c:pt idx="98">
                  <c:v>39</c:v>
                </c:pt>
                <c:pt idx="99">
                  <c:v>61</c:v>
                </c:pt>
                <c:pt idx="100">
                  <c:v>21</c:v>
                </c:pt>
                <c:pt idx="10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Daily'!$V$2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Daily'!$A$3:$A$104</c:f>
              <c:numCache>
                <c:formatCode>m/d/yyyy</c:formatCode>
                <c:ptCount val="102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</c:numCache>
            </c:numRef>
          </c:cat>
          <c:val>
            <c:numRef>
              <c:f>'FL DOH Daily'!$V$3:$V$104</c:f>
              <c:numCache>
                <c:formatCode>General</c:formatCode>
                <c:ptCount val="102"/>
                <c:pt idx="0">
                  <c:v>501</c:v>
                </c:pt>
                <c:pt idx="1">
                  <c:v>0</c:v>
                </c:pt>
                <c:pt idx="2">
                  <c:v>0</c:v>
                </c:pt>
                <c:pt idx="3">
                  <c:v>1834</c:v>
                </c:pt>
                <c:pt idx="4">
                  <c:v>428</c:v>
                </c:pt>
                <c:pt idx="5">
                  <c:v>589</c:v>
                </c:pt>
                <c:pt idx="6">
                  <c:v>513</c:v>
                </c:pt>
                <c:pt idx="7">
                  <c:v>349</c:v>
                </c:pt>
                <c:pt idx="8">
                  <c:v>138</c:v>
                </c:pt>
                <c:pt idx="9">
                  <c:v>928</c:v>
                </c:pt>
                <c:pt idx="10">
                  <c:v>302</c:v>
                </c:pt>
                <c:pt idx="11">
                  <c:v>346</c:v>
                </c:pt>
                <c:pt idx="12">
                  <c:v>1024</c:v>
                </c:pt>
                <c:pt idx="13">
                  <c:v>714</c:v>
                </c:pt>
                <c:pt idx="14">
                  <c:v>905</c:v>
                </c:pt>
                <c:pt idx="15">
                  <c:v>1029</c:v>
                </c:pt>
                <c:pt idx="16">
                  <c:v>720</c:v>
                </c:pt>
                <c:pt idx="17">
                  <c:v>212</c:v>
                </c:pt>
                <c:pt idx="18">
                  <c:v>505</c:v>
                </c:pt>
                <c:pt idx="19">
                  <c:v>674</c:v>
                </c:pt>
                <c:pt idx="20">
                  <c:v>0</c:v>
                </c:pt>
                <c:pt idx="21">
                  <c:v>796</c:v>
                </c:pt>
                <c:pt idx="22">
                  <c:v>287</c:v>
                </c:pt>
                <c:pt idx="23">
                  <c:v>242</c:v>
                </c:pt>
                <c:pt idx="24">
                  <c:v>451</c:v>
                </c:pt>
                <c:pt idx="25">
                  <c:v>347</c:v>
                </c:pt>
                <c:pt idx="26">
                  <c:v>587</c:v>
                </c:pt>
                <c:pt idx="27">
                  <c:v>590</c:v>
                </c:pt>
                <c:pt idx="28">
                  <c:v>484</c:v>
                </c:pt>
                <c:pt idx="29">
                  <c:v>644</c:v>
                </c:pt>
                <c:pt idx="30">
                  <c:v>469</c:v>
                </c:pt>
                <c:pt idx="31">
                  <c:v>362</c:v>
                </c:pt>
                <c:pt idx="32">
                  <c:v>278</c:v>
                </c:pt>
                <c:pt idx="33">
                  <c:v>595</c:v>
                </c:pt>
                <c:pt idx="34">
                  <c:v>626</c:v>
                </c:pt>
                <c:pt idx="35">
                  <c:v>549</c:v>
                </c:pt>
                <c:pt idx="36">
                  <c:v>709</c:v>
                </c:pt>
                <c:pt idx="37">
                  <c:v>303</c:v>
                </c:pt>
                <c:pt idx="38">
                  <c:v>466</c:v>
                </c:pt>
                <c:pt idx="39">
                  <c:v>404</c:v>
                </c:pt>
                <c:pt idx="40">
                  <c:v>673</c:v>
                </c:pt>
                <c:pt idx="41">
                  <c:v>734</c:v>
                </c:pt>
                <c:pt idx="42">
                  <c:v>573</c:v>
                </c:pt>
                <c:pt idx="43">
                  <c:v>717</c:v>
                </c:pt>
                <c:pt idx="44">
                  <c:v>246</c:v>
                </c:pt>
                <c:pt idx="45">
                  <c:v>347</c:v>
                </c:pt>
                <c:pt idx="46">
                  <c:v>331</c:v>
                </c:pt>
                <c:pt idx="47">
                  <c:v>496</c:v>
                </c:pt>
                <c:pt idx="48">
                  <c:v>410</c:v>
                </c:pt>
                <c:pt idx="49">
                  <c:v>0</c:v>
                </c:pt>
                <c:pt idx="50">
                  <c:v>476</c:v>
                </c:pt>
                <c:pt idx="51">
                  <c:v>271</c:v>
                </c:pt>
                <c:pt idx="52">
                  <c:v>211</c:v>
                </c:pt>
                <c:pt idx="53">
                  <c:v>59</c:v>
                </c:pt>
                <c:pt idx="54">
                  <c:v>621</c:v>
                </c:pt>
                <c:pt idx="55">
                  <c:v>401</c:v>
                </c:pt>
                <c:pt idx="56">
                  <c:v>0</c:v>
                </c:pt>
                <c:pt idx="57">
                  <c:v>699</c:v>
                </c:pt>
                <c:pt idx="58">
                  <c:v>182</c:v>
                </c:pt>
                <c:pt idx="59">
                  <c:v>387</c:v>
                </c:pt>
                <c:pt idx="60">
                  <c:v>596</c:v>
                </c:pt>
                <c:pt idx="61">
                  <c:v>900</c:v>
                </c:pt>
                <c:pt idx="62">
                  <c:v>955</c:v>
                </c:pt>
                <c:pt idx="63">
                  <c:v>1076</c:v>
                </c:pt>
                <c:pt idx="64">
                  <c:v>1723</c:v>
                </c:pt>
                <c:pt idx="65">
                  <c:v>548</c:v>
                </c:pt>
                <c:pt idx="66">
                  <c:v>295</c:v>
                </c:pt>
                <c:pt idx="67">
                  <c:v>2447</c:v>
                </c:pt>
                <c:pt idx="68">
                  <c:v>2476</c:v>
                </c:pt>
                <c:pt idx="69">
                  <c:v>1003</c:v>
                </c:pt>
                <c:pt idx="70">
                  <c:v>1792</c:v>
                </c:pt>
                <c:pt idx="71">
                  <c:v>1000</c:v>
                </c:pt>
                <c:pt idx="72">
                  <c:v>700</c:v>
                </c:pt>
                <c:pt idx="73">
                  <c:v>528</c:v>
                </c:pt>
                <c:pt idx="74">
                  <c:v>787</c:v>
                </c:pt>
                <c:pt idx="75">
                  <c:v>555</c:v>
                </c:pt>
                <c:pt idx="76">
                  <c:v>692</c:v>
                </c:pt>
                <c:pt idx="77">
                  <c:v>313</c:v>
                </c:pt>
                <c:pt idx="78">
                  <c:v>1049</c:v>
                </c:pt>
                <c:pt idx="79">
                  <c:v>273</c:v>
                </c:pt>
                <c:pt idx="80">
                  <c:v>452</c:v>
                </c:pt>
                <c:pt idx="81">
                  <c:v>450</c:v>
                </c:pt>
                <c:pt idx="82">
                  <c:v>542</c:v>
                </c:pt>
                <c:pt idx="83">
                  <c:v>633</c:v>
                </c:pt>
                <c:pt idx="84">
                  <c:v>196</c:v>
                </c:pt>
                <c:pt idx="85">
                  <c:v>946</c:v>
                </c:pt>
                <c:pt idx="86">
                  <c:v>627</c:v>
                </c:pt>
                <c:pt idx="87">
                  <c:v>350</c:v>
                </c:pt>
                <c:pt idx="88">
                  <c:v>506</c:v>
                </c:pt>
                <c:pt idx="89">
                  <c:v>509</c:v>
                </c:pt>
                <c:pt idx="90">
                  <c:v>203</c:v>
                </c:pt>
                <c:pt idx="91">
                  <c:v>850</c:v>
                </c:pt>
                <c:pt idx="92">
                  <c:v>553</c:v>
                </c:pt>
                <c:pt idx="93">
                  <c:v>280</c:v>
                </c:pt>
                <c:pt idx="94">
                  <c:v>290</c:v>
                </c:pt>
                <c:pt idx="95">
                  <c:v>414</c:v>
                </c:pt>
                <c:pt idx="96">
                  <c:v>533</c:v>
                </c:pt>
                <c:pt idx="97">
                  <c:v>454</c:v>
                </c:pt>
                <c:pt idx="98">
                  <c:v>449</c:v>
                </c:pt>
                <c:pt idx="99">
                  <c:v>553</c:v>
                </c:pt>
                <c:pt idx="100">
                  <c:v>260</c:v>
                </c:pt>
                <c:pt idx="101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Daily'!$W$2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Daily'!$A$3:$A$104</c:f>
              <c:numCache>
                <c:formatCode>m/d/yyyy</c:formatCode>
                <c:ptCount val="102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</c:numCache>
            </c:numRef>
          </c:cat>
          <c:val>
            <c:numRef>
              <c:f>'FL DOH Daily'!$W$3:$W$104</c:f>
              <c:numCache>
                <c:formatCode>0%</c:formatCode>
                <c:ptCount val="102"/>
                <c:pt idx="6">
                  <c:v>0.10032588454376164</c:v>
                </c:pt>
                <c:pt idx="7">
                  <c:v>0.10118615347373518</c:v>
                </c:pt>
                <c:pt idx="8">
                  <c:v>9.9602525134440026E-2</c:v>
                </c:pt>
                <c:pt idx="9">
                  <c:v>9.6938775510204078E-2</c:v>
                </c:pt>
                <c:pt idx="10">
                  <c:v>9.8306026103860036E-2</c:v>
                </c:pt>
                <c:pt idx="11">
                  <c:v>9.5455844527007713E-2</c:v>
                </c:pt>
                <c:pt idx="12">
                  <c:v>8.929926637996459E-2</c:v>
                </c:pt>
                <c:pt idx="13">
                  <c:v>8.3654773384763736E-2</c:v>
                </c:pt>
                <c:pt idx="14">
                  <c:v>8.0607723148343538E-2</c:v>
                </c:pt>
                <c:pt idx="15">
                  <c:v>7.7193599437313173E-2</c:v>
                </c:pt>
                <c:pt idx="16">
                  <c:v>7.3359073359073365E-2</c:v>
                </c:pt>
                <c:pt idx="17">
                  <c:v>7.511210762331838E-2</c:v>
                </c:pt>
                <c:pt idx="18">
                  <c:v>7.4791742122419416E-2</c:v>
                </c:pt>
                <c:pt idx="19">
                  <c:v>7.7713178294573637E-2</c:v>
                </c:pt>
                <c:pt idx="20">
                  <c:v>7.6062128825947928E-2</c:v>
                </c:pt>
                <c:pt idx="21">
                  <c:v>8.8044485634847083E-2</c:v>
                </c:pt>
                <c:pt idx="22">
                  <c:v>9.6719457013574664E-2</c:v>
                </c:pt>
                <c:pt idx="23">
                  <c:v>0.10569641093184064</c:v>
                </c:pt>
                <c:pt idx="24">
                  <c:v>9.9085365853658541E-2</c:v>
                </c:pt>
                <c:pt idx="25">
                  <c:v>0.10266281681103626</c:v>
                </c:pt>
                <c:pt idx="26">
                  <c:v>0.10026560424966799</c:v>
                </c:pt>
                <c:pt idx="27">
                  <c:v>0.10786699107866991</c:v>
                </c:pt>
                <c:pt idx="28">
                  <c:v>9.864253393665158E-2</c:v>
                </c:pt>
                <c:pt idx="29">
                  <c:v>0.1048969761841049</c:v>
                </c:pt>
                <c:pt idx="30">
                  <c:v>0.10160965794768612</c:v>
                </c:pt>
                <c:pt idx="31">
                  <c:v>0.10416666666666667</c:v>
                </c:pt>
                <c:pt idx="32">
                  <c:v>0.10628272251308901</c:v>
                </c:pt>
                <c:pt idx="33">
                  <c:v>0.1076923076923077</c:v>
                </c:pt>
                <c:pt idx="34">
                  <c:v>0.10530401034928849</c:v>
                </c:pt>
                <c:pt idx="35">
                  <c:v>0.10990399191510863</c:v>
                </c:pt>
                <c:pt idx="36">
                  <c:v>0.10501371913195311</c:v>
                </c:pt>
                <c:pt idx="37">
                  <c:v>0.10908617547513669</c:v>
                </c:pt>
                <c:pt idx="38">
                  <c:v>0.1129559748427673</c:v>
                </c:pt>
                <c:pt idx="39">
                  <c:v>0.11509571117034165</c:v>
                </c:pt>
                <c:pt idx="40">
                  <c:v>0.12028301886792453</c:v>
                </c:pt>
                <c:pt idx="41">
                  <c:v>0.12733060482037289</c:v>
                </c:pt>
                <c:pt idx="42">
                  <c:v>0.13037604143210987</c:v>
                </c:pt>
                <c:pt idx="43">
                  <c:v>0.1353887399463807</c:v>
                </c:pt>
                <c:pt idx="44">
                  <c:v>0.14121621621621622</c:v>
                </c:pt>
                <c:pt idx="45">
                  <c:v>0.14747288252942534</c:v>
                </c:pt>
                <c:pt idx="46">
                  <c:v>0.14799999999999999</c:v>
                </c:pt>
                <c:pt idx="47">
                  <c:v>0.1510968696080848</c:v>
                </c:pt>
                <c:pt idx="48">
                  <c:v>0.15834906932829781</c:v>
                </c:pt>
                <c:pt idx="49">
                  <c:v>0.16244656363038473</c:v>
                </c:pt>
                <c:pt idx="50">
                  <c:v>0.18602188492763855</c:v>
                </c:pt>
                <c:pt idx="51">
                  <c:v>0.18581907090464547</c:v>
                </c:pt>
                <c:pt idx="52">
                  <c:v>0.18973791066814322</c:v>
                </c:pt>
                <c:pt idx="53">
                  <c:v>0.22019464720194648</c:v>
                </c:pt>
                <c:pt idx="54">
                  <c:v>0.21980952380952382</c:v>
                </c:pt>
                <c:pt idx="55">
                  <c:v>0.22998489425981872</c:v>
                </c:pt>
                <c:pt idx="56">
                  <c:v>0.22998489425981872</c:v>
                </c:pt>
                <c:pt idx="57">
                  <c:v>0.23684210526315788</c:v>
                </c:pt>
                <c:pt idx="58">
                  <c:v>0.24338440111420612</c:v>
                </c:pt>
                <c:pt idx="59">
                  <c:v>0.24904092071611253</c:v>
                </c:pt>
                <c:pt idx="60">
                  <c:v>0.2206319200648123</c:v>
                </c:pt>
                <c:pt idx="61">
                  <c:v>0.22672856095773272</c:v>
                </c:pt>
                <c:pt idx="62">
                  <c:v>0.21006796941376379</c:v>
                </c:pt>
                <c:pt idx="63">
                  <c:v>0.19248905355338497</c:v>
                </c:pt>
                <c:pt idx="64">
                  <c:v>0.15739936287286418</c:v>
                </c:pt>
                <c:pt idx="65">
                  <c:v>0.15401449870058814</c:v>
                </c:pt>
                <c:pt idx="66">
                  <c:v>0.1479513354775556</c:v>
                </c:pt>
                <c:pt idx="67">
                  <c:v>0.117235248360929</c:v>
                </c:pt>
                <c:pt idx="68">
                  <c:v>9.0909090909090912E-2</c:v>
                </c:pt>
                <c:pt idx="69">
                  <c:v>8.3788183472182323E-2</c:v>
                </c:pt>
                <c:pt idx="70">
                  <c:v>7.9484425349087007E-2</c:v>
                </c:pt>
                <c:pt idx="71">
                  <c:v>7.810240092565808E-2</c:v>
                </c:pt>
                <c:pt idx="72">
                  <c:v>7.3452256033578175E-2</c:v>
                </c:pt>
                <c:pt idx="73">
                  <c:v>6.9771791994014218E-2</c:v>
                </c:pt>
                <c:pt idx="74">
                  <c:v>7.8514234875444844E-2</c:v>
                </c:pt>
                <c:pt idx="75">
                  <c:v>9.3304843304843302E-2</c:v>
                </c:pt>
                <c:pt idx="76">
                  <c:v>9.3576882766881267E-2</c:v>
                </c:pt>
                <c:pt idx="77">
                  <c:v>0.1102683780630105</c:v>
                </c:pt>
                <c:pt idx="78">
                  <c:v>0.11789393361312477</c:v>
                </c:pt>
                <c:pt idx="79">
                  <c:v>0.1272613849033063</c:v>
                </c:pt>
                <c:pt idx="80">
                  <c:v>0.13223836597178354</c:v>
                </c:pt>
                <c:pt idx="81">
                  <c:v>0.14774774774774774</c:v>
                </c:pt>
                <c:pt idx="82">
                  <c:v>0.15163104611923509</c:v>
                </c:pt>
                <c:pt idx="83">
                  <c:v>0.15808573372646859</c:v>
                </c:pt>
                <c:pt idx="84">
                  <c:v>0.16356444858073524</c:v>
                </c:pt>
                <c:pt idx="85">
                  <c:v>0.17133364973896537</c:v>
                </c:pt>
                <c:pt idx="86">
                  <c:v>0.15731814198071867</c:v>
                </c:pt>
                <c:pt idx="87">
                  <c:v>0.15313277539018322</c:v>
                </c:pt>
                <c:pt idx="88">
                  <c:v>0.14912673533363188</c:v>
                </c:pt>
                <c:pt idx="89">
                  <c:v>0.14850813743218808</c:v>
                </c:pt>
                <c:pt idx="90">
                  <c:v>0.15024191494779729</c:v>
                </c:pt>
                <c:pt idx="91">
                  <c:v>0.12688689564646685</c:v>
                </c:pt>
                <c:pt idx="92">
                  <c:v>0.12093818714879062</c:v>
                </c:pt>
                <c:pt idx="93">
                  <c:v>0.12489905787348587</c:v>
                </c:pt>
                <c:pt idx="94">
                  <c:v>0.1279037988521454</c:v>
                </c:pt>
                <c:pt idx="95">
                  <c:v>0.12383375742154368</c:v>
                </c:pt>
                <c:pt idx="96">
                  <c:v>0.11604868383809794</c:v>
                </c:pt>
                <c:pt idx="97">
                  <c:v>0.10669843791368812</c:v>
                </c:pt>
                <c:pt idx="98">
                  <c:v>0.10181268882175226</c:v>
                </c:pt>
                <c:pt idx="99">
                  <c:v>9.5802919708029191E-2</c:v>
                </c:pt>
                <c:pt idx="100">
                  <c:v>9.7493887530562345E-2</c:v>
                </c:pt>
                <c:pt idx="101">
                  <c:v>9.7777777777777783E-2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Reported on UF Dashboard </a:t>
            </a: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(Positivity Rate Graph)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Daily'!$Z$2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Daily'!$A$3:$A$104</c:f>
              <c:numCache>
                <c:formatCode>m/d/yyyy</c:formatCode>
                <c:ptCount val="102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</c:numCache>
            </c:numRef>
          </c:cat>
          <c:val>
            <c:numRef>
              <c:f>'FL DOH Daily'!$Z$3:$Z$104</c:f>
              <c:numCache>
                <c:formatCode>General</c:formatCode>
                <c:ptCount val="102"/>
                <c:pt idx="0">
                  <c:v>35</c:v>
                </c:pt>
                <c:pt idx="1">
                  <c:v>40</c:v>
                </c:pt>
                <c:pt idx="2">
                  <c:v>10</c:v>
                </c:pt>
                <c:pt idx="3">
                  <c:v>0</c:v>
                </c:pt>
                <c:pt idx="4">
                  <c:v>24</c:v>
                </c:pt>
                <c:pt idx="5">
                  <c:v>28</c:v>
                </c:pt>
                <c:pt idx="6">
                  <c:v>33</c:v>
                </c:pt>
                <c:pt idx="7">
                  <c:v>0</c:v>
                </c:pt>
                <c:pt idx="8">
                  <c:v>14</c:v>
                </c:pt>
                <c:pt idx="9">
                  <c:v>16</c:v>
                </c:pt>
                <c:pt idx="10">
                  <c:v>4</c:v>
                </c:pt>
                <c:pt idx="11">
                  <c:v>7</c:v>
                </c:pt>
                <c:pt idx="12">
                  <c:v>51</c:v>
                </c:pt>
                <c:pt idx="13">
                  <c:v>28</c:v>
                </c:pt>
                <c:pt idx="14">
                  <c:v>29</c:v>
                </c:pt>
                <c:pt idx="15">
                  <c:v>34</c:v>
                </c:pt>
                <c:pt idx="16">
                  <c:v>13</c:v>
                </c:pt>
                <c:pt idx="17">
                  <c:v>4</c:v>
                </c:pt>
                <c:pt idx="18">
                  <c:v>17</c:v>
                </c:pt>
                <c:pt idx="19">
                  <c:v>27</c:v>
                </c:pt>
                <c:pt idx="20">
                  <c:v>39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11</c:v>
                </c:pt>
                <c:pt idx="27">
                  <c:v>27</c:v>
                </c:pt>
                <c:pt idx="28">
                  <c:v>15</c:v>
                </c:pt>
                <c:pt idx="29">
                  <c:v>45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10</c:v>
                </c:pt>
                <c:pt idx="36">
                  <c:v>31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19</c:v>
                </c:pt>
                <c:pt idx="41">
                  <c:v>27</c:v>
                </c:pt>
                <c:pt idx="42">
                  <c:v>29</c:v>
                </c:pt>
                <c:pt idx="43">
                  <c:v>34</c:v>
                </c:pt>
                <c:pt idx="44">
                  <c:v>0</c:v>
                </c:pt>
                <c:pt idx="45">
                  <c:v>2</c:v>
                </c:pt>
                <c:pt idx="46">
                  <c:v>4</c:v>
                </c:pt>
                <c:pt idx="47">
                  <c:v>7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0</c:v>
                </c:pt>
                <c:pt idx="59">
                  <c:v>3</c:v>
                </c:pt>
                <c:pt idx="60">
                  <c:v>39</c:v>
                </c:pt>
                <c:pt idx="61">
                  <c:v>65</c:v>
                </c:pt>
                <c:pt idx="62">
                  <c:v>82</c:v>
                </c:pt>
                <c:pt idx="63">
                  <c:v>36</c:v>
                </c:pt>
                <c:pt idx="64">
                  <c:v>82</c:v>
                </c:pt>
                <c:pt idx="65">
                  <c:v>13</c:v>
                </c:pt>
                <c:pt idx="66">
                  <c:v>3</c:v>
                </c:pt>
                <c:pt idx="67">
                  <c:v>47</c:v>
                </c:pt>
                <c:pt idx="68">
                  <c:v>50</c:v>
                </c:pt>
                <c:pt idx="69">
                  <c:v>32</c:v>
                </c:pt>
                <c:pt idx="70">
                  <c:v>82</c:v>
                </c:pt>
                <c:pt idx="71">
                  <c:v>26</c:v>
                </c:pt>
                <c:pt idx="72">
                  <c:v>16</c:v>
                </c:pt>
                <c:pt idx="73">
                  <c:v>2</c:v>
                </c:pt>
                <c:pt idx="74">
                  <c:v>37</c:v>
                </c:pt>
                <c:pt idx="75">
                  <c:v>37</c:v>
                </c:pt>
                <c:pt idx="76">
                  <c:v>20</c:v>
                </c:pt>
                <c:pt idx="77">
                  <c:v>34</c:v>
                </c:pt>
                <c:pt idx="78">
                  <c:v>60</c:v>
                </c:pt>
                <c:pt idx="79">
                  <c:v>1</c:v>
                </c:pt>
                <c:pt idx="80">
                  <c:v>12</c:v>
                </c:pt>
                <c:pt idx="81">
                  <c:v>56</c:v>
                </c:pt>
                <c:pt idx="82">
                  <c:v>40</c:v>
                </c:pt>
                <c:pt idx="83">
                  <c:v>63</c:v>
                </c:pt>
                <c:pt idx="84">
                  <c:v>32</c:v>
                </c:pt>
                <c:pt idx="85">
                  <c:v>93</c:v>
                </c:pt>
                <c:pt idx="86">
                  <c:v>1</c:v>
                </c:pt>
                <c:pt idx="87">
                  <c:v>0</c:v>
                </c:pt>
                <c:pt idx="88">
                  <c:v>49</c:v>
                </c:pt>
                <c:pt idx="89">
                  <c:v>41</c:v>
                </c:pt>
                <c:pt idx="90">
                  <c:v>35</c:v>
                </c:pt>
                <c:pt idx="91">
                  <c:v>34</c:v>
                </c:pt>
                <c:pt idx="92">
                  <c:v>56</c:v>
                </c:pt>
                <c:pt idx="93">
                  <c:v>2</c:v>
                </c:pt>
                <c:pt idx="94">
                  <c:v>5</c:v>
                </c:pt>
                <c:pt idx="95">
                  <c:v>32</c:v>
                </c:pt>
                <c:pt idx="96">
                  <c:v>23</c:v>
                </c:pt>
                <c:pt idx="97">
                  <c:v>25</c:v>
                </c:pt>
                <c:pt idx="98">
                  <c:v>8</c:v>
                </c:pt>
                <c:pt idx="99">
                  <c:v>28</c:v>
                </c:pt>
                <c:pt idx="100">
                  <c:v>0</c:v>
                </c:pt>
                <c:pt idx="10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Daily'!$AA$2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Daily'!$A$3:$A$104</c:f>
              <c:numCache>
                <c:formatCode>m/d/yyyy</c:formatCode>
                <c:ptCount val="102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</c:numCache>
            </c:numRef>
          </c:cat>
          <c:val>
            <c:numRef>
              <c:f>'FL DOH Daily'!$AA$3:$AA$104</c:f>
              <c:numCache>
                <c:formatCode>General</c:formatCode>
                <c:ptCount val="102"/>
                <c:pt idx="0">
                  <c:v>1152</c:v>
                </c:pt>
                <c:pt idx="1">
                  <c:v>1445</c:v>
                </c:pt>
                <c:pt idx="2">
                  <c:v>18</c:v>
                </c:pt>
                <c:pt idx="3">
                  <c:v>135</c:v>
                </c:pt>
                <c:pt idx="4">
                  <c:v>399</c:v>
                </c:pt>
                <c:pt idx="5">
                  <c:v>1201</c:v>
                </c:pt>
                <c:pt idx="6">
                  <c:v>1056</c:v>
                </c:pt>
                <c:pt idx="7">
                  <c:v>283</c:v>
                </c:pt>
                <c:pt idx="8">
                  <c:v>343</c:v>
                </c:pt>
                <c:pt idx="9">
                  <c:v>554</c:v>
                </c:pt>
                <c:pt idx="10">
                  <c:v>102</c:v>
                </c:pt>
                <c:pt idx="11">
                  <c:v>442</c:v>
                </c:pt>
                <c:pt idx="12">
                  <c:v>2043</c:v>
                </c:pt>
                <c:pt idx="13">
                  <c:v>1135</c:v>
                </c:pt>
                <c:pt idx="14">
                  <c:v>1863</c:v>
                </c:pt>
                <c:pt idx="15">
                  <c:v>2228</c:v>
                </c:pt>
                <c:pt idx="16">
                  <c:v>754</c:v>
                </c:pt>
                <c:pt idx="17">
                  <c:v>125</c:v>
                </c:pt>
                <c:pt idx="18">
                  <c:v>1714</c:v>
                </c:pt>
                <c:pt idx="19">
                  <c:v>2095</c:v>
                </c:pt>
                <c:pt idx="20">
                  <c:v>1618</c:v>
                </c:pt>
                <c:pt idx="21">
                  <c:v>175</c:v>
                </c:pt>
                <c:pt idx="22">
                  <c:v>71</c:v>
                </c:pt>
                <c:pt idx="23">
                  <c:v>0</c:v>
                </c:pt>
                <c:pt idx="24">
                  <c:v>49</c:v>
                </c:pt>
                <c:pt idx="25">
                  <c:v>355</c:v>
                </c:pt>
                <c:pt idx="26">
                  <c:v>643</c:v>
                </c:pt>
                <c:pt idx="27">
                  <c:v>1032</c:v>
                </c:pt>
                <c:pt idx="28">
                  <c:v>1096</c:v>
                </c:pt>
                <c:pt idx="29">
                  <c:v>1565</c:v>
                </c:pt>
                <c:pt idx="30">
                  <c:v>33</c:v>
                </c:pt>
                <c:pt idx="31">
                  <c:v>44</c:v>
                </c:pt>
                <c:pt idx="32">
                  <c:v>229</c:v>
                </c:pt>
                <c:pt idx="33">
                  <c:v>682</c:v>
                </c:pt>
                <c:pt idx="34">
                  <c:v>1032</c:v>
                </c:pt>
                <c:pt idx="35">
                  <c:v>1073</c:v>
                </c:pt>
                <c:pt idx="36">
                  <c:v>2044</c:v>
                </c:pt>
                <c:pt idx="37">
                  <c:v>8</c:v>
                </c:pt>
                <c:pt idx="38">
                  <c:v>143</c:v>
                </c:pt>
                <c:pt idx="39">
                  <c:v>100</c:v>
                </c:pt>
                <c:pt idx="40">
                  <c:v>1084</c:v>
                </c:pt>
                <c:pt idx="41">
                  <c:v>1644</c:v>
                </c:pt>
                <c:pt idx="42">
                  <c:v>1043</c:v>
                </c:pt>
                <c:pt idx="43">
                  <c:v>2534</c:v>
                </c:pt>
                <c:pt idx="44">
                  <c:v>8</c:v>
                </c:pt>
                <c:pt idx="45">
                  <c:v>54</c:v>
                </c:pt>
                <c:pt idx="46">
                  <c:v>384</c:v>
                </c:pt>
                <c:pt idx="47">
                  <c:v>812</c:v>
                </c:pt>
                <c:pt idx="48">
                  <c:v>504</c:v>
                </c:pt>
                <c:pt idx="49">
                  <c:v>9</c:v>
                </c:pt>
                <c:pt idx="50">
                  <c:v>0</c:v>
                </c:pt>
                <c:pt idx="51">
                  <c:v>62</c:v>
                </c:pt>
                <c:pt idx="52">
                  <c:v>323</c:v>
                </c:pt>
                <c:pt idx="53">
                  <c:v>176</c:v>
                </c:pt>
                <c:pt idx="54">
                  <c:v>67</c:v>
                </c:pt>
                <c:pt idx="55">
                  <c:v>32</c:v>
                </c:pt>
                <c:pt idx="56">
                  <c:v>22</c:v>
                </c:pt>
                <c:pt idx="57">
                  <c:v>98</c:v>
                </c:pt>
                <c:pt idx="58">
                  <c:v>1</c:v>
                </c:pt>
                <c:pt idx="59">
                  <c:v>40</c:v>
                </c:pt>
                <c:pt idx="60">
                  <c:v>2301</c:v>
                </c:pt>
                <c:pt idx="61">
                  <c:v>2344</c:v>
                </c:pt>
                <c:pt idx="62">
                  <c:v>2616</c:v>
                </c:pt>
                <c:pt idx="63">
                  <c:v>1895</c:v>
                </c:pt>
                <c:pt idx="64">
                  <c:v>3761</c:v>
                </c:pt>
                <c:pt idx="65">
                  <c:v>66</c:v>
                </c:pt>
                <c:pt idx="66">
                  <c:v>131</c:v>
                </c:pt>
                <c:pt idx="67">
                  <c:v>4547</c:v>
                </c:pt>
                <c:pt idx="68">
                  <c:v>4495</c:v>
                </c:pt>
                <c:pt idx="69">
                  <c:v>1325</c:v>
                </c:pt>
                <c:pt idx="70">
                  <c:v>3718</c:v>
                </c:pt>
                <c:pt idx="71">
                  <c:v>1703</c:v>
                </c:pt>
                <c:pt idx="72">
                  <c:v>1458</c:v>
                </c:pt>
                <c:pt idx="73">
                  <c:v>771</c:v>
                </c:pt>
                <c:pt idx="74">
                  <c:v>2663</c:v>
                </c:pt>
                <c:pt idx="75">
                  <c:v>1770</c:v>
                </c:pt>
                <c:pt idx="76">
                  <c:v>2090</c:v>
                </c:pt>
                <c:pt idx="77">
                  <c:v>2464</c:v>
                </c:pt>
                <c:pt idx="78">
                  <c:v>3841</c:v>
                </c:pt>
                <c:pt idx="79">
                  <c:v>5</c:v>
                </c:pt>
                <c:pt idx="80">
                  <c:v>740</c:v>
                </c:pt>
                <c:pt idx="81">
                  <c:v>2876</c:v>
                </c:pt>
                <c:pt idx="82">
                  <c:v>1720</c:v>
                </c:pt>
                <c:pt idx="83">
                  <c:v>2735</c:v>
                </c:pt>
                <c:pt idx="84">
                  <c:v>1508</c:v>
                </c:pt>
                <c:pt idx="85">
                  <c:v>4737</c:v>
                </c:pt>
                <c:pt idx="86">
                  <c:v>10</c:v>
                </c:pt>
                <c:pt idx="87">
                  <c:v>770</c:v>
                </c:pt>
                <c:pt idx="88">
                  <c:v>2025</c:v>
                </c:pt>
                <c:pt idx="89">
                  <c:v>2566</c:v>
                </c:pt>
                <c:pt idx="90">
                  <c:v>2332</c:v>
                </c:pt>
                <c:pt idx="91">
                  <c:v>2647</c:v>
                </c:pt>
                <c:pt idx="92">
                  <c:v>4013</c:v>
                </c:pt>
                <c:pt idx="93">
                  <c:v>32</c:v>
                </c:pt>
                <c:pt idx="94">
                  <c:v>768</c:v>
                </c:pt>
                <c:pt idx="95">
                  <c:v>2304</c:v>
                </c:pt>
                <c:pt idx="96">
                  <c:v>2282</c:v>
                </c:pt>
                <c:pt idx="97">
                  <c:v>2207</c:v>
                </c:pt>
                <c:pt idx="98">
                  <c:v>2132</c:v>
                </c:pt>
                <c:pt idx="99">
                  <c:v>3359</c:v>
                </c:pt>
                <c:pt idx="100">
                  <c:v>3</c:v>
                </c:pt>
                <c:pt idx="101">
                  <c:v>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Daily'!$AB$2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Daily'!$A$3:$A$104</c:f>
              <c:numCache>
                <c:formatCode>m/d/yyyy</c:formatCode>
                <c:ptCount val="102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</c:numCache>
            </c:numRef>
          </c:cat>
          <c:val>
            <c:numRef>
              <c:f>'FL DOH Daily'!$AB$3:$AB$104</c:f>
              <c:numCache>
                <c:formatCode>General</c:formatCode>
                <c:ptCount val="102"/>
                <c:pt idx="6" formatCode="0%">
                  <c:v>3.048780487804878E-2</c:v>
                </c:pt>
                <c:pt idx="7" formatCode="0%">
                  <c:v>2.889554794520548E-2</c:v>
                </c:pt>
                <c:pt idx="8" formatCode="0%">
                  <c:v>3.0756207674943567E-2</c:v>
                </c:pt>
                <c:pt idx="9" formatCode="0%">
                  <c:v>2.8144884973078807E-2</c:v>
                </c:pt>
                <c:pt idx="10" formatCode="0%">
                  <c:v>2.933201873305398E-2</c:v>
                </c:pt>
                <c:pt idx="11" formatCode="0%">
                  <c:v>2.4981631153563555E-2</c:v>
                </c:pt>
                <c:pt idx="12" formatCode="0%">
                  <c:v>2.5262732417138237E-2</c:v>
                </c:pt>
                <c:pt idx="13" formatCode="0%">
                  <c:v>2.3894862604540025E-2</c:v>
                </c:pt>
                <c:pt idx="14" formatCode="0%">
                  <c:v>2.2470215653747551E-2</c:v>
                </c:pt>
                <c:pt idx="15" formatCode="0%">
                  <c:v>1.9798500468603562E-2</c:v>
                </c:pt>
                <c:pt idx="16" formatCode="0%">
                  <c:v>1.9008359097675485E-2</c:v>
                </c:pt>
                <c:pt idx="17" formatCode="0%">
                  <c:v>1.8958428506167201E-2</c:v>
                </c:pt>
                <c:pt idx="18" formatCode="0%">
                  <c:v>1.7533373181908746E-2</c:v>
                </c:pt>
                <c:pt idx="19" formatCode="0%">
                  <c:v>1.5100337770713292E-2</c:v>
                </c:pt>
                <c:pt idx="20" formatCode="0%">
                  <c:v>1.5435606060606061E-2</c:v>
                </c:pt>
                <c:pt idx="21" formatCode="0%">
                  <c:v>1.5153228542349882E-2</c:v>
                </c:pt>
                <c:pt idx="22" formatCode="0%">
                  <c:v>1.5033072760072159E-2</c:v>
                </c:pt>
                <c:pt idx="23" formatCode="0%">
                  <c:v>1.4783347493627868E-2</c:v>
                </c:pt>
                <c:pt idx="24" formatCode="0%">
                  <c:v>1.4467791939373063E-2</c:v>
                </c:pt>
                <c:pt idx="25" formatCode="0%">
                  <c:v>1.5124153498871333E-2</c:v>
                </c:pt>
                <c:pt idx="26" formatCode="0%">
                  <c:v>1.7218095881161376E-2</c:v>
                </c:pt>
                <c:pt idx="27" formatCode="0%">
                  <c:v>1.6497461928934011E-2</c:v>
                </c:pt>
                <c:pt idx="28" formatCode="0%">
                  <c:v>1.6363636363636365E-2</c:v>
                </c:pt>
                <c:pt idx="29" formatCode="0%">
                  <c:v>2.045877247365158E-2</c:v>
                </c:pt>
                <c:pt idx="30" formatCode="0%">
                  <c:v>2.1123872026251024E-2</c:v>
                </c:pt>
                <c:pt idx="31" formatCode="0%">
                  <c:v>2.1145555327448162E-2</c:v>
                </c:pt>
                <c:pt idx="32" formatCode="0%">
                  <c:v>2.1913190054782976E-2</c:v>
                </c:pt>
                <c:pt idx="33" formatCode="0%">
                  <c:v>2.153010033444816E-2</c:v>
                </c:pt>
                <c:pt idx="34" formatCode="0%">
                  <c:v>1.5976455749421904E-2</c:v>
                </c:pt>
                <c:pt idx="35" formatCode="0%">
                  <c:v>1.2926467471922018E-2</c:v>
                </c:pt>
                <c:pt idx="36" formatCode="0%">
                  <c:v>9.0663580246913584E-3</c:v>
                </c:pt>
                <c:pt idx="37" formatCode="0%">
                  <c:v>8.9181853431562624E-3</c:v>
                </c:pt>
                <c:pt idx="38" formatCode="0%">
                  <c:v>8.9387599847850895E-3</c:v>
                </c:pt>
                <c:pt idx="39" formatCode="0%">
                  <c:v>9.3567251461988306E-3</c:v>
                </c:pt>
                <c:pt idx="40" formatCode="0%">
                  <c:v>1.028695181375203E-2</c:v>
                </c:pt>
                <c:pt idx="41" formatCode="0%">
                  <c:v>1.3592233009708738E-2</c:v>
                </c:pt>
                <c:pt idx="42" formatCode="0%">
                  <c:v>1.8287748826670981E-2</c:v>
                </c:pt>
                <c:pt idx="43" formatCode="0%">
                  <c:v>1.7386091127098321E-2</c:v>
                </c:pt>
                <c:pt idx="44" formatCode="0%">
                  <c:v>1.6944069575648524E-2</c:v>
                </c:pt>
                <c:pt idx="45" formatCode="0%">
                  <c:v>1.7173252279635259E-2</c:v>
                </c:pt>
                <c:pt idx="46" formatCode="0%">
                  <c:v>1.6749198951354502E-2</c:v>
                </c:pt>
                <c:pt idx="47" formatCode="0%">
                  <c:v>1.5648738985110908E-2</c:v>
                </c:pt>
                <c:pt idx="48" formatCode="0%">
                  <c:v>1.5671091445427728E-2</c:v>
                </c:pt>
                <c:pt idx="49" formatCode="0%">
                  <c:v>1.2841091492776886E-2</c:v>
                </c:pt>
                <c:pt idx="50" formatCode="0%">
                  <c:v>1.2269938650306749E-2</c:v>
                </c:pt>
                <c:pt idx="51" formatCode="0%">
                  <c:v>1.2445887445887446E-2</c:v>
                </c:pt>
                <c:pt idx="52" formatCode="0%">
                  <c:v>1.086443079829948E-2</c:v>
                </c:pt>
                <c:pt idx="53" formatCode="0%">
                  <c:v>1.3082155939298797E-2</c:v>
                </c:pt>
                <c:pt idx="54" formatCode="0%">
                  <c:v>1.8916595012897677E-2</c:v>
                </c:pt>
                <c:pt idx="55" formatCode="0%">
                  <c:v>2.3357664233576641E-2</c:v>
                </c:pt>
                <c:pt idx="56" formatCode="0%">
                  <c:v>2.5714285714285714E-2</c:v>
                </c:pt>
                <c:pt idx="57" formatCode="0%">
                  <c:v>2.6217228464419477E-2</c:v>
                </c:pt>
                <c:pt idx="58" formatCode="0%">
                  <c:v>2.7063599458728011E-2</c:v>
                </c:pt>
                <c:pt idx="59" formatCode="0%">
                  <c:v>4.5951859956236324E-2</c:v>
                </c:pt>
                <c:pt idx="60" formatCode="0%">
                  <c:v>2.0650095602294454E-2</c:v>
                </c:pt>
                <c:pt idx="61" formatCode="0%">
                  <c:v>2.3218251564708258E-2</c:v>
                </c:pt>
                <c:pt idx="62" formatCode="0%">
                  <c:v>2.5472689075630252E-2</c:v>
                </c:pt>
                <c:pt idx="63" formatCode="0%">
                  <c:v>2.3942035072981205E-2</c:v>
                </c:pt>
                <c:pt idx="64" formatCode="0%">
                  <c:v>2.3143611006407841E-2</c:v>
                </c:pt>
                <c:pt idx="65" formatCode="0%">
                  <c:v>2.3982612605860751E-2</c:v>
                </c:pt>
                <c:pt idx="66" formatCode="0%">
                  <c:v>2.3820157808545482E-2</c:v>
                </c:pt>
                <c:pt idx="67" formatCode="0%">
                  <c:v>2.0907700152983173E-2</c:v>
                </c:pt>
                <c:pt idx="68" formatCode="0%">
                  <c:v>1.7560592459605028E-2</c:v>
                </c:pt>
                <c:pt idx="69" formatCode="0%">
                  <c:v>1.5955833282776194E-2</c:v>
                </c:pt>
                <c:pt idx="70" formatCode="0%">
                  <c:v>1.6837401918047078E-2</c:v>
                </c:pt>
                <c:pt idx="71" formatCode="0%">
                  <c:v>1.5580736543909348E-2</c:v>
                </c:pt>
                <c:pt idx="72" formatCode="0%">
                  <c:v>1.4518232858844212E-2</c:v>
                </c:pt>
                <c:pt idx="73" formatCode="0%">
                  <c:v>1.3955779334500876E-2</c:v>
                </c:pt>
                <c:pt idx="74" formatCode="0%">
                  <c:v>1.4959091464159238E-2</c:v>
                </c:pt>
                <c:pt idx="75" formatCode="0%">
                  <c:v>1.7008797653958945E-2</c:v>
                </c:pt>
                <c:pt idx="76" formatCode="0%">
                  <c:v>1.5285208087264643E-2</c:v>
                </c:pt>
                <c:pt idx="77" formatCode="0%">
                  <c:v>1.313879764723856E-2</c:v>
                </c:pt>
                <c:pt idx="78" formatCode="0%">
                  <c:v>1.3496691345082881E-2</c:v>
                </c:pt>
                <c:pt idx="79" formatCode="0%">
                  <c:v>1.3845596230518304E-2</c:v>
                </c:pt>
                <c:pt idx="80" formatCode="0%">
                  <c:v>1.4592710904602875E-2</c:v>
                </c:pt>
                <c:pt idx="81" formatCode="0%">
                  <c:v>1.5707553905469084E-2</c:v>
                </c:pt>
                <c:pt idx="82" formatCode="0%">
                  <c:v>1.5975356400888315E-2</c:v>
                </c:pt>
                <c:pt idx="83" formatCode="0%">
                  <c:v>1.8160715504881547E-2</c:v>
                </c:pt>
                <c:pt idx="84" formatCode="0%">
                  <c:v>1.928555774709621E-2</c:v>
                </c:pt>
                <c:pt idx="85" formatCode="0%">
                  <c:v>2.0317416883294567E-2</c:v>
                </c:pt>
                <c:pt idx="86" formatCode="0%">
                  <c:v>2.0310469807836969E-2</c:v>
                </c:pt>
                <c:pt idx="87" formatCode="0%">
                  <c:v>1.9465883477904514E-2</c:v>
                </c:pt>
                <c:pt idx="88" formatCode="0%">
                  <c:v>2.0169774359718493E-2</c:v>
                </c:pt>
                <c:pt idx="89" formatCode="0%">
                  <c:v>1.9070403280929595E-2</c:v>
                </c:pt>
                <c:pt idx="90" formatCode="0%">
                  <c:v>1.7677301218395662E-2</c:v>
                </c:pt>
                <c:pt idx="91" formatCode="0%">
                  <c:v>1.649282920469361E-2</c:v>
                </c:pt>
                <c:pt idx="92" formatCode="0%">
                  <c:v>1.4815830989779821E-2</c:v>
                </c:pt>
                <c:pt idx="93" formatCode="0%">
                  <c:v>1.4860977948226271E-2</c:v>
                </c:pt>
                <c:pt idx="94" formatCode="0%">
                  <c:v>1.5200273878808627E-2</c:v>
                </c:pt>
                <c:pt idx="95" formatCode="0%">
                  <c:v>1.3788928499361001E-2</c:v>
                </c:pt>
                <c:pt idx="96" formatCode="0%">
                  <c:v>1.2838997596979059E-2</c:v>
                </c:pt>
                <c:pt idx="97" formatCode="0%">
                  <c:v>1.2266112266112267E-2</c:v>
                </c:pt>
                <c:pt idx="98" formatCode="0%">
                  <c:v>1.0871913024695803E-2</c:v>
                </c:pt>
                <c:pt idx="99" formatCode="0%">
                  <c:v>9.3132429772090561E-3</c:v>
                </c:pt>
                <c:pt idx="100" formatCode="0%">
                  <c:v>9.183363691560413E-3</c:v>
                </c:pt>
                <c:pt idx="101" formatCode="0%">
                  <c:v>8.9530151683314841E-3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Medical Lab</a:t>
            </a:r>
            <a:endParaRPr lang="en-US" sz="1600" b="1" i="0" baseline="0"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Daily'!$A$3:$A$104</c:f>
              <c:numCache>
                <c:formatCode>m/d/yyyy</c:formatCode>
                <c:ptCount val="102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</c:numCache>
            </c:numRef>
          </c:cat>
          <c:val>
            <c:numRef>
              <c:f>'FL DOH Daily'!$C$3:$C$104</c:f>
              <c:numCache>
                <c:formatCode>General</c:formatCode>
                <c:ptCount val="102"/>
                <c:pt idx="0">
                  <c:v>36</c:v>
                </c:pt>
                <c:pt idx="1">
                  <c:v>1</c:v>
                </c:pt>
                <c:pt idx="2">
                  <c:v>0</c:v>
                </c:pt>
                <c:pt idx="3">
                  <c:v>105</c:v>
                </c:pt>
                <c:pt idx="4">
                  <c:v>25</c:v>
                </c:pt>
                <c:pt idx="5">
                  <c:v>46</c:v>
                </c:pt>
                <c:pt idx="6">
                  <c:v>39</c:v>
                </c:pt>
                <c:pt idx="7">
                  <c:v>22</c:v>
                </c:pt>
                <c:pt idx="8">
                  <c:v>3</c:v>
                </c:pt>
                <c:pt idx="9">
                  <c:v>48</c:v>
                </c:pt>
                <c:pt idx="10">
                  <c:v>11</c:v>
                </c:pt>
                <c:pt idx="11">
                  <c:v>7</c:v>
                </c:pt>
                <c:pt idx="12">
                  <c:v>62</c:v>
                </c:pt>
                <c:pt idx="13">
                  <c:v>47</c:v>
                </c:pt>
                <c:pt idx="14">
                  <c:v>33</c:v>
                </c:pt>
                <c:pt idx="15">
                  <c:v>38</c:v>
                </c:pt>
                <c:pt idx="16">
                  <c:v>17</c:v>
                </c:pt>
                <c:pt idx="17">
                  <c:v>10</c:v>
                </c:pt>
                <c:pt idx="18">
                  <c:v>15</c:v>
                </c:pt>
                <c:pt idx="19">
                  <c:v>40</c:v>
                </c:pt>
                <c:pt idx="20">
                  <c:v>0</c:v>
                </c:pt>
                <c:pt idx="21">
                  <c:v>63</c:v>
                </c:pt>
                <c:pt idx="22">
                  <c:v>7</c:v>
                </c:pt>
                <c:pt idx="23">
                  <c:v>0</c:v>
                </c:pt>
                <c:pt idx="24">
                  <c:v>16</c:v>
                </c:pt>
                <c:pt idx="25">
                  <c:v>3</c:v>
                </c:pt>
                <c:pt idx="26">
                  <c:v>28</c:v>
                </c:pt>
                <c:pt idx="27">
                  <c:v>52</c:v>
                </c:pt>
                <c:pt idx="28">
                  <c:v>27</c:v>
                </c:pt>
                <c:pt idx="29">
                  <c:v>58</c:v>
                </c:pt>
                <c:pt idx="30">
                  <c:v>20</c:v>
                </c:pt>
                <c:pt idx="31">
                  <c:v>12</c:v>
                </c:pt>
                <c:pt idx="32">
                  <c:v>7</c:v>
                </c:pt>
                <c:pt idx="33">
                  <c:v>36</c:v>
                </c:pt>
                <c:pt idx="34">
                  <c:v>66</c:v>
                </c:pt>
                <c:pt idx="35">
                  <c:v>35</c:v>
                </c:pt>
                <c:pt idx="36">
                  <c:v>49</c:v>
                </c:pt>
                <c:pt idx="37">
                  <c:v>9</c:v>
                </c:pt>
                <c:pt idx="38">
                  <c:v>28</c:v>
                </c:pt>
                <c:pt idx="39">
                  <c:v>25</c:v>
                </c:pt>
                <c:pt idx="40">
                  <c:v>49</c:v>
                </c:pt>
                <c:pt idx="41">
                  <c:v>90</c:v>
                </c:pt>
                <c:pt idx="42">
                  <c:v>59</c:v>
                </c:pt>
                <c:pt idx="43">
                  <c:v>61</c:v>
                </c:pt>
                <c:pt idx="44">
                  <c:v>2</c:v>
                </c:pt>
                <c:pt idx="45">
                  <c:v>47</c:v>
                </c:pt>
                <c:pt idx="46">
                  <c:v>17</c:v>
                </c:pt>
                <c:pt idx="47">
                  <c:v>47</c:v>
                </c:pt>
                <c:pt idx="48">
                  <c:v>56</c:v>
                </c:pt>
                <c:pt idx="49">
                  <c:v>0</c:v>
                </c:pt>
                <c:pt idx="50">
                  <c:v>55</c:v>
                </c:pt>
                <c:pt idx="51">
                  <c:v>16</c:v>
                </c:pt>
                <c:pt idx="52">
                  <c:v>12</c:v>
                </c:pt>
                <c:pt idx="53">
                  <c:v>23</c:v>
                </c:pt>
                <c:pt idx="54">
                  <c:v>35</c:v>
                </c:pt>
                <c:pt idx="55">
                  <c:v>72</c:v>
                </c:pt>
                <c:pt idx="56">
                  <c:v>0</c:v>
                </c:pt>
                <c:pt idx="57">
                  <c:v>84</c:v>
                </c:pt>
                <c:pt idx="58">
                  <c:v>0</c:v>
                </c:pt>
                <c:pt idx="59">
                  <c:v>42</c:v>
                </c:pt>
                <c:pt idx="60">
                  <c:v>49</c:v>
                </c:pt>
                <c:pt idx="61">
                  <c:v>151</c:v>
                </c:pt>
                <c:pt idx="62">
                  <c:v>123</c:v>
                </c:pt>
                <c:pt idx="63">
                  <c:v>91</c:v>
                </c:pt>
                <c:pt idx="64">
                  <c:v>88</c:v>
                </c:pt>
                <c:pt idx="65">
                  <c:v>42</c:v>
                </c:pt>
                <c:pt idx="66">
                  <c:v>35</c:v>
                </c:pt>
                <c:pt idx="67">
                  <c:v>55</c:v>
                </c:pt>
                <c:pt idx="68">
                  <c:v>71</c:v>
                </c:pt>
                <c:pt idx="69">
                  <c:v>84</c:v>
                </c:pt>
                <c:pt idx="70">
                  <c:v>110</c:v>
                </c:pt>
                <c:pt idx="71">
                  <c:v>54</c:v>
                </c:pt>
                <c:pt idx="72">
                  <c:v>29</c:v>
                </c:pt>
                <c:pt idx="73">
                  <c:v>9</c:v>
                </c:pt>
                <c:pt idx="74">
                  <c:v>38</c:v>
                </c:pt>
                <c:pt idx="75">
                  <c:v>39</c:v>
                </c:pt>
                <c:pt idx="76">
                  <c:v>52</c:v>
                </c:pt>
                <c:pt idx="77">
                  <c:v>62</c:v>
                </c:pt>
                <c:pt idx="78">
                  <c:v>98</c:v>
                </c:pt>
                <c:pt idx="79">
                  <c:v>11</c:v>
                </c:pt>
                <c:pt idx="80">
                  <c:v>36</c:v>
                </c:pt>
                <c:pt idx="81">
                  <c:v>62</c:v>
                </c:pt>
                <c:pt idx="82">
                  <c:v>56</c:v>
                </c:pt>
                <c:pt idx="83">
                  <c:v>81</c:v>
                </c:pt>
                <c:pt idx="84">
                  <c:v>78</c:v>
                </c:pt>
                <c:pt idx="85">
                  <c:v>127</c:v>
                </c:pt>
                <c:pt idx="86">
                  <c:v>7</c:v>
                </c:pt>
                <c:pt idx="87">
                  <c:v>5</c:v>
                </c:pt>
                <c:pt idx="88">
                  <c:v>60</c:v>
                </c:pt>
                <c:pt idx="89">
                  <c:v>58</c:v>
                </c:pt>
                <c:pt idx="90">
                  <c:v>38</c:v>
                </c:pt>
                <c:pt idx="91">
                  <c:v>67</c:v>
                </c:pt>
                <c:pt idx="92">
                  <c:v>55</c:v>
                </c:pt>
                <c:pt idx="93">
                  <c:v>5</c:v>
                </c:pt>
                <c:pt idx="94">
                  <c:v>12</c:v>
                </c:pt>
                <c:pt idx="95">
                  <c:v>34</c:v>
                </c:pt>
                <c:pt idx="96">
                  <c:v>33</c:v>
                </c:pt>
                <c:pt idx="97">
                  <c:v>35</c:v>
                </c:pt>
                <c:pt idx="98">
                  <c:v>14</c:v>
                </c:pt>
                <c:pt idx="99">
                  <c:v>30</c:v>
                </c:pt>
                <c:pt idx="100">
                  <c:v>4</c:v>
                </c:pt>
                <c:pt idx="10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Daily'!$A$3:$A$104</c:f>
              <c:numCache>
                <c:formatCode>m/d/yyyy</c:formatCode>
                <c:ptCount val="102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</c:numCache>
            </c:numRef>
          </c:cat>
          <c:val>
            <c:numRef>
              <c:f>'FL DOH Daily'!$D$3:$D$104</c:f>
              <c:numCache>
                <c:formatCode>General</c:formatCode>
                <c:ptCount val="102"/>
                <c:pt idx="0">
                  <c:v>344</c:v>
                </c:pt>
                <c:pt idx="1">
                  <c:v>0</c:v>
                </c:pt>
                <c:pt idx="2">
                  <c:v>0</c:v>
                </c:pt>
                <c:pt idx="3">
                  <c:v>931</c:v>
                </c:pt>
                <c:pt idx="4">
                  <c:v>131</c:v>
                </c:pt>
                <c:pt idx="5">
                  <c:v>335</c:v>
                </c:pt>
                <c:pt idx="6">
                  <c:v>298</c:v>
                </c:pt>
                <c:pt idx="7">
                  <c:v>149</c:v>
                </c:pt>
                <c:pt idx="8">
                  <c:v>29</c:v>
                </c:pt>
                <c:pt idx="9">
                  <c:v>479</c:v>
                </c:pt>
                <c:pt idx="10">
                  <c:v>66</c:v>
                </c:pt>
                <c:pt idx="11">
                  <c:v>58</c:v>
                </c:pt>
                <c:pt idx="12">
                  <c:v>696</c:v>
                </c:pt>
                <c:pt idx="13">
                  <c:v>425</c:v>
                </c:pt>
                <c:pt idx="14">
                  <c:v>620</c:v>
                </c:pt>
                <c:pt idx="15">
                  <c:v>687</c:v>
                </c:pt>
                <c:pt idx="16">
                  <c:v>425</c:v>
                </c:pt>
                <c:pt idx="17">
                  <c:v>73</c:v>
                </c:pt>
                <c:pt idx="18">
                  <c:v>280</c:v>
                </c:pt>
                <c:pt idx="19">
                  <c:v>420</c:v>
                </c:pt>
                <c:pt idx="20">
                  <c:v>0</c:v>
                </c:pt>
                <c:pt idx="21">
                  <c:v>403</c:v>
                </c:pt>
                <c:pt idx="22">
                  <c:v>83</c:v>
                </c:pt>
                <c:pt idx="23">
                  <c:v>0</c:v>
                </c:pt>
                <c:pt idx="24">
                  <c:v>216</c:v>
                </c:pt>
                <c:pt idx="25">
                  <c:v>65</c:v>
                </c:pt>
                <c:pt idx="26">
                  <c:v>249</c:v>
                </c:pt>
                <c:pt idx="27">
                  <c:v>308</c:v>
                </c:pt>
                <c:pt idx="28">
                  <c:v>258</c:v>
                </c:pt>
                <c:pt idx="29">
                  <c:v>329</c:v>
                </c:pt>
                <c:pt idx="30">
                  <c:v>167</c:v>
                </c:pt>
                <c:pt idx="31">
                  <c:v>137</c:v>
                </c:pt>
                <c:pt idx="32">
                  <c:v>59</c:v>
                </c:pt>
                <c:pt idx="33">
                  <c:v>227</c:v>
                </c:pt>
                <c:pt idx="34">
                  <c:v>372</c:v>
                </c:pt>
                <c:pt idx="35">
                  <c:v>243</c:v>
                </c:pt>
                <c:pt idx="36">
                  <c:v>446</c:v>
                </c:pt>
                <c:pt idx="37">
                  <c:v>86</c:v>
                </c:pt>
                <c:pt idx="38">
                  <c:v>253</c:v>
                </c:pt>
                <c:pt idx="39">
                  <c:v>125</c:v>
                </c:pt>
                <c:pt idx="40">
                  <c:v>321</c:v>
                </c:pt>
                <c:pt idx="41">
                  <c:v>393</c:v>
                </c:pt>
                <c:pt idx="42">
                  <c:v>282</c:v>
                </c:pt>
                <c:pt idx="43">
                  <c:v>438</c:v>
                </c:pt>
                <c:pt idx="44">
                  <c:v>25</c:v>
                </c:pt>
                <c:pt idx="45">
                  <c:v>190</c:v>
                </c:pt>
                <c:pt idx="46">
                  <c:v>112</c:v>
                </c:pt>
                <c:pt idx="47">
                  <c:v>240</c:v>
                </c:pt>
                <c:pt idx="48">
                  <c:v>203</c:v>
                </c:pt>
                <c:pt idx="49">
                  <c:v>0</c:v>
                </c:pt>
                <c:pt idx="50">
                  <c:v>124</c:v>
                </c:pt>
                <c:pt idx="51">
                  <c:v>106</c:v>
                </c:pt>
                <c:pt idx="52">
                  <c:v>29</c:v>
                </c:pt>
                <c:pt idx="53">
                  <c:v>1</c:v>
                </c:pt>
                <c:pt idx="54">
                  <c:v>242</c:v>
                </c:pt>
                <c:pt idx="55">
                  <c:v>145</c:v>
                </c:pt>
                <c:pt idx="56">
                  <c:v>0</c:v>
                </c:pt>
                <c:pt idx="57">
                  <c:v>235</c:v>
                </c:pt>
                <c:pt idx="58">
                  <c:v>0</c:v>
                </c:pt>
                <c:pt idx="59">
                  <c:v>151</c:v>
                </c:pt>
                <c:pt idx="60">
                  <c:v>369</c:v>
                </c:pt>
                <c:pt idx="61">
                  <c:v>560</c:v>
                </c:pt>
                <c:pt idx="62">
                  <c:v>699</c:v>
                </c:pt>
                <c:pt idx="63">
                  <c:v>829</c:v>
                </c:pt>
                <c:pt idx="64">
                  <c:v>1388</c:v>
                </c:pt>
                <c:pt idx="65">
                  <c:v>313</c:v>
                </c:pt>
                <c:pt idx="66">
                  <c:v>153</c:v>
                </c:pt>
                <c:pt idx="67">
                  <c:v>2207</c:v>
                </c:pt>
                <c:pt idx="68">
                  <c:v>2184</c:v>
                </c:pt>
                <c:pt idx="69">
                  <c:v>746</c:v>
                </c:pt>
                <c:pt idx="70">
                  <c:v>1534</c:v>
                </c:pt>
                <c:pt idx="71">
                  <c:v>710</c:v>
                </c:pt>
                <c:pt idx="72">
                  <c:v>549</c:v>
                </c:pt>
                <c:pt idx="73">
                  <c:v>332</c:v>
                </c:pt>
                <c:pt idx="74">
                  <c:v>580</c:v>
                </c:pt>
                <c:pt idx="75">
                  <c:v>307</c:v>
                </c:pt>
                <c:pt idx="76">
                  <c:v>401</c:v>
                </c:pt>
                <c:pt idx="77">
                  <c:v>156</c:v>
                </c:pt>
                <c:pt idx="78">
                  <c:v>636</c:v>
                </c:pt>
                <c:pt idx="79">
                  <c:v>56</c:v>
                </c:pt>
                <c:pt idx="80">
                  <c:v>253</c:v>
                </c:pt>
                <c:pt idx="81">
                  <c:v>202</c:v>
                </c:pt>
                <c:pt idx="82">
                  <c:v>332</c:v>
                </c:pt>
                <c:pt idx="83">
                  <c:v>324</c:v>
                </c:pt>
                <c:pt idx="84">
                  <c:v>71</c:v>
                </c:pt>
                <c:pt idx="85">
                  <c:v>633</c:v>
                </c:pt>
                <c:pt idx="86">
                  <c:v>297</c:v>
                </c:pt>
                <c:pt idx="87">
                  <c:v>175</c:v>
                </c:pt>
                <c:pt idx="88">
                  <c:v>249</c:v>
                </c:pt>
                <c:pt idx="89">
                  <c:v>270</c:v>
                </c:pt>
                <c:pt idx="90">
                  <c:v>76</c:v>
                </c:pt>
                <c:pt idx="91">
                  <c:v>413</c:v>
                </c:pt>
                <c:pt idx="92">
                  <c:v>327</c:v>
                </c:pt>
                <c:pt idx="93">
                  <c:v>78</c:v>
                </c:pt>
                <c:pt idx="94">
                  <c:v>136</c:v>
                </c:pt>
                <c:pt idx="95">
                  <c:v>150</c:v>
                </c:pt>
                <c:pt idx="96">
                  <c:v>226</c:v>
                </c:pt>
                <c:pt idx="97">
                  <c:v>198</c:v>
                </c:pt>
                <c:pt idx="98">
                  <c:v>193</c:v>
                </c:pt>
                <c:pt idx="99">
                  <c:v>293</c:v>
                </c:pt>
                <c:pt idx="100">
                  <c:v>33</c:v>
                </c:pt>
                <c:pt idx="10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Daily'!$E$2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Daily'!$A$3:$A$104</c:f>
              <c:numCache>
                <c:formatCode>m/d/yyyy</c:formatCode>
                <c:ptCount val="102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</c:numCache>
            </c:numRef>
          </c:cat>
          <c:val>
            <c:numRef>
              <c:f>'FL DOH Daily'!$E$3:$E$104</c:f>
              <c:numCache>
                <c:formatCode>General</c:formatCode>
                <c:ptCount val="102"/>
                <c:pt idx="6" formatCode="0%">
                  <c:v>0.10999563509384548</c:v>
                </c:pt>
                <c:pt idx="7" formatCode="0%">
                  <c:v>0.11431316042267051</c:v>
                </c:pt>
                <c:pt idx="8" formatCode="0%">
                  <c:v>0.11358258400378608</c:v>
                </c:pt>
                <c:pt idx="9" formatCode="0%">
                  <c:v>0.10909090909090909</c:v>
                </c:pt>
                <c:pt idx="10" formatCode="0%">
                  <c:v>0.11540749553837001</c:v>
                </c:pt>
                <c:pt idx="11" formatCode="0%">
                  <c:v>0.11069182389937107</c:v>
                </c:pt>
                <c:pt idx="12" formatCode="0%">
                  <c:v>9.7610574478901882E-2</c:v>
                </c:pt>
                <c:pt idx="13" formatCode="0%">
                  <c:v>9.5147478591817311E-2</c:v>
                </c:pt>
                <c:pt idx="14" formatCode="0%">
                  <c:v>8.1656346749226005E-2</c:v>
                </c:pt>
                <c:pt idx="15" formatCode="0%">
                  <c:v>7.5068660360085443E-2</c:v>
                </c:pt>
                <c:pt idx="16" formatCode="0%">
                  <c:v>6.735588972431078E-2</c:v>
                </c:pt>
                <c:pt idx="17" formatCode="0%">
                  <c:v>6.6916823014383994E-2</c:v>
                </c:pt>
                <c:pt idx="18" formatCode="0%">
                  <c:v>6.4760793465577601E-2</c:v>
                </c:pt>
                <c:pt idx="19" formatCode="0%">
                  <c:v>6.3897763578274758E-2</c:v>
                </c:pt>
                <c:pt idx="20" formatCode="0%">
                  <c:v>5.7562076749435663E-2</c:v>
                </c:pt>
                <c:pt idx="21" formatCode="0%">
                  <c:v>7.4059085390530147E-2</c:v>
                </c:pt>
                <c:pt idx="22" formatCode="0%">
                  <c:v>8.2788671023965144E-2</c:v>
                </c:pt>
                <c:pt idx="23" formatCode="0%">
                  <c:v>9.6843615494978483E-2</c:v>
                </c:pt>
                <c:pt idx="24" formatCode="0%">
                  <c:v>9.1380427738172385E-2</c:v>
                </c:pt>
                <c:pt idx="25" formatCode="0%">
                  <c:v>9.8024316109422499E-2</c:v>
                </c:pt>
                <c:pt idx="26" formatCode="0%">
                  <c:v>0.10326566637246248</c:v>
                </c:pt>
                <c:pt idx="27" formatCode="0%">
                  <c:v>0.11319490957803081</c:v>
                </c:pt>
                <c:pt idx="28" formatCode="0%">
                  <c:v>0.1013719512195122</c:v>
                </c:pt>
                <c:pt idx="29" formatCode="0%">
                  <c:v>0.11435674331883157</c:v>
                </c:pt>
                <c:pt idx="30" formatCode="0%">
                  <c:v>0.11358574610244988</c:v>
                </c:pt>
                <c:pt idx="31" formatCode="0%">
                  <c:v>0.11675423234092236</c:v>
                </c:pt>
                <c:pt idx="32" formatCode="0%">
                  <c:v>0.11922852133255406</c:v>
                </c:pt>
                <c:pt idx="33" formatCode="0%">
                  <c:v>0.1249263406010607</c:v>
                </c:pt>
                <c:pt idx="34" formatCode="0%">
                  <c:v>0.12732394366197183</c:v>
                </c:pt>
                <c:pt idx="35" formatCode="0%">
                  <c:v>0.13235294117647059</c:v>
                </c:pt>
                <c:pt idx="36" formatCode="0%">
                  <c:v>0.11993603411513859</c:v>
                </c:pt>
                <c:pt idx="37" formatCode="0%">
                  <c:v>0.11995515695067265</c:v>
                </c:pt>
                <c:pt idx="38" formatCode="0%">
                  <c:v>0.12004175365344467</c:v>
                </c:pt>
                <c:pt idx="39" formatCode="0%">
                  <c:v>0.124</c:v>
                </c:pt>
                <c:pt idx="40" formatCode="0%">
                  <c:v>0.12387280493592787</c:v>
                </c:pt>
                <c:pt idx="41" formatCode="0%">
                  <c:v>0.13243494423791821</c:v>
                </c:pt>
                <c:pt idx="42" formatCode="0%">
                  <c:v>0.13950338600451467</c:v>
                </c:pt>
                <c:pt idx="43" formatCode="0%">
                  <c:v>0.14465975664713834</c:v>
                </c:pt>
                <c:pt idx="44" formatCode="0%">
                  <c:v>0.14597861459786146</c:v>
                </c:pt>
                <c:pt idx="45" formatCode="0%">
                  <c:v>0.15804461319411486</c:v>
                </c:pt>
                <c:pt idx="46" formatCode="0%">
                  <c:v>0.15580057526366251</c:v>
                </c:pt>
                <c:pt idx="47" formatCode="0%">
                  <c:v>0.16125811283075386</c:v>
                </c:pt>
                <c:pt idx="48" formatCode="0%">
                  <c:v>0.16245081506464307</c:v>
                </c:pt>
                <c:pt idx="49" formatCode="0%">
                  <c:v>0.15994436717663421</c:v>
                </c:pt>
                <c:pt idx="50" formatCode="0%">
                  <c:v>0.2003577817531306</c:v>
                </c:pt>
                <c:pt idx="51" formatCode="0%">
                  <c:v>0.19620774938169827</c:v>
                </c:pt>
                <c:pt idx="52" formatCode="0%">
                  <c:v>0.19960668633235004</c:v>
                </c:pt>
                <c:pt idx="53" formatCode="0%">
                  <c:v>0.22916666666666666</c:v>
                </c:pt>
                <c:pt idx="54" formatCode="0%">
                  <c:v>0.21840354767184036</c:v>
                </c:pt>
                <c:pt idx="55" formatCode="0%">
                  <c:v>0.24767441860465117</c:v>
                </c:pt>
                <c:pt idx="56" formatCode="0%">
                  <c:v>0.24767441860465117</c:v>
                </c:pt>
                <c:pt idx="57" formatCode="0%">
                  <c:v>0.24199999999999999</c:v>
                </c:pt>
                <c:pt idx="58" formatCode="0%">
                  <c:v>0.25740318906605925</c:v>
                </c:pt>
                <c:pt idx="59" formatCode="0%">
                  <c:v>0.24854368932038834</c:v>
                </c:pt>
                <c:pt idx="60" formatCode="0%">
                  <c:v>0.19803370786516855</c:v>
                </c:pt>
                <c:pt idx="61" formatCode="0%">
                  <c:v>0.21420882669537136</c:v>
                </c:pt>
                <c:pt idx="62" formatCode="0%">
                  <c:v>0.18229801055623224</c:v>
                </c:pt>
                <c:pt idx="63" formatCode="0%">
                  <c:v>0.15962163759976353</c:v>
                </c:pt>
                <c:pt idx="64" formatCode="0%">
                  <c:v>0.1198237885462555</c:v>
                </c:pt>
                <c:pt idx="65" formatCode="0%">
                  <c:v>0.11971399387129725</c:v>
                </c:pt>
                <c:pt idx="66" formatCode="0%">
                  <c:v>0.11840490797546012</c:v>
                </c:pt>
                <c:pt idx="67" formatCode="0%">
                  <c:v>8.6872586872586879E-2</c:v>
                </c:pt>
                <c:pt idx="68" formatCode="0%">
                  <c:v>6.1005073689296932E-2</c:v>
                </c:pt>
                <c:pt idx="69" formatCode="0%">
                  <c:v>5.6239440019309681E-2</c:v>
                </c:pt>
                <c:pt idx="70" formatCode="0%">
                  <c:v>5.3829078801331851E-2</c:v>
                </c:pt>
                <c:pt idx="71" formatCode="0%">
                  <c:v>5.4350445890576041E-2</c:v>
                </c:pt>
                <c:pt idx="72" formatCode="0%">
                  <c:v>5.1402417556624808E-2</c:v>
                </c:pt>
                <c:pt idx="73" formatCode="0%">
                  <c:v>4.7498270694028129E-2</c:v>
                </c:pt>
                <c:pt idx="74" formatCode="0%">
                  <c:v>5.6187766714082502E-2</c:v>
                </c:pt>
                <c:pt idx="75" formatCode="0%">
                  <c:v>7.0884592852958409E-2</c:v>
                </c:pt>
                <c:pt idx="76" formatCode="0%">
                  <c:v>6.9772344013490722E-2</c:v>
                </c:pt>
                <c:pt idx="77" formatCode="0%">
                  <c:v>8.5292344786015675E-2</c:v>
                </c:pt>
                <c:pt idx="78" formatCode="0%">
                  <c:v>9.9452554744525551E-2</c:v>
                </c:pt>
                <c:pt idx="79" formatCode="0%">
                  <c:v>0.11127115592365862</c:v>
                </c:pt>
                <c:pt idx="80" formatCode="0%">
                  <c:v>0.12330275229357798</c:v>
                </c:pt>
                <c:pt idx="81" formatCode="0%">
                  <c:v>0.15183466891606917</c:v>
                </c:pt>
                <c:pt idx="82" formatCode="0%">
                  <c:v>0.15623704931620389</c:v>
                </c:pt>
                <c:pt idx="83" formatCode="0%">
                  <c:v>0.17167019027484143</c:v>
                </c:pt>
                <c:pt idx="84" formatCode="0%">
                  <c:v>0.18379790940766549</c:v>
                </c:pt>
                <c:pt idx="85" formatCode="0%">
                  <c:v>0.19422911283376398</c:v>
                </c:pt>
                <c:pt idx="86" formatCode="0%">
                  <c:v>0.17467760844079719</c:v>
                </c:pt>
                <c:pt idx="87" formatCode="0%">
                  <c:v>0.16979591836734695</c:v>
                </c:pt>
                <c:pt idx="88" formatCode="0%">
                  <c:v>0.16593186372745491</c:v>
                </c:pt>
                <c:pt idx="89" formatCode="0%">
                  <c:v>0.17084188911704312</c:v>
                </c:pt>
                <c:pt idx="90" formatCode="0%">
                  <c:v>0.17397388059701493</c:v>
                </c:pt>
                <c:pt idx="91" formatCode="0%">
                  <c:v>0.14626262626262626</c:v>
                </c:pt>
                <c:pt idx="92" formatCode="0%">
                  <c:v>0.13829279923700524</c:v>
                </c:pt>
                <c:pt idx="93" formatCode="0%">
                  <c:v>0.15351812366737741</c:v>
                </c:pt>
                <c:pt idx="94" formatCode="0%">
                  <c:v>0.15997830802603036</c:v>
                </c:pt>
                <c:pt idx="95" formatCode="0%">
                  <c:v>0.15648632926119838</c:v>
                </c:pt>
                <c:pt idx="96" formatCode="0%">
                  <c:v>0.14787878787878789</c:v>
                </c:pt>
                <c:pt idx="97" formatCode="0%">
                  <c:v>0.1362351611079706</c:v>
                </c:pt>
                <c:pt idx="98" formatCode="0%">
                  <c:v>0.12566844919786097</c:v>
                </c:pt>
                <c:pt idx="99" formatCode="0%">
                  <c:v>0.11343075852470424</c:v>
                </c:pt>
                <c:pt idx="100" formatCode="0%">
                  <c:v>0.11646297627606039</c:v>
                </c:pt>
                <c:pt idx="101" formatCode="0%">
                  <c:v>0.11357340720221606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Shands Hospital</a:t>
            </a:r>
            <a:endParaRPr lang="en-US" sz="1600">
              <a:effectLst/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Daily'!$I$2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Daily'!$A$3:$A$104</c:f>
              <c:numCache>
                <c:formatCode>m/d/yyyy</c:formatCode>
                <c:ptCount val="102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</c:numCache>
            </c:numRef>
          </c:cat>
          <c:val>
            <c:numRef>
              <c:f>'FL DOH Daily'!$I$3:$I$104</c:f>
              <c:numCache>
                <c:formatCode>General</c:formatCode>
                <c:ptCount val="10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13</c:v>
                </c:pt>
                <c:pt idx="5">
                  <c:v>12</c:v>
                </c:pt>
                <c:pt idx="6">
                  <c:v>28</c:v>
                </c:pt>
                <c:pt idx="7">
                  <c:v>3</c:v>
                </c:pt>
                <c:pt idx="8">
                  <c:v>5</c:v>
                </c:pt>
                <c:pt idx="9">
                  <c:v>27</c:v>
                </c:pt>
                <c:pt idx="10">
                  <c:v>12</c:v>
                </c:pt>
                <c:pt idx="11">
                  <c:v>14</c:v>
                </c:pt>
                <c:pt idx="12">
                  <c:v>9</c:v>
                </c:pt>
                <c:pt idx="13">
                  <c:v>15</c:v>
                </c:pt>
                <c:pt idx="14">
                  <c:v>20</c:v>
                </c:pt>
                <c:pt idx="15">
                  <c:v>12</c:v>
                </c:pt>
                <c:pt idx="16">
                  <c:v>15</c:v>
                </c:pt>
                <c:pt idx="17">
                  <c:v>18</c:v>
                </c:pt>
                <c:pt idx="18">
                  <c:v>13</c:v>
                </c:pt>
                <c:pt idx="19">
                  <c:v>13</c:v>
                </c:pt>
                <c:pt idx="20">
                  <c:v>0</c:v>
                </c:pt>
                <c:pt idx="21">
                  <c:v>23</c:v>
                </c:pt>
                <c:pt idx="22">
                  <c:v>14</c:v>
                </c:pt>
                <c:pt idx="23">
                  <c:v>17</c:v>
                </c:pt>
                <c:pt idx="24">
                  <c:v>20</c:v>
                </c:pt>
                <c:pt idx="25">
                  <c:v>17</c:v>
                </c:pt>
                <c:pt idx="26">
                  <c:v>16</c:v>
                </c:pt>
                <c:pt idx="27">
                  <c:v>18</c:v>
                </c:pt>
                <c:pt idx="28">
                  <c:v>15</c:v>
                </c:pt>
                <c:pt idx="29">
                  <c:v>17</c:v>
                </c:pt>
                <c:pt idx="30">
                  <c:v>10</c:v>
                </c:pt>
                <c:pt idx="31">
                  <c:v>19</c:v>
                </c:pt>
                <c:pt idx="32">
                  <c:v>19</c:v>
                </c:pt>
                <c:pt idx="33">
                  <c:v>11</c:v>
                </c:pt>
                <c:pt idx="34">
                  <c:v>12</c:v>
                </c:pt>
                <c:pt idx="35">
                  <c:v>16</c:v>
                </c:pt>
                <c:pt idx="36">
                  <c:v>17</c:v>
                </c:pt>
                <c:pt idx="37">
                  <c:v>10</c:v>
                </c:pt>
                <c:pt idx="38">
                  <c:v>29</c:v>
                </c:pt>
                <c:pt idx="39">
                  <c:v>15</c:v>
                </c:pt>
                <c:pt idx="40">
                  <c:v>17</c:v>
                </c:pt>
                <c:pt idx="41">
                  <c:v>30</c:v>
                </c:pt>
                <c:pt idx="42">
                  <c:v>18</c:v>
                </c:pt>
                <c:pt idx="43">
                  <c:v>15</c:v>
                </c:pt>
                <c:pt idx="44">
                  <c:v>19</c:v>
                </c:pt>
                <c:pt idx="45">
                  <c:v>17</c:v>
                </c:pt>
                <c:pt idx="46">
                  <c:v>18</c:v>
                </c:pt>
                <c:pt idx="47">
                  <c:v>23</c:v>
                </c:pt>
                <c:pt idx="48">
                  <c:v>25</c:v>
                </c:pt>
                <c:pt idx="49">
                  <c:v>0</c:v>
                </c:pt>
                <c:pt idx="50">
                  <c:v>41</c:v>
                </c:pt>
                <c:pt idx="51">
                  <c:v>31</c:v>
                </c:pt>
                <c:pt idx="52">
                  <c:v>27</c:v>
                </c:pt>
                <c:pt idx="53">
                  <c:v>30</c:v>
                </c:pt>
                <c:pt idx="54">
                  <c:v>35</c:v>
                </c:pt>
                <c:pt idx="55">
                  <c:v>26</c:v>
                </c:pt>
                <c:pt idx="56">
                  <c:v>0</c:v>
                </c:pt>
                <c:pt idx="57">
                  <c:v>70</c:v>
                </c:pt>
                <c:pt idx="58">
                  <c:v>37</c:v>
                </c:pt>
                <c:pt idx="59">
                  <c:v>38</c:v>
                </c:pt>
                <c:pt idx="60">
                  <c:v>28</c:v>
                </c:pt>
                <c:pt idx="61">
                  <c:v>40</c:v>
                </c:pt>
                <c:pt idx="62">
                  <c:v>29</c:v>
                </c:pt>
                <c:pt idx="63">
                  <c:v>35</c:v>
                </c:pt>
                <c:pt idx="64">
                  <c:v>41</c:v>
                </c:pt>
                <c:pt idx="65">
                  <c:v>29</c:v>
                </c:pt>
                <c:pt idx="66">
                  <c:v>24</c:v>
                </c:pt>
                <c:pt idx="67">
                  <c:v>25</c:v>
                </c:pt>
                <c:pt idx="68">
                  <c:v>30</c:v>
                </c:pt>
                <c:pt idx="69">
                  <c:v>23</c:v>
                </c:pt>
                <c:pt idx="70">
                  <c:v>28</c:v>
                </c:pt>
                <c:pt idx="71">
                  <c:v>19</c:v>
                </c:pt>
                <c:pt idx="72">
                  <c:v>16</c:v>
                </c:pt>
                <c:pt idx="73">
                  <c:v>18</c:v>
                </c:pt>
                <c:pt idx="74">
                  <c:v>18</c:v>
                </c:pt>
                <c:pt idx="75">
                  <c:v>19</c:v>
                </c:pt>
                <c:pt idx="76">
                  <c:v>23</c:v>
                </c:pt>
                <c:pt idx="77">
                  <c:v>26</c:v>
                </c:pt>
                <c:pt idx="78">
                  <c:v>31</c:v>
                </c:pt>
                <c:pt idx="79">
                  <c:v>25</c:v>
                </c:pt>
                <c:pt idx="80">
                  <c:v>13</c:v>
                </c:pt>
                <c:pt idx="81">
                  <c:v>21</c:v>
                </c:pt>
                <c:pt idx="82">
                  <c:v>20</c:v>
                </c:pt>
                <c:pt idx="83">
                  <c:v>22</c:v>
                </c:pt>
                <c:pt idx="84">
                  <c:v>14</c:v>
                </c:pt>
                <c:pt idx="85">
                  <c:v>18</c:v>
                </c:pt>
                <c:pt idx="86">
                  <c:v>24</c:v>
                </c:pt>
                <c:pt idx="87">
                  <c:v>13</c:v>
                </c:pt>
                <c:pt idx="88">
                  <c:v>15</c:v>
                </c:pt>
                <c:pt idx="89">
                  <c:v>13</c:v>
                </c:pt>
                <c:pt idx="90">
                  <c:v>11</c:v>
                </c:pt>
                <c:pt idx="91">
                  <c:v>16</c:v>
                </c:pt>
                <c:pt idx="92">
                  <c:v>13</c:v>
                </c:pt>
                <c:pt idx="93">
                  <c:v>7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6</c:v>
                </c:pt>
                <c:pt idx="98">
                  <c:v>13</c:v>
                </c:pt>
                <c:pt idx="99">
                  <c:v>13</c:v>
                </c:pt>
                <c:pt idx="100">
                  <c:v>8</c:v>
                </c:pt>
                <c:pt idx="10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Daily'!$J$2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Daily'!$A$3:$A$104</c:f>
              <c:numCache>
                <c:formatCode>m/d/yyyy</c:formatCode>
                <c:ptCount val="102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</c:numCache>
            </c:numRef>
          </c:cat>
          <c:val>
            <c:numRef>
              <c:f>'FL DOH Daily'!$J$3:$J$104</c:f>
              <c:numCache>
                <c:formatCode>General</c:formatCode>
                <c:ptCount val="102"/>
                <c:pt idx="0">
                  <c:v>132</c:v>
                </c:pt>
                <c:pt idx="1">
                  <c:v>0</c:v>
                </c:pt>
                <c:pt idx="2">
                  <c:v>0</c:v>
                </c:pt>
                <c:pt idx="3">
                  <c:v>540</c:v>
                </c:pt>
                <c:pt idx="4">
                  <c:v>181</c:v>
                </c:pt>
                <c:pt idx="5">
                  <c:v>153</c:v>
                </c:pt>
                <c:pt idx="6">
                  <c:v>157</c:v>
                </c:pt>
                <c:pt idx="7">
                  <c:v>159</c:v>
                </c:pt>
                <c:pt idx="8">
                  <c:v>105</c:v>
                </c:pt>
                <c:pt idx="9">
                  <c:v>238</c:v>
                </c:pt>
                <c:pt idx="10">
                  <c:v>141</c:v>
                </c:pt>
                <c:pt idx="11">
                  <c:v>170</c:v>
                </c:pt>
                <c:pt idx="12">
                  <c:v>192</c:v>
                </c:pt>
                <c:pt idx="13">
                  <c:v>195</c:v>
                </c:pt>
                <c:pt idx="14">
                  <c:v>135</c:v>
                </c:pt>
                <c:pt idx="15">
                  <c:v>226</c:v>
                </c:pt>
                <c:pt idx="16">
                  <c:v>146</c:v>
                </c:pt>
                <c:pt idx="17">
                  <c:v>109</c:v>
                </c:pt>
                <c:pt idx="18">
                  <c:v>127</c:v>
                </c:pt>
                <c:pt idx="19">
                  <c:v>172</c:v>
                </c:pt>
                <c:pt idx="20">
                  <c:v>0</c:v>
                </c:pt>
                <c:pt idx="21">
                  <c:v>250</c:v>
                </c:pt>
                <c:pt idx="22">
                  <c:v>104</c:v>
                </c:pt>
                <c:pt idx="23">
                  <c:v>126</c:v>
                </c:pt>
                <c:pt idx="24">
                  <c:v>142</c:v>
                </c:pt>
                <c:pt idx="25">
                  <c:v>176</c:v>
                </c:pt>
                <c:pt idx="26">
                  <c:v>220</c:v>
                </c:pt>
                <c:pt idx="27">
                  <c:v>192</c:v>
                </c:pt>
                <c:pt idx="28">
                  <c:v>167</c:v>
                </c:pt>
                <c:pt idx="29">
                  <c:v>128</c:v>
                </c:pt>
                <c:pt idx="30">
                  <c:v>177</c:v>
                </c:pt>
                <c:pt idx="31">
                  <c:v>163</c:v>
                </c:pt>
                <c:pt idx="32">
                  <c:v>119</c:v>
                </c:pt>
                <c:pt idx="33">
                  <c:v>200</c:v>
                </c:pt>
                <c:pt idx="34">
                  <c:v>160</c:v>
                </c:pt>
                <c:pt idx="35">
                  <c:v>184</c:v>
                </c:pt>
                <c:pt idx="36">
                  <c:v>155</c:v>
                </c:pt>
                <c:pt idx="37">
                  <c:v>92</c:v>
                </c:pt>
                <c:pt idx="38">
                  <c:v>158</c:v>
                </c:pt>
                <c:pt idx="39">
                  <c:v>145</c:v>
                </c:pt>
                <c:pt idx="40">
                  <c:v>198</c:v>
                </c:pt>
                <c:pt idx="41">
                  <c:v>241</c:v>
                </c:pt>
                <c:pt idx="42">
                  <c:v>181</c:v>
                </c:pt>
                <c:pt idx="43">
                  <c:v>167</c:v>
                </c:pt>
                <c:pt idx="44">
                  <c:v>111</c:v>
                </c:pt>
                <c:pt idx="45">
                  <c:v>86</c:v>
                </c:pt>
                <c:pt idx="46">
                  <c:v>116</c:v>
                </c:pt>
                <c:pt idx="47">
                  <c:v>137</c:v>
                </c:pt>
                <c:pt idx="48">
                  <c:v>115</c:v>
                </c:pt>
                <c:pt idx="49">
                  <c:v>0</c:v>
                </c:pt>
                <c:pt idx="50">
                  <c:v>228</c:v>
                </c:pt>
                <c:pt idx="51">
                  <c:v>79</c:v>
                </c:pt>
                <c:pt idx="52">
                  <c:v>103</c:v>
                </c:pt>
                <c:pt idx="53">
                  <c:v>43</c:v>
                </c:pt>
                <c:pt idx="54">
                  <c:v>203</c:v>
                </c:pt>
                <c:pt idx="55">
                  <c:v>168</c:v>
                </c:pt>
                <c:pt idx="56">
                  <c:v>0</c:v>
                </c:pt>
                <c:pt idx="57">
                  <c:v>277</c:v>
                </c:pt>
                <c:pt idx="58">
                  <c:v>97</c:v>
                </c:pt>
                <c:pt idx="59">
                  <c:v>106</c:v>
                </c:pt>
                <c:pt idx="60">
                  <c:v>133</c:v>
                </c:pt>
                <c:pt idx="61">
                  <c:v>184</c:v>
                </c:pt>
                <c:pt idx="62">
                  <c:v>148</c:v>
                </c:pt>
                <c:pt idx="63">
                  <c:v>176</c:v>
                </c:pt>
                <c:pt idx="64">
                  <c:v>177</c:v>
                </c:pt>
                <c:pt idx="65">
                  <c:v>146</c:v>
                </c:pt>
                <c:pt idx="66">
                  <c:v>111</c:v>
                </c:pt>
                <c:pt idx="67">
                  <c:v>129</c:v>
                </c:pt>
                <c:pt idx="68">
                  <c:v>167</c:v>
                </c:pt>
                <c:pt idx="69">
                  <c:v>150</c:v>
                </c:pt>
                <c:pt idx="70">
                  <c:v>144</c:v>
                </c:pt>
                <c:pt idx="71">
                  <c:v>156</c:v>
                </c:pt>
                <c:pt idx="72">
                  <c:v>123</c:v>
                </c:pt>
                <c:pt idx="73">
                  <c:v>112</c:v>
                </c:pt>
                <c:pt idx="74">
                  <c:v>118</c:v>
                </c:pt>
                <c:pt idx="75">
                  <c:v>151</c:v>
                </c:pt>
                <c:pt idx="76">
                  <c:v>179</c:v>
                </c:pt>
                <c:pt idx="77">
                  <c:v>124</c:v>
                </c:pt>
                <c:pt idx="78">
                  <c:v>269</c:v>
                </c:pt>
                <c:pt idx="79">
                  <c:v>138</c:v>
                </c:pt>
                <c:pt idx="80">
                  <c:v>111</c:v>
                </c:pt>
                <c:pt idx="81">
                  <c:v>155</c:v>
                </c:pt>
                <c:pt idx="82">
                  <c:v>130</c:v>
                </c:pt>
                <c:pt idx="83">
                  <c:v>153</c:v>
                </c:pt>
                <c:pt idx="84">
                  <c:v>97</c:v>
                </c:pt>
                <c:pt idx="85">
                  <c:v>217</c:v>
                </c:pt>
                <c:pt idx="86">
                  <c:v>183</c:v>
                </c:pt>
                <c:pt idx="87">
                  <c:v>114</c:v>
                </c:pt>
                <c:pt idx="88">
                  <c:v>160</c:v>
                </c:pt>
                <c:pt idx="89">
                  <c:v>146</c:v>
                </c:pt>
                <c:pt idx="90">
                  <c:v>94</c:v>
                </c:pt>
                <c:pt idx="91">
                  <c:v>247</c:v>
                </c:pt>
                <c:pt idx="92">
                  <c:v>162</c:v>
                </c:pt>
                <c:pt idx="93">
                  <c:v>111</c:v>
                </c:pt>
                <c:pt idx="94">
                  <c:v>108</c:v>
                </c:pt>
                <c:pt idx="95">
                  <c:v>128</c:v>
                </c:pt>
                <c:pt idx="96">
                  <c:v>198</c:v>
                </c:pt>
                <c:pt idx="97">
                  <c:v>151</c:v>
                </c:pt>
                <c:pt idx="98">
                  <c:v>190</c:v>
                </c:pt>
                <c:pt idx="99">
                  <c:v>145</c:v>
                </c:pt>
                <c:pt idx="100">
                  <c:v>125</c:v>
                </c:pt>
                <c:pt idx="10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Daily'!$K$2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Daily'!$A$3:$A$104</c:f>
              <c:numCache>
                <c:formatCode>m/d/yyyy</c:formatCode>
                <c:ptCount val="102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</c:numCache>
            </c:numRef>
          </c:cat>
          <c:val>
            <c:numRef>
              <c:f>'FL DOH Daily'!$K$3:$K$104</c:f>
              <c:numCache>
                <c:formatCode>General</c:formatCode>
                <c:ptCount val="102"/>
                <c:pt idx="6" formatCode="0%">
                  <c:v>8.135860979462875E-2</c:v>
                </c:pt>
                <c:pt idx="7" formatCode="0%">
                  <c:v>7.6086956521739135E-2</c:v>
                </c:pt>
                <c:pt idx="8" formatCode="0%">
                  <c:v>7.3676680972818306E-2</c:v>
                </c:pt>
                <c:pt idx="9" formatCode="0%">
                  <c:v>7.8171978352375229E-2</c:v>
                </c:pt>
                <c:pt idx="10" formatCode="0%">
                  <c:v>8.1037277147487846E-2</c:v>
                </c:pt>
                <c:pt idx="11" formatCode="0%">
                  <c:v>8.2516339869281044E-2</c:v>
                </c:pt>
                <c:pt idx="12" formatCode="0%">
                  <c:v>7.7777777777777779E-2</c:v>
                </c:pt>
                <c:pt idx="13" formatCode="0%">
                  <c:v>6.6147859922178989E-2</c:v>
                </c:pt>
                <c:pt idx="14" formatCode="0%">
                  <c:v>7.9812206572769953E-2</c:v>
                </c:pt>
                <c:pt idx="15" formatCode="0%">
                  <c:v>7.7524893314367002E-2</c:v>
                </c:pt>
                <c:pt idx="16" formatCode="0%">
                  <c:v>7.4500768049155147E-2</c:v>
                </c:pt>
                <c:pt idx="17" formatCode="0%">
                  <c:v>8.0721003134796243E-2</c:v>
                </c:pt>
                <c:pt idx="18" formatCode="0%">
                  <c:v>8.2792207792207792E-2</c:v>
                </c:pt>
                <c:pt idx="19" formatCode="0%">
                  <c:v>8.7171052631578941E-2</c:v>
                </c:pt>
                <c:pt idx="20" formatCode="0%">
                  <c:v>9.0457256461232607E-2</c:v>
                </c:pt>
                <c:pt idx="21" formatCode="0%">
                  <c:v>8.3629893238434158E-2</c:v>
                </c:pt>
                <c:pt idx="22" formatCode="0%">
                  <c:v>9.5617529880478086E-2</c:v>
                </c:pt>
                <c:pt idx="23" formatCode="0%">
                  <c:v>9.9391480730223122E-2</c:v>
                </c:pt>
                <c:pt idx="24" formatCode="0%">
                  <c:v>9.7943192948090105E-2</c:v>
                </c:pt>
                <c:pt idx="25" formatCode="0%">
                  <c:v>9.683426443202979E-2</c:v>
                </c:pt>
                <c:pt idx="26" formatCode="0%">
                  <c:v>9.5111111111111105E-2</c:v>
                </c:pt>
                <c:pt idx="27" formatCode="0%">
                  <c:v>9.3632958801498134E-2</c:v>
                </c:pt>
                <c:pt idx="28" formatCode="0%">
                  <c:v>9.4051446945337625E-2</c:v>
                </c:pt>
                <c:pt idx="29" formatCode="0%">
                  <c:v>9.4413847364280101E-2</c:v>
                </c:pt>
                <c:pt idx="30" formatCode="0%">
                  <c:v>8.593155893536121E-2</c:v>
                </c:pt>
                <c:pt idx="31" formatCode="0%">
                  <c:v>8.3895131086142327E-2</c:v>
                </c:pt>
                <c:pt idx="32" formatCode="0%">
                  <c:v>8.9062500000000003E-2</c:v>
                </c:pt>
                <c:pt idx="33" formatCode="0%">
                  <c:v>8.6852589641434261E-2</c:v>
                </c:pt>
                <c:pt idx="34" formatCode="0%">
                  <c:v>8.4634346754313888E-2</c:v>
                </c:pt>
                <c:pt idx="35" formatCode="0%">
                  <c:v>8.4210526315789472E-2</c:v>
                </c:pt>
                <c:pt idx="36" formatCode="0%">
                  <c:v>8.2408874801901746E-2</c:v>
                </c:pt>
                <c:pt idx="37" formatCode="0%">
                  <c:v>8.8360237892948168E-2</c:v>
                </c:pt>
                <c:pt idx="38" formatCode="0%">
                  <c:v>9.6446700507614211E-2</c:v>
                </c:pt>
                <c:pt idx="39" formatCode="0%">
                  <c:v>9.1362126245847178E-2</c:v>
                </c:pt>
                <c:pt idx="40" formatCode="0%">
                  <c:v>9.602649006622517E-2</c:v>
                </c:pt>
                <c:pt idx="41" formatCode="0%">
                  <c:v>0.10252486610558531</c:v>
                </c:pt>
                <c:pt idx="42" formatCode="0%">
                  <c:v>0.10413476263399694</c:v>
                </c:pt>
                <c:pt idx="43" formatCode="0%">
                  <c:v>0.10182370820668693</c:v>
                </c:pt>
                <c:pt idx="44" formatCode="0%">
                  <c:v>0.10639880952380952</c:v>
                </c:pt>
                <c:pt idx="45" formatCode="0%">
                  <c:v>0.10396825396825397</c:v>
                </c:pt>
                <c:pt idx="46" formatCode="0%">
                  <c:v>0.10858995137763371</c:v>
                </c:pt>
                <c:pt idx="47" formatCode="0%">
                  <c:v>0.11874469889737066</c:v>
                </c:pt>
                <c:pt idx="48" formatCode="0%">
                  <c:v>0.12881679389312978</c:v>
                </c:pt>
                <c:pt idx="49" formatCode="0%">
                  <c:v>0.13780918727915195</c:v>
                </c:pt>
                <c:pt idx="50" formatCode="0%">
                  <c:v>0.15277777777777779</c:v>
                </c:pt>
                <c:pt idx="51" formatCode="0%">
                  <c:v>0.16921397379912664</c:v>
                </c:pt>
                <c:pt idx="52" formatCode="0%">
                  <c:v>0.17497348886532343</c:v>
                </c:pt>
                <c:pt idx="53" formatCode="0%">
                  <c:v>0.20068027210884354</c:v>
                </c:pt>
                <c:pt idx="54" formatCode="0%">
                  <c:v>0.19687499999999999</c:v>
                </c:pt>
                <c:pt idx="55" formatCode="0%">
                  <c:v>0.18737672583826431</c:v>
                </c:pt>
                <c:pt idx="56" formatCode="0%">
                  <c:v>0.18737672583826431</c:v>
                </c:pt>
                <c:pt idx="57" formatCode="0%">
                  <c:v>0.20054945054945056</c:v>
                </c:pt>
                <c:pt idx="58" formatCode="0%">
                  <c:v>0.20161290322580644</c:v>
                </c:pt>
                <c:pt idx="59" formatCode="0%">
                  <c:v>0.20884955752212389</c:v>
                </c:pt>
                <c:pt idx="60" formatCode="0%">
                  <c:v>0.19211822660098521</c:v>
                </c:pt>
                <c:pt idx="61" formatCode="0%">
                  <c:v>0.19850498338870431</c:v>
                </c:pt>
                <c:pt idx="62" formatCode="0%">
                  <c:v>0.20387531592249369</c:v>
                </c:pt>
                <c:pt idx="63" formatCode="0%">
                  <c:v>0.19814020028612303</c:v>
                </c:pt>
                <c:pt idx="64" formatCode="0%">
                  <c:v>0.19542947202521671</c:v>
                </c:pt>
                <c:pt idx="65" formatCode="0%">
                  <c:v>0.18320610687022901</c:v>
                </c:pt>
                <c:pt idx="66" formatCode="0%">
                  <c:v>0.17371252882398155</c:v>
                </c:pt>
                <c:pt idx="67" formatCode="0%">
                  <c:v>0.17233384853168471</c:v>
                </c:pt>
                <c:pt idx="68" formatCode="0%">
                  <c:v>0.1681136543014996</c:v>
                </c:pt>
                <c:pt idx="69" formatCode="0%">
                  <c:v>0.16389548693586697</c:v>
                </c:pt>
                <c:pt idx="70" formatCode="0%">
                  <c:v>0.16339869281045752</c:v>
                </c:pt>
                <c:pt idx="71" formatCode="0%">
                  <c:v>0.15071972904318373</c:v>
                </c:pt>
                <c:pt idx="72" formatCode="0%">
                  <c:v>0.14410480349344978</c:v>
                </c:pt>
                <c:pt idx="73" formatCode="0%">
                  <c:v>0.13947368421052631</c:v>
                </c:pt>
                <c:pt idx="74" formatCode="0%">
                  <c:v>0.13547237076648841</c:v>
                </c:pt>
                <c:pt idx="75" formatCode="0%">
                  <c:v>0.12876712328767123</c:v>
                </c:pt>
                <c:pt idx="76" formatCode="0%">
                  <c:v>0.12544483985765126</c:v>
                </c:pt>
                <c:pt idx="77" formatCode="0%">
                  <c:v>0.12613430127041741</c:v>
                </c:pt>
                <c:pt idx="78" formatCode="0%">
                  <c:v>0.12306438467807661</c:v>
                </c:pt>
                <c:pt idx="79" formatCode="0%">
                  <c:v>0.12789768185451639</c:v>
                </c:pt>
                <c:pt idx="80" formatCode="0%">
                  <c:v>0.12449799196787148</c:v>
                </c:pt>
                <c:pt idx="81" formatCode="0%">
                  <c:v>0.12295719844357976</c:v>
                </c:pt>
                <c:pt idx="82" formatCode="0%">
                  <c:v>0.12569169960474308</c:v>
                </c:pt>
                <c:pt idx="83" formatCode="0%">
                  <c:v>0.12762520193861066</c:v>
                </c:pt>
                <c:pt idx="84" formatCode="0%">
                  <c:v>0.12176814011676397</c:v>
                </c:pt>
                <c:pt idx="85" formatCode="0%">
                  <c:v>0.11728395061728394</c:v>
                </c:pt>
                <c:pt idx="86" formatCode="0%">
                  <c:v>0.11205432937181664</c:v>
                </c:pt>
                <c:pt idx="87" formatCode="0%">
                  <c:v>0.1117696867061812</c:v>
                </c:pt>
                <c:pt idx="88" formatCode="0%">
                  <c:v>0.10677966101694915</c:v>
                </c:pt>
                <c:pt idx="89" formatCode="0%">
                  <c:v>0.10008410428931876</c:v>
                </c:pt>
                <c:pt idx="90" formatCode="0%">
                  <c:v>9.6514745308310987E-2</c:v>
                </c:pt>
                <c:pt idx="91" formatCode="0%">
                  <c:v>8.6546026750590088E-2</c:v>
                </c:pt>
                <c:pt idx="92" formatCode="0%">
                  <c:v>8.6705202312138727E-2</c:v>
                </c:pt>
                <c:pt idx="93" formatCode="0%">
                  <c:v>7.8431372549019607E-2</c:v>
                </c:pt>
                <c:pt idx="94" formatCode="0%">
                  <c:v>7.719928186714542E-2</c:v>
                </c:pt>
                <c:pt idx="95" formatCode="0%">
                  <c:v>7.6066790352504632E-2</c:v>
                </c:pt>
                <c:pt idx="96" formatCode="0%">
                  <c:v>7.0921985815602842E-2</c:v>
                </c:pt>
                <c:pt idx="97" formatCode="0%">
                  <c:v>6.3559322033898302E-2</c:v>
                </c:pt>
                <c:pt idx="98" formatCode="0%">
                  <c:v>6.4285714285714279E-2</c:v>
                </c:pt>
                <c:pt idx="99" formatCode="0%">
                  <c:v>6.527651858567543E-2</c:v>
                </c:pt>
                <c:pt idx="100" formatCode="0%">
                  <c:v>6.5295169946332735E-2</c:v>
                </c:pt>
                <c:pt idx="101" formatCode="0%">
                  <c:v>7.3083778966131913E-2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Jacksonville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Daily'!$O$2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Daily'!$A$3:$A$104</c:f>
              <c:numCache>
                <c:formatCode>m/d/yyyy</c:formatCode>
                <c:ptCount val="102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</c:numCache>
            </c:numRef>
          </c:cat>
          <c:val>
            <c:numRef>
              <c:f>'FL DOH Daily'!$O$3:$O$104</c:f>
              <c:numCache>
                <c:formatCode>General</c:formatCode>
                <c:ptCount val="10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9</c:v>
                </c:pt>
                <c:pt idx="5">
                  <c:v>13</c:v>
                </c:pt>
                <c:pt idx="6">
                  <c:v>7</c:v>
                </c:pt>
                <c:pt idx="7">
                  <c:v>11</c:v>
                </c:pt>
                <c:pt idx="8">
                  <c:v>1</c:v>
                </c:pt>
                <c:pt idx="9">
                  <c:v>12</c:v>
                </c:pt>
                <c:pt idx="10">
                  <c:v>7</c:v>
                </c:pt>
                <c:pt idx="11">
                  <c:v>6</c:v>
                </c:pt>
                <c:pt idx="12">
                  <c:v>19</c:v>
                </c:pt>
                <c:pt idx="13">
                  <c:v>6</c:v>
                </c:pt>
                <c:pt idx="14">
                  <c:v>18</c:v>
                </c:pt>
                <c:pt idx="15">
                  <c:v>16</c:v>
                </c:pt>
                <c:pt idx="16">
                  <c:v>15</c:v>
                </c:pt>
                <c:pt idx="17">
                  <c:v>5</c:v>
                </c:pt>
                <c:pt idx="18">
                  <c:v>10</c:v>
                </c:pt>
                <c:pt idx="19">
                  <c:v>25</c:v>
                </c:pt>
                <c:pt idx="20">
                  <c:v>0</c:v>
                </c:pt>
                <c:pt idx="21">
                  <c:v>32</c:v>
                </c:pt>
                <c:pt idx="22">
                  <c:v>7</c:v>
                </c:pt>
                <c:pt idx="23">
                  <c:v>9</c:v>
                </c:pt>
                <c:pt idx="24">
                  <c:v>1</c:v>
                </c:pt>
                <c:pt idx="25">
                  <c:v>13</c:v>
                </c:pt>
                <c:pt idx="26">
                  <c:v>16</c:v>
                </c:pt>
                <c:pt idx="27">
                  <c:v>27</c:v>
                </c:pt>
                <c:pt idx="28">
                  <c:v>4</c:v>
                </c:pt>
                <c:pt idx="29">
                  <c:v>18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20</c:v>
                </c:pt>
                <c:pt idx="34">
                  <c:v>13</c:v>
                </c:pt>
                <c:pt idx="35">
                  <c:v>23</c:v>
                </c:pt>
                <c:pt idx="36">
                  <c:v>13</c:v>
                </c:pt>
                <c:pt idx="37">
                  <c:v>17</c:v>
                </c:pt>
                <c:pt idx="38">
                  <c:v>11</c:v>
                </c:pt>
                <c:pt idx="39">
                  <c:v>20</c:v>
                </c:pt>
                <c:pt idx="40">
                  <c:v>36</c:v>
                </c:pt>
                <c:pt idx="41">
                  <c:v>21</c:v>
                </c:pt>
                <c:pt idx="42">
                  <c:v>16</c:v>
                </c:pt>
                <c:pt idx="43">
                  <c:v>30</c:v>
                </c:pt>
                <c:pt idx="44">
                  <c:v>36</c:v>
                </c:pt>
                <c:pt idx="45">
                  <c:v>16</c:v>
                </c:pt>
                <c:pt idx="46">
                  <c:v>15</c:v>
                </c:pt>
                <c:pt idx="47">
                  <c:v>16</c:v>
                </c:pt>
                <c:pt idx="48">
                  <c:v>34</c:v>
                </c:pt>
                <c:pt idx="49">
                  <c:v>0</c:v>
                </c:pt>
                <c:pt idx="50">
                  <c:v>43</c:v>
                </c:pt>
                <c:pt idx="51">
                  <c:v>15</c:v>
                </c:pt>
                <c:pt idx="52">
                  <c:v>23</c:v>
                </c:pt>
                <c:pt idx="53">
                  <c:v>26</c:v>
                </c:pt>
                <c:pt idx="54">
                  <c:v>50</c:v>
                </c:pt>
                <c:pt idx="55">
                  <c:v>49</c:v>
                </c:pt>
                <c:pt idx="56">
                  <c:v>0</c:v>
                </c:pt>
                <c:pt idx="57">
                  <c:v>78</c:v>
                </c:pt>
                <c:pt idx="58">
                  <c:v>22</c:v>
                </c:pt>
                <c:pt idx="59">
                  <c:v>62</c:v>
                </c:pt>
                <c:pt idx="60">
                  <c:v>40</c:v>
                </c:pt>
                <c:pt idx="61">
                  <c:v>40</c:v>
                </c:pt>
                <c:pt idx="62">
                  <c:v>56</c:v>
                </c:pt>
                <c:pt idx="63">
                  <c:v>28</c:v>
                </c:pt>
                <c:pt idx="64">
                  <c:v>47</c:v>
                </c:pt>
                <c:pt idx="65">
                  <c:v>27</c:v>
                </c:pt>
                <c:pt idx="66">
                  <c:v>15</c:v>
                </c:pt>
                <c:pt idx="67">
                  <c:v>34</c:v>
                </c:pt>
                <c:pt idx="68">
                  <c:v>27</c:v>
                </c:pt>
                <c:pt idx="69">
                  <c:v>24</c:v>
                </c:pt>
                <c:pt idx="70">
                  <c:v>29</c:v>
                </c:pt>
                <c:pt idx="71">
                  <c:v>25</c:v>
                </c:pt>
                <c:pt idx="72">
                  <c:v>13</c:v>
                </c:pt>
                <c:pt idx="73">
                  <c:v>23</c:v>
                </c:pt>
                <c:pt idx="74">
                  <c:v>18</c:v>
                </c:pt>
                <c:pt idx="75">
                  <c:v>19</c:v>
                </c:pt>
                <c:pt idx="76">
                  <c:v>26</c:v>
                </c:pt>
                <c:pt idx="77">
                  <c:v>21</c:v>
                </c:pt>
                <c:pt idx="78">
                  <c:v>20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19</c:v>
                </c:pt>
                <c:pt idx="83">
                  <c:v>21</c:v>
                </c:pt>
                <c:pt idx="84">
                  <c:v>23</c:v>
                </c:pt>
                <c:pt idx="85">
                  <c:v>23</c:v>
                </c:pt>
                <c:pt idx="86">
                  <c:v>17</c:v>
                </c:pt>
                <c:pt idx="87">
                  <c:v>7</c:v>
                </c:pt>
                <c:pt idx="88">
                  <c:v>16</c:v>
                </c:pt>
                <c:pt idx="89">
                  <c:v>15</c:v>
                </c:pt>
                <c:pt idx="90">
                  <c:v>8</c:v>
                </c:pt>
                <c:pt idx="91">
                  <c:v>22</c:v>
                </c:pt>
                <c:pt idx="92">
                  <c:v>15</c:v>
                </c:pt>
                <c:pt idx="93">
                  <c:v>5</c:v>
                </c:pt>
                <c:pt idx="94">
                  <c:v>6</c:v>
                </c:pt>
                <c:pt idx="95">
                  <c:v>16</c:v>
                </c:pt>
                <c:pt idx="96">
                  <c:v>14</c:v>
                </c:pt>
                <c:pt idx="97">
                  <c:v>9</c:v>
                </c:pt>
                <c:pt idx="98">
                  <c:v>12</c:v>
                </c:pt>
                <c:pt idx="99">
                  <c:v>18</c:v>
                </c:pt>
                <c:pt idx="100">
                  <c:v>9</c:v>
                </c:pt>
                <c:pt idx="10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Daily'!$P$2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Daily'!$A$3:$A$104</c:f>
              <c:numCache>
                <c:formatCode>m/d/yyyy</c:formatCode>
                <c:ptCount val="102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</c:numCache>
            </c:numRef>
          </c:cat>
          <c:val>
            <c:numRef>
              <c:f>'FL DOH Daily'!$P$3:$P$104</c:f>
              <c:numCache>
                <c:formatCode>General</c:formatCode>
                <c:ptCount val="102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363</c:v>
                </c:pt>
                <c:pt idx="4">
                  <c:v>116</c:v>
                </c:pt>
                <c:pt idx="5">
                  <c:v>101</c:v>
                </c:pt>
                <c:pt idx="6">
                  <c:v>58</c:v>
                </c:pt>
                <c:pt idx="7">
                  <c:v>41</c:v>
                </c:pt>
                <c:pt idx="8">
                  <c:v>4</c:v>
                </c:pt>
                <c:pt idx="9">
                  <c:v>211</c:v>
                </c:pt>
                <c:pt idx="10">
                  <c:v>95</c:v>
                </c:pt>
                <c:pt idx="11">
                  <c:v>118</c:v>
                </c:pt>
                <c:pt idx="12">
                  <c:v>136</c:v>
                </c:pt>
                <c:pt idx="13">
                  <c:v>94</c:v>
                </c:pt>
                <c:pt idx="14">
                  <c:v>150</c:v>
                </c:pt>
                <c:pt idx="15">
                  <c:v>116</c:v>
                </c:pt>
                <c:pt idx="16">
                  <c:v>149</c:v>
                </c:pt>
                <c:pt idx="17">
                  <c:v>30</c:v>
                </c:pt>
                <c:pt idx="18">
                  <c:v>98</c:v>
                </c:pt>
                <c:pt idx="19">
                  <c:v>82</c:v>
                </c:pt>
                <c:pt idx="20">
                  <c:v>0</c:v>
                </c:pt>
                <c:pt idx="21">
                  <c:v>143</c:v>
                </c:pt>
                <c:pt idx="22">
                  <c:v>100</c:v>
                </c:pt>
                <c:pt idx="23">
                  <c:v>116</c:v>
                </c:pt>
                <c:pt idx="24">
                  <c:v>93</c:v>
                </c:pt>
                <c:pt idx="25">
                  <c:v>106</c:v>
                </c:pt>
                <c:pt idx="26">
                  <c:v>118</c:v>
                </c:pt>
                <c:pt idx="27">
                  <c:v>90</c:v>
                </c:pt>
                <c:pt idx="28">
                  <c:v>59</c:v>
                </c:pt>
                <c:pt idx="29">
                  <c:v>187</c:v>
                </c:pt>
                <c:pt idx="30">
                  <c:v>125</c:v>
                </c:pt>
                <c:pt idx="31">
                  <c:v>62</c:v>
                </c:pt>
                <c:pt idx="32">
                  <c:v>100</c:v>
                </c:pt>
                <c:pt idx="33">
                  <c:v>168</c:v>
                </c:pt>
                <c:pt idx="34">
                  <c:v>94</c:v>
                </c:pt>
                <c:pt idx="35">
                  <c:v>122</c:v>
                </c:pt>
                <c:pt idx="36">
                  <c:v>108</c:v>
                </c:pt>
                <c:pt idx="37">
                  <c:v>125</c:v>
                </c:pt>
                <c:pt idx="38">
                  <c:v>55</c:v>
                </c:pt>
                <c:pt idx="39">
                  <c:v>134</c:v>
                </c:pt>
                <c:pt idx="40">
                  <c:v>154</c:v>
                </c:pt>
                <c:pt idx="41">
                  <c:v>100</c:v>
                </c:pt>
                <c:pt idx="42">
                  <c:v>110</c:v>
                </c:pt>
                <c:pt idx="43">
                  <c:v>112</c:v>
                </c:pt>
                <c:pt idx="44">
                  <c:v>110</c:v>
                </c:pt>
                <c:pt idx="45">
                  <c:v>71</c:v>
                </c:pt>
                <c:pt idx="46">
                  <c:v>103</c:v>
                </c:pt>
                <c:pt idx="47">
                  <c:v>119</c:v>
                </c:pt>
                <c:pt idx="48">
                  <c:v>92</c:v>
                </c:pt>
                <c:pt idx="49">
                  <c:v>0</c:v>
                </c:pt>
                <c:pt idx="50">
                  <c:v>124</c:v>
                </c:pt>
                <c:pt idx="51">
                  <c:v>86</c:v>
                </c:pt>
                <c:pt idx="52">
                  <c:v>79</c:v>
                </c:pt>
                <c:pt idx="53">
                  <c:v>15</c:v>
                </c:pt>
                <c:pt idx="54">
                  <c:v>176</c:v>
                </c:pt>
                <c:pt idx="55">
                  <c:v>88</c:v>
                </c:pt>
                <c:pt idx="56">
                  <c:v>0</c:v>
                </c:pt>
                <c:pt idx="57">
                  <c:v>187</c:v>
                </c:pt>
                <c:pt idx="58">
                  <c:v>85</c:v>
                </c:pt>
                <c:pt idx="59">
                  <c:v>130</c:v>
                </c:pt>
                <c:pt idx="60">
                  <c:v>94</c:v>
                </c:pt>
                <c:pt idx="61">
                  <c:v>156</c:v>
                </c:pt>
                <c:pt idx="62">
                  <c:v>108</c:v>
                </c:pt>
                <c:pt idx="63">
                  <c:v>71</c:v>
                </c:pt>
                <c:pt idx="64">
                  <c:v>158</c:v>
                </c:pt>
                <c:pt idx="65">
                  <c:v>89</c:v>
                </c:pt>
                <c:pt idx="66">
                  <c:v>31</c:v>
                </c:pt>
                <c:pt idx="67">
                  <c:v>111</c:v>
                </c:pt>
                <c:pt idx="68">
                  <c:v>125</c:v>
                </c:pt>
                <c:pt idx="69">
                  <c:v>107</c:v>
                </c:pt>
                <c:pt idx="70">
                  <c:v>114</c:v>
                </c:pt>
                <c:pt idx="71">
                  <c:v>134</c:v>
                </c:pt>
                <c:pt idx="72">
                  <c:v>28</c:v>
                </c:pt>
                <c:pt idx="73">
                  <c:v>84</c:v>
                </c:pt>
                <c:pt idx="74">
                  <c:v>89</c:v>
                </c:pt>
                <c:pt idx="75">
                  <c:v>97</c:v>
                </c:pt>
                <c:pt idx="76">
                  <c:v>112</c:v>
                </c:pt>
                <c:pt idx="77">
                  <c:v>33</c:v>
                </c:pt>
                <c:pt idx="78">
                  <c:v>144</c:v>
                </c:pt>
                <c:pt idx="79">
                  <c:v>79</c:v>
                </c:pt>
                <c:pt idx="80">
                  <c:v>88</c:v>
                </c:pt>
                <c:pt idx="81">
                  <c:v>93</c:v>
                </c:pt>
                <c:pt idx="82">
                  <c:v>80</c:v>
                </c:pt>
                <c:pt idx="83">
                  <c:v>156</c:v>
                </c:pt>
                <c:pt idx="84">
                  <c:v>28</c:v>
                </c:pt>
                <c:pt idx="85">
                  <c:v>96</c:v>
                </c:pt>
                <c:pt idx="86">
                  <c:v>147</c:v>
                </c:pt>
                <c:pt idx="87">
                  <c:v>61</c:v>
                </c:pt>
                <c:pt idx="88">
                  <c:v>97</c:v>
                </c:pt>
                <c:pt idx="89">
                  <c:v>93</c:v>
                </c:pt>
                <c:pt idx="90">
                  <c:v>33</c:v>
                </c:pt>
                <c:pt idx="91">
                  <c:v>190</c:v>
                </c:pt>
                <c:pt idx="92">
                  <c:v>64</c:v>
                </c:pt>
                <c:pt idx="93">
                  <c:v>91</c:v>
                </c:pt>
                <c:pt idx="94">
                  <c:v>46</c:v>
                </c:pt>
                <c:pt idx="95">
                  <c:v>136</c:v>
                </c:pt>
                <c:pt idx="96">
                  <c:v>109</c:v>
                </c:pt>
                <c:pt idx="97">
                  <c:v>105</c:v>
                </c:pt>
                <c:pt idx="98">
                  <c:v>66</c:v>
                </c:pt>
                <c:pt idx="99">
                  <c:v>115</c:v>
                </c:pt>
                <c:pt idx="100">
                  <c:v>102</c:v>
                </c:pt>
                <c:pt idx="10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Daily'!$Q$2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Daily'!$A$3:$A$104</c:f>
              <c:numCache>
                <c:formatCode>m/d/yyyy</c:formatCode>
                <c:ptCount val="102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</c:numCache>
            </c:numRef>
          </c:cat>
          <c:val>
            <c:numRef>
              <c:f>'FL DOH Daily'!$Q$3:$Q$104</c:f>
              <c:numCache>
                <c:formatCode>General</c:formatCode>
                <c:ptCount val="102"/>
                <c:pt idx="6" formatCode="0%">
                  <c:v>0.10284167794316644</c:v>
                </c:pt>
                <c:pt idx="7" formatCode="0%">
                  <c:v>0.10775295663600526</c:v>
                </c:pt>
                <c:pt idx="8" formatCode="0%">
                  <c:v>0.10835509138381201</c:v>
                </c:pt>
                <c:pt idx="9" formatCode="0%">
                  <c:v>9.6056622851365014E-2</c:v>
                </c:pt>
                <c:pt idx="10" formatCode="0%">
                  <c:v>8.7463556851311949E-2</c:v>
                </c:pt>
                <c:pt idx="11" formatCode="0%">
                  <c:v>8.3211678832116789E-2</c:v>
                </c:pt>
                <c:pt idx="12" formatCode="0%">
                  <c:v>8.6776859504132234E-2</c:v>
                </c:pt>
                <c:pt idx="13" formatCode="0%">
                  <c:v>8.1471747700394212E-2</c:v>
                </c:pt>
                <c:pt idx="14" formatCode="0%">
                  <c:v>7.8677309007981755E-2</c:v>
                </c:pt>
                <c:pt idx="15" formatCode="0%">
                  <c:v>8.3665338645418322E-2</c:v>
                </c:pt>
                <c:pt idx="16" formatCode="0%">
                  <c:v>9.2063492063492069E-2</c:v>
                </c:pt>
                <c:pt idx="17" formatCode="0%">
                  <c:v>9.6810933940774488E-2</c:v>
                </c:pt>
                <c:pt idx="18" formatCode="0%">
                  <c:v>0.10324825986078887</c:v>
                </c:pt>
                <c:pt idx="19" formatCode="0%">
                  <c:v>0.1167076167076167</c:v>
                </c:pt>
                <c:pt idx="20" formatCode="0%">
                  <c:v>0.12464985994397759</c:v>
                </c:pt>
                <c:pt idx="21" formatCode="0%">
                  <c:v>0.14285714285714285</c:v>
                </c:pt>
                <c:pt idx="22" formatCode="0%">
                  <c:v>0.13505747126436782</c:v>
                </c:pt>
                <c:pt idx="23" formatCode="0%">
                  <c:v>0.13394216133942161</c:v>
                </c:pt>
                <c:pt idx="24" formatCode="0%">
                  <c:v>0.11731843575418995</c:v>
                </c:pt>
                <c:pt idx="25" formatCode="0%">
                  <c:v>0.11966987620357634</c:v>
                </c:pt>
                <c:pt idx="26" formatCode="0%">
                  <c:v>0.10344827586206896</c:v>
                </c:pt>
                <c:pt idx="27" formatCode="0%">
                  <c:v>0.12055109070034443</c:v>
                </c:pt>
                <c:pt idx="28" formatCode="0%">
                  <c:v>0.10144927536231885</c:v>
                </c:pt>
                <c:pt idx="29" formatCode="0%">
                  <c:v>0.10268378063010501</c:v>
                </c:pt>
                <c:pt idx="30" formatCode="0%">
                  <c:v>0.10057803468208093</c:v>
                </c:pt>
                <c:pt idx="31" formatCode="0%">
                  <c:v>0.11071428571428571</c:v>
                </c:pt>
                <c:pt idx="32" formatCode="0%">
                  <c:v>0.10615199034981906</c:v>
                </c:pt>
                <c:pt idx="33" formatCode="0%">
                  <c:v>0.10419026047565119</c:v>
                </c:pt>
                <c:pt idx="34" formatCode="0%">
                  <c:v>8.9347079037800689E-2</c:v>
                </c:pt>
                <c:pt idx="35" formatCode="0%">
                  <c:v>0.10157068062827225</c:v>
                </c:pt>
                <c:pt idx="36" formatCode="0%">
                  <c:v>0.10562571756601608</c:v>
                </c:pt>
                <c:pt idx="37" formatCode="0%">
                  <c:v>0.11477272727272728</c:v>
                </c:pt>
                <c:pt idx="38" formatCode="0%">
                  <c:v>0.11972633979475485</c:v>
                </c:pt>
                <c:pt idx="39" formatCode="0%">
                  <c:v>0.12676056338028169</c:v>
                </c:pt>
                <c:pt idx="40" formatCode="0%">
                  <c:v>0.14378378378378379</c:v>
                </c:pt>
                <c:pt idx="41" formatCode="0%">
                  <c:v>0.15015974440894569</c:v>
                </c:pt>
                <c:pt idx="42" formatCode="0%">
                  <c:v>0.14565217391304347</c:v>
                </c:pt>
                <c:pt idx="43" formatCode="0%">
                  <c:v>0.16046758767268862</c:v>
                </c:pt>
                <c:pt idx="44" formatCode="0%">
                  <c:v>0.17989417989417988</c:v>
                </c:pt>
                <c:pt idx="45" formatCode="0%">
                  <c:v>0.18115942028985507</c:v>
                </c:pt>
                <c:pt idx="46" formatCode="0%">
                  <c:v>0.18279569892473119</c:v>
                </c:pt>
                <c:pt idx="47" formatCode="0%">
                  <c:v>0.17142857142857143</c:v>
                </c:pt>
                <c:pt idx="48" formatCode="0%">
                  <c:v>0.18522727272727274</c:v>
                </c:pt>
                <c:pt idx="49" formatCode="0%">
                  <c:v>0.19496021220159152</c:v>
                </c:pt>
                <c:pt idx="50" formatCode="0%">
                  <c:v>0.20539152759948653</c:v>
                </c:pt>
                <c:pt idx="51" formatCode="0%">
                  <c:v>0.18937329700272479</c:v>
                </c:pt>
                <c:pt idx="52" formatCode="0%">
                  <c:v>0.19492656875834447</c:v>
                </c:pt>
                <c:pt idx="53" formatCode="0%">
                  <c:v>0.23363095238095238</c:v>
                </c:pt>
                <c:pt idx="54" formatCode="0%">
                  <c:v>0.25032765399737877</c:v>
                </c:pt>
                <c:pt idx="55" formatCode="0%">
                  <c:v>0.26614987080103358</c:v>
                </c:pt>
                <c:pt idx="56" formatCode="0%">
                  <c:v>0.26614987080103358</c:v>
                </c:pt>
                <c:pt idx="57" formatCode="0%">
                  <c:v>0.27637614678899081</c:v>
                </c:pt>
                <c:pt idx="58" formatCode="0%">
                  <c:v>0.28246013667425968</c:v>
                </c:pt>
                <c:pt idx="59" formatCode="0%">
                  <c:v>0.29648760330578511</c:v>
                </c:pt>
                <c:pt idx="60" formatCode="0%">
                  <c:v>0.28369462770970783</c:v>
                </c:pt>
                <c:pt idx="61" formatCode="0%">
                  <c:v>0.28225024248302621</c:v>
                </c:pt>
                <c:pt idx="62" formatCode="0%">
                  <c:v>0.28166351606805295</c:v>
                </c:pt>
                <c:pt idx="63" formatCode="0%">
                  <c:v>0.28176318063958511</c:v>
                </c:pt>
                <c:pt idx="64" formatCode="0%">
                  <c:v>0.26891522333637191</c:v>
                </c:pt>
                <c:pt idx="65" formatCode="0%">
                  <c:v>0.27124773960216997</c:v>
                </c:pt>
                <c:pt idx="66" formatCode="0%">
                  <c:v>0.26354166666666667</c:v>
                </c:pt>
                <c:pt idx="67" formatCode="0%">
                  <c:v>0.25437693099897013</c:v>
                </c:pt>
                <c:pt idx="68" formatCode="0%">
                  <c:v>0.25242718446601942</c:v>
                </c:pt>
                <c:pt idx="69" formatCode="0%">
                  <c:v>0.22595078299776286</c:v>
                </c:pt>
                <c:pt idx="70" formatCode="0%">
                  <c:v>0.21641791044776118</c:v>
                </c:pt>
                <c:pt idx="71" formatCode="0%">
                  <c:v>0.20291479820627803</c:v>
                </c:pt>
                <c:pt idx="72" formatCode="0%">
                  <c:v>0.204406364749082</c:v>
                </c:pt>
                <c:pt idx="73" formatCode="0%">
                  <c:v>0.19931662870159453</c:v>
                </c:pt>
                <c:pt idx="74" formatCode="0%">
                  <c:v>0.18928571428571428</c:v>
                </c:pt>
                <c:pt idx="75" formatCode="0%">
                  <c:v>0.18781094527363185</c:v>
                </c:pt>
                <c:pt idx="76" formatCode="0%">
                  <c:v>0.18865598027127004</c:v>
                </c:pt>
                <c:pt idx="77" formatCode="0%">
                  <c:v>0.20083102493074792</c:v>
                </c:pt>
                <c:pt idx="78" formatCode="0%">
                  <c:v>0.19257221458046767</c:v>
                </c:pt>
                <c:pt idx="79" formatCode="0%">
                  <c:v>0.18309859154929578</c:v>
                </c:pt>
                <c:pt idx="80" formatCode="0%">
                  <c:v>0.17586649550706032</c:v>
                </c:pt>
                <c:pt idx="81" formatCode="0%">
                  <c:v>0.17602040816326531</c:v>
                </c:pt>
                <c:pt idx="82" formatCode="0%">
                  <c:v>0.17992177314211213</c:v>
                </c:pt>
                <c:pt idx="83" formatCode="0%">
                  <c:v>0.16501240694789082</c:v>
                </c:pt>
                <c:pt idx="84" formatCode="0%">
                  <c:v>0.16811955168119552</c:v>
                </c:pt>
                <c:pt idx="85" formatCode="0%">
                  <c:v>0.18205804749340371</c:v>
                </c:pt>
                <c:pt idx="86" formatCode="0%">
                  <c:v>0.16807738814993953</c:v>
                </c:pt>
                <c:pt idx="87" formatCode="0%">
                  <c:v>0.16329113924050634</c:v>
                </c:pt>
                <c:pt idx="88" formatCode="0%">
                  <c:v>0.15929203539823009</c:v>
                </c:pt>
                <c:pt idx="89" formatCode="0%">
                  <c:v>0.1525</c:v>
                </c:pt>
                <c:pt idx="90" formatCode="0%">
                  <c:v>0.16415662650602408</c:v>
                </c:pt>
                <c:pt idx="91" formatCode="0%">
                  <c:v>0.13090909090909092</c:v>
                </c:pt>
                <c:pt idx="92" formatCode="0%">
                  <c:v>0.12738853503184713</c:v>
                </c:pt>
                <c:pt idx="93" formatCode="0%">
                  <c:v>0.12273361227336123</c:v>
                </c:pt>
                <c:pt idx="94" formatCode="0%">
                  <c:v>0.12410841654778887</c:v>
                </c:pt>
                <c:pt idx="95" formatCode="0%">
                  <c:v>0.11756756756756757</c:v>
                </c:pt>
                <c:pt idx="96" formatCode="0%">
                  <c:v>0.11390728476821192</c:v>
                </c:pt>
                <c:pt idx="97" formatCode="0%">
                  <c:v>0.10507246376811594</c:v>
                </c:pt>
                <c:pt idx="98" formatCode="0%">
                  <c:v>0.11095100864553314</c:v>
                </c:pt>
                <c:pt idx="99" formatCode="0%">
                  <c:v>0.10695187165775401</c:v>
                </c:pt>
                <c:pt idx="100" formatCode="0%">
                  <c:v>0.11009174311926606</c:v>
                </c:pt>
                <c:pt idx="101" formatCode="0%">
                  <c:v>0.103831891223733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>
                <a:effectLst/>
              </a:rPr>
              <a:t>Results Reported</a:t>
            </a:r>
            <a:r>
              <a:rPr lang="en-US" sz="2400" baseline="0">
                <a:effectLst/>
              </a:rPr>
              <a:t> on Alachua County COVID Dashboard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Daily'!$AC$2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Daily'!$A$3:$A$104</c:f>
              <c:numCache>
                <c:formatCode>m/d/yyyy</c:formatCode>
                <c:ptCount val="102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</c:numCache>
            </c:numRef>
          </c:cat>
          <c:val>
            <c:numRef>
              <c:f>'FL DOH Daily'!$AC$3:$AC$104</c:f>
              <c:numCache>
                <c:formatCode>General</c:formatCode>
                <c:ptCount val="102"/>
                <c:pt idx="0">
                  <c:v>61</c:v>
                </c:pt>
                <c:pt idx="1">
                  <c:v>26</c:v>
                </c:pt>
                <c:pt idx="2">
                  <c:v>46</c:v>
                </c:pt>
                <c:pt idx="3">
                  <c:v>138</c:v>
                </c:pt>
                <c:pt idx="4">
                  <c:v>84</c:v>
                </c:pt>
                <c:pt idx="5">
                  <c:v>92</c:v>
                </c:pt>
                <c:pt idx="6">
                  <c:v>96</c:v>
                </c:pt>
                <c:pt idx="7">
                  <c:v>75</c:v>
                </c:pt>
                <c:pt idx="8">
                  <c:v>19</c:v>
                </c:pt>
                <c:pt idx="9">
                  <c:v>93</c:v>
                </c:pt>
                <c:pt idx="10">
                  <c:v>60</c:v>
                </c:pt>
                <c:pt idx="11">
                  <c:v>52</c:v>
                </c:pt>
                <c:pt idx="12">
                  <c:v>136</c:v>
                </c:pt>
                <c:pt idx="13">
                  <c:v>117</c:v>
                </c:pt>
                <c:pt idx="14">
                  <c:v>68</c:v>
                </c:pt>
                <c:pt idx="15">
                  <c:v>98</c:v>
                </c:pt>
                <c:pt idx="16">
                  <c:v>61</c:v>
                </c:pt>
                <c:pt idx="17">
                  <c:v>55</c:v>
                </c:pt>
                <c:pt idx="18">
                  <c:v>76</c:v>
                </c:pt>
                <c:pt idx="19">
                  <c:v>82</c:v>
                </c:pt>
                <c:pt idx="20">
                  <c:v>98</c:v>
                </c:pt>
                <c:pt idx="21">
                  <c:v>54</c:v>
                </c:pt>
                <c:pt idx="22">
                  <c:v>58</c:v>
                </c:pt>
                <c:pt idx="23">
                  <c:v>44</c:v>
                </c:pt>
                <c:pt idx="24">
                  <c:v>55</c:v>
                </c:pt>
                <c:pt idx="25">
                  <c:v>38</c:v>
                </c:pt>
                <c:pt idx="26">
                  <c:v>104</c:v>
                </c:pt>
                <c:pt idx="27">
                  <c:v>101</c:v>
                </c:pt>
                <c:pt idx="28">
                  <c:v>78</c:v>
                </c:pt>
                <c:pt idx="29">
                  <c:v>128</c:v>
                </c:pt>
                <c:pt idx="30">
                  <c:v>60</c:v>
                </c:pt>
                <c:pt idx="31">
                  <c:v>90</c:v>
                </c:pt>
                <c:pt idx="32">
                  <c:v>55</c:v>
                </c:pt>
                <c:pt idx="33">
                  <c:v>86</c:v>
                </c:pt>
                <c:pt idx="34" formatCode="0">
                  <c:v>123</c:v>
                </c:pt>
                <c:pt idx="35">
                  <c:v>90</c:v>
                </c:pt>
                <c:pt idx="36">
                  <c:v>102</c:v>
                </c:pt>
                <c:pt idx="37">
                  <c:v>72</c:v>
                </c:pt>
                <c:pt idx="38">
                  <c:v>85</c:v>
                </c:pt>
                <c:pt idx="39">
                  <c:v>96</c:v>
                </c:pt>
                <c:pt idx="40">
                  <c:v>105</c:v>
                </c:pt>
                <c:pt idx="41">
                  <c:v>143</c:v>
                </c:pt>
                <c:pt idx="42">
                  <c:v>109</c:v>
                </c:pt>
                <c:pt idx="43">
                  <c:v>129</c:v>
                </c:pt>
                <c:pt idx="44">
                  <c:v>57</c:v>
                </c:pt>
                <c:pt idx="45">
                  <c:v>111</c:v>
                </c:pt>
                <c:pt idx="46">
                  <c:v>76</c:v>
                </c:pt>
                <c:pt idx="47">
                  <c:v>100</c:v>
                </c:pt>
                <c:pt idx="48">
                  <c:v>109</c:v>
                </c:pt>
                <c:pt idx="49">
                  <c:v>139</c:v>
                </c:pt>
                <c:pt idx="50">
                  <c:v>46</c:v>
                </c:pt>
                <c:pt idx="51">
                  <c:v>44</c:v>
                </c:pt>
                <c:pt idx="52">
                  <c:v>53</c:v>
                </c:pt>
                <c:pt idx="53">
                  <c:v>109</c:v>
                </c:pt>
                <c:pt idx="54">
                  <c:v>98</c:v>
                </c:pt>
                <c:pt idx="55">
                  <c:v>188</c:v>
                </c:pt>
                <c:pt idx="56">
                  <c:v>221</c:v>
                </c:pt>
                <c:pt idx="57">
                  <c:v>141</c:v>
                </c:pt>
                <c:pt idx="58">
                  <c:v>102</c:v>
                </c:pt>
                <c:pt idx="59">
                  <c:v>104</c:v>
                </c:pt>
                <c:pt idx="60">
                  <c:v>130</c:v>
                </c:pt>
                <c:pt idx="61">
                  <c:v>221</c:v>
                </c:pt>
                <c:pt idx="62">
                  <c:v>208</c:v>
                </c:pt>
                <c:pt idx="63">
                  <c:v>247</c:v>
                </c:pt>
                <c:pt idx="64">
                  <c:v>182</c:v>
                </c:pt>
                <c:pt idx="65">
                  <c:v>172</c:v>
                </c:pt>
                <c:pt idx="66">
                  <c:v>95</c:v>
                </c:pt>
                <c:pt idx="67">
                  <c:v>163</c:v>
                </c:pt>
                <c:pt idx="68">
                  <c:v>221</c:v>
                </c:pt>
                <c:pt idx="69">
                  <c:v>167</c:v>
                </c:pt>
                <c:pt idx="70">
                  <c:v>236</c:v>
                </c:pt>
                <c:pt idx="71">
                  <c:v>137</c:v>
                </c:pt>
                <c:pt idx="72">
                  <c:v>102</c:v>
                </c:pt>
                <c:pt idx="73">
                  <c:v>80</c:v>
                </c:pt>
                <c:pt idx="74">
                  <c:v>128</c:v>
                </c:pt>
                <c:pt idx="75">
                  <c:v>136</c:v>
                </c:pt>
                <c:pt idx="76">
                  <c:v>126</c:v>
                </c:pt>
                <c:pt idx="77">
                  <c:v>121</c:v>
                </c:pt>
                <c:pt idx="78">
                  <c:v>181</c:v>
                </c:pt>
                <c:pt idx="79">
                  <c:v>124</c:v>
                </c:pt>
                <c:pt idx="80">
                  <c:v>81</c:v>
                </c:pt>
                <c:pt idx="81">
                  <c:v>119</c:v>
                </c:pt>
                <c:pt idx="82">
                  <c:v>129</c:v>
                </c:pt>
                <c:pt idx="83">
                  <c:v>165</c:v>
                </c:pt>
                <c:pt idx="84">
                  <c:v>129</c:v>
                </c:pt>
                <c:pt idx="85">
                  <c:v>214</c:v>
                </c:pt>
                <c:pt idx="86">
                  <c:v>70</c:v>
                </c:pt>
                <c:pt idx="87">
                  <c:v>34</c:v>
                </c:pt>
                <c:pt idx="88">
                  <c:v>134</c:v>
                </c:pt>
                <c:pt idx="89">
                  <c:v>100</c:v>
                </c:pt>
                <c:pt idx="90">
                  <c:v>132</c:v>
                </c:pt>
                <c:pt idx="91">
                  <c:v>129</c:v>
                </c:pt>
                <c:pt idx="92">
                  <c:v>109</c:v>
                </c:pt>
                <c:pt idx="93">
                  <c:v>45</c:v>
                </c:pt>
                <c:pt idx="94">
                  <c:v>45</c:v>
                </c:pt>
                <c:pt idx="95">
                  <c:v>85</c:v>
                </c:pt>
                <c:pt idx="96">
                  <c:v>66</c:v>
                </c:pt>
                <c:pt idx="97">
                  <c:v>86</c:v>
                </c:pt>
                <c:pt idx="98">
                  <c:v>55</c:v>
                </c:pt>
                <c:pt idx="99">
                  <c:v>66</c:v>
                </c:pt>
                <c:pt idx="100">
                  <c:v>33</c:v>
                </c:pt>
                <c:pt idx="10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D-49B2-AEBF-97AB06DDD9F6}"/>
            </c:ext>
          </c:extLst>
        </c:ser>
        <c:ser>
          <c:idx val="1"/>
          <c:order val="1"/>
          <c:tx>
            <c:strRef>
              <c:f>'FL DOH Daily'!$AD$2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Daily'!$A$3:$A$104</c:f>
              <c:numCache>
                <c:formatCode>m/d/yyyy</c:formatCode>
                <c:ptCount val="102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</c:numCache>
            </c:numRef>
          </c:cat>
          <c:val>
            <c:numRef>
              <c:f>'FL DOH Daily'!$AD$3:$AD$104</c:f>
              <c:numCache>
                <c:formatCode>General</c:formatCode>
                <c:ptCount val="102"/>
                <c:pt idx="0">
                  <c:v>1461</c:v>
                </c:pt>
                <c:pt idx="1">
                  <c:v>655</c:v>
                </c:pt>
                <c:pt idx="2">
                  <c:v>569</c:v>
                </c:pt>
                <c:pt idx="3">
                  <c:v>3483</c:v>
                </c:pt>
                <c:pt idx="4">
                  <c:v>1037</c:v>
                </c:pt>
                <c:pt idx="5">
                  <c:v>1798</c:v>
                </c:pt>
                <c:pt idx="6">
                  <c:v>1681</c:v>
                </c:pt>
                <c:pt idx="7">
                  <c:v>1068</c:v>
                </c:pt>
                <c:pt idx="8">
                  <c:v>411</c:v>
                </c:pt>
                <c:pt idx="9">
                  <c:v>1834</c:v>
                </c:pt>
                <c:pt idx="10">
                  <c:v>644</c:v>
                </c:pt>
                <c:pt idx="11">
                  <c:v>1066</c:v>
                </c:pt>
                <c:pt idx="12">
                  <c:v>2520</c:v>
                </c:pt>
                <c:pt idx="13">
                  <c:v>2136</c:v>
                </c:pt>
                <c:pt idx="14">
                  <c:v>2477</c:v>
                </c:pt>
                <c:pt idx="15">
                  <c:v>3063</c:v>
                </c:pt>
                <c:pt idx="16">
                  <c:v>1732</c:v>
                </c:pt>
                <c:pt idx="17">
                  <c:v>1034</c:v>
                </c:pt>
                <c:pt idx="18">
                  <c:v>2329</c:v>
                </c:pt>
                <c:pt idx="19">
                  <c:v>2565</c:v>
                </c:pt>
                <c:pt idx="20">
                  <c:v>2637</c:v>
                </c:pt>
                <c:pt idx="21">
                  <c:v>1387</c:v>
                </c:pt>
                <c:pt idx="22">
                  <c:v>950</c:v>
                </c:pt>
                <c:pt idx="23">
                  <c:v>413</c:v>
                </c:pt>
                <c:pt idx="24">
                  <c:v>513</c:v>
                </c:pt>
                <c:pt idx="25">
                  <c:v>987</c:v>
                </c:pt>
                <c:pt idx="26">
                  <c:v>1567</c:v>
                </c:pt>
                <c:pt idx="27">
                  <c:v>2114</c:v>
                </c:pt>
                <c:pt idx="28">
                  <c:v>1869</c:v>
                </c:pt>
                <c:pt idx="29">
                  <c:v>2452</c:v>
                </c:pt>
                <c:pt idx="30">
                  <c:v>621</c:v>
                </c:pt>
                <c:pt idx="31">
                  <c:v>1207</c:v>
                </c:pt>
                <c:pt idx="32">
                  <c:v>845</c:v>
                </c:pt>
                <c:pt idx="33">
                  <c:v>1642</c:v>
                </c:pt>
                <c:pt idx="34" formatCode="0">
                  <c:v>2228</c:v>
                </c:pt>
                <c:pt idx="35">
                  <c:v>2151</c:v>
                </c:pt>
                <c:pt idx="36">
                  <c:v>3264</c:v>
                </c:pt>
                <c:pt idx="37">
                  <c:v>925</c:v>
                </c:pt>
                <c:pt idx="38">
                  <c:v>1192</c:v>
                </c:pt>
                <c:pt idx="39">
                  <c:v>1050</c:v>
                </c:pt>
                <c:pt idx="40">
                  <c:v>1838</c:v>
                </c:pt>
                <c:pt idx="41">
                  <c:v>2755</c:v>
                </c:pt>
                <c:pt idx="42">
                  <c:v>1921</c:v>
                </c:pt>
                <c:pt idx="43">
                  <c:v>3642</c:v>
                </c:pt>
                <c:pt idx="44">
                  <c:v>993</c:v>
                </c:pt>
                <c:pt idx="45">
                  <c:v>1566</c:v>
                </c:pt>
                <c:pt idx="46">
                  <c:v>1286</c:v>
                </c:pt>
                <c:pt idx="47">
                  <c:v>1668</c:v>
                </c:pt>
                <c:pt idx="48">
                  <c:v>1594</c:v>
                </c:pt>
                <c:pt idx="49">
                  <c:v>1512</c:v>
                </c:pt>
                <c:pt idx="50">
                  <c:v>720</c:v>
                </c:pt>
                <c:pt idx="51">
                  <c:v>703</c:v>
                </c:pt>
                <c:pt idx="52">
                  <c:v>819</c:v>
                </c:pt>
                <c:pt idx="53">
                  <c:v>150</c:v>
                </c:pt>
                <c:pt idx="54">
                  <c:v>1285</c:v>
                </c:pt>
                <c:pt idx="55">
                  <c:v>1250</c:v>
                </c:pt>
                <c:pt idx="56">
                  <c:v>1490</c:v>
                </c:pt>
                <c:pt idx="57">
                  <c:v>1309</c:v>
                </c:pt>
                <c:pt idx="58">
                  <c:v>737</c:v>
                </c:pt>
                <c:pt idx="59">
                  <c:v>683</c:v>
                </c:pt>
                <c:pt idx="60">
                  <c:v>2415</c:v>
                </c:pt>
                <c:pt idx="61">
                  <c:v>2705</c:v>
                </c:pt>
                <c:pt idx="62">
                  <c:v>3141</c:v>
                </c:pt>
                <c:pt idx="63">
                  <c:v>2790</c:v>
                </c:pt>
                <c:pt idx="64">
                  <c:v>2864</c:v>
                </c:pt>
                <c:pt idx="65">
                  <c:v>1242</c:v>
                </c:pt>
                <c:pt idx="66">
                  <c:v>942</c:v>
                </c:pt>
                <c:pt idx="67">
                  <c:v>3477</c:v>
                </c:pt>
                <c:pt idx="68">
                  <c:v>3744</c:v>
                </c:pt>
                <c:pt idx="69">
                  <c:v>2137</c:v>
                </c:pt>
                <c:pt idx="70">
                  <c:v>3672</c:v>
                </c:pt>
                <c:pt idx="71">
                  <c:v>2534</c:v>
                </c:pt>
                <c:pt idx="72">
                  <c:v>1867</c:v>
                </c:pt>
                <c:pt idx="73">
                  <c:v>1391</c:v>
                </c:pt>
                <c:pt idx="74">
                  <c:v>3141</c:v>
                </c:pt>
                <c:pt idx="75">
                  <c:v>2075</c:v>
                </c:pt>
                <c:pt idx="76">
                  <c:v>2509</c:v>
                </c:pt>
                <c:pt idx="77">
                  <c:v>1294</c:v>
                </c:pt>
                <c:pt idx="78">
                  <c:v>4661</c:v>
                </c:pt>
                <c:pt idx="79">
                  <c:v>1492</c:v>
                </c:pt>
                <c:pt idx="80">
                  <c:v>1109</c:v>
                </c:pt>
                <c:pt idx="81">
                  <c:v>2579</c:v>
                </c:pt>
                <c:pt idx="82">
                  <c:v>1733</c:v>
                </c:pt>
                <c:pt idx="83">
                  <c:v>2599</c:v>
                </c:pt>
                <c:pt idx="84">
                  <c:v>865</c:v>
                </c:pt>
                <c:pt idx="85">
                  <c:v>4397</c:v>
                </c:pt>
                <c:pt idx="86">
                  <c:v>2226</c:v>
                </c:pt>
                <c:pt idx="87">
                  <c:v>904</c:v>
                </c:pt>
                <c:pt idx="88">
                  <c:v>2257</c:v>
                </c:pt>
                <c:pt idx="89">
                  <c:v>2495</c:v>
                </c:pt>
                <c:pt idx="90">
                  <c:v>1313</c:v>
                </c:pt>
                <c:pt idx="91">
                  <c:v>4372</c:v>
                </c:pt>
                <c:pt idx="92">
                  <c:v>3444</c:v>
                </c:pt>
                <c:pt idx="93">
                  <c:v>830</c:v>
                </c:pt>
                <c:pt idx="94">
                  <c:v>1003</c:v>
                </c:pt>
                <c:pt idx="95">
                  <c:v>2142</c:v>
                </c:pt>
                <c:pt idx="96">
                  <c:v>2193</c:v>
                </c:pt>
                <c:pt idx="97">
                  <c:v>2462</c:v>
                </c:pt>
                <c:pt idx="98">
                  <c:v>2254</c:v>
                </c:pt>
                <c:pt idx="99">
                  <c:v>2813</c:v>
                </c:pt>
                <c:pt idx="100">
                  <c:v>537</c:v>
                </c:pt>
                <c:pt idx="101">
                  <c:v>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D-49B2-AEBF-97AB06D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Daily'!$AE$2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Daily'!$A$3:$A$104</c:f>
              <c:numCache>
                <c:formatCode>m/d/yyyy</c:formatCode>
                <c:ptCount val="102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</c:numCache>
            </c:numRef>
          </c:cat>
          <c:val>
            <c:numRef>
              <c:f>'FL DOH Daily'!$AE$3:$AE$104</c:f>
              <c:numCache>
                <c:formatCode>General</c:formatCode>
                <c:ptCount val="102"/>
                <c:pt idx="6" formatCode="0%">
                  <c:v>4.8365547341230962E-2</c:v>
                </c:pt>
                <c:pt idx="7" formatCode="0%">
                  <c:v>5.1345870206489674E-2</c:v>
                </c:pt>
                <c:pt idx="8" formatCode="0%">
                  <c:v>5.1901481551382467E-2</c:v>
                </c:pt>
                <c:pt idx="9" formatCode="0%">
                  <c:v>5.0130153665295156E-2</c:v>
                </c:pt>
                <c:pt idx="10" formatCode="0%">
                  <c:v>5.7717971530249108E-2</c:v>
                </c:pt>
                <c:pt idx="11" formatCode="0%">
                  <c:v>5.4177327845144063E-2</c:v>
                </c:pt>
                <c:pt idx="12" formatCode="0%">
                  <c:v>5.443362378267555E-2</c:v>
                </c:pt>
                <c:pt idx="13" formatCode="0%">
                  <c:v>5.3953670217965009E-2</c:v>
                </c:pt>
                <c:pt idx="14" formatCode="0%">
                  <c:v>4.6849479927791628E-2</c:v>
                </c:pt>
                <c:pt idx="15" formatCode="0%">
                  <c:v>4.3441938178780282E-2</c:v>
                </c:pt>
                <c:pt idx="16" formatCode="0%">
                  <c:v>4.1602248770203798E-2</c:v>
                </c:pt>
                <c:pt idx="17" formatCode="0%">
                  <c:v>4.0164214847759151E-2</c:v>
                </c:pt>
                <c:pt idx="18" formatCode="0%">
                  <c:v>3.8422839894352911E-2</c:v>
                </c:pt>
                <c:pt idx="19" formatCode="0%">
                  <c:v>3.504687598313723E-2</c:v>
                </c:pt>
                <c:pt idx="20" formatCode="0%">
                  <c:v>3.2854961832061068E-2</c:v>
                </c:pt>
                <c:pt idx="21" formatCode="0%">
                  <c:v>3.4313404492174709E-2</c:v>
                </c:pt>
                <c:pt idx="22" formatCode="0%">
                  <c:v>3.6895868272602529E-2</c:v>
                </c:pt>
                <c:pt idx="23" formatCode="0%">
                  <c:v>3.9636734001018505E-2</c:v>
                </c:pt>
                <c:pt idx="24" formatCode="0%">
                  <c:v>4.1470562117041115E-2</c:v>
                </c:pt>
                <c:pt idx="25" formatCode="0%">
                  <c:v>4.3416658232972374E-2</c:v>
                </c:pt>
                <c:pt idx="26" formatCode="0%">
                  <c:v>5.0645704660303201E-2</c:v>
                </c:pt>
                <c:pt idx="27" formatCode="0%">
                  <c:v>5.4144305307096005E-2</c:v>
                </c:pt>
                <c:pt idx="28" formatCode="0%">
                  <c:v>5.3762231470025866E-2</c:v>
                </c:pt>
                <c:pt idx="29" formatCode="0%">
                  <c:v>5.2375035840581098E-2</c:v>
                </c:pt>
                <c:pt idx="30" formatCode="0%">
                  <c:v>5.277439880228315E-2</c:v>
                </c:pt>
                <c:pt idx="31" formatCode="0%">
                  <c:v>5.2470217238962856E-2</c:v>
                </c:pt>
                <c:pt idx="32" formatCode="0%">
                  <c:v>5.4556726596404218E-2</c:v>
                </c:pt>
                <c:pt idx="33" formatCode="0%">
                  <c:v>5.2696510398308069E-2</c:v>
                </c:pt>
                <c:pt idx="34" formatCode="0%">
                  <c:v>5.3988157436433301E-2</c:v>
                </c:pt>
                <c:pt idx="35" formatCode="0%">
                  <c:v>5.3659364917643067E-2</c:v>
                </c:pt>
                <c:pt idx="36" formatCode="0%">
                  <c:v>4.8233046800382047E-2</c:v>
                </c:pt>
                <c:pt idx="37" formatCode="0%">
                  <c:v>4.7981366459627327E-2</c:v>
                </c:pt>
                <c:pt idx="38" formatCode="0%">
                  <c:v>4.766718506998445E-2</c:v>
                </c:pt>
                <c:pt idx="39" formatCode="0%">
                  <c:v>4.9900808789867239E-2</c:v>
                </c:pt>
                <c:pt idx="40" formatCode="0%">
                  <c:v>5.0521732602657458E-2</c:v>
                </c:pt>
                <c:pt idx="41" formatCode="0%">
                  <c:v>4.9971156619555812E-2</c:v>
                </c:pt>
                <c:pt idx="42" formatCode="0%">
                  <c:v>5.2134436552683606E-2</c:v>
                </c:pt>
                <c:pt idx="43" formatCode="0%">
                  <c:v>5.2552979661499077E-2</c:v>
                </c:pt>
                <c:pt idx="44" formatCode="0%">
                  <c:v>5.1292950761601133E-2</c:v>
                </c:pt>
                <c:pt idx="45" formatCode="0%">
                  <c:v>5.1670685497760938E-2</c:v>
                </c:pt>
                <c:pt idx="46" formatCode="0%">
                  <c:v>4.9555359446066122E-2</c:v>
                </c:pt>
                <c:pt idx="47" formatCode="0%">
                  <c:v>4.9807639461390489E-2</c:v>
                </c:pt>
                <c:pt idx="48" formatCode="0%">
                  <c:v>5.1717685801960935E-2</c:v>
                </c:pt>
                <c:pt idx="49" formatCode="0%">
                  <c:v>5.5538437837005086E-2</c:v>
                </c:pt>
                <c:pt idx="50" formatCode="0%">
                  <c:v>6.3947078280044103E-2</c:v>
                </c:pt>
                <c:pt idx="51" formatCode="0%">
                  <c:v>6.4606160843498031E-2</c:v>
                </c:pt>
                <c:pt idx="52" formatCode="0%">
                  <c:v>6.3930544593528024E-2</c:v>
                </c:pt>
                <c:pt idx="53" formatCode="0%">
                  <c:v>7.7259850630955446E-2</c:v>
                </c:pt>
                <c:pt idx="54" formatCode="0%">
                  <c:v>8.1018832136566854E-2</c:v>
                </c:pt>
                <c:pt idx="55" formatCode="0%">
                  <c:v>9.5137717818999434E-2</c:v>
                </c:pt>
                <c:pt idx="56" formatCode="0%">
                  <c:v>0.10576923076923077</c:v>
                </c:pt>
                <c:pt idx="57" formatCode="0%">
                  <c:v>0.10865139949109415</c:v>
                </c:pt>
                <c:pt idx="58" formatCode="0%">
                  <c:v>0.11468812877263582</c:v>
                </c:pt>
                <c:pt idx="59" formatCode="0%">
                  <c:v>0.12241006737002669</c:v>
                </c:pt>
                <c:pt idx="60" formatCode="0%">
                  <c:v>9.6917167339702556E-2</c:v>
                </c:pt>
                <c:pt idx="61" formatCode="0%">
                  <c:v>9.4647742818057462E-2</c:v>
                </c:pt>
                <c:pt idx="62" formatCode="0%">
                  <c:v>8.2825016535606671E-2</c:v>
                </c:pt>
                <c:pt idx="63" formatCode="0%">
                  <c:v>7.7211544900555817E-2</c:v>
                </c:pt>
                <c:pt idx="64" formatCode="0%">
                  <c:v>7.2236674934962788E-2</c:v>
                </c:pt>
                <c:pt idx="65" formatCode="0%">
                  <c:v>7.3900841908325535E-2</c:v>
                </c:pt>
                <c:pt idx="66" formatCode="0%">
                  <c:v>7.2317621297683529E-2</c:v>
                </c:pt>
                <c:pt idx="67" formatCode="0%">
                  <c:v>6.9814082064068514E-2</c:v>
                </c:pt>
                <c:pt idx="68" formatCode="0%">
                  <c:v>6.6091954022988508E-2</c:v>
                </c:pt>
                <c:pt idx="69" formatCode="0%">
                  <c:v>6.7613728785989258E-2</c:v>
                </c:pt>
                <c:pt idx="70" formatCode="0%">
                  <c:v>6.3995029512270887E-2</c:v>
                </c:pt>
                <c:pt idx="71" formatCode="0%">
                  <c:v>6.288610803104705E-2</c:v>
                </c:pt>
                <c:pt idx="72" formatCode="0%">
                  <c:v>5.7504873294346975E-2</c:v>
                </c:pt>
                <c:pt idx="73" formatCode="0%">
                  <c:v>5.5499799277398634E-2</c:v>
                </c:pt>
                <c:pt idx="74" formatCode="0%">
                  <c:v>5.4763000460193278E-2</c:v>
                </c:pt>
                <c:pt idx="75" formatCode="0%">
                  <c:v>5.5383924057743075E-2</c:v>
                </c:pt>
                <c:pt idx="76" formatCode="0%">
                  <c:v>5.2112054703871181E-2</c:v>
                </c:pt>
                <c:pt idx="77" formatCode="0%">
                  <c:v>5.3065660763378299E-2</c:v>
                </c:pt>
                <c:pt idx="78" formatCode="0%">
                  <c:v>4.9068044015270602E-2</c:v>
                </c:pt>
                <c:pt idx="79" formatCode="0%">
                  <c:v>5.1320235981442239E-2</c:v>
                </c:pt>
                <c:pt idx="80" formatCode="0%">
                  <c:v>5.2217953195948304E-2</c:v>
                </c:pt>
                <c:pt idx="81" formatCode="0%">
                  <c:v>5.3471427711206117E-2</c:v>
                </c:pt>
                <c:pt idx="82" formatCode="0%">
                  <c:v>5.4188707098044041E-2</c:v>
                </c:pt>
                <c:pt idx="83" formatCode="0%">
                  <c:v>5.6142063831085616E-2</c:v>
                </c:pt>
                <c:pt idx="84" formatCode="0%">
                  <c:v>5.812351246398597E-2</c:v>
                </c:pt>
                <c:pt idx="85" formatCode="0%">
                  <c:v>6.1074038767079758E-2</c:v>
                </c:pt>
                <c:pt idx="86" formatCode="0%">
                  <c:v>5.5254340542187023E-2</c:v>
                </c:pt>
                <c:pt idx="87" formatCode="0%">
                  <c:v>5.3207944069789022E-2</c:v>
                </c:pt>
                <c:pt idx="88" formatCode="0%">
                  <c:v>5.5184157416750756E-2</c:v>
                </c:pt>
                <c:pt idx="89" formatCode="0%">
                  <c:v>5.0997649044547594E-2</c:v>
                </c:pt>
                <c:pt idx="90" formatCode="0%">
                  <c:v>5.3241650294695485E-2</c:v>
                </c:pt>
                <c:pt idx="91" formatCode="0%">
                  <c:v>4.3297651382009902E-2</c:v>
                </c:pt>
                <c:pt idx="92" formatCode="0%">
                  <c:v>3.9957108188949715E-2</c:v>
                </c:pt>
                <c:pt idx="93" formatCode="0%">
                  <c:v>4.1906982451834579E-2</c:v>
                </c:pt>
                <c:pt idx="94" formatCode="0%">
                  <c:v>4.2296440760604584E-2</c:v>
                </c:pt>
                <c:pt idx="95" formatCode="0%">
                  <c:v>3.9706968726914552E-2</c:v>
                </c:pt>
                <c:pt idx="96" formatCode="0%">
                  <c:v>3.8408348001005781E-2</c:v>
                </c:pt>
                <c:pt idx="97" formatCode="0%">
                  <c:v>3.3213802833460704E-2</c:v>
                </c:pt>
                <c:pt idx="98" formatCode="0%">
                  <c:v>3.3133139887981645E-2</c:v>
                </c:pt>
                <c:pt idx="99" formatCode="0%">
                  <c:v>3.1671968893601979E-2</c:v>
                </c:pt>
                <c:pt idx="100" formatCode="0%">
                  <c:v>3.1502890173410403E-2</c:v>
                </c:pt>
                <c:pt idx="101" formatCode="0%">
                  <c:v>2.9981744137059403E-2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D-49B2-AEBF-97AB06D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the # of Positives shown on UF's COVID Dashboard Graphs with # of Positives processed by UF Health Medical Lab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DOH to UF Dashboard'!$B$2</c:f>
              <c:strCache>
                <c:ptCount val="1"/>
                <c:pt idx="0">
                  <c:v># of Positives on Case Count Graph 2/15/21 (UF Dashboard) (Assuming 5 Day Lag)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Dashboard'!$A$8:$A$336</c:f>
              <c:numCache>
                <c:formatCode>m/d;@</c:formatCode>
                <c:ptCount val="32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</c:numCache>
            </c:numRef>
          </c:cat>
          <c:val>
            <c:numRef>
              <c:f>'Comparing DOH to UF Dashboard'!$B$8:$B$336</c:f>
              <c:numCache>
                <c:formatCode>General</c:formatCode>
                <c:ptCount val="3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11</c:v>
                </c:pt>
                <c:pt idx="89">
                  <c:v>17</c:v>
                </c:pt>
                <c:pt idx="90">
                  <c:v>16</c:v>
                </c:pt>
                <c:pt idx="91">
                  <c:v>28</c:v>
                </c:pt>
                <c:pt idx="92">
                  <c:v>14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10</c:v>
                </c:pt>
                <c:pt idx="101">
                  <c:v>10</c:v>
                </c:pt>
                <c:pt idx="102">
                  <c:v>12</c:v>
                </c:pt>
                <c:pt idx="103">
                  <c:v>14</c:v>
                </c:pt>
                <c:pt idx="104">
                  <c:v>19</c:v>
                </c:pt>
                <c:pt idx="105">
                  <c:v>11</c:v>
                </c:pt>
                <c:pt idx="106">
                  <c:v>13</c:v>
                </c:pt>
                <c:pt idx="107">
                  <c:v>15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14</c:v>
                </c:pt>
                <c:pt idx="112">
                  <c:v>21</c:v>
                </c:pt>
                <c:pt idx="113">
                  <c:v>14</c:v>
                </c:pt>
                <c:pt idx="114">
                  <c:v>19</c:v>
                </c:pt>
                <c:pt idx="115">
                  <c:v>8</c:v>
                </c:pt>
                <c:pt idx="116">
                  <c:v>11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12</c:v>
                </c:pt>
                <c:pt idx="121">
                  <c:v>14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18</c:v>
                </c:pt>
                <c:pt idx="127">
                  <c:v>17</c:v>
                </c:pt>
                <c:pt idx="128">
                  <c:v>9</c:v>
                </c:pt>
                <c:pt idx="129">
                  <c:v>7</c:v>
                </c:pt>
                <c:pt idx="130">
                  <c:v>15</c:v>
                </c:pt>
                <c:pt idx="131">
                  <c:v>19</c:v>
                </c:pt>
                <c:pt idx="132">
                  <c:v>13</c:v>
                </c:pt>
                <c:pt idx="133">
                  <c:v>15</c:v>
                </c:pt>
                <c:pt idx="134">
                  <c:v>11</c:v>
                </c:pt>
                <c:pt idx="135">
                  <c:v>8</c:v>
                </c:pt>
                <c:pt idx="136">
                  <c:v>9</c:v>
                </c:pt>
                <c:pt idx="137">
                  <c:v>15</c:v>
                </c:pt>
                <c:pt idx="138">
                  <c:v>12</c:v>
                </c:pt>
                <c:pt idx="139">
                  <c:v>23</c:v>
                </c:pt>
                <c:pt idx="140">
                  <c:v>4</c:v>
                </c:pt>
                <c:pt idx="141">
                  <c:v>7</c:v>
                </c:pt>
                <c:pt idx="142">
                  <c:v>9</c:v>
                </c:pt>
                <c:pt idx="143">
                  <c:v>4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7</c:v>
                </c:pt>
                <c:pt idx="148">
                  <c:v>9</c:v>
                </c:pt>
                <c:pt idx="149">
                  <c:v>7</c:v>
                </c:pt>
                <c:pt idx="150">
                  <c:v>11</c:v>
                </c:pt>
                <c:pt idx="151">
                  <c:v>8</c:v>
                </c:pt>
                <c:pt idx="152">
                  <c:v>10</c:v>
                </c:pt>
                <c:pt idx="153">
                  <c:v>7</c:v>
                </c:pt>
                <c:pt idx="154">
                  <c:v>7</c:v>
                </c:pt>
                <c:pt idx="155">
                  <c:v>5</c:v>
                </c:pt>
                <c:pt idx="156" formatCode="0">
                  <c:v>11</c:v>
                </c:pt>
                <c:pt idx="157" formatCode="0">
                  <c:v>6</c:v>
                </c:pt>
                <c:pt idx="158" formatCode="0">
                  <c:v>10</c:v>
                </c:pt>
                <c:pt idx="159" formatCode="0">
                  <c:v>10</c:v>
                </c:pt>
                <c:pt idx="160" formatCode="0">
                  <c:v>14</c:v>
                </c:pt>
                <c:pt idx="161" formatCode="0">
                  <c:v>14</c:v>
                </c:pt>
                <c:pt idx="162" formatCode="0">
                  <c:v>7</c:v>
                </c:pt>
                <c:pt idx="163" formatCode="0">
                  <c:v>7</c:v>
                </c:pt>
                <c:pt idx="164" formatCode="0">
                  <c:v>11</c:v>
                </c:pt>
                <c:pt idx="165" formatCode="0">
                  <c:v>32</c:v>
                </c:pt>
                <c:pt idx="166" formatCode="0">
                  <c:v>46</c:v>
                </c:pt>
                <c:pt idx="167">
                  <c:v>81</c:v>
                </c:pt>
                <c:pt idx="168" formatCode="0">
                  <c:v>83</c:v>
                </c:pt>
                <c:pt idx="169" formatCode="0">
                  <c:v>67</c:v>
                </c:pt>
                <c:pt idx="170" formatCode="0">
                  <c:v>84</c:v>
                </c:pt>
                <c:pt idx="171" formatCode="0">
                  <c:v>104</c:v>
                </c:pt>
                <c:pt idx="172" formatCode="0">
                  <c:v>103</c:v>
                </c:pt>
                <c:pt idx="173" formatCode="0">
                  <c:v>174</c:v>
                </c:pt>
                <c:pt idx="174" formatCode="0">
                  <c:v>139</c:v>
                </c:pt>
                <c:pt idx="175" formatCode="0">
                  <c:v>130</c:v>
                </c:pt>
                <c:pt idx="176" formatCode="0">
                  <c:v>103</c:v>
                </c:pt>
                <c:pt idx="177" formatCode="0">
                  <c:v>92</c:v>
                </c:pt>
                <c:pt idx="178" formatCode="0">
                  <c:v>71</c:v>
                </c:pt>
                <c:pt idx="179" formatCode="0">
                  <c:v>58</c:v>
                </c:pt>
                <c:pt idx="180" formatCode="0">
                  <c:v>108</c:v>
                </c:pt>
                <c:pt idx="181" formatCode="0">
                  <c:v>90</c:v>
                </c:pt>
                <c:pt idx="182" formatCode="0">
                  <c:v>79</c:v>
                </c:pt>
                <c:pt idx="183" formatCode="0">
                  <c:v>38</c:v>
                </c:pt>
                <c:pt idx="184">
                  <c:v>45</c:v>
                </c:pt>
                <c:pt idx="185" formatCode="0">
                  <c:v>28</c:v>
                </c:pt>
                <c:pt idx="186" formatCode="0">
                  <c:v>27</c:v>
                </c:pt>
                <c:pt idx="187" formatCode="0">
                  <c:v>40</c:v>
                </c:pt>
                <c:pt idx="188" formatCode="0">
                  <c:v>32</c:v>
                </c:pt>
                <c:pt idx="189" formatCode="0">
                  <c:v>31</c:v>
                </c:pt>
                <c:pt idx="190" formatCode="0">
                  <c:v>18</c:v>
                </c:pt>
                <c:pt idx="191" formatCode="0">
                  <c:v>23</c:v>
                </c:pt>
                <c:pt idx="192" formatCode="0">
                  <c:v>16</c:v>
                </c:pt>
                <c:pt idx="193" formatCode="0">
                  <c:v>26</c:v>
                </c:pt>
                <c:pt idx="194" formatCode="0">
                  <c:v>22</c:v>
                </c:pt>
                <c:pt idx="195" formatCode="0">
                  <c:v>23</c:v>
                </c:pt>
                <c:pt idx="196" formatCode="0">
                  <c:v>25</c:v>
                </c:pt>
                <c:pt idx="197" formatCode="0">
                  <c:v>21</c:v>
                </c:pt>
                <c:pt idx="198" formatCode="0">
                  <c:v>16</c:v>
                </c:pt>
                <c:pt idx="199" formatCode="0">
                  <c:v>18</c:v>
                </c:pt>
                <c:pt idx="200" formatCode="0">
                  <c:v>36</c:v>
                </c:pt>
                <c:pt idx="201" formatCode="0">
                  <c:v>38</c:v>
                </c:pt>
                <c:pt idx="202" formatCode="0">
                  <c:v>42</c:v>
                </c:pt>
                <c:pt idx="203" formatCode="0">
                  <c:v>37</c:v>
                </c:pt>
                <c:pt idx="204" formatCode="0">
                  <c:v>36</c:v>
                </c:pt>
                <c:pt idx="205">
                  <c:v>35</c:v>
                </c:pt>
                <c:pt idx="206" formatCode="0">
                  <c:v>36</c:v>
                </c:pt>
                <c:pt idx="207" formatCode="0">
                  <c:v>54</c:v>
                </c:pt>
                <c:pt idx="208" formatCode="0">
                  <c:v>70</c:v>
                </c:pt>
                <c:pt idx="209" formatCode="0">
                  <c:v>71</c:v>
                </c:pt>
                <c:pt idx="210" formatCode="0">
                  <c:v>66</c:v>
                </c:pt>
                <c:pt idx="211" formatCode="0">
                  <c:v>50</c:v>
                </c:pt>
                <c:pt idx="212">
                  <c:v>45</c:v>
                </c:pt>
                <c:pt idx="213" formatCode="0">
                  <c:v>48</c:v>
                </c:pt>
                <c:pt idx="214" formatCode="0">
                  <c:v>68</c:v>
                </c:pt>
                <c:pt idx="215" formatCode="0">
                  <c:v>92</c:v>
                </c:pt>
                <c:pt idx="216" formatCode="0">
                  <c:v>75</c:v>
                </c:pt>
                <c:pt idx="217">
                  <c:v>45</c:v>
                </c:pt>
                <c:pt idx="218" formatCode="0">
                  <c:v>38</c:v>
                </c:pt>
                <c:pt idx="219" formatCode="0">
                  <c:v>34</c:v>
                </c:pt>
                <c:pt idx="220" formatCode="0">
                  <c:v>46</c:v>
                </c:pt>
                <c:pt idx="221" formatCode="0">
                  <c:v>47</c:v>
                </c:pt>
                <c:pt idx="222" formatCode="0">
                  <c:v>44</c:v>
                </c:pt>
                <c:pt idx="223" formatCode="0">
                  <c:v>45</c:v>
                </c:pt>
                <c:pt idx="224" formatCode="0">
                  <c:v>45</c:v>
                </c:pt>
                <c:pt idx="225" formatCode="0">
                  <c:v>35</c:v>
                </c:pt>
                <c:pt idx="226">
                  <c:v>25</c:v>
                </c:pt>
                <c:pt idx="227">
                  <c:v>29</c:v>
                </c:pt>
                <c:pt idx="228">
                  <c:v>44</c:v>
                </c:pt>
                <c:pt idx="229">
                  <c:v>44</c:v>
                </c:pt>
                <c:pt idx="230">
                  <c:v>60</c:v>
                </c:pt>
                <c:pt idx="231">
                  <c:v>39</c:v>
                </c:pt>
                <c:pt idx="232">
                  <c:v>33</c:v>
                </c:pt>
                <c:pt idx="233">
                  <c:v>44</c:v>
                </c:pt>
                <c:pt idx="234">
                  <c:v>35</c:v>
                </c:pt>
                <c:pt idx="235">
                  <c:v>37</c:v>
                </c:pt>
                <c:pt idx="236">
                  <c:v>34</c:v>
                </c:pt>
                <c:pt idx="237">
                  <c:v>40</c:v>
                </c:pt>
                <c:pt idx="238">
                  <c:v>35</c:v>
                </c:pt>
                <c:pt idx="239">
                  <c:v>30</c:v>
                </c:pt>
                <c:pt idx="240">
                  <c:v>25</c:v>
                </c:pt>
                <c:pt idx="241">
                  <c:v>26</c:v>
                </c:pt>
                <c:pt idx="242">
                  <c:v>34</c:v>
                </c:pt>
                <c:pt idx="243">
                  <c:v>47</c:v>
                </c:pt>
                <c:pt idx="244">
                  <c:v>33</c:v>
                </c:pt>
                <c:pt idx="245">
                  <c:v>42</c:v>
                </c:pt>
                <c:pt idx="246">
                  <c:v>28</c:v>
                </c:pt>
                <c:pt idx="247">
                  <c:v>34</c:v>
                </c:pt>
                <c:pt idx="248">
                  <c:v>29</c:v>
                </c:pt>
                <c:pt idx="249">
                  <c:v>20</c:v>
                </c:pt>
                <c:pt idx="250">
                  <c:v>27</c:v>
                </c:pt>
                <c:pt idx="251">
                  <c:v>38</c:v>
                </c:pt>
                <c:pt idx="252">
                  <c:v>23</c:v>
                </c:pt>
                <c:pt idx="253">
                  <c:v>15</c:v>
                </c:pt>
                <c:pt idx="254">
                  <c:v>23</c:v>
                </c:pt>
                <c:pt idx="255">
                  <c:v>37</c:v>
                </c:pt>
                <c:pt idx="256">
                  <c:v>26</c:v>
                </c:pt>
                <c:pt idx="257">
                  <c:v>47</c:v>
                </c:pt>
                <c:pt idx="258">
                  <c:v>41</c:v>
                </c:pt>
                <c:pt idx="259">
                  <c:v>39</c:v>
                </c:pt>
                <c:pt idx="260">
                  <c:v>30</c:v>
                </c:pt>
                <c:pt idx="261">
                  <c:v>30</c:v>
                </c:pt>
                <c:pt idx="262">
                  <c:v>11</c:v>
                </c:pt>
                <c:pt idx="263">
                  <c:v>26</c:v>
                </c:pt>
                <c:pt idx="264">
                  <c:v>30</c:v>
                </c:pt>
                <c:pt idx="265">
                  <c:v>29</c:v>
                </c:pt>
                <c:pt idx="266">
                  <c:v>24</c:v>
                </c:pt>
                <c:pt idx="267">
                  <c:v>38</c:v>
                </c:pt>
                <c:pt idx="268">
                  <c:v>26</c:v>
                </c:pt>
                <c:pt idx="269">
                  <c:v>26</c:v>
                </c:pt>
                <c:pt idx="270">
                  <c:v>25</c:v>
                </c:pt>
                <c:pt idx="271">
                  <c:v>46</c:v>
                </c:pt>
                <c:pt idx="272">
                  <c:v>61</c:v>
                </c:pt>
                <c:pt idx="273">
                  <c:v>35</c:v>
                </c:pt>
                <c:pt idx="274">
                  <c:v>39</c:v>
                </c:pt>
                <c:pt idx="275">
                  <c:v>37</c:v>
                </c:pt>
                <c:pt idx="276">
                  <c:v>21</c:v>
                </c:pt>
                <c:pt idx="277">
                  <c:v>23</c:v>
                </c:pt>
                <c:pt idx="278">
                  <c:v>26</c:v>
                </c:pt>
                <c:pt idx="279">
                  <c:v>27</c:v>
                </c:pt>
                <c:pt idx="280">
                  <c:v>47</c:v>
                </c:pt>
                <c:pt idx="281">
                  <c:v>32</c:v>
                </c:pt>
                <c:pt idx="282">
                  <c:v>18</c:v>
                </c:pt>
                <c:pt idx="283">
                  <c:v>28</c:v>
                </c:pt>
                <c:pt idx="284">
                  <c:v>42</c:v>
                </c:pt>
                <c:pt idx="285">
                  <c:v>55</c:v>
                </c:pt>
                <c:pt idx="286">
                  <c:v>64</c:v>
                </c:pt>
                <c:pt idx="287">
                  <c:v>63</c:v>
                </c:pt>
                <c:pt idx="288">
                  <c:v>46</c:v>
                </c:pt>
                <c:pt idx="289">
                  <c:v>58</c:v>
                </c:pt>
                <c:pt idx="290">
                  <c:v>68</c:v>
                </c:pt>
                <c:pt idx="291">
                  <c:v>82</c:v>
                </c:pt>
                <c:pt idx="292">
                  <c:v>85</c:v>
                </c:pt>
                <c:pt idx="293">
                  <c:v>79</c:v>
                </c:pt>
                <c:pt idx="294">
                  <c:v>65</c:v>
                </c:pt>
                <c:pt idx="295">
                  <c:v>65</c:v>
                </c:pt>
                <c:pt idx="296">
                  <c:v>76</c:v>
                </c:pt>
                <c:pt idx="297">
                  <c:v>46</c:v>
                </c:pt>
                <c:pt idx="298">
                  <c:v>55</c:v>
                </c:pt>
                <c:pt idx="299">
                  <c:v>49</c:v>
                </c:pt>
                <c:pt idx="300">
                  <c:v>49</c:v>
                </c:pt>
                <c:pt idx="301">
                  <c:v>36</c:v>
                </c:pt>
                <c:pt idx="302">
                  <c:v>41</c:v>
                </c:pt>
                <c:pt idx="303">
                  <c:v>30</c:v>
                </c:pt>
                <c:pt idx="304">
                  <c:v>31</c:v>
                </c:pt>
                <c:pt idx="305">
                  <c:v>31</c:v>
                </c:pt>
                <c:pt idx="306">
                  <c:v>47</c:v>
                </c:pt>
                <c:pt idx="307">
                  <c:v>47</c:v>
                </c:pt>
                <c:pt idx="308">
                  <c:v>65</c:v>
                </c:pt>
                <c:pt idx="309">
                  <c:v>46</c:v>
                </c:pt>
                <c:pt idx="310">
                  <c:v>45</c:v>
                </c:pt>
                <c:pt idx="311">
                  <c:v>49</c:v>
                </c:pt>
                <c:pt idx="312">
                  <c:v>55</c:v>
                </c:pt>
                <c:pt idx="313">
                  <c:v>73</c:v>
                </c:pt>
                <c:pt idx="314">
                  <c:v>79</c:v>
                </c:pt>
                <c:pt idx="315">
                  <c:v>62</c:v>
                </c:pt>
                <c:pt idx="316">
                  <c:v>29</c:v>
                </c:pt>
                <c:pt idx="317">
                  <c:v>41</c:v>
                </c:pt>
                <c:pt idx="318">
                  <c:v>41</c:v>
                </c:pt>
                <c:pt idx="319">
                  <c:v>29</c:v>
                </c:pt>
                <c:pt idx="320">
                  <c:v>66</c:v>
                </c:pt>
                <c:pt idx="321">
                  <c:v>46</c:v>
                </c:pt>
                <c:pt idx="322">
                  <c:v>35</c:v>
                </c:pt>
                <c:pt idx="323">
                  <c:v>27</c:v>
                </c:pt>
                <c:pt idx="324">
                  <c:v>25</c:v>
                </c:pt>
                <c:pt idx="325">
                  <c:v>14</c:v>
                </c:pt>
                <c:pt idx="326">
                  <c:v>21</c:v>
                </c:pt>
                <c:pt idx="327">
                  <c:v>21</c:v>
                </c:pt>
                <c:pt idx="32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3-464B-8C6F-319AA70E0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583322943"/>
        <c:axId val="583331263"/>
      </c:barChart>
      <c:lineChart>
        <c:grouping val="standard"/>
        <c:varyColors val="0"/>
        <c:ser>
          <c:idx val="3"/>
          <c:order val="2"/>
          <c:tx>
            <c:strRef>
              <c:f>'Comparing DOH to UF Dashboard'!$E$2</c:f>
              <c:strCache>
                <c:ptCount val="1"/>
                <c:pt idx="0">
                  <c:v># of Positives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Dashboard'!$A$8:$A$336</c:f>
              <c:numCache>
                <c:formatCode>m/d;@</c:formatCode>
                <c:ptCount val="32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</c:numCache>
            </c:numRef>
          </c:cat>
          <c:val>
            <c:numRef>
              <c:f>'Comparing DOH to UF Dashboard'!$E$8:$E$336</c:f>
              <c:numCache>
                <c:formatCode>General</c:formatCode>
                <c:ptCount val="329"/>
                <c:pt idx="178" formatCode="0">
                  <c:v>84</c:v>
                </c:pt>
                <c:pt idx="179" formatCode="0">
                  <c:v>81</c:v>
                </c:pt>
                <c:pt idx="180" formatCode="0">
                  <c:v>69.285714285714292</c:v>
                </c:pt>
                <c:pt idx="181" formatCode="0">
                  <c:v>62.571428571428569</c:v>
                </c:pt>
                <c:pt idx="182" formatCode="0">
                  <c:v>63</c:v>
                </c:pt>
                <c:pt idx="183" formatCode="0">
                  <c:v>54.857142857142854</c:v>
                </c:pt>
                <c:pt idx="184" formatCode="0">
                  <c:v>48.428571428571431</c:v>
                </c:pt>
                <c:pt idx="185" formatCode="0">
                  <c:v>37.571428571428569</c:v>
                </c:pt>
                <c:pt idx="186" formatCode="0">
                  <c:v>26</c:v>
                </c:pt>
                <c:pt idx="187" formatCode="0">
                  <c:v>26.714285714285715</c:v>
                </c:pt>
                <c:pt idx="188" formatCode="0">
                  <c:v>25.428571428571427</c:v>
                </c:pt>
                <c:pt idx="189" formatCode="0">
                  <c:v>27.142857142857142</c:v>
                </c:pt>
                <c:pt idx="190" formatCode="0">
                  <c:v>25</c:v>
                </c:pt>
                <c:pt idx="191" formatCode="0">
                  <c:v>20.571428571428573</c:v>
                </c:pt>
                <c:pt idx="192" formatCode="0">
                  <c:v>19.571428571428573</c:v>
                </c:pt>
                <c:pt idx="193" formatCode="0">
                  <c:v>18.428571428571427</c:v>
                </c:pt>
                <c:pt idx="194" formatCode="0">
                  <c:v>19.142857142857142</c:v>
                </c:pt>
                <c:pt idx="195" formatCode="0">
                  <c:v>19.166666666666668</c:v>
                </c:pt>
                <c:pt idx="196" formatCode="0">
                  <c:v>15.833333333333334</c:v>
                </c:pt>
                <c:pt idx="197" formatCode="0">
                  <c:v>16</c:v>
                </c:pt>
                <c:pt idx="198" formatCode="0">
                  <c:v>16.333333333333332</c:v>
                </c:pt>
                <c:pt idx="199" formatCode="0">
                  <c:v>20</c:v>
                </c:pt>
                <c:pt idx="200" formatCode="0">
                  <c:v>24.333333333333332</c:v>
                </c:pt>
                <c:pt idx="201" formatCode="0">
                  <c:v>19.5</c:v>
                </c:pt>
                <c:pt idx="202" formatCode="0">
                  <c:v>20.857142857142858</c:v>
                </c:pt>
                <c:pt idx="203" formatCode="0">
                  <c:v>22.857142857142858</c:v>
                </c:pt>
                <c:pt idx="204" formatCode="0">
                  <c:v>26</c:v>
                </c:pt>
                <c:pt idx="205" formatCode="0">
                  <c:v>32.571428571428569</c:v>
                </c:pt>
                <c:pt idx="206" formatCode="0">
                  <c:v>33.285714285714285</c:v>
                </c:pt>
                <c:pt idx="207" formatCode="0">
                  <c:v>33.571428571428569</c:v>
                </c:pt>
                <c:pt idx="208" formatCode="0">
                  <c:v>33.428571428571431</c:v>
                </c:pt>
                <c:pt idx="209" formatCode="0">
                  <c:v>30.285714285714285</c:v>
                </c:pt>
                <c:pt idx="210" formatCode="0">
                  <c:v>33.285714285714285</c:v>
                </c:pt>
                <c:pt idx="211" formatCode="0">
                  <c:v>36.714285714285715</c:v>
                </c:pt>
                <c:pt idx="212" formatCode="0">
                  <c:v>38.857142857142854</c:v>
                </c:pt>
                <c:pt idx="213" formatCode="0">
                  <c:v>37.571428571428569</c:v>
                </c:pt>
                <c:pt idx="214" formatCode="0">
                  <c:v>38.571428571428569</c:v>
                </c:pt>
                <c:pt idx="215" formatCode="0">
                  <c:v>38.714285714285715</c:v>
                </c:pt>
                <c:pt idx="216" formatCode="0">
                  <c:v>38.285714285714285</c:v>
                </c:pt>
                <c:pt idx="217" formatCode="0">
                  <c:v>37.428571428571431</c:v>
                </c:pt>
                <c:pt idx="218" formatCode="0">
                  <c:v>36.428571428571431</c:v>
                </c:pt>
                <c:pt idx="219" formatCode="0">
                  <c:v>30</c:v>
                </c:pt>
                <c:pt idx="220" formatCode="0">
                  <c:v>30.571428571428573</c:v>
                </c:pt>
                <c:pt idx="221" formatCode="0">
                  <c:v>27</c:v>
                </c:pt>
                <c:pt idx="222" formatCode="0">
                  <c:v>31.571428571428573</c:v>
                </c:pt>
                <c:pt idx="223" formatCode="0">
                  <c:v>31</c:v>
                </c:pt>
                <c:pt idx="224" formatCode="0">
                  <c:v>29.285714285714285</c:v>
                </c:pt>
                <c:pt idx="225" formatCode="0">
                  <c:v>28.428571428571427</c:v>
                </c:pt>
                <c:pt idx="226" formatCode="0">
                  <c:v>29.142857142857142</c:v>
                </c:pt>
                <c:pt idx="227" formatCode="0">
                  <c:v>26.857142857142858</c:v>
                </c:pt>
                <c:pt idx="228" formatCode="0">
                  <c:v>29</c:v>
                </c:pt>
                <c:pt idx="229" formatCode="0">
                  <c:v>25.142857142857142</c:v>
                </c:pt>
                <c:pt idx="230" formatCode="0">
                  <c:v>25.142857142857142</c:v>
                </c:pt>
                <c:pt idx="231" formatCode="0">
                  <c:v>26.142857142857142</c:v>
                </c:pt>
                <c:pt idx="232" formatCode="0">
                  <c:v>24.857142857142858</c:v>
                </c:pt>
                <c:pt idx="233" formatCode="0">
                  <c:v>24.285714285714285</c:v>
                </c:pt>
                <c:pt idx="234" formatCode="0">
                  <c:v>19.285714285714285</c:v>
                </c:pt>
                <c:pt idx="235" formatCode="0">
                  <c:v>15.571428571428571</c:v>
                </c:pt>
                <c:pt idx="236" formatCode="0">
                  <c:v>16.428571428571427</c:v>
                </c:pt>
                <c:pt idx="237" formatCode="0">
                  <c:v>17</c:v>
                </c:pt>
                <c:pt idx="238" formatCode="0">
                  <c:v>14.571428571428571</c:v>
                </c:pt>
                <c:pt idx="239" formatCode="0">
                  <c:v>17.857142857142858</c:v>
                </c:pt>
                <c:pt idx="240" formatCode="0">
                  <c:v>17.142857142857142</c:v>
                </c:pt>
                <c:pt idx="241" formatCode="0">
                  <c:v>21.285714285714285</c:v>
                </c:pt>
                <c:pt idx="242" formatCode="0">
                  <c:v>24.142857142857142</c:v>
                </c:pt>
                <c:pt idx="243" formatCode="0">
                  <c:v>23.714285714285715</c:v>
                </c:pt>
                <c:pt idx="244" formatCode="0">
                  <c:v>23.714285714285715</c:v>
                </c:pt>
                <c:pt idx="245" formatCode="0">
                  <c:v>25.142857142857142</c:v>
                </c:pt>
                <c:pt idx="246" formatCode="0">
                  <c:v>21.714285714285715</c:v>
                </c:pt>
                <c:pt idx="247" formatCode="0">
                  <c:v>23.285714285714285</c:v>
                </c:pt>
                <c:pt idx="248" formatCode="0">
                  <c:v>19.142857142857142</c:v>
                </c:pt>
                <c:pt idx="249" formatCode="0">
                  <c:v>14.285714285714286</c:v>
                </c:pt>
                <c:pt idx="250" formatCode="0">
                  <c:v>12.428571428571429</c:v>
                </c:pt>
                <c:pt idx="251" formatCode="0">
                  <c:v>12</c:v>
                </c:pt>
                <c:pt idx="252" formatCode="0">
                  <c:v>9.5714285714285712</c:v>
                </c:pt>
                <c:pt idx="253" formatCode="0">
                  <c:v>7.2857142857142856</c:v>
                </c:pt>
                <c:pt idx="254" formatCode="0">
                  <c:v>5.5714285714285712</c:v>
                </c:pt>
                <c:pt idx="255" formatCode="0">
                  <c:v>7.7142857142857144</c:v>
                </c:pt>
                <c:pt idx="256" formatCode="0">
                  <c:v>14.142857142857142</c:v>
                </c:pt>
                <c:pt idx="257" formatCode="0">
                  <c:v>14.714285714285714</c:v>
                </c:pt>
                <c:pt idx="258" formatCode="0">
                  <c:v>14.714285714285714</c:v>
                </c:pt>
                <c:pt idx="259" formatCode="0">
                  <c:v>14.857142857142858</c:v>
                </c:pt>
                <c:pt idx="260" formatCode="0">
                  <c:v>14.714285714285714</c:v>
                </c:pt>
                <c:pt idx="261" formatCode="0">
                  <c:v>10.857142857142858</c:v>
                </c:pt>
                <c:pt idx="262" formatCode="0">
                  <c:v>8.7142857142857135</c:v>
                </c:pt>
                <c:pt idx="263" formatCode="0">
                  <c:v>6.7142857142857144</c:v>
                </c:pt>
                <c:pt idx="264" formatCode="0">
                  <c:v>6.5714285714285712</c:v>
                </c:pt>
                <c:pt idx="265" formatCode="0">
                  <c:v>6.7142857142857144</c:v>
                </c:pt>
                <c:pt idx="266" formatCode="0">
                  <c:v>6.8571428571428568</c:v>
                </c:pt>
                <c:pt idx="267" formatCode="0">
                  <c:v>8.1428571428571423</c:v>
                </c:pt>
                <c:pt idx="268" formatCode="0">
                  <c:v>12</c:v>
                </c:pt>
                <c:pt idx="269" formatCode="0">
                  <c:v>16.142857142857142</c:v>
                </c:pt>
                <c:pt idx="270" formatCode="0">
                  <c:v>16.571428571428573</c:v>
                </c:pt>
                <c:pt idx="271" formatCode="0">
                  <c:v>16.142857142857142</c:v>
                </c:pt>
                <c:pt idx="272" formatCode="0">
                  <c:v>16.142857142857142</c:v>
                </c:pt>
                <c:pt idx="273" formatCode="0">
                  <c:v>16.428571428571427</c:v>
                </c:pt>
                <c:pt idx="274" formatCode="0">
                  <c:v>14.714285714285714</c:v>
                </c:pt>
                <c:pt idx="275" formatCode="0">
                  <c:v>12.142857142857142</c:v>
                </c:pt>
                <c:pt idx="276" formatCode="0">
                  <c:v>8</c:v>
                </c:pt>
                <c:pt idx="277" formatCode="0">
                  <c:v>3.1428571428571428</c:v>
                </c:pt>
                <c:pt idx="278" formatCode="0">
                  <c:v>3.2857142857142856</c:v>
                </c:pt>
                <c:pt idx="279" formatCode="0">
                  <c:v>3.2857142857142856</c:v>
                </c:pt>
                <c:pt idx="280" formatCode="0">
                  <c:v>3.5714285714285716</c:v>
                </c:pt>
                <c:pt idx="281" formatCode="0">
                  <c:v>3.1428571428571428</c:v>
                </c:pt>
                <c:pt idx="282" formatCode="0">
                  <c:v>2.2857142857142856</c:v>
                </c:pt>
                <c:pt idx="283" formatCode="0">
                  <c:v>2.5714285714285716</c:v>
                </c:pt>
                <c:pt idx="284" formatCode="0">
                  <c:v>3</c:v>
                </c:pt>
                <c:pt idx="285" formatCode="0">
                  <c:v>2.8571428571428572</c:v>
                </c:pt>
                <c:pt idx="286" formatCode="0">
                  <c:v>3</c:v>
                </c:pt>
                <c:pt idx="287" formatCode="0">
                  <c:v>7.7142857142857144</c:v>
                </c:pt>
                <c:pt idx="288" formatCode="0">
                  <c:v>16.428571428571427</c:v>
                </c:pt>
                <c:pt idx="289" formatCode="0">
                  <c:v>27.714285714285715</c:v>
                </c:pt>
                <c:pt idx="290" formatCode="0">
                  <c:v>32.571428571428569</c:v>
                </c:pt>
                <c:pt idx="291" formatCode="0">
                  <c:v>43.857142857142854</c:v>
                </c:pt>
                <c:pt idx="292" formatCode="0">
                  <c:v>45.714285714285715</c:v>
                </c:pt>
                <c:pt idx="293" formatCode="0">
                  <c:v>45.714285714285715</c:v>
                </c:pt>
                <c:pt idx="294" formatCode="0">
                  <c:v>46.857142857142854</c:v>
                </c:pt>
                <c:pt idx="295" formatCode="0">
                  <c:v>44.714285714285715</c:v>
                </c:pt>
                <c:pt idx="296" formatCode="0">
                  <c:v>37.571428571428569</c:v>
                </c:pt>
                <c:pt idx="297" formatCode="0">
                  <c:v>44.142857142857146</c:v>
                </c:pt>
                <c:pt idx="298" formatCode="0">
                  <c:v>36.142857142857146</c:v>
                </c:pt>
                <c:pt idx="299" formatCode="0">
                  <c:v>36.571428571428569</c:v>
                </c:pt>
                <c:pt idx="300" formatCode="0">
                  <c:v>36.428571428571431</c:v>
                </c:pt>
                <c:pt idx="301" formatCode="0">
                  <c:v>35</c:v>
                </c:pt>
                <c:pt idx="302" formatCode="0">
                  <c:v>33.142857142857146</c:v>
                </c:pt>
                <c:pt idx="303" formatCode="0">
                  <c:v>31.428571428571427</c:v>
                </c:pt>
                <c:pt idx="304" formatCode="0">
                  <c:v>24.571428571428573</c:v>
                </c:pt>
                <c:pt idx="305" formatCode="0">
                  <c:v>29.428571428571427</c:v>
                </c:pt>
                <c:pt idx="306" formatCode="0">
                  <c:v>27.285714285714285</c:v>
                </c:pt>
                <c:pt idx="307" formatCode="0">
                  <c:v>28.714285714285715</c:v>
                </c:pt>
                <c:pt idx="308" formatCode="0">
                  <c:v>31.428571428571427</c:v>
                </c:pt>
                <c:pt idx="309" formatCode="0">
                  <c:v>31.857142857142858</c:v>
                </c:pt>
                <c:pt idx="310" formatCode="0">
                  <c:v>38</c:v>
                </c:pt>
                <c:pt idx="311" formatCode="0">
                  <c:v>37.714285714285715</c:v>
                </c:pt>
                <c:pt idx="312" formatCode="0">
                  <c:v>42.428571428571431</c:v>
                </c:pt>
                <c:pt idx="313" formatCode="0">
                  <c:v>42.428571428571431</c:v>
                </c:pt>
                <c:pt idx="314" formatCode="0">
                  <c:v>40.714285714285715</c:v>
                </c:pt>
                <c:pt idx="315" formatCode="0">
                  <c:v>39.714285714285715</c:v>
                </c:pt>
                <c:pt idx="316" formatCode="0">
                  <c:v>39.857142857142854</c:v>
                </c:pt>
                <c:pt idx="317" formatCode="0">
                  <c:v>35.857142857142854</c:v>
                </c:pt>
                <c:pt idx="318" formatCode="0">
                  <c:v>36.142857142857146</c:v>
                </c:pt>
                <c:pt idx="319" formatCode="0">
                  <c:v>30.857142857142858</c:v>
                </c:pt>
                <c:pt idx="320" formatCode="0">
                  <c:v>31</c:v>
                </c:pt>
                <c:pt idx="321" formatCode="0">
                  <c:v>31.714285714285715</c:v>
                </c:pt>
                <c:pt idx="322" formatCode="0">
                  <c:v>29.285714285714285</c:v>
                </c:pt>
                <c:pt idx="323" formatCode="0">
                  <c:v>26.714285714285715</c:v>
                </c:pt>
                <c:pt idx="324" formatCode="0">
                  <c:v>25.285714285714285</c:v>
                </c:pt>
                <c:pt idx="325" formatCode="0">
                  <c:v>21.571428571428573</c:v>
                </c:pt>
                <c:pt idx="326" formatCode="0">
                  <c:v>17.571428571428573</c:v>
                </c:pt>
                <c:pt idx="327" formatCode="0">
                  <c:v>17.285714285714285</c:v>
                </c:pt>
                <c:pt idx="328" formatCode="0">
                  <c:v>17.285714285714285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1-46D7-AF58-598A457DCBC2}"/>
            </c:ext>
          </c:extLst>
        </c:ser>
        <c:ser>
          <c:idx val="2"/>
          <c:order val="1"/>
          <c:tx>
            <c:strRef>
              <c:f>'Comparing DOH to UF Dashboard'!$H$2</c:f>
              <c:strCache>
                <c:ptCount val="1"/>
                <c:pt idx="0">
                  <c:v># of Positives @ UF Health Medical Lab (7 Day Moving Average)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Dashboard'!$A$8:$A$336</c:f>
              <c:numCache>
                <c:formatCode>m/d;@</c:formatCode>
                <c:ptCount val="32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</c:numCache>
            </c:numRef>
          </c:cat>
          <c:val>
            <c:numRef>
              <c:f>'Comparing DOH to UF Dashboard'!$H$8:$H$336</c:f>
              <c:numCache>
                <c:formatCode>General</c:formatCode>
                <c:ptCount val="329"/>
                <c:pt idx="233" formatCode="0">
                  <c:v>36</c:v>
                </c:pt>
                <c:pt idx="234" formatCode="0">
                  <c:v>34</c:v>
                </c:pt>
                <c:pt idx="235" formatCode="0">
                  <c:v>34.285714285714285</c:v>
                </c:pt>
                <c:pt idx="236" formatCode="0">
                  <c:v>41.142857142857146</c:v>
                </c:pt>
                <c:pt idx="237" formatCode="0">
                  <c:v>27.714285714285715</c:v>
                </c:pt>
                <c:pt idx="238" formatCode="0">
                  <c:v>25.142857142857142</c:v>
                </c:pt>
                <c:pt idx="239" formatCode="0">
                  <c:v>27.428571428571427</c:v>
                </c:pt>
                <c:pt idx="240" formatCode="0">
                  <c:v>28.571428571428573</c:v>
                </c:pt>
                <c:pt idx="241" formatCode="0">
                  <c:v>30.142857142857142</c:v>
                </c:pt>
                <c:pt idx="242" formatCode="0">
                  <c:v>35.142857142857146</c:v>
                </c:pt>
                <c:pt idx="243" formatCode="0">
                  <c:v>30.714285714285715</c:v>
                </c:pt>
                <c:pt idx="244" formatCode="0">
                  <c:v>30.571428571428573</c:v>
                </c:pt>
                <c:pt idx="245" formatCode="0">
                  <c:v>31.714285714285715</c:v>
                </c:pt>
                <c:pt idx="246" formatCode="0">
                  <c:v>28.571428571428573</c:v>
                </c:pt>
                <c:pt idx="247" formatCode="0">
                  <c:v>25.5</c:v>
                </c:pt>
                <c:pt idx="248" formatCode="0">
                  <c:v>30.5</c:v>
                </c:pt>
                <c:pt idx="249" formatCode="0">
                  <c:v>25.333333333333332</c:v>
                </c:pt>
                <c:pt idx="250" formatCode="0">
                  <c:v>22.5</c:v>
                </c:pt>
                <c:pt idx="251" formatCode="0">
                  <c:v>23.5</c:v>
                </c:pt>
                <c:pt idx="252" formatCode="0">
                  <c:v>21.5</c:v>
                </c:pt>
                <c:pt idx="253" formatCode="0">
                  <c:v>19.5</c:v>
                </c:pt>
                <c:pt idx="254" formatCode="0">
                  <c:v>24.142857142857142</c:v>
                </c:pt>
                <c:pt idx="255" formatCode="0">
                  <c:v>19</c:v>
                </c:pt>
                <c:pt idx="256" formatCode="0">
                  <c:v>26.285714285714285</c:v>
                </c:pt>
                <c:pt idx="257" formatCode="0">
                  <c:v>29.142857142857142</c:v>
                </c:pt>
                <c:pt idx="258" formatCode="0">
                  <c:v>28.571428571428573</c:v>
                </c:pt>
                <c:pt idx="259" formatCode="0">
                  <c:v>29.142857142857142</c:v>
                </c:pt>
                <c:pt idx="260" formatCode="0">
                  <c:v>30.285714285714285</c:v>
                </c:pt>
                <c:pt idx="261" formatCode="0">
                  <c:v>32.285714285714285</c:v>
                </c:pt>
                <c:pt idx="262" formatCode="0">
                  <c:v>33.428571428571431</c:v>
                </c:pt>
                <c:pt idx="263" formatCode="0">
                  <c:v>32.142857142857146</c:v>
                </c:pt>
                <c:pt idx="264" formatCode="0">
                  <c:v>30.571428571428573</c:v>
                </c:pt>
                <c:pt idx="265" formatCode="0">
                  <c:v>32.857142857142854</c:v>
                </c:pt>
                <c:pt idx="266" formatCode="0">
                  <c:v>35.428571428571431</c:v>
                </c:pt>
                <c:pt idx="267" formatCode="0">
                  <c:v>37.285714285714285</c:v>
                </c:pt>
                <c:pt idx="268" formatCode="0">
                  <c:v>40.714285714285715</c:v>
                </c:pt>
                <c:pt idx="269" formatCode="0">
                  <c:v>44.142857142857146</c:v>
                </c:pt>
                <c:pt idx="270" formatCode="0">
                  <c:v>45.857142857142854</c:v>
                </c:pt>
                <c:pt idx="271" formatCode="0">
                  <c:v>44.857142857142854</c:v>
                </c:pt>
                <c:pt idx="272" formatCode="0">
                  <c:v>47.571428571428569</c:v>
                </c:pt>
                <c:pt idx="273" formatCode="0">
                  <c:v>46.428571428571431</c:v>
                </c:pt>
                <c:pt idx="274" formatCode="0">
                  <c:v>46.142857142857146</c:v>
                </c:pt>
                <c:pt idx="275" formatCode="0">
                  <c:v>41.285714285714285</c:v>
                </c:pt>
                <c:pt idx="276" formatCode="0">
                  <c:v>38.333333333333336</c:v>
                </c:pt>
                <c:pt idx="277" formatCode="0">
                  <c:v>37.333333333333336</c:v>
                </c:pt>
                <c:pt idx="278" formatCode="0">
                  <c:v>39.666666666666664</c:v>
                </c:pt>
                <c:pt idx="279" formatCode="0">
                  <c:v>33.833333333333336</c:v>
                </c:pt>
                <c:pt idx="280" formatCode="0">
                  <c:v>34.833333333333336</c:v>
                </c:pt>
                <c:pt idx="281" formatCode="0">
                  <c:v>32.833333333333336</c:v>
                </c:pt>
                <c:pt idx="282" formatCode="0">
                  <c:v>35.5</c:v>
                </c:pt>
                <c:pt idx="283" formatCode="0">
                  <c:v>35.5</c:v>
                </c:pt>
                <c:pt idx="284" formatCode="0">
                  <c:v>40.333333333333336</c:v>
                </c:pt>
                <c:pt idx="285" formatCode="0">
                  <c:v>37.666666666666664</c:v>
                </c:pt>
                <c:pt idx="286" formatCode="0">
                  <c:v>42.666666666666664</c:v>
                </c:pt>
                <c:pt idx="287" formatCode="0">
                  <c:v>47</c:v>
                </c:pt>
                <c:pt idx="288" formatCode="0">
                  <c:v>66.333333333333329</c:v>
                </c:pt>
                <c:pt idx="289" formatCode="0">
                  <c:v>74.833333333333329</c:v>
                </c:pt>
                <c:pt idx="290" formatCode="0">
                  <c:v>77.142857142857139</c:v>
                </c:pt>
                <c:pt idx="291" formatCode="0">
                  <c:v>77.714285714285708</c:v>
                </c:pt>
                <c:pt idx="292" formatCode="0">
                  <c:v>83.714285714285708</c:v>
                </c:pt>
                <c:pt idx="293" formatCode="0">
                  <c:v>82.714285714285708</c:v>
                </c:pt>
                <c:pt idx="294" formatCode="0">
                  <c:v>83.571428571428569</c:v>
                </c:pt>
                <c:pt idx="295" formatCode="0">
                  <c:v>72.142857142857139</c:v>
                </c:pt>
                <c:pt idx="296" formatCode="0">
                  <c:v>66.571428571428569</c:v>
                </c:pt>
                <c:pt idx="297" formatCode="0">
                  <c:v>69.285714285714292</c:v>
                </c:pt>
                <c:pt idx="298" formatCode="0">
                  <c:v>64.428571428571431</c:v>
                </c:pt>
                <c:pt idx="299" formatCode="0">
                  <c:v>62.571428571428569</c:v>
                </c:pt>
                <c:pt idx="300" formatCode="0">
                  <c:v>58.857142857142854</c:v>
                </c:pt>
                <c:pt idx="301" formatCode="0">
                  <c:v>56.428571428571431</c:v>
                </c:pt>
                <c:pt idx="302" formatCode="0">
                  <c:v>51.857142857142854</c:v>
                </c:pt>
                <c:pt idx="303" formatCode="0">
                  <c:v>47.285714285714285</c:v>
                </c:pt>
                <c:pt idx="304" formatCode="0">
                  <c:v>40.428571428571431</c:v>
                </c:pt>
                <c:pt idx="305" formatCode="0">
                  <c:v>46.714285714285715</c:v>
                </c:pt>
                <c:pt idx="306" formatCode="0">
                  <c:v>44.142857142857146</c:v>
                </c:pt>
                <c:pt idx="307" formatCode="0">
                  <c:v>48</c:v>
                </c:pt>
                <c:pt idx="308" formatCode="0">
                  <c:v>51.428571428571431</c:v>
                </c:pt>
                <c:pt idx="309" formatCode="0">
                  <c:v>53.857142857142854</c:v>
                </c:pt>
                <c:pt idx="310" formatCode="0">
                  <c:v>58</c:v>
                </c:pt>
                <c:pt idx="311" formatCode="0">
                  <c:v>60.285714285714285</c:v>
                </c:pt>
                <c:pt idx="312" formatCode="0">
                  <c:v>64.428571428571431</c:v>
                </c:pt>
                <c:pt idx="313" formatCode="0">
                  <c:v>63.857142857142854</c:v>
                </c:pt>
                <c:pt idx="314" formatCode="0">
                  <c:v>59.428571428571431</c:v>
                </c:pt>
                <c:pt idx="315" formatCode="0">
                  <c:v>59.142857142857146</c:v>
                </c:pt>
                <c:pt idx="316" formatCode="0">
                  <c:v>59.428571428571431</c:v>
                </c:pt>
                <c:pt idx="317" formatCode="0">
                  <c:v>53.285714285714285</c:v>
                </c:pt>
                <c:pt idx="318" formatCode="0">
                  <c:v>51.714285714285715</c:v>
                </c:pt>
                <c:pt idx="319" formatCode="0">
                  <c:v>41.428571428571431</c:v>
                </c:pt>
                <c:pt idx="320" formatCode="0">
                  <c:v>41.142857142857146</c:v>
                </c:pt>
                <c:pt idx="321" formatCode="0">
                  <c:v>42.142857142857146</c:v>
                </c:pt>
                <c:pt idx="322" formatCode="0">
                  <c:v>38.428571428571431</c:v>
                </c:pt>
                <c:pt idx="323" formatCode="0">
                  <c:v>34.857142857142854</c:v>
                </c:pt>
                <c:pt idx="324" formatCode="0">
                  <c:v>34.428571428571431</c:v>
                </c:pt>
                <c:pt idx="325" formatCode="0">
                  <c:v>26.857142857142858</c:v>
                </c:pt>
                <c:pt idx="326" formatCode="0">
                  <c:v>23.285714285714285</c:v>
                </c:pt>
                <c:pt idx="327" formatCode="0">
                  <c:v>23.142857142857142</c:v>
                </c:pt>
                <c:pt idx="328" formatCode="0">
                  <c:v>23.428571428571427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1-46D7-AF58-598A457DC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22943"/>
        <c:axId val="583331263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the # of Negatives shown on UF's COVID Dashboard Graph with # of Negatives processed by UF Health Labs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'Comparing DOH to UF Dashboard'!$I$2</c:f>
              <c:strCache>
                <c:ptCount val="1"/>
                <c:pt idx="0">
                  <c:v># of Negatives @ UF Health Medical Lab (7 Day Moving Average)</c:v>
                </c:pt>
              </c:strCache>
            </c:strRef>
          </c:tx>
          <c:spPr>
            <a:solidFill>
              <a:sysClr val="window" lastClr="FFFFFF">
                <a:lumMod val="65000"/>
              </a:sys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Dashboard'!$A$186:$A$336</c:f>
              <c:numCache>
                <c:formatCode>m/d;@</c:formatCode>
                <c:ptCount val="151"/>
                <c:pt idx="0">
                  <c:v>44091</c:v>
                </c:pt>
                <c:pt idx="1">
                  <c:v>44092</c:v>
                </c:pt>
                <c:pt idx="2">
                  <c:v>44093</c:v>
                </c:pt>
                <c:pt idx="3">
                  <c:v>44094</c:v>
                </c:pt>
                <c:pt idx="4">
                  <c:v>44095</c:v>
                </c:pt>
                <c:pt idx="5">
                  <c:v>44096</c:v>
                </c:pt>
                <c:pt idx="6">
                  <c:v>44097</c:v>
                </c:pt>
                <c:pt idx="7">
                  <c:v>44098</c:v>
                </c:pt>
                <c:pt idx="8">
                  <c:v>44099</c:v>
                </c:pt>
                <c:pt idx="9">
                  <c:v>44100</c:v>
                </c:pt>
                <c:pt idx="10">
                  <c:v>44101</c:v>
                </c:pt>
                <c:pt idx="11">
                  <c:v>44102</c:v>
                </c:pt>
                <c:pt idx="12">
                  <c:v>44103</c:v>
                </c:pt>
                <c:pt idx="13">
                  <c:v>44104</c:v>
                </c:pt>
                <c:pt idx="14">
                  <c:v>44105</c:v>
                </c:pt>
                <c:pt idx="15">
                  <c:v>44106</c:v>
                </c:pt>
                <c:pt idx="16">
                  <c:v>44107</c:v>
                </c:pt>
                <c:pt idx="17">
                  <c:v>44108</c:v>
                </c:pt>
                <c:pt idx="18">
                  <c:v>44109</c:v>
                </c:pt>
                <c:pt idx="19">
                  <c:v>44110</c:v>
                </c:pt>
                <c:pt idx="20">
                  <c:v>44111</c:v>
                </c:pt>
                <c:pt idx="21">
                  <c:v>44112</c:v>
                </c:pt>
                <c:pt idx="22">
                  <c:v>44113</c:v>
                </c:pt>
                <c:pt idx="23">
                  <c:v>44114</c:v>
                </c:pt>
                <c:pt idx="24">
                  <c:v>44115</c:v>
                </c:pt>
                <c:pt idx="25">
                  <c:v>44116</c:v>
                </c:pt>
                <c:pt idx="26">
                  <c:v>44117</c:v>
                </c:pt>
                <c:pt idx="27">
                  <c:v>44118</c:v>
                </c:pt>
                <c:pt idx="28">
                  <c:v>44119</c:v>
                </c:pt>
                <c:pt idx="29">
                  <c:v>44120</c:v>
                </c:pt>
                <c:pt idx="30">
                  <c:v>44121</c:v>
                </c:pt>
                <c:pt idx="31">
                  <c:v>44122</c:v>
                </c:pt>
                <c:pt idx="32">
                  <c:v>44123</c:v>
                </c:pt>
                <c:pt idx="33">
                  <c:v>44124</c:v>
                </c:pt>
                <c:pt idx="34">
                  <c:v>44125</c:v>
                </c:pt>
                <c:pt idx="35">
                  <c:v>44126</c:v>
                </c:pt>
                <c:pt idx="36">
                  <c:v>44127</c:v>
                </c:pt>
                <c:pt idx="37">
                  <c:v>44128</c:v>
                </c:pt>
                <c:pt idx="38">
                  <c:v>44129</c:v>
                </c:pt>
                <c:pt idx="39">
                  <c:v>44130</c:v>
                </c:pt>
                <c:pt idx="40">
                  <c:v>44131</c:v>
                </c:pt>
                <c:pt idx="41">
                  <c:v>44132</c:v>
                </c:pt>
                <c:pt idx="42">
                  <c:v>44133</c:v>
                </c:pt>
                <c:pt idx="43">
                  <c:v>44134</c:v>
                </c:pt>
                <c:pt idx="44">
                  <c:v>44135</c:v>
                </c:pt>
                <c:pt idx="45">
                  <c:v>44136</c:v>
                </c:pt>
                <c:pt idx="46">
                  <c:v>44137</c:v>
                </c:pt>
                <c:pt idx="47">
                  <c:v>44138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44142</c:v>
                </c:pt>
                <c:pt idx="52">
                  <c:v>44143</c:v>
                </c:pt>
                <c:pt idx="53">
                  <c:v>44144</c:v>
                </c:pt>
                <c:pt idx="54">
                  <c:v>44145</c:v>
                </c:pt>
                <c:pt idx="55">
                  <c:v>44146</c:v>
                </c:pt>
                <c:pt idx="56">
                  <c:v>44147</c:v>
                </c:pt>
                <c:pt idx="57">
                  <c:v>44148</c:v>
                </c:pt>
                <c:pt idx="58">
                  <c:v>44149</c:v>
                </c:pt>
                <c:pt idx="59">
                  <c:v>44150</c:v>
                </c:pt>
                <c:pt idx="60">
                  <c:v>44151</c:v>
                </c:pt>
                <c:pt idx="61">
                  <c:v>44152</c:v>
                </c:pt>
                <c:pt idx="62">
                  <c:v>44153</c:v>
                </c:pt>
                <c:pt idx="63">
                  <c:v>44154</c:v>
                </c:pt>
                <c:pt idx="64">
                  <c:v>44155</c:v>
                </c:pt>
                <c:pt idx="65">
                  <c:v>44156</c:v>
                </c:pt>
                <c:pt idx="66">
                  <c:v>44157</c:v>
                </c:pt>
                <c:pt idx="67">
                  <c:v>44158</c:v>
                </c:pt>
                <c:pt idx="68">
                  <c:v>44159</c:v>
                </c:pt>
                <c:pt idx="69">
                  <c:v>44160</c:v>
                </c:pt>
                <c:pt idx="70">
                  <c:v>44161</c:v>
                </c:pt>
                <c:pt idx="71">
                  <c:v>44162</c:v>
                </c:pt>
                <c:pt idx="72">
                  <c:v>44163</c:v>
                </c:pt>
                <c:pt idx="73">
                  <c:v>44164</c:v>
                </c:pt>
                <c:pt idx="74">
                  <c:v>44165</c:v>
                </c:pt>
                <c:pt idx="75">
                  <c:v>44166</c:v>
                </c:pt>
                <c:pt idx="76">
                  <c:v>44167</c:v>
                </c:pt>
                <c:pt idx="77">
                  <c:v>44168</c:v>
                </c:pt>
                <c:pt idx="78">
                  <c:v>44169</c:v>
                </c:pt>
                <c:pt idx="79">
                  <c:v>44170</c:v>
                </c:pt>
                <c:pt idx="80">
                  <c:v>44171</c:v>
                </c:pt>
                <c:pt idx="81">
                  <c:v>44172</c:v>
                </c:pt>
                <c:pt idx="82">
                  <c:v>44173</c:v>
                </c:pt>
                <c:pt idx="83">
                  <c:v>44174</c:v>
                </c:pt>
                <c:pt idx="84">
                  <c:v>44175</c:v>
                </c:pt>
                <c:pt idx="85">
                  <c:v>44176</c:v>
                </c:pt>
                <c:pt idx="86">
                  <c:v>44177</c:v>
                </c:pt>
                <c:pt idx="87">
                  <c:v>44178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44184</c:v>
                </c:pt>
                <c:pt idx="94">
                  <c:v>44185</c:v>
                </c:pt>
                <c:pt idx="95">
                  <c:v>44186</c:v>
                </c:pt>
                <c:pt idx="96">
                  <c:v>44187</c:v>
                </c:pt>
                <c:pt idx="97">
                  <c:v>44188</c:v>
                </c:pt>
                <c:pt idx="98">
                  <c:v>44189</c:v>
                </c:pt>
                <c:pt idx="99">
                  <c:v>44190</c:v>
                </c:pt>
                <c:pt idx="100">
                  <c:v>44191</c:v>
                </c:pt>
                <c:pt idx="101">
                  <c:v>44192</c:v>
                </c:pt>
                <c:pt idx="102">
                  <c:v>44193</c:v>
                </c:pt>
                <c:pt idx="103">
                  <c:v>44194</c:v>
                </c:pt>
                <c:pt idx="104">
                  <c:v>44195</c:v>
                </c:pt>
                <c:pt idx="105">
                  <c:v>44196</c:v>
                </c:pt>
                <c:pt idx="106">
                  <c:v>44197</c:v>
                </c:pt>
                <c:pt idx="107">
                  <c:v>44198</c:v>
                </c:pt>
                <c:pt idx="108">
                  <c:v>44199</c:v>
                </c:pt>
                <c:pt idx="109">
                  <c:v>44200</c:v>
                </c:pt>
                <c:pt idx="110">
                  <c:v>44201</c:v>
                </c:pt>
                <c:pt idx="111">
                  <c:v>44202</c:v>
                </c:pt>
                <c:pt idx="112">
                  <c:v>44203</c:v>
                </c:pt>
                <c:pt idx="113">
                  <c:v>44204</c:v>
                </c:pt>
                <c:pt idx="114">
                  <c:v>44205</c:v>
                </c:pt>
                <c:pt idx="115">
                  <c:v>44206</c:v>
                </c:pt>
                <c:pt idx="116">
                  <c:v>44207</c:v>
                </c:pt>
                <c:pt idx="117">
                  <c:v>44208</c:v>
                </c:pt>
                <c:pt idx="118">
                  <c:v>44209</c:v>
                </c:pt>
                <c:pt idx="119">
                  <c:v>44210</c:v>
                </c:pt>
                <c:pt idx="120">
                  <c:v>44211</c:v>
                </c:pt>
                <c:pt idx="121">
                  <c:v>44212</c:v>
                </c:pt>
                <c:pt idx="122">
                  <c:v>44213</c:v>
                </c:pt>
                <c:pt idx="123">
                  <c:v>44214</c:v>
                </c:pt>
                <c:pt idx="124">
                  <c:v>44215</c:v>
                </c:pt>
                <c:pt idx="125">
                  <c:v>44216</c:v>
                </c:pt>
                <c:pt idx="126">
                  <c:v>44217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  <c:pt idx="147">
                  <c:v>44238</c:v>
                </c:pt>
                <c:pt idx="148">
                  <c:v>44239</c:v>
                </c:pt>
                <c:pt idx="149">
                  <c:v>44240</c:v>
                </c:pt>
                <c:pt idx="150">
                  <c:v>44241</c:v>
                </c:pt>
              </c:numCache>
            </c:numRef>
          </c:cat>
          <c:val>
            <c:numRef>
              <c:f>'Comparing DOH to UF Dashboard'!$I$186:$I$336</c:f>
              <c:numCache>
                <c:formatCode>General</c:formatCode>
                <c:ptCount val="151"/>
                <c:pt idx="55" formatCode="0">
                  <c:v>291.28571428571428</c:v>
                </c:pt>
                <c:pt idx="56" formatCode="0">
                  <c:v>263.42857142857144</c:v>
                </c:pt>
                <c:pt idx="57" formatCode="0">
                  <c:v>267.57142857142856</c:v>
                </c:pt>
                <c:pt idx="58" formatCode="0">
                  <c:v>336</c:v>
                </c:pt>
                <c:pt idx="59" formatCode="0">
                  <c:v>212.42857142857142</c:v>
                </c:pt>
                <c:pt idx="60" formatCode="0">
                  <c:v>202</c:v>
                </c:pt>
                <c:pt idx="61" formatCode="0">
                  <c:v>253.57142857142858</c:v>
                </c:pt>
                <c:pt idx="62" formatCode="0">
                  <c:v>271.71428571428572</c:v>
                </c:pt>
                <c:pt idx="63" formatCode="0">
                  <c:v>339</c:v>
                </c:pt>
                <c:pt idx="64" formatCode="0">
                  <c:v>433</c:v>
                </c:pt>
                <c:pt idx="65" formatCode="0">
                  <c:v>425.28571428571428</c:v>
                </c:pt>
                <c:pt idx="66" formatCode="0">
                  <c:v>426.28571428571428</c:v>
                </c:pt>
                <c:pt idx="67" formatCode="0">
                  <c:v>458</c:v>
                </c:pt>
                <c:pt idx="68" formatCode="0">
                  <c:v>418.57142857142856</c:v>
                </c:pt>
                <c:pt idx="69" formatCode="0">
                  <c:v>417.5</c:v>
                </c:pt>
                <c:pt idx="70" formatCode="0">
                  <c:v>381.33333333333331</c:v>
                </c:pt>
                <c:pt idx="71" formatCode="0">
                  <c:v>280.66666666666669</c:v>
                </c:pt>
                <c:pt idx="72" formatCode="0">
                  <c:v>209.83333333333334</c:v>
                </c:pt>
                <c:pt idx="73" formatCode="0">
                  <c:v>233.66666666666666</c:v>
                </c:pt>
                <c:pt idx="74" formatCode="0">
                  <c:v>197.83333333333334</c:v>
                </c:pt>
                <c:pt idx="75" formatCode="0">
                  <c:v>169.33333333333334</c:v>
                </c:pt>
                <c:pt idx="76" formatCode="0">
                  <c:v>189.14285714285714</c:v>
                </c:pt>
                <c:pt idx="77" formatCode="0">
                  <c:v>168.42857142857142</c:v>
                </c:pt>
                <c:pt idx="78" formatCode="0">
                  <c:v>203.57142857142858</c:v>
                </c:pt>
                <c:pt idx="79" formatCode="0">
                  <c:v>227.42857142857142</c:v>
                </c:pt>
                <c:pt idx="80" formatCode="0">
                  <c:v>216.14285714285714</c:v>
                </c:pt>
                <c:pt idx="81" formatCode="0">
                  <c:v>215.28571428571428</c:v>
                </c:pt>
                <c:pt idx="82" formatCode="0">
                  <c:v>212.14285714285714</c:v>
                </c:pt>
                <c:pt idx="83" formatCode="0">
                  <c:v>221.28571428571428</c:v>
                </c:pt>
                <c:pt idx="84" formatCode="0">
                  <c:v>219.14285714285714</c:v>
                </c:pt>
                <c:pt idx="85" formatCode="0">
                  <c:v>235.85714285714286</c:v>
                </c:pt>
                <c:pt idx="86" formatCode="0">
                  <c:v>224.28571428571428</c:v>
                </c:pt>
                <c:pt idx="87" formatCode="0">
                  <c:v>240.85714285714286</c:v>
                </c:pt>
                <c:pt idx="88" formatCode="0">
                  <c:v>250.28571428571428</c:v>
                </c:pt>
                <c:pt idx="89" formatCode="0">
                  <c:v>263.71428571428572</c:v>
                </c:pt>
                <c:pt idx="90" formatCode="0">
                  <c:v>266.71428571428572</c:v>
                </c:pt>
                <c:pt idx="91" formatCode="0">
                  <c:v>272.28571428571428</c:v>
                </c:pt>
                <c:pt idx="92" formatCode="0">
                  <c:v>271.14285714285717</c:v>
                </c:pt>
                <c:pt idx="93" formatCode="0">
                  <c:v>262.42857142857144</c:v>
                </c:pt>
                <c:pt idx="94" formatCode="0">
                  <c:v>253.42857142857142</c:v>
                </c:pt>
                <c:pt idx="95" formatCode="0">
                  <c:v>251.57142857142858</c:v>
                </c:pt>
                <c:pt idx="96" formatCode="0">
                  <c:v>240</c:v>
                </c:pt>
                <c:pt idx="97" formatCode="0">
                  <c:v>212.85714285714286</c:v>
                </c:pt>
                <c:pt idx="98" formatCode="0">
                  <c:v>201.33333333333334</c:v>
                </c:pt>
                <c:pt idx="99" formatCode="0">
                  <c:v>149</c:v>
                </c:pt>
                <c:pt idx="100" formatCode="0">
                  <c:v>162.5</c:v>
                </c:pt>
                <c:pt idx="101" formatCode="0">
                  <c:v>135.66666666666666</c:v>
                </c:pt>
                <c:pt idx="102" formatCode="0">
                  <c:v>117.16666666666667</c:v>
                </c:pt>
                <c:pt idx="103" formatCode="0">
                  <c:v>117.5</c:v>
                </c:pt>
                <c:pt idx="104" formatCode="0">
                  <c:v>107.83333333333333</c:v>
                </c:pt>
                <c:pt idx="105" formatCode="0">
                  <c:v>107.83333333333333</c:v>
                </c:pt>
                <c:pt idx="106" formatCode="0">
                  <c:v>126.33333333333333</c:v>
                </c:pt>
                <c:pt idx="107" formatCode="0">
                  <c:v>108.66666666666667</c:v>
                </c:pt>
                <c:pt idx="108" formatCode="0">
                  <c:v>129</c:v>
                </c:pt>
                <c:pt idx="109" formatCode="0">
                  <c:v>190.33333333333334</c:v>
                </c:pt>
                <c:pt idx="110" formatCode="0">
                  <c:v>243.33333333333334</c:v>
                </c:pt>
                <c:pt idx="111" formatCode="0">
                  <c:v>335.66666666666669</c:v>
                </c:pt>
                <c:pt idx="112" formatCode="0">
                  <c:v>406.14285714285717</c:v>
                </c:pt>
                <c:pt idx="113" formatCode="0">
                  <c:v>570.85714285714289</c:v>
                </c:pt>
                <c:pt idx="114" formatCode="0">
                  <c:v>615.57142857142856</c:v>
                </c:pt>
                <c:pt idx="115" formatCode="0">
                  <c:v>615.85714285714289</c:v>
                </c:pt>
                <c:pt idx="116" formatCode="0">
                  <c:v>878.42857142857144</c:v>
                </c:pt>
                <c:pt idx="117" formatCode="0">
                  <c:v>1110.4285714285713</c:v>
                </c:pt>
                <c:pt idx="118" formatCode="0">
                  <c:v>1117.1428571428571</c:v>
                </c:pt>
                <c:pt idx="119" formatCode="0">
                  <c:v>1217.8571428571429</c:v>
                </c:pt>
                <c:pt idx="120" formatCode="0">
                  <c:v>1121</c:v>
                </c:pt>
                <c:pt idx="121" formatCode="0">
                  <c:v>1154.7142857142858</c:v>
                </c:pt>
                <c:pt idx="122" formatCode="0">
                  <c:v>1180.2857142857142</c:v>
                </c:pt>
                <c:pt idx="123" formatCode="0">
                  <c:v>947.85714285714289</c:v>
                </c:pt>
                <c:pt idx="124" formatCode="0">
                  <c:v>679.71428571428567</c:v>
                </c:pt>
                <c:pt idx="125" formatCode="0">
                  <c:v>630.42857142857144</c:v>
                </c:pt>
                <c:pt idx="126" formatCode="0">
                  <c:v>433.57142857142856</c:v>
                </c:pt>
                <c:pt idx="127" formatCode="0">
                  <c:v>423</c:v>
                </c:pt>
                <c:pt idx="128" formatCode="0">
                  <c:v>352.57142857142856</c:v>
                </c:pt>
                <c:pt idx="129" formatCode="0">
                  <c:v>341.28571428571428</c:v>
                </c:pt>
                <c:pt idx="130" formatCode="0">
                  <c:v>287.28571428571428</c:v>
                </c:pt>
                <c:pt idx="131" formatCode="0">
                  <c:v>290.85714285714283</c:v>
                </c:pt>
                <c:pt idx="132" formatCode="0">
                  <c:v>279.85714285714283</c:v>
                </c:pt>
                <c:pt idx="133" formatCode="0">
                  <c:v>267.71428571428572</c:v>
                </c:pt>
                <c:pt idx="134" formatCode="0">
                  <c:v>267.28571428571428</c:v>
                </c:pt>
                <c:pt idx="135" formatCode="0">
                  <c:v>301.71428571428572</c:v>
                </c:pt>
                <c:pt idx="136" formatCode="0">
                  <c:v>290.57142857142856</c:v>
                </c:pt>
                <c:pt idx="137" formatCode="0">
                  <c:v>297.28571428571428</c:v>
                </c:pt>
                <c:pt idx="138" formatCode="0">
                  <c:v>288.42857142857144</c:v>
                </c:pt>
                <c:pt idx="139" formatCode="0">
                  <c:v>253</c:v>
                </c:pt>
                <c:pt idx="140" formatCode="0">
                  <c:v>301.85714285714283</c:v>
                </c:pt>
                <c:pt idx="141" formatCode="0">
                  <c:v>258.14285714285717</c:v>
                </c:pt>
                <c:pt idx="142" formatCode="0">
                  <c:v>226.85714285714286</c:v>
                </c:pt>
                <c:pt idx="143" formatCode="0">
                  <c:v>221.28571428571428</c:v>
                </c:pt>
                <c:pt idx="144" formatCode="0">
                  <c:v>207.14285714285714</c:v>
                </c:pt>
                <c:pt idx="145" formatCode="0">
                  <c:v>200.85714285714286</c:v>
                </c:pt>
                <c:pt idx="146" formatCode="0">
                  <c:v>218.28571428571428</c:v>
                </c:pt>
                <c:pt idx="147" formatCode="0">
                  <c:v>186.85714285714286</c:v>
                </c:pt>
                <c:pt idx="148" formatCode="0">
                  <c:v>182</c:v>
                </c:pt>
                <c:pt idx="149" formatCode="0">
                  <c:v>175.57142857142858</c:v>
                </c:pt>
                <c:pt idx="150" formatCode="0">
                  <c:v>182.85714285714286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8-4963-9914-2585A3067159}"/>
            </c:ext>
          </c:extLst>
        </c:ser>
        <c:ser>
          <c:idx val="2"/>
          <c:order val="2"/>
          <c:tx>
            <c:strRef>
              <c:f>'Comparing DOH to UF Dashboard'!$L$2</c:f>
              <c:strCache>
                <c:ptCount val="1"/>
                <c:pt idx="0">
                  <c:v># of Negatives @ UF Health Shands Hospital (7 Day Moving Average)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Dashboard'!$A$186:$A$336</c:f>
              <c:numCache>
                <c:formatCode>m/d;@</c:formatCode>
                <c:ptCount val="151"/>
                <c:pt idx="0">
                  <c:v>44091</c:v>
                </c:pt>
                <c:pt idx="1">
                  <c:v>44092</c:v>
                </c:pt>
                <c:pt idx="2">
                  <c:v>44093</c:v>
                </c:pt>
                <c:pt idx="3">
                  <c:v>44094</c:v>
                </c:pt>
                <c:pt idx="4">
                  <c:v>44095</c:v>
                </c:pt>
                <c:pt idx="5">
                  <c:v>44096</c:v>
                </c:pt>
                <c:pt idx="6">
                  <c:v>44097</c:v>
                </c:pt>
                <c:pt idx="7">
                  <c:v>44098</c:v>
                </c:pt>
                <c:pt idx="8">
                  <c:v>44099</c:v>
                </c:pt>
                <c:pt idx="9">
                  <c:v>44100</c:v>
                </c:pt>
                <c:pt idx="10">
                  <c:v>44101</c:v>
                </c:pt>
                <c:pt idx="11">
                  <c:v>44102</c:v>
                </c:pt>
                <c:pt idx="12">
                  <c:v>44103</c:v>
                </c:pt>
                <c:pt idx="13">
                  <c:v>44104</c:v>
                </c:pt>
                <c:pt idx="14">
                  <c:v>44105</c:v>
                </c:pt>
                <c:pt idx="15">
                  <c:v>44106</c:v>
                </c:pt>
                <c:pt idx="16">
                  <c:v>44107</c:v>
                </c:pt>
                <c:pt idx="17">
                  <c:v>44108</c:v>
                </c:pt>
                <c:pt idx="18">
                  <c:v>44109</c:v>
                </c:pt>
                <c:pt idx="19">
                  <c:v>44110</c:v>
                </c:pt>
                <c:pt idx="20">
                  <c:v>44111</c:v>
                </c:pt>
                <c:pt idx="21">
                  <c:v>44112</c:v>
                </c:pt>
                <c:pt idx="22">
                  <c:v>44113</c:v>
                </c:pt>
                <c:pt idx="23">
                  <c:v>44114</c:v>
                </c:pt>
                <c:pt idx="24">
                  <c:v>44115</c:v>
                </c:pt>
                <c:pt idx="25">
                  <c:v>44116</c:v>
                </c:pt>
                <c:pt idx="26">
                  <c:v>44117</c:v>
                </c:pt>
                <c:pt idx="27">
                  <c:v>44118</c:v>
                </c:pt>
                <c:pt idx="28">
                  <c:v>44119</c:v>
                </c:pt>
                <c:pt idx="29">
                  <c:v>44120</c:v>
                </c:pt>
                <c:pt idx="30">
                  <c:v>44121</c:v>
                </c:pt>
                <c:pt idx="31">
                  <c:v>44122</c:v>
                </c:pt>
                <c:pt idx="32">
                  <c:v>44123</c:v>
                </c:pt>
                <c:pt idx="33">
                  <c:v>44124</c:v>
                </c:pt>
                <c:pt idx="34">
                  <c:v>44125</c:v>
                </c:pt>
                <c:pt idx="35">
                  <c:v>44126</c:v>
                </c:pt>
                <c:pt idx="36">
                  <c:v>44127</c:v>
                </c:pt>
                <c:pt idx="37">
                  <c:v>44128</c:v>
                </c:pt>
                <c:pt idx="38">
                  <c:v>44129</c:v>
                </c:pt>
                <c:pt idx="39">
                  <c:v>44130</c:v>
                </c:pt>
                <c:pt idx="40">
                  <c:v>44131</c:v>
                </c:pt>
                <c:pt idx="41">
                  <c:v>44132</c:v>
                </c:pt>
                <c:pt idx="42">
                  <c:v>44133</c:v>
                </c:pt>
                <c:pt idx="43">
                  <c:v>44134</c:v>
                </c:pt>
                <c:pt idx="44">
                  <c:v>44135</c:v>
                </c:pt>
                <c:pt idx="45">
                  <c:v>44136</c:v>
                </c:pt>
                <c:pt idx="46">
                  <c:v>44137</c:v>
                </c:pt>
                <c:pt idx="47">
                  <c:v>44138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44142</c:v>
                </c:pt>
                <c:pt idx="52">
                  <c:v>44143</c:v>
                </c:pt>
                <c:pt idx="53">
                  <c:v>44144</c:v>
                </c:pt>
                <c:pt idx="54">
                  <c:v>44145</c:v>
                </c:pt>
                <c:pt idx="55">
                  <c:v>44146</c:v>
                </c:pt>
                <c:pt idx="56">
                  <c:v>44147</c:v>
                </c:pt>
                <c:pt idx="57">
                  <c:v>44148</c:v>
                </c:pt>
                <c:pt idx="58">
                  <c:v>44149</c:v>
                </c:pt>
                <c:pt idx="59">
                  <c:v>44150</c:v>
                </c:pt>
                <c:pt idx="60">
                  <c:v>44151</c:v>
                </c:pt>
                <c:pt idx="61">
                  <c:v>44152</c:v>
                </c:pt>
                <c:pt idx="62">
                  <c:v>44153</c:v>
                </c:pt>
                <c:pt idx="63">
                  <c:v>44154</c:v>
                </c:pt>
                <c:pt idx="64">
                  <c:v>44155</c:v>
                </c:pt>
                <c:pt idx="65">
                  <c:v>44156</c:v>
                </c:pt>
                <c:pt idx="66">
                  <c:v>44157</c:v>
                </c:pt>
                <c:pt idx="67">
                  <c:v>44158</c:v>
                </c:pt>
                <c:pt idx="68">
                  <c:v>44159</c:v>
                </c:pt>
                <c:pt idx="69">
                  <c:v>44160</c:v>
                </c:pt>
                <c:pt idx="70">
                  <c:v>44161</c:v>
                </c:pt>
                <c:pt idx="71">
                  <c:v>44162</c:v>
                </c:pt>
                <c:pt idx="72">
                  <c:v>44163</c:v>
                </c:pt>
                <c:pt idx="73">
                  <c:v>44164</c:v>
                </c:pt>
                <c:pt idx="74">
                  <c:v>44165</c:v>
                </c:pt>
                <c:pt idx="75">
                  <c:v>44166</c:v>
                </c:pt>
                <c:pt idx="76">
                  <c:v>44167</c:v>
                </c:pt>
                <c:pt idx="77">
                  <c:v>44168</c:v>
                </c:pt>
                <c:pt idx="78">
                  <c:v>44169</c:v>
                </c:pt>
                <c:pt idx="79">
                  <c:v>44170</c:v>
                </c:pt>
                <c:pt idx="80">
                  <c:v>44171</c:v>
                </c:pt>
                <c:pt idx="81">
                  <c:v>44172</c:v>
                </c:pt>
                <c:pt idx="82">
                  <c:v>44173</c:v>
                </c:pt>
                <c:pt idx="83">
                  <c:v>44174</c:v>
                </c:pt>
                <c:pt idx="84">
                  <c:v>44175</c:v>
                </c:pt>
                <c:pt idx="85">
                  <c:v>44176</c:v>
                </c:pt>
                <c:pt idx="86">
                  <c:v>44177</c:v>
                </c:pt>
                <c:pt idx="87">
                  <c:v>44178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44184</c:v>
                </c:pt>
                <c:pt idx="94">
                  <c:v>44185</c:v>
                </c:pt>
                <c:pt idx="95">
                  <c:v>44186</c:v>
                </c:pt>
                <c:pt idx="96">
                  <c:v>44187</c:v>
                </c:pt>
                <c:pt idx="97">
                  <c:v>44188</c:v>
                </c:pt>
                <c:pt idx="98">
                  <c:v>44189</c:v>
                </c:pt>
                <c:pt idx="99">
                  <c:v>44190</c:v>
                </c:pt>
                <c:pt idx="100">
                  <c:v>44191</c:v>
                </c:pt>
                <c:pt idx="101">
                  <c:v>44192</c:v>
                </c:pt>
                <c:pt idx="102">
                  <c:v>44193</c:v>
                </c:pt>
                <c:pt idx="103">
                  <c:v>44194</c:v>
                </c:pt>
                <c:pt idx="104">
                  <c:v>44195</c:v>
                </c:pt>
                <c:pt idx="105">
                  <c:v>44196</c:v>
                </c:pt>
                <c:pt idx="106">
                  <c:v>44197</c:v>
                </c:pt>
                <c:pt idx="107">
                  <c:v>44198</c:v>
                </c:pt>
                <c:pt idx="108">
                  <c:v>44199</c:v>
                </c:pt>
                <c:pt idx="109">
                  <c:v>44200</c:v>
                </c:pt>
                <c:pt idx="110">
                  <c:v>44201</c:v>
                </c:pt>
                <c:pt idx="111">
                  <c:v>44202</c:v>
                </c:pt>
                <c:pt idx="112">
                  <c:v>44203</c:v>
                </c:pt>
                <c:pt idx="113">
                  <c:v>44204</c:v>
                </c:pt>
                <c:pt idx="114">
                  <c:v>44205</c:v>
                </c:pt>
                <c:pt idx="115">
                  <c:v>44206</c:v>
                </c:pt>
                <c:pt idx="116">
                  <c:v>44207</c:v>
                </c:pt>
                <c:pt idx="117">
                  <c:v>44208</c:v>
                </c:pt>
                <c:pt idx="118">
                  <c:v>44209</c:v>
                </c:pt>
                <c:pt idx="119">
                  <c:v>44210</c:v>
                </c:pt>
                <c:pt idx="120">
                  <c:v>44211</c:v>
                </c:pt>
                <c:pt idx="121">
                  <c:v>44212</c:v>
                </c:pt>
                <c:pt idx="122">
                  <c:v>44213</c:v>
                </c:pt>
                <c:pt idx="123">
                  <c:v>44214</c:v>
                </c:pt>
                <c:pt idx="124">
                  <c:v>44215</c:v>
                </c:pt>
                <c:pt idx="125">
                  <c:v>44216</c:v>
                </c:pt>
                <c:pt idx="126">
                  <c:v>44217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  <c:pt idx="147">
                  <c:v>44238</c:v>
                </c:pt>
                <c:pt idx="148">
                  <c:v>44239</c:v>
                </c:pt>
                <c:pt idx="149">
                  <c:v>44240</c:v>
                </c:pt>
                <c:pt idx="150">
                  <c:v>44241</c:v>
                </c:pt>
              </c:numCache>
            </c:numRef>
          </c:cat>
          <c:val>
            <c:numRef>
              <c:f>'Comparing DOH to UF Dashboard'!$L$186:$L$336</c:f>
              <c:numCache>
                <c:formatCode>General</c:formatCode>
                <c:ptCount val="151"/>
                <c:pt idx="55" formatCode="0">
                  <c:v>166.14285714285714</c:v>
                </c:pt>
                <c:pt idx="56" formatCode="0">
                  <c:v>170</c:v>
                </c:pt>
                <c:pt idx="57" formatCode="0">
                  <c:v>185</c:v>
                </c:pt>
                <c:pt idx="58" formatCode="0">
                  <c:v>219</c:v>
                </c:pt>
                <c:pt idx="59" formatCode="0">
                  <c:v>162</c:v>
                </c:pt>
                <c:pt idx="60" formatCode="0">
                  <c:v>160.42857142857142</c:v>
                </c:pt>
                <c:pt idx="61" formatCode="0">
                  <c:v>166</c:v>
                </c:pt>
                <c:pt idx="62" formatCode="0">
                  <c:v>171.42857142857142</c:v>
                </c:pt>
                <c:pt idx="63" formatCode="0">
                  <c:v>168</c:v>
                </c:pt>
                <c:pt idx="64" formatCode="0">
                  <c:v>185.28571428571428</c:v>
                </c:pt>
                <c:pt idx="65" formatCode="0">
                  <c:v>172.14285714285714</c:v>
                </c:pt>
                <c:pt idx="66" formatCode="0">
                  <c:v>167.57142857142858</c:v>
                </c:pt>
                <c:pt idx="67" formatCode="0">
                  <c:v>161.42857142857142</c:v>
                </c:pt>
                <c:pt idx="68" formatCode="0">
                  <c:v>158.57142857142858</c:v>
                </c:pt>
                <c:pt idx="69" formatCode="0">
                  <c:v>152.5</c:v>
                </c:pt>
                <c:pt idx="70" formatCode="0">
                  <c:v>171.66666666666666</c:v>
                </c:pt>
                <c:pt idx="71" formatCode="0">
                  <c:v>151.33333333333334</c:v>
                </c:pt>
                <c:pt idx="72" formatCode="0">
                  <c:v>148</c:v>
                </c:pt>
                <c:pt idx="73" formatCode="0">
                  <c:v>153.5</c:v>
                </c:pt>
                <c:pt idx="74" formatCode="0">
                  <c:v>161.66666666666666</c:v>
                </c:pt>
                <c:pt idx="75" formatCode="0">
                  <c:v>169.66666666666666</c:v>
                </c:pt>
                <c:pt idx="76" formatCode="0">
                  <c:v>172.85714285714286</c:v>
                </c:pt>
                <c:pt idx="77" formatCode="0">
                  <c:v>161</c:v>
                </c:pt>
                <c:pt idx="78" formatCode="0">
                  <c:v>164.42857142857142</c:v>
                </c:pt>
                <c:pt idx="79" formatCode="0">
                  <c:v>171.71428571428572</c:v>
                </c:pt>
                <c:pt idx="80" formatCode="0">
                  <c:v>174.71428571428572</c:v>
                </c:pt>
                <c:pt idx="81" formatCode="0">
                  <c:v>166.57142857142858</c:v>
                </c:pt>
                <c:pt idx="82" formatCode="0">
                  <c:v>163.71428571428572</c:v>
                </c:pt>
                <c:pt idx="83" formatCode="0">
                  <c:v>159.14285714285714</c:v>
                </c:pt>
                <c:pt idx="84" formatCode="0">
                  <c:v>161.57142857142858</c:v>
                </c:pt>
                <c:pt idx="85" formatCode="0">
                  <c:v>165.42857142857142</c:v>
                </c:pt>
                <c:pt idx="86" formatCode="0">
                  <c:v>153.28571428571428</c:v>
                </c:pt>
                <c:pt idx="87" formatCode="0">
                  <c:v>152.57142857142858</c:v>
                </c:pt>
                <c:pt idx="88" formatCode="0">
                  <c:v>156.28571428571428</c:v>
                </c:pt>
                <c:pt idx="89" formatCode="0">
                  <c:v>156</c:v>
                </c:pt>
                <c:pt idx="90" formatCode="0">
                  <c:v>167.57142857142858</c:v>
                </c:pt>
                <c:pt idx="91" formatCode="0">
                  <c:v>167.14285714285714</c:v>
                </c:pt>
                <c:pt idx="92" formatCode="0">
                  <c:v>168.85714285714286</c:v>
                </c:pt>
                <c:pt idx="93" formatCode="0">
                  <c:v>171.57142857142858</c:v>
                </c:pt>
                <c:pt idx="94" formatCode="0">
                  <c:v>161.28571428571428</c:v>
                </c:pt>
                <c:pt idx="95" formatCode="0">
                  <c:v>157.14285714285714</c:v>
                </c:pt>
                <c:pt idx="96" formatCode="0">
                  <c:v>148.42857142857142</c:v>
                </c:pt>
                <c:pt idx="97" formatCode="0">
                  <c:v>130.42857142857142</c:v>
                </c:pt>
                <c:pt idx="98" formatCode="0">
                  <c:v>122</c:v>
                </c:pt>
                <c:pt idx="99" formatCode="0">
                  <c:v>132.16666666666666</c:v>
                </c:pt>
                <c:pt idx="100" formatCode="0">
                  <c:v>126.83333333333333</c:v>
                </c:pt>
                <c:pt idx="101" formatCode="0">
                  <c:v>129.66666666666666</c:v>
                </c:pt>
                <c:pt idx="102" formatCode="0">
                  <c:v>117.5</c:v>
                </c:pt>
                <c:pt idx="103" formatCode="0">
                  <c:v>128.5</c:v>
                </c:pt>
                <c:pt idx="104" formatCode="0">
                  <c:v>137.33333333333334</c:v>
                </c:pt>
                <c:pt idx="105" formatCode="0">
                  <c:v>137.33333333333334</c:v>
                </c:pt>
                <c:pt idx="106" formatCode="0">
                  <c:v>145.5</c:v>
                </c:pt>
                <c:pt idx="107" formatCode="0">
                  <c:v>148.5</c:v>
                </c:pt>
                <c:pt idx="108" formatCode="0">
                  <c:v>149</c:v>
                </c:pt>
                <c:pt idx="109" formatCode="0">
                  <c:v>164</c:v>
                </c:pt>
                <c:pt idx="110" formatCode="0">
                  <c:v>160.83333333333334</c:v>
                </c:pt>
                <c:pt idx="111" formatCode="0">
                  <c:v>157.5</c:v>
                </c:pt>
                <c:pt idx="112" formatCode="0">
                  <c:v>160.14285714285714</c:v>
                </c:pt>
                <c:pt idx="113" formatCode="0">
                  <c:v>145.85714285714286</c:v>
                </c:pt>
                <c:pt idx="114" formatCode="0">
                  <c:v>152.85714285714286</c:v>
                </c:pt>
                <c:pt idx="115" formatCode="0">
                  <c:v>153.57142857142858</c:v>
                </c:pt>
                <c:pt idx="116" formatCode="0">
                  <c:v>153</c:v>
                </c:pt>
                <c:pt idx="117" formatCode="0">
                  <c:v>150.57142857142858</c:v>
                </c:pt>
                <c:pt idx="118" formatCode="0">
                  <c:v>150.85714285714286</c:v>
                </c:pt>
                <c:pt idx="119" formatCode="0">
                  <c:v>146.28571428571428</c:v>
                </c:pt>
                <c:pt idx="120" formatCode="0">
                  <c:v>143.28571428571428</c:v>
                </c:pt>
                <c:pt idx="121" formatCode="0">
                  <c:v>140</c:v>
                </c:pt>
                <c:pt idx="122" formatCode="0">
                  <c:v>140.14285714285714</c:v>
                </c:pt>
                <c:pt idx="123" formatCode="0">
                  <c:v>138.57142857142858</c:v>
                </c:pt>
                <c:pt idx="124" formatCode="0">
                  <c:v>136.28571428571428</c:v>
                </c:pt>
                <c:pt idx="125" formatCode="0">
                  <c:v>140.42857142857142</c:v>
                </c:pt>
                <c:pt idx="126" formatCode="0">
                  <c:v>137.57142857142858</c:v>
                </c:pt>
                <c:pt idx="127" formatCode="0">
                  <c:v>153.71428571428572</c:v>
                </c:pt>
                <c:pt idx="128" formatCode="0">
                  <c:v>155.85714285714286</c:v>
                </c:pt>
                <c:pt idx="129" formatCode="0">
                  <c:v>155.71428571428572</c:v>
                </c:pt>
                <c:pt idx="130" formatCode="0">
                  <c:v>161</c:v>
                </c:pt>
                <c:pt idx="131" formatCode="0">
                  <c:v>158</c:v>
                </c:pt>
                <c:pt idx="132" formatCode="0">
                  <c:v>154.28571428571428</c:v>
                </c:pt>
                <c:pt idx="133" formatCode="0">
                  <c:v>150.42857142857142</c:v>
                </c:pt>
                <c:pt idx="134" formatCode="0">
                  <c:v>143</c:v>
                </c:pt>
                <c:pt idx="135" formatCode="0">
                  <c:v>149.42857142857142</c:v>
                </c:pt>
                <c:pt idx="136" formatCode="0">
                  <c:v>149.85714285714286</c:v>
                </c:pt>
                <c:pt idx="137" formatCode="0">
                  <c:v>150.57142857142858</c:v>
                </c:pt>
                <c:pt idx="138" formatCode="0">
                  <c:v>152.85714285714286</c:v>
                </c:pt>
                <c:pt idx="139" formatCode="0">
                  <c:v>144.42857142857142</c:v>
                </c:pt>
                <c:pt idx="140" formatCode="0">
                  <c:v>165.85714285714286</c:v>
                </c:pt>
                <c:pt idx="141" formatCode="0">
                  <c:v>158</c:v>
                </c:pt>
                <c:pt idx="142" formatCode="0">
                  <c:v>147.71428571428572</c:v>
                </c:pt>
                <c:pt idx="143" formatCode="0">
                  <c:v>146.85714285714286</c:v>
                </c:pt>
                <c:pt idx="144" formatCode="0">
                  <c:v>142.28571428571428</c:v>
                </c:pt>
                <c:pt idx="145" formatCode="0">
                  <c:v>149.71428571428572</c:v>
                </c:pt>
                <c:pt idx="146" formatCode="0">
                  <c:v>157.85714285714286</c:v>
                </c:pt>
                <c:pt idx="147" formatCode="0">
                  <c:v>149.71428571428572</c:v>
                </c:pt>
                <c:pt idx="148" formatCode="0">
                  <c:v>147.28571428571428</c:v>
                </c:pt>
                <c:pt idx="149" formatCode="0">
                  <c:v>149.28571428571428</c:v>
                </c:pt>
                <c:pt idx="150" formatCode="0">
                  <c:v>148.57142857142858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8-4963-9914-2585A3067159}"/>
            </c:ext>
          </c:extLst>
        </c:ser>
        <c:ser>
          <c:idx val="3"/>
          <c:order val="3"/>
          <c:tx>
            <c:strRef>
              <c:f>'Comparing DOH to UF Dashboard'!$O$2</c:f>
              <c:strCache>
                <c:ptCount val="1"/>
                <c:pt idx="0">
                  <c:v># of Negatives @ UF Health Jacksonville (7 Day Moving Average)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Dashboard'!$A$186:$A$336</c:f>
              <c:numCache>
                <c:formatCode>m/d;@</c:formatCode>
                <c:ptCount val="151"/>
                <c:pt idx="0">
                  <c:v>44091</c:v>
                </c:pt>
                <c:pt idx="1">
                  <c:v>44092</c:v>
                </c:pt>
                <c:pt idx="2">
                  <c:v>44093</c:v>
                </c:pt>
                <c:pt idx="3">
                  <c:v>44094</c:v>
                </c:pt>
                <c:pt idx="4">
                  <c:v>44095</c:v>
                </c:pt>
                <c:pt idx="5">
                  <c:v>44096</c:v>
                </c:pt>
                <c:pt idx="6">
                  <c:v>44097</c:v>
                </c:pt>
                <c:pt idx="7">
                  <c:v>44098</c:v>
                </c:pt>
                <c:pt idx="8">
                  <c:v>44099</c:v>
                </c:pt>
                <c:pt idx="9">
                  <c:v>44100</c:v>
                </c:pt>
                <c:pt idx="10">
                  <c:v>44101</c:v>
                </c:pt>
                <c:pt idx="11">
                  <c:v>44102</c:v>
                </c:pt>
                <c:pt idx="12">
                  <c:v>44103</c:v>
                </c:pt>
                <c:pt idx="13">
                  <c:v>44104</c:v>
                </c:pt>
                <c:pt idx="14">
                  <c:v>44105</c:v>
                </c:pt>
                <c:pt idx="15">
                  <c:v>44106</c:v>
                </c:pt>
                <c:pt idx="16">
                  <c:v>44107</c:v>
                </c:pt>
                <c:pt idx="17">
                  <c:v>44108</c:v>
                </c:pt>
                <c:pt idx="18">
                  <c:v>44109</c:v>
                </c:pt>
                <c:pt idx="19">
                  <c:v>44110</c:v>
                </c:pt>
                <c:pt idx="20">
                  <c:v>44111</c:v>
                </c:pt>
                <c:pt idx="21">
                  <c:v>44112</c:v>
                </c:pt>
                <c:pt idx="22">
                  <c:v>44113</c:v>
                </c:pt>
                <c:pt idx="23">
                  <c:v>44114</c:v>
                </c:pt>
                <c:pt idx="24">
                  <c:v>44115</c:v>
                </c:pt>
                <c:pt idx="25">
                  <c:v>44116</c:v>
                </c:pt>
                <c:pt idx="26">
                  <c:v>44117</c:v>
                </c:pt>
                <c:pt idx="27">
                  <c:v>44118</c:v>
                </c:pt>
                <c:pt idx="28">
                  <c:v>44119</c:v>
                </c:pt>
                <c:pt idx="29">
                  <c:v>44120</c:v>
                </c:pt>
                <c:pt idx="30">
                  <c:v>44121</c:v>
                </c:pt>
                <c:pt idx="31">
                  <c:v>44122</c:v>
                </c:pt>
                <c:pt idx="32">
                  <c:v>44123</c:v>
                </c:pt>
                <c:pt idx="33">
                  <c:v>44124</c:v>
                </c:pt>
                <c:pt idx="34">
                  <c:v>44125</c:v>
                </c:pt>
                <c:pt idx="35">
                  <c:v>44126</c:v>
                </c:pt>
                <c:pt idx="36">
                  <c:v>44127</c:v>
                </c:pt>
                <c:pt idx="37">
                  <c:v>44128</c:v>
                </c:pt>
                <c:pt idx="38">
                  <c:v>44129</c:v>
                </c:pt>
                <c:pt idx="39">
                  <c:v>44130</c:v>
                </c:pt>
                <c:pt idx="40">
                  <c:v>44131</c:v>
                </c:pt>
                <c:pt idx="41">
                  <c:v>44132</c:v>
                </c:pt>
                <c:pt idx="42">
                  <c:v>44133</c:v>
                </c:pt>
                <c:pt idx="43">
                  <c:v>44134</c:v>
                </c:pt>
                <c:pt idx="44">
                  <c:v>44135</c:v>
                </c:pt>
                <c:pt idx="45">
                  <c:v>44136</c:v>
                </c:pt>
                <c:pt idx="46">
                  <c:v>44137</c:v>
                </c:pt>
                <c:pt idx="47">
                  <c:v>44138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44142</c:v>
                </c:pt>
                <c:pt idx="52">
                  <c:v>44143</c:v>
                </c:pt>
                <c:pt idx="53">
                  <c:v>44144</c:v>
                </c:pt>
                <c:pt idx="54">
                  <c:v>44145</c:v>
                </c:pt>
                <c:pt idx="55">
                  <c:v>44146</c:v>
                </c:pt>
                <c:pt idx="56">
                  <c:v>44147</c:v>
                </c:pt>
                <c:pt idx="57">
                  <c:v>44148</c:v>
                </c:pt>
                <c:pt idx="58">
                  <c:v>44149</c:v>
                </c:pt>
                <c:pt idx="59">
                  <c:v>44150</c:v>
                </c:pt>
                <c:pt idx="60">
                  <c:v>44151</c:v>
                </c:pt>
                <c:pt idx="61">
                  <c:v>44152</c:v>
                </c:pt>
                <c:pt idx="62">
                  <c:v>44153</c:v>
                </c:pt>
                <c:pt idx="63">
                  <c:v>44154</c:v>
                </c:pt>
                <c:pt idx="64">
                  <c:v>44155</c:v>
                </c:pt>
                <c:pt idx="65">
                  <c:v>44156</c:v>
                </c:pt>
                <c:pt idx="66">
                  <c:v>44157</c:v>
                </c:pt>
                <c:pt idx="67">
                  <c:v>44158</c:v>
                </c:pt>
                <c:pt idx="68">
                  <c:v>44159</c:v>
                </c:pt>
                <c:pt idx="69">
                  <c:v>44160</c:v>
                </c:pt>
                <c:pt idx="70">
                  <c:v>44161</c:v>
                </c:pt>
                <c:pt idx="71">
                  <c:v>44162</c:v>
                </c:pt>
                <c:pt idx="72">
                  <c:v>44163</c:v>
                </c:pt>
                <c:pt idx="73">
                  <c:v>44164</c:v>
                </c:pt>
                <c:pt idx="74">
                  <c:v>44165</c:v>
                </c:pt>
                <c:pt idx="75">
                  <c:v>44166</c:v>
                </c:pt>
                <c:pt idx="76">
                  <c:v>44167</c:v>
                </c:pt>
                <c:pt idx="77">
                  <c:v>44168</c:v>
                </c:pt>
                <c:pt idx="78">
                  <c:v>44169</c:v>
                </c:pt>
                <c:pt idx="79">
                  <c:v>44170</c:v>
                </c:pt>
                <c:pt idx="80">
                  <c:v>44171</c:v>
                </c:pt>
                <c:pt idx="81">
                  <c:v>44172</c:v>
                </c:pt>
                <c:pt idx="82">
                  <c:v>44173</c:v>
                </c:pt>
                <c:pt idx="83">
                  <c:v>44174</c:v>
                </c:pt>
                <c:pt idx="84">
                  <c:v>44175</c:v>
                </c:pt>
                <c:pt idx="85">
                  <c:v>44176</c:v>
                </c:pt>
                <c:pt idx="86">
                  <c:v>44177</c:v>
                </c:pt>
                <c:pt idx="87">
                  <c:v>44178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44184</c:v>
                </c:pt>
                <c:pt idx="94">
                  <c:v>44185</c:v>
                </c:pt>
                <c:pt idx="95">
                  <c:v>44186</c:v>
                </c:pt>
                <c:pt idx="96">
                  <c:v>44187</c:v>
                </c:pt>
                <c:pt idx="97">
                  <c:v>44188</c:v>
                </c:pt>
                <c:pt idx="98">
                  <c:v>44189</c:v>
                </c:pt>
                <c:pt idx="99">
                  <c:v>44190</c:v>
                </c:pt>
                <c:pt idx="100">
                  <c:v>44191</c:v>
                </c:pt>
                <c:pt idx="101">
                  <c:v>44192</c:v>
                </c:pt>
                <c:pt idx="102">
                  <c:v>44193</c:v>
                </c:pt>
                <c:pt idx="103">
                  <c:v>44194</c:v>
                </c:pt>
                <c:pt idx="104">
                  <c:v>44195</c:v>
                </c:pt>
                <c:pt idx="105">
                  <c:v>44196</c:v>
                </c:pt>
                <c:pt idx="106">
                  <c:v>44197</c:v>
                </c:pt>
                <c:pt idx="107">
                  <c:v>44198</c:v>
                </c:pt>
                <c:pt idx="108">
                  <c:v>44199</c:v>
                </c:pt>
                <c:pt idx="109">
                  <c:v>44200</c:v>
                </c:pt>
                <c:pt idx="110">
                  <c:v>44201</c:v>
                </c:pt>
                <c:pt idx="111">
                  <c:v>44202</c:v>
                </c:pt>
                <c:pt idx="112">
                  <c:v>44203</c:v>
                </c:pt>
                <c:pt idx="113">
                  <c:v>44204</c:v>
                </c:pt>
                <c:pt idx="114">
                  <c:v>44205</c:v>
                </c:pt>
                <c:pt idx="115">
                  <c:v>44206</c:v>
                </c:pt>
                <c:pt idx="116">
                  <c:v>44207</c:v>
                </c:pt>
                <c:pt idx="117">
                  <c:v>44208</c:v>
                </c:pt>
                <c:pt idx="118">
                  <c:v>44209</c:v>
                </c:pt>
                <c:pt idx="119">
                  <c:v>44210</c:v>
                </c:pt>
                <c:pt idx="120">
                  <c:v>44211</c:v>
                </c:pt>
                <c:pt idx="121">
                  <c:v>44212</c:v>
                </c:pt>
                <c:pt idx="122">
                  <c:v>44213</c:v>
                </c:pt>
                <c:pt idx="123">
                  <c:v>44214</c:v>
                </c:pt>
                <c:pt idx="124">
                  <c:v>44215</c:v>
                </c:pt>
                <c:pt idx="125">
                  <c:v>44216</c:v>
                </c:pt>
                <c:pt idx="126">
                  <c:v>44217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  <c:pt idx="147">
                  <c:v>44238</c:v>
                </c:pt>
                <c:pt idx="148">
                  <c:v>44239</c:v>
                </c:pt>
                <c:pt idx="149">
                  <c:v>44240</c:v>
                </c:pt>
                <c:pt idx="150">
                  <c:v>44241</c:v>
                </c:pt>
              </c:numCache>
            </c:numRef>
          </c:cat>
          <c:val>
            <c:numRef>
              <c:f>'Comparing DOH to UF Dashboard'!$O$186:$O$336</c:f>
              <c:numCache>
                <c:formatCode>General</c:formatCode>
                <c:ptCount val="151"/>
                <c:pt idx="55" formatCode="0">
                  <c:v>94.714285714285708</c:v>
                </c:pt>
                <c:pt idx="56" formatCode="0">
                  <c:v>97</c:v>
                </c:pt>
                <c:pt idx="57" formatCode="0">
                  <c:v>97.571428571428569</c:v>
                </c:pt>
                <c:pt idx="58" formatCode="0">
                  <c:v>127.71428571428571</c:v>
                </c:pt>
                <c:pt idx="59" formatCode="0">
                  <c:v>89.428571428571431</c:v>
                </c:pt>
                <c:pt idx="60" formatCode="0">
                  <c:v>89.714285714285708</c:v>
                </c:pt>
                <c:pt idx="61" formatCode="0">
                  <c:v>94.714285714285708</c:v>
                </c:pt>
                <c:pt idx="62" formatCode="0">
                  <c:v>99.857142857142861</c:v>
                </c:pt>
                <c:pt idx="63" formatCode="0">
                  <c:v>115.42857142857143</c:v>
                </c:pt>
                <c:pt idx="64" formatCode="0">
                  <c:v>131.42857142857142</c:v>
                </c:pt>
                <c:pt idx="65" formatCode="0">
                  <c:v>122.57142857142857</c:v>
                </c:pt>
                <c:pt idx="66" formatCode="0">
                  <c:v>113.28571428571429</c:v>
                </c:pt>
                <c:pt idx="67" formatCode="0">
                  <c:v>110.42857142857143</c:v>
                </c:pt>
                <c:pt idx="68" formatCode="0">
                  <c:v>102.71428571428571</c:v>
                </c:pt>
                <c:pt idx="69" formatCode="0">
                  <c:v>104.16666666666667</c:v>
                </c:pt>
                <c:pt idx="70" formatCode="0">
                  <c:v>103</c:v>
                </c:pt>
                <c:pt idx="71" formatCode="0">
                  <c:v>100.33333333333333</c:v>
                </c:pt>
                <c:pt idx="72" formatCode="0">
                  <c:v>94.833333333333329</c:v>
                </c:pt>
                <c:pt idx="73" formatCode="0">
                  <c:v>105.33333333333333</c:v>
                </c:pt>
                <c:pt idx="74" formatCode="0">
                  <c:v>106.66666666666667</c:v>
                </c:pt>
                <c:pt idx="75" formatCode="0">
                  <c:v>112.66666666666667</c:v>
                </c:pt>
                <c:pt idx="76" formatCode="0">
                  <c:v>109.42857142857143</c:v>
                </c:pt>
                <c:pt idx="77" formatCode="0">
                  <c:v>97.428571428571431</c:v>
                </c:pt>
                <c:pt idx="78" formatCode="0">
                  <c:v>109.85714285714286</c:v>
                </c:pt>
                <c:pt idx="79" formatCode="0">
                  <c:v>111.14285714285714</c:v>
                </c:pt>
                <c:pt idx="80" formatCode="0">
                  <c:v>106.71428571428571</c:v>
                </c:pt>
                <c:pt idx="81" formatCode="0">
                  <c:v>105.85714285714286</c:v>
                </c:pt>
                <c:pt idx="82" formatCode="0">
                  <c:v>113</c:v>
                </c:pt>
                <c:pt idx="83" formatCode="0">
                  <c:v>113.57142857142857</c:v>
                </c:pt>
                <c:pt idx="84" formatCode="0">
                  <c:v>122.57142857142857</c:v>
                </c:pt>
                <c:pt idx="85" formatCode="0">
                  <c:v>111.28571428571429</c:v>
                </c:pt>
                <c:pt idx="86" formatCode="0">
                  <c:v>111.28571428571429</c:v>
                </c:pt>
                <c:pt idx="87" formatCode="0">
                  <c:v>110.28571428571429</c:v>
                </c:pt>
                <c:pt idx="88" formatCode="0">
                  <c:v>115.14285714285714</c:v>
                </c:pt>
                <c:pt idx="89" formatCode="0">
                  <c:v>113.14285714285714</c:v>
                </c:pt>
                <c:pt idx="90" formatCode="0">
                  <c:v>114</c:v>
                </c:pt>
                <c:pt idx="91" formatCode="0">
                  <c:v>112.28571428571429</c:v>
                </c:pt>
                <c:pt idx="92" formatCode="0">
                  <c:v>112.85714285714286</c:v>
                </c:pt>
                <c:pt idx="93" formatCode="0">
                  <c:v>110.71428571428571</c:v>
                </c:pt>
                <c:pt idx="94" formatCode="0">
                  <c:v>113</c:v>
                </c:pt>
                <c:pt idx="95" formatCode="0">
                  <c:v>108.57142857142857</c:v>
                </c:pt>
                <c:pt idx="96" formatCode="0">
                  <c:v>103.57142857142857</c:v>
                </c:pt>
                <c:pt idx="97" formatCode="0">
                  <c:v>102.42857142857143</c:v>
                </c:pt>
                <c:pt idx="98" formatCode="0">
                  <c:v>101.16666666666667</c:v>
                </c:pt>
                <c:pt idx="99" formatCode="0">
                  <c:v>103.16666666666667</c:v>
                </c:pt>
                <c:pt idx="100" formatCode="0">
                  <c:v>99.166666666666671</c:v>
                </c:pt>
                <c:pt idx="101" formatCode="0">
                  <c:v>100.5</c:v>
                </c:pt>
                <c:pt idx="102" formatCode="0">
                  <c:v>85.833333333333329</c:v>
                </c:pt>
                <c:pt idx="103" formatCode="0">
                  <c:v>95.333333333333329</c:v>
                </c:pt>
                <c:pt idx="104" formatCode="0">
                  <c:v>94.666666666666671</c:v>
                </c:pt>
                <c:pt idx="105" formatCode="0">
                  <c:v>94.666666666666671</c:v>
                </c:pt>
                <c:pt idx="106" formatCode="0">
                  <c:v>105.16666666666667</c:v>
                </c:pt>
                <c:pt idx="107" formatCode="0">
                  <c:v>105</c:v>
                </c:pt>
                <c:pt idx="108" formatCode="0">
                  <c:v>113.5</c:v>
                </c:pt>
                <c:pt idx="109" formatCode="0">
                  <c:v>126.66666666666667</c:v>
                </c:pt>
                <c:pt idx="110" formatCode="0">
                  <c:v>123.33333333333333</c:v>
                </c:pt>
                <c:pt idx="111" formatCode="0">
                  <c:v>126.66666666666667</c:v>
                </c:pt>
                <c:pt idx="112" formatCode="0">
                  <c:v>118.71428571428571</c:v>
                </c:pt>
                <c:pt idx="113" formatCode="0">
                  <c:v>114.57142857142857</c:v>
                </c:pt>
                <c:pt idx="114" formatCode="0">
                  <c:v>115.14285714285714</c:v>
                </c:pt>
                <c:pt idx="115" formatCode="0">
                  <c:v>101</c:v>
                </c:pt>
                <c:pt idx="116" formatCode="0">
                  <c:v>103.42857142857143</c:v>
                </c:pt>
                <c:pt idx="117" formatCode="0">
                  <c:v>99</c:v>
                </c:pt>
                <c:pt idx="118" formatCode="0">
                  <c:v>98.857142857142861</c:v>
                </c:pt>
                <c:pt idx="119" formatCode="0">
                  <c:v>105</c:v>
                </c:pt>
                <c:pt idx="120" formatCode="0">
                  <c:v>101.57142857142857</c:v>
                </c:pt>
                <c:pt idx="121" formatCode="0">
                  <c:v>92.857142857142861</c:v>
                </c:pt>
                <c:pt idx="122" formatCode="0">
                  <c:v>100.42857142857143</c:v>
                </c:pt>
                <c:pt idx="123" formatCode="0">
                  <c:v>97.285714285714292</c:v>
                </c:pt>
                <c:pt idx="124" formatCode="0">
                  <c:v>93.285714285714292</c:v>
                </c:pt>
                <c:pt idx="125" formatCode="0">
                  <c:v>94</c:v>
                </c:pt>
                <c:pt idx="126" formatCode="0">
                  <c:v>82.428571428571431</c:v>
                </c:pt>
                <c:pt idx="127" formatCode="0">
                  <c:v>83.857142857142861</c:v>
                </c:pt>
                <c:pt idx="128" formatCode="0">
                  <c:v>91.142857142857139</c:v>
                </c:pt>
                <c:pt idx="129" formatCode="0">
                  <c:v>91.714285714285708</c:v>
                </c:pt>
                <c:pt idx="130" formatCode="0">
                  <c:v>92.285714285714292</c:v>
                </c:pt>
                <c:pt idx="131" formatCode="0">
                  <c:v>89.857142857142861</c:v>
                </c:pt>
                <c:pt idx="132" formatCode="0">
                  <c:v>96.142857142857139</c:v>
                </c:pt>
                <c:pt idx="133" formatCode="0">
                  <c:v>95.428571428571431</c:v>
                </c:pt>
                <c:pt idx="134" formatCode="0">
                  <c:v>88.571428571428569</c:v>
                </c:pt>
                <c:pt idx="135" formatCode="0">
                  <c:v>98.285714285714292</c:v>
                </c:pt>
                <c:pt idx="136" formatCode="0">
                  <c:v>94.428571428571431</c:v>
                </c:pt>
                <c:pt idx="137" formatCode="0">
                  <c:v>95</c:v>
                </c:pt>
                <c:pt idx="138" formatCode="0">
                  <c:v>96.857142857142861</c:v>
                </c:pt>
                <c:pt idx="139" formatCode="0">
                  <c:v>79.285714285714292</c:v>
                </c:pt>
                <c:pt idx="140" formatCode="0">
                  <c:v>102.42857142857143</c:v>
                </c:pt>
                <c:pt idx="141" formatCode="0">
                  <c:v>97.857142857142861</c:v>
                </c:pt>
                <c:pt idx="142" formatCode="0">
                  <c:v>89.857142857142861</c:v>
                </c:pt>
                <c:pt idx="143" formatCode="0">
                  <c:v>87.714285714285708</c:v>
                </c:pt>
                <c:pt idx="144" formatCode="0">
                  <c:v>93.285714285714292</c:v>
                </c:pt>
                <c:pt idx="145" formatCode="0">
                  <c:v>95.571428571428569</c:v>
                </c:pt>
                <c:pt idx="146" formatCode="0">
                  <c:v>105.85714285714286</c:v>
                </c:pt>
                <c:pt idx="147" formatCode="0">
                  <c:v>88.142857142857139</c:v>
                </c:pt>
                <c:pt idx="148" formatCode="0">
                  <c:v>95.428571428571431</c:v>
                </c:pt>
                <c:pt idx="149" formatCode="0">
                  <c:v>97</c:v>
                </c:pt>
                <c:pt idx="150" formatCode="0">
                  <c:v>103.57142857142857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8-4963-9914-2585A306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322943"/>
        <c:axId val="583331263"/>
      </c:barChart>
      <c:lineChart>
        <c:grouping val="standard"/>
        <c:varyColors val="0"/>
        <c:ser>
          <c:idx val="0"/>
          <c:order val="0"/>
          <c:tx>
            <c:strRef>
              <c:f>'Comparing DOH to UF Dashboard'!$F$2</c:f>
              <c:strCache>
                <c:ptCount val="1"/>
                <c:pt idx="0">
                  <c:v># of Negatives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Dashboard'!$A$186:$A$336</c:f>
              <c:numCache>
                <c:formatCode>m/d;@</c:formatCode>
                <c:ptCount val="151"/>
                <c:pt idx="0">
                  <c:v>44091</c:v>
                </c:pt>
                <c:pt idx="1">
                  <c:v>44092</c:v>
                </c:pt>
                <c:pt idx="2">
                  <c:v>44093</c:v>
                </c:pt>
                <c:pt idx="3">
                  <c:v>44094</c:v>
                </c:pt>
                <c:pt idx="4">
                  <c:v>44095</c:v>
                </c:pt>
                <c:pt idx="5">
                  <c:v>44096</c:v>
                </c:pt>
                <c:pt idx="6">
                  <c:v>44097</c:v>
                </c:pt>
                <c:pt idx="7">
                  <c:v>44098</c:v>
                </c:pt>
                <c:pt idx="8">
                  <c:v>44099</c:v>
                </c:pt>
                <c:pt idx="9">
                  <c:v>44100</c:v>
                </c:pt>
                <c:pt idx="10">
                  <c:v>44101</c:v>
                </c:pt>
                <c:pt idx="11">
                  <c:v>44102</c:v>
                </c:pt>
                <c:pt idx="12">
                  <c:v>44103</c:v>
                </c:pt>
                <c:pt idx="13">
                  <c:v>44104</c:v>
                </c:pt>
                <c:pt idx="14">
                  <c:v>44105</c:v>
                </c:pt>
                <c:pt idx="15">
                  <c:v>44106</c:v>
                </c:pt>
                <c:pt idx="16">
                  <c:v>44107</c:v>
                </c:pt>
                <c:pt idx="17">
                  <c:v>44108</c:v>
                </c:pt>
                <c:pt idx="18">
                  <c:v>44109</c:v>
                </c:pt>
                <c:pt idx="19">
                  <c:v>44110</c:v>
                </c:pt>
                <c:pt idx="20">
                  <c:v>44111</c:v>
                </c:pt>
                <c:pt idx="21">
                  <c:v>44112</c:v>
                </c:pt>
                <c:pt idx="22">
                  <c:v>44113</c:v>
                </c:pt>
                <c:pt idx="23">
                  <c:v>44114</c:v>
                </c:pt>
                <c:pt idx="24">
                  <c:v>44115</c:v>
                </c:pt>
                <c:pt idx="25">
                  <c:v>44116</c:v>
                </c:pt>
                <c:pt idx="26">
                  <c:v>44117</c:v>
                </c:pt>
                <c:pt idx="27">
                  <c:v>44118</c:v>
                </c:pt>
                <c:pt idx="28">
                  <c:v>44119</c:v>
                </c:pt>
                <c:pt idx="29">
                  <c:v>44120</c:v>
                </c:pt>
                <c:pt idx="30">
                  <c:v>44121</c:v>
                </c:pt>
                <c:pt idx="31">
                  <c:v>44122</c:v>
                </c:pt>
                <c:pt idx="32">
                  <c:v>44123</c:v>
                </c:pt>
                <c:pt idx="33">
                  <c:v>44124</c:v>
                </c:pt>
                <c:pt idx="34">
                  <c:v>44125</c:v>
                </c:pt>
                <c:pt idx="35">
                  <c:v>44126</c:v>
                </c:pt>
                <c:pt idx="36">
                  <c:v>44127</c:v>
                </c:pt>
                <c:pt idx="37">
                  <c:v>44128</c:v>
                </c:pt>
                <c:pt idx="38">
                  <c:v>44129</c:v>
                </c:pt>
                <c:pt idx="39">
                  <c:v>44130</c:v>
                </c:pt>
                <c:pt idx="40">
                  <c:v>44131</c:v>
                </c:pt>
                <c:pt idx="41">
                  <c:v>44132</c:v>
                </c:pt>
                <c:pt idx="42">
                  <c:v>44133</c:v>
                </c:pt>
                <c:pt idx="43">
                  <c:v>44134</c:v>
                </c:pt>
                <c:pt idx="44">
                  <c:v>44135</c:v>
                </c:pt>
                <c:pt idx="45">
                  <c:v>44136</c:v>
                </c:pt>
                <c:pt idx="46">
                  <c:v>44137</c:v>
                </c:pt>
                <c:pt idx="47">
                  <c:v>44138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44142</c:v>
                </c:pt>
                <c:pt idx="52">
                  <c:v>44143</c:v>
                </c:pt>
                <c:pt idx="53">
                  <c:v>44144</c:v>
                </c:pt>
                <c:pt idx="54">
                  <c:v>44145</c:v>
                </c:pt>
                <c:pt idx="55">
                  <c:v>44146</c:v>
                </c:pt>
                <c:pt idx="56">
                  <c:v>44147</c:v>
                </c:pt>
                <c:pt idx="57">
                  <c:v>44148</c:v>
                </c:pt>
                <c:pt idx="58">
                  <c:v>44149</c:v>
                </c:pt>
                <c:pt idx="59">
                  <c:v>44150</c:v>
                </c:pt>
                <c:pt idx="60">
                  <c:v>44151</c:v>
                </c:pt>
                <c:pt idx="61">
                  <c:v>44152</c:v>
                </c:pt>
                <c:pt idx="62">
                  <c:v>44153</c:v>
                </c:pt>
                <c:pt idx="63">
                  <c:v>44154</c:v>
                </c:pt>
                <c:pt idx="64">
                  <c:v>44155</c:v>
                </c:pt>
                <c:pt idx="65">
                  <c:v>44156</c:v>
                </c:pt>
                <c:pt idx="66">
                  <c:v>44157</c:v>
                </c:pt>
                <c:pt idx="67">
                  <c:v>44158</c:v>
                </c:pt>
                <c:pt idx="68">
                  <c:v>44159</c:v>
                </c:pt>
                <c:pt idx="69">
                  <c:v>44160</c:v>
                </c:pt>
                <c:pt idx="70">
                  <c:v>44161</c:v>
                </c:pt>
                <c:pt idx="71">
                  <c:v>44162</c:v>
                </c:pt>
                <c:pt idx="72">
                  <c:v>44163</c:v>
                </c:pt>
                <c:pt idx="73">
                  <c:v>44164</c:v>
                </c:pt>
                <c:pt idx="74">
                  <c:v>44165</c:v>
                </c:pt>
                <c:pt idx="75">
                  <c:v>44166</c:v>
                </c:pt>
                <c:pt idx="76">
                  <c:v>44167</c:v>
                </c:pt>
                <c:pt idx="77">
                  <c:v>44168</c:v>
                </c:pt>
                <c:pt idx="78">
                  <c:v>44169</c:v>
                </c:pt>
                <c:pt idx="79">
                  <c:v>44170</c:v>
                </c:pt>
                <c:pt idx="80">
                  <c:v>44171</c:v>
                </c:pt>
                <c:pt idx="81">
                  <c:v>44172</c:v>
                </c:pt>
                <c:pt idx="82">
                  <c:v>44173</c:v>
                </c:pt>
                <c:pt idx="83">
                  <c:v>44174</c:v>
                </c:pt>
                <c:pt idx="84">
                  <c:v>44175</c:v>
                </c:pt>
                <c:pt idx="85">
                  <c:v>44176</c:v>
                </c:pt>
                <c:pt idx="86">
                  <c:v>44177</c:v>
                </c:pt>
                <c:pt idx="87">
                  <c:v>44178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44184</c:v>
                </c:pt>
                <c:pt idx="94">
                  <c:v>44185</c:v>
                </c:pt>
                <c:pt idx="95">
                  <c:v>44186</c:v>
                </c:pt>
                <c:pt idx="96">
                  <c:v>44187</c:v>
                </c:pt>
                <c:pt idx="97">
                  <c:v>44188</c:v>
                </c:pt>
                <c:pt idx="98">
                  <c:v>44189</c:v>
                </c:pt>
                <c:pt idx="99">
                  <c:v>44190</c:v>
                </c:pt>
                <c:pt idx="100">
                  <c:v>44191</c:v>
                </c:pt>
                <c:pt idx="101">
                  <c:v>44192</c:v>
                </c:pt>
                <c:pt idx="102">
                  <c:v>44193</c:v>
                </c:pt>
                <c:pt idx="103">
                  <c:v>44194</c:v>
                </c:pt>
                <c:pt idx="104">
                  <c:v>44195</c:v>
                </c:pt>
                <c:pt idx="105">
                  <c:v>44196</c:v>
                </c:pt>
                <c:pt idx="106">
                  <c:v>44197</c:v>
                </c:pt>
                <c:pt idx="107">
                  <c:v>44198</c:v>
                </c:pt>
                <c:pt idx="108">
                  <c:v>44199</c:v>
                </c:pt>
                <c:pt idx="109">
                  <c:v>44200</c:v>
                </c:pt>
                <c:pt idx="110">
                  <c:v>44201</c:v>
                </c:pt>
                <c:pt idx="111">
                  <c:v>44202</c:v>
                </c:pt>
                <c:pt idx="112">
                  <c:v>44203</c:v>
                </c:pt>
                <c:pt idx="113">
                  <c:v>44204</c:v>
                </c:pt>
                <c:pt idx="114">
                  <c:v>44205</c:v>
                </c:pt>
                <c:pt idx="115">
                  <c:v>44206</c:v>
                </c:pt>
                <c:pt idx="116">
                  <c:v>44207</c:v>
                </c:pt>
                <c:pt idx="117">
                  <c:v>44208</c:v>
                </c:pt>
                <c:pt idx="118">
                  <c:v>44209</c:v>
                </c:pt>
                <c:pt idx="119">
                  <c:v>44210</c:v>
                </c:pt>
                <c:pt idx="120">
                  <c:v>44211</c:v>
                </c:pt>
                <c:pt idx="121">
                  <c:v>44212</c:v>
                </c:pt>
                <c:pt idx="122">
                  <c:v>44213</c:v>
                </c:pt>
                <c:pt idx="123">
                  <c:v>44214</c:v>
                </c:pt>
                <c:pt idx="124">
                  <c:v>44215</c:v>
                </c:pt>
                <c:pt idx="125">
                  <c:v>44216</c:v>
                </c:pt>
                <c:pt idx="126">
                  <c:v>44217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  <c:pt idx="147">
                  <c:v>44238</c:v>
                </c:pt>
                <c:pt idx="148">
                  <c:v>44239</c:v>
                </c:pt>
                <c:pt idx="149">
                  <c:v>44240</c:v>
                </c:pt>
                <c:pt idx="150">
                  <c:v>44241</c:v>
                </c:pt>
              </c:numCache>
            </c:numRef>
          </c:cat>
          <c:val>
            <c:numRef>
              <c:f>'Comparing DOH to UF Dashboard'!$F$186:$F$336</c:f>
              <c:numCache>
                <c:formatCode>0</c:formatCode>
                <c:ptCount val="151"/>
                <c:pt idx="0">
                  <c:v>444</c:v>
                </c:pt>
                <c:pt idx="1">
                  <c:v>470.28571428571428</c:v>
                </c:pt>
                <c:pt idx="2">
                  <c:v>410.85714285714283</c:v>
                </c:pt>
                <c:pt idx="3">
                  <c:v>414.28571428571428</c:v>
                </c:pt>
                <c:pt idx="4">
                  <c:v>460.42857142857144</c:v>
                </c:pt>
                <c:pt idx="5">
                  <c:v>441.28571428571428</c:v>
                </c:pt>
                <c:pt idx="6">
                  <c:v>428.28571428571428</c:v>
                </c:pt>
                <c:pt idx="7">
                  <c:v>410.42857142857144</c:v>
                </c:pt>
                <c:pt idx="8">
                  <c:v>402.85714285714283</c:v>
                </c:pt>
                <c:pt idx="9">
                  <c:v>466.28571428571428</c:v>
                </c:pt>
                <c:pt idx="10">
                  <c:v>485</c:v>
                </c:pt>
                <c:pt idx="11">
                  <c:v>509.71428571428572</c:v>
                </c:pt>
                <c:pt idx="12">
                  <c:v>530.42857142857144</c:v>
                </c:pt>
                <c:pt idx="13">
                  <c:v>528.85714285714289</c:v>
                </c:pt>
                <c:pt idx="14">
                  <c:v>558.85714285714289</c:v>
                </c:pt>
                <c:pt idx="15">
                  <c:v>564</c:v>
                </c:pt>
                <c:pt idx="16">
                  <c:v>566.14285714285711</c:v>
                </c:pt>
                <c:pt idx="17">
                  <c:v>584.16666666666663</c:v>
                </c:pt>
                <c:pt idx="18">
                  <c:v>528.16666666666663</c:v>
                </c:pt>
                <c:pt idx="19">
                  <c:v>586.66666666666663</c:v>
                </c:pt>
                <c:pt idx="20">
                  <c:v>550.16666666666663</c:v>
                </c:pt>
                <c:pt idx="21">
                  <c:v>611.33333333333337</c:v>
                </c:pt>
                <c:pt idx="22">
                  <c:v>639.83333333333337</c:v>
                </c:pt>
                <c:pt idx="23">
                  <c:v>556.16666666666663</c:v>
                </c:pt>
                <c:pt idx="24">
                  <c:v>518.28571428571433</c:v>
                </c:pt>
                <c:pt idx="25">
                  <c:v>545</c:v>
                </c:pt>
                <c:pt idx="26">
                  <c:v>517</c:v>
                </c:pt>
                <c:pt idx="27">
                  <c:v>619.42857142857144</c:v>
                </c:pt>
                <c:pt idx="28">
                  <c:v>611.57142857142856</c:v>
                </c:pt>
                <c:pt idx="29">
                  <c:v>627.71428571428567</c:v>
                </c:pt>
                <c:pt idx="30">
                  <c:v>624.85714285714289</c:v>
                </c:pt>
                <c:pt idx="31">
                  <c:v>602.57142857142856</c:v>
                </c:pt>
                <c:pt idx="32">
                  <c:v>624</c:v>
                </c:pt>
                <c:pt idx="33">
                  <c:v>684.71428571428567</c:v>
                </c:pt>
                <c:pt idx="34">
                  <c:v>708.14285714285711</c:v>
                </c:pt>
                <c:pt idx="35">
                  <c:v>661</c:v>
                </c:pt>
                <c:pt idx="36">
                  <c:v>652.85714285714289</c:v>
                </c:pt>
                <c:pt idx="37">
                  <c:v>657.57142857142856</c:v>
                </c:pt>
                <c:pt idx="38">
                  <c:v>665.14285714285711</c:v>
                </c:pt>
                <c:pt idx="39">
                  <c:v>698</c:v>
                </c:pt>
                <c:pt idx="40">
                  <c:v>701.57142857142856</c:v>
                </c:pt>
                <c:pt idx="41">
                  <c:v>684.71428571428567</c:v>
                </c:pt>
                <c:pt idx="42">
                  <c:v>735.14285714285711</c:v>
                </c:pt>
                <c:pt idx="43">
                  <c:v>739.57142857142856</c:v>
                </c:pt>
                <c:pt idx="44">
                  <c:v>755.85714285714289</c:v>
                </c:pt>
                <c:pt idx="45">
                  <c:v>729.57142857142856</c:v>
                </c:pt>
                <c:pt idx="46">
                  <c:v>689</c:v>
                </c:pt>
                <c:pt idx="47">
                  <c:v>713</c:v>
                </c:pt>
                <c:pt idx="48">
                  <c:v>675.85714285714289</c:v>
                </c:pt>
                <c:pt idx="49">
                  <c:v>678.14285714285711</c:v>
                </c:pt>
                <c:pt idx="50">
                  <c:v>763.14285714285711</c:v>
                </c:pt>
                <c:pt idx="51">
                  <c:v>724.85714285714289</c:v>
                </c:pt>
                <c:pt idx="52">
                  <c:v>743.57142857142856</c:v>
                </c:pt>
                <c:pt idx="53">
                  <c:v>729.71428571428567</c:v>
                </c:pt>
                <c:pt idx="54">
                  <c:v>749.28571428571433</c:v>
                </c:pt>
                <c:pt idx="55">
                  <c:v>772.28571428571433</c:v>
                </c:pt>
                <c:pt idx="56">
                  <c:v>648.14285714285711</c:v>
                </c:pt>
                <c:pt idx="57">
                  <c:v>490.71428571428572</c:v>
                </c:pt>
                <c:pt idx="58">
                  <c:v>567.28571428571433</c:v>
                </c:pt>
                <c:pt idx="59">
                  <c:v>562.57142857142856</c:v>
                </c:pt>
                <c:pt idx="60">
                  <c:v>568.71428571428567</c:v>
                </c:pt>
                <c:pt idx="61">
                  <c:v>689</c:v>
                </c:pt>
                <c:pt idx="62">
                  <c:v>700.28571428571433</c:v>
                </c:pt>
                <c:pt idx="63">
                  <c:v>926</c:v>
                </c:pt>
                <c:pt idx="64">
                  <c:v>1195.2857142857142</c:v>
                </c:pt>
                <c:pt idx="65">
                  <c:v>1223.8571428571429</c:v>
                </c:pt>
                <c:pt idx="66">
                  <c:v>1227.1428571428571</c:v>
                </c:pt>
                <c:pt idx="67">
                  <c:v>1408.8571428571429</c:v>
                </c:pt>
                <c:pt idx="68">
                  <c:v>1416.2857142857142</c:v>
                </c:pt>
                <c:pt idx="69">
                  <c:v>1485.2857142857142</c:v>
                </c:pt>
                <c:pt idx="70">
                  <c:v>1244.1428571428571</c:v>
                </c:pt>
                <c:pt idx="71">
                  <c:v>936</c:v>
                </c:pt>
                <c:pt idx="72">
                  <c:v>828.28571428571433</c:v>
                </c:pt>
                <c:pt idx="73">
                  <c:v>817.42857142857144</c:v>
                </c:pt>
                <c:pt idx="74">
                  <c:v>623.28571428571433</c:v>
                </c:pt>
                <c:pt idx="75">
                  <c:v>415.85714285714283</c:v>
                </c:pt>
                <c:pt idx="76">
                  <c:v>332.14285714285717</c:v>
                </c:pt>
                <c:pt idx="77">
                  <c:v>463.71428571428572</c:v>
                </c:pt>
                <c:pt idx="78">
                  <c:v>677.14285714285711</c:v>
                </c:pt>
                <c:pt idx="79">
                  <c:v>681.85714285714289</c:v>
                </c:pt>
                <c:pt idx="80">
                  <c:v>681.14285714285711</c:v>
                </c:pt>
                <c:pt idx="81">
                  <c:v>663.14285714285711</c:v>
                </c:pt>
                <c:pt idx="82">
                  <c:v>668.71428571428567</c:v>
                </c:pt>
                <c:pt idx="83">
                  <c:v>668.71428571428567</c:v>
                </c:pt>
                <c:pt idx="84">
                  <c:v>665.42857142857144</c:v>
                </c:pt>
                <c:pt idx="85">
                  <c:v>733.85714285714289</c:v>
                </c:pt>
                <c:pt idx="86">
                  <c:v>730.28571428571433</c:v>
                </c:pt>
                <c:pt idx="87">
                  <c:v>744.42857142857144</c:v>
                </c:pt>
                <c:pt idx="88">
                  <c:v>726</c:v>
                </c:pt>
                <c:pt idx="89">
                  <c:v>783.42857142857144</c:v>
                </c:pt>
                <c:pt idx="90">
                  <c:v>870.85714285714289</c:v>
                </c:pt>
                <c:pt idx="91">
                  <c:v>866.57142857142856</c:v>
                </c:pt>
                <c:pt idx="92">
                  <c:v>936.57142857142856</c:v>
                </c:pt>
                <c:pt idx="93">
                  <c:v>936.57142857142856</c:v>
                </c:pt>
                <c:pt idx="94">
                  <c:v>923.85714285714289</c:v>
                </c:pt>
                <c:pt idx="95">
                  <c:v>964.42857142857144</c:v>
                </c:pt>
                <c:pt idx="96">
                  <c:v>925.57142857142856</c:v>
                </c:pt>
                <c:pt idx="97">
                  <c:v>762.71428571428567</c:v>
                </c:pt>
                <c:pt idx="98">
                  <c:v>615</c:v>
                </c:pt>
                <c:pt idx="99">
                  <c:v>253</c:v>
                </c:pt>
                <c:pt idx="100">
                  <c:v>260.71428571428572</c:v>
                </c:pt>
                <c:pt idx="101">
                  <c:v>299.14285714285717</c:v>
                </c:pt>
                <c:pt idx="102">
                  <c:v>269.42857142857144</c:v>
                </c:pt>
                <c:pt idx="103">
                  <c:v>163</c:v>
                </c:pt>
                <c:pt idx="104">
                  <c:v>95.571428571428569</c:v>
                </c:pt>
                <c:pt idx="105">
                  <c:v>97.428571428571431</c:v>
                </c:pt>
                <c:pt idx="106">
                  <c:v>111.42857142857143</c:v>
                </c:pt>
                <c:pt idx="107">
                  <c:v>102.71428571428571</c:v>
                </c:pt>
                <c:pt idx="108">
                  <c:v>62.285714285714285</c:v>
                </c:pt>
                <c:pt idx="109">
                  <c:v>365.85714285714283</c:v>
                </c:pt>
                <c:pt idx="110">
                  <c:v>691.14285714285711</c:v>
                </c:pt>
                <c:pt idx="111">
                  <c:v>1060.2857142857142</c:v>
                </c:pt>
                <c:pt idx="112">
                  <c:v>1327.8571428571429</c:v>
                </c:pt>
                <c:pt idx="113">
                  <c:v>1851.1428571428571</c:v>
                </c:pt>
                <c:pt idx="114">
                  <c:v>1860.4285714285713</c:v>
                </c:pt>
                <c:pt idx="115">
                  <c:v>1873.4285714285713</c:v>
                </c:pt>
                <c:pt idx="116">
                  <c:v>2194.2857142857142</c:v>
                </c:pt>
                <c:pt idx="117">
                  <c:v>2501.5714285714284</c:v>
                </c:pt>
                <c:pt idx="118">
                  <c:v>2317.1428571428573</c:v>
                </c:pt>
                <c:pt idx="119">
                  <c:v>2577.5714285714284</c:v>
                </c:pt>
                <c:pt idx="120">
                  <c:v>2283.5714285714284</c:v>
                </c:pt>
                <c:pt idx="121">
                  <c:v>2482.4285714285716</c:v>
                </c:pt>
                <c:pt idx="122">
                  <c:v>2573.8571428571427</c:v>
                </c:pt>
                <c:pt idx="123">
                  <c:v>2304.7142857142858</c:v>
                </c:pt>
                <c:pt idx="124">
                  <c:v>1915.4285714285713</c:v>
                </c:pt>
                <c:pt idx="125">
                  <c:v>2024.7142857142858</c:v>
                </c:pt>
                <c:pt idx="126">
                  <c:v>1845.5714285714287</c:v>
                </c:pt>
                <c:pt idx="127">
                  <c:v>2151</c:v>
                </c:pt>
                <c:pt idx="128">
                  <c:v>1943.4285714285713</c:v>
                </c:pt>
                <c:pt idx="129">
                  <c:v>1939</c:v>
                </c:pt>
                <c:pt idx="130">
                  <c:v>1969.4285714285713</c:v>
                </c:pt>
                <c:pt idx="131">
                  <c:v>1962.2857142857142</c:v>
                </c:pt>
                <c:pt idx="132">
                  <c:v>2054.4285714285716</c:v>
                </c:pt>
                <c:pt idx="133">
                  <c:v>1917.8571428571429</c:v>
                </c:pt>
                <c:pt idx="134">
                  <c:v>2045.8571428571429</c:v>
                </c:pt>
                <c:pt idx="135">
                  <c:v>2046.5714285714287</c:v>
                </c:pt>
                <c:pt idx="136">
                  <c:v>2050.8571428571427</c:v>
                </c:pt>
                <c:pt idx="137">
                  <c:v>1929.2857142857142</c:v>
                </c:pt>
                <c:pt idx="138">
                  <c:v>2050.1428571428573</c:v>
                </c:pt>
                <c:pt idx="139">
                  <c:v>1992.5714285714287</c:v>
                </c:pt>
                <c:pt idx="140">
                  <c:v>2155.2857142857142</c:v>
                </c:pt>
                <c:pt idx="141">
                  <c:v>2051.8571428571427</c:v>
                </c:pt>
                <c:pt idx="142">
                  <c:v>2055</c:v>
                </c:pt>
                <c:pt idx="143">
                  <c:v>2054.7142857142858</c:v>
                </c:pt>
                <c:pt idx="144">
                  <c:v>2094.5714285714284</c:v>
                </c:pt>
                <c:pt idx="145">
                  <c:v>2054</c:v>
                </c:pt>
                <c:pt idx="146">
                  <c:v>2036.1428571428571</c:v>
                </c:pt>
                <c:pt idx="147">
                  <c:v>1962.5714285714287</c:v>
                </c:pt>
                <c:pt idx="148">
                  <c:v>1869.1428571428571</c:v>
                </c:pt>
                <c:pt idx="149">
                  <c:v>1865</c:v>
                </c:pt>
                <c:pt idx="150">
                  <c:v>1913.4285714285713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8-4963-9914-2585A306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22943"/>
        <c:axId val="583331263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  <c:majorUnit val="1"/>
        <c:majorTimeUnit val="month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Positivity to the UF Dashboard Case Count Graph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DOH to UF Dashboard'!$B$2</c:f>
              <c:strCache>
                <c:ptCount val="1"/>
                <c:pt idx="0">
                  <c:v># of Positives on Case Count Graph 2/15/21 (UF Dashboard) (Assuming 5 Day Lag)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Dashboard'!$A$8:$A$336</c:f>
              <c:numCache>
                <c:formatCode>m/d;@</c:formatCode>
                <c:ptCount val="32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</c:numCache>
            </c:numRef>
          </c:cat>
          <c:val>
            <c:numRef>
              <c:f>'Comparing DOH to UF Dashboard'!$B$8:$B$336</c:f>
              <c:numCache>
                <c:formatCode>General</c:formatCode>
                <c:ptCount val="3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11</c:v>
                </c:pt>
                <c:pt idx="89">
                  <c:v>17</c:v>
                </c:pt>
                <c:pt idx="90">
                  <c:v>16</c:v>
                </c:pt>
                <c:pt idx="91">
                  <c:v>28</c:v>
                </c:pt>
                <c:pt idx="92">
                  <c:v>14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10</c:v>
                </c:pt>
                <c:pt idx="101">
                  <c:v>10</c:v>
                </c:pt>
                <c:pt idx="102">
                  <c:v>12</c:v>
                </c:pt>
                <c:pt idx="103">
                  <c:v>14</c:v>
                </c:pt>
                <c:pt idx="104">
                  <c:v>19</c:v>
                </c:pt>
                <c:pt idx="105">
                  <c:v>11</c:v>
                </c:pt>
                <c:pt idx="106">
                  <c:v>13</c:v>
                </c:pt>
                <c:pt idx="107">
                  <c:v>15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14</c:v>
                </c:pt>
                <c:pt idx="112">
                  <c:v>21</c:v>
                </c:pt>
                <c:pt idx="113">
                  <c:v>14</c:v>
                </c:pt>
                <c:pt idx="114">
                  <c:v>19</c:v>
                </c:pt>
                <c:pt idx="115">
                  <c:v>8</c:v>
                </c:pt>
                <c:pt idx="116">
                  <c:v>11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12</c:v>
                </c:pt>
                <c:pt idx="121">
                  <c:v>14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18</c:v>
                </c:pt>
                <c:pt idx="127">
                  <c:v>17</c:v>
                </c:pt>
                <c:pt idx="128">
                  <c:v>9</c:v>
                </c:pt>
                <c:pt idx="129">
                  <c:v>7</c:v>
                </c:pt>
                <c:pt idx="130">
                  <c:v>15</c:v>
                </c:pt>
                <c:pt idx="131">
                  <c:v>19</c:v>
                </c:pt>
                <c:pt idx="132">
                  <c:v>13</c:v>
                </c:pt>
                <c:pt idx="133">
                  <c:v>15</c:v>
                </c:pt>
                <c:pt idx="134">
                  <c:v>11</c:v>
                </c:pt>
                <c:pt idx="135">
                  <c:v>8</c:v>
                </c:pt>
                <c:pt idx="136">
                  <c:v>9</c:v>
                </c:pt>
                <c:pt idx="137">
                  <c:v>15</c:v>
                </c:pt>
                <c:pt idx="138">
                  <c:v>12</c:v>
                </c:pt>
                <c:pt idx="139">
                  <c:v>23</c:v>
                </c:pt>
                <c:pt idx="140">
                  <c:v>4</c:v>
                </c:pt>
                <c:pt idx="141">
                  <c:v>7</c:v>
                </c:pt>
                <c:pt idx="142">
                  <c:v>9</c:v>
                </c:pt>
                <c:pt idx="143">
                  <c:v>4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7</c:v>
                </c:pt>
                <c:pt idx="148">
                  <c:v>9</c:v>
                </c:pt>
                <c:pt idx="149">
                  <c:v>7</c:v>
                </c:pt>
                <c:pt idx="150">
                  <c:v>11</c:v>
                </c:pt>
                <c:pt idx="151">
                  <c:v>8</c:v>
                </c:pt>
                <c:pt idx="152">
                  <c:v>10</c:v>
                </c:pt>
                <c:pt idx="153">
                  <c:v>7</c:v>
                </c:pt>
                <c:pt idx="154">
                  <c:v>7</c:v>
                </c:pt>
                <c:pt idx="155">
                  <c:v>5</c:v>
                </c:pt>
                <c:pt idx="156" formatCode="0">
                  <c:v>11</c:v>
                </c:pt>
                <c:pt idx="157" formatCode="0">
                  <c:v>6</c:v>
                </c:pt>
                <c:pt idx="158" formatCode="0">
                  <c:v>10</c:v>
                </c:pt>
                <c:pt idx="159" formatCode="0">
                  <c:v>10</c:v>
                </c:pt>
                <c:pt idx="160" formatCode="0">
                  <c:v>14</c:v>
                </c:pt>
                <c:pt idx="161" formatCode="0">
                  <c:v>14</c:v>
                </c:pt>
                <c:pt idx="162" formatCode="0">
                  <c:v>7</c:v>
                </c:pt>
                <c:pt idx="163" formatCode="0">
                  <c:v>7</c:v>
                </c:pt>
                <c:pt idx="164" formatCode="0">
                  <c:v>11</c:v>
                </c:pt>
                <c:pt idx="165" formatCode="0">
                  <c:v>32</c:v>
                </c:pt>
                <c:pt idx="166" formatCode="0">
                  <c:v>46</c:v>
                </c:pt>
                <c:pt idx="167">
                  <c:v>81</c:v>
                </c:pt>
                <c:pt idx="168" formatCode="0">
                  <c:v>83</c:v>
                </c:pt>
                <c:pt idx="169" formatCode="0">
                  <c:v>67</c:v>
                </c:pt>
                <c:pt idx="170" formatCode="0">
                  <c:v>84</c:v>
                </c:pt>
                <c:pt idx="171" formatCode="0">
                  <c:v>104</c:v>
                </c:pt>
                <c:pt idx="172" formatCode="0">
                  <c:v>103</c:v>
                </c:pt>
                <c:pt idx="173" formatCode="0">
                  <c:v>174</c:v>
                </c:pt>
                <c:pt idx="174" formatCode="0">
                  <c:v>139</c:v>
                </c:pt>
                <c:pt idx="175" formatCode="0">
                  <c:v>130</c:v>
                </c:pt>
                <c:pt idx="176" formatCode="0">
                  <c:v>103</c:v>
                </c:pt>
                <c:pt idx="177" formatCode="0">
                  <c:v>92</c:v>
                </c:pt>
                <c:pt idx="178" formatCode="0">
                  <c:v>71</c:v>
                </c:pt>
                <c:pt idx="179" formatCode="0">
                  <c:v>58</c:v>
                </c:pt>
                <c:pt idx="180" formatCode="0">
                  <c:v>108</c:v>
                </c:pt>
                <c:pt idx="181" formatCode="0">
                  <c:v>90</c:v>
                </c:pt>
                <c:pt idx="182" formatCode="0">
                  <c:v>79</c:v>
                </c:pt>
                <c:pt idx="183" formatCode="0">
                  <c:v>38</c:v>
                </c:pt>
                <c:pt idx="184">
                  <c:v>45</c:v>
                </c:pt>
                <c:pt idx="185" formatCode="0">
                  <c:v>28</c:v>
                </c:pt>
                <c:pt idx="186" formatCode="0">
                  <c:v>27</c:v>
                </c:pt>
                <c:pt idx="187" formatCode="0">
                  <c:v>40</c:v>
                </c:pt>
                <c:pt idx="188" formatCode="0">
                  <c:v>32</c:v>
                </c:pt>
                <c:pt idx="189" formatCode="0">
                  <c:v>31</c:v>
                </c:pt>
                <c:pt idx="190" formatCode="0">
                  <c:v>18</c:v>
                </c:pt>
                <c:pt idx="191" formatCode="0">
                  <c:v>23</c:v>
                </c:pt>
                <c:pt idx="192" formatCode="0">
                  <c:v>16</c:v>
                </c:pt>
                <c:pt idx="193" formatCode="0">
                  <c:v>26</c:v>
                </c:pt>
                <c:pt idx="194" formatCode="0">
                  <c:v>22</c:v>
                </c:pt>
                <c:pt idx="195" formatCode="0">
                  <c:v>23</c:v>
                </c:pt>
                <c:pt idx="196" formatCode="0">
                  <c:v>25</c:v>
                </c:pt>
                <c:pt idx="197" formatCode="0">
                  <c:v>21</c:v>
                </c:pt>
                <c:pt idx="198" formatCode="0">
                  <c:v>16</c:v>
                </c:pt>
                <c:pt idx="199" formatCode="0">
                  <c:v>18</c:v>
                </c:pt>
                <c:pt idx="200" formatCode="0">
                  <c:v>36</c:v>
                </c:pt>
                <c:pt idx="201" formatCode="0">
                  <c:v>38</c:v>
                </c:pt>
                <c:pt idx="202" formatCode="0">
                  <c:v>42</c:v>
                </c:pt>
                <c:pt idx="203" formatCode="0">
                  <c:v>37</c:v>
                </c:pt>
                <c:pt idx="204" formatCode="0">
                  <c:v>36</c:v>
                </c:pt>
                <c:pt idx="205">
                  <c:v>35</c:v>
                </c:pt>
                <c:pt idx="206" formatCode="0">
                  <c:v>36</c:v>
                </c:pt>
                <c:pt idx="207" formatCode="0">
                  <c:v>54</c:v>
                </c:pt>
                <c:pt idx="208" formatCode="0">
                  <c:v>70</c:v>
                </c:pt>
                <c:pt idx="209" formatCode="0">
                  <c:v>71</c:v>
                </c:pt>
                <c:pt idx="210" formatCode="0">
                  <c:v>66</c:v>
                </c:pt>
                <c:pt idx="211" formatCode="0">
                  <c:v>50</c:v>
                </c:pt>
                <c:pt idx="212">
                  <c:v>45</c:v>
                </c:pt>
                <c:pt idx="213" formatCode="0">
                  <c:v>48</c:v>
                </c:pt>
                <c:pt idx="214" formatCode="0">
                  <c:v>68</c:v>
                </c:pt>
                <c:pt idx="215" formatCode="0">
                  <c:v>92</c:v>
                </c:pt>
                <c:pt idx="216" formatCode="0">
                  <c:v>75</c:v>
                </c:pt>
                <c:pt idx="217">
                  <c:v>45</c:v>
                </c:pt>
                <c:pt idx="218" formatCode="0">
                  <c:v>38</c:v>
                </c:pt>
                <c:pt idx="219" formatCode="0">
                  <c:v>34</c:v>
                </c:pt>
                <c:pt idx="220" formatCode="0">
                  <c:v>46</c:v>
                </c:pt>
                <c:pt idx="221" formatCode="0">
                  <c:v>47</c:v>
                </c:pt>
                <c:pt idx="222" formatCode="0">
                  <c:v>44</c:v>
                </c:pt>
                <c:pt idx="223" formatCode="0">
                  <c:v>45</c:v>
                </c:pt>
                <c:pt idx="224" formatCode="0">
                  <c:v>45</c:v>
                </c:pt>
                <c:pt idx="225" formatCode="0">
                  <c:v>35</c:v>
                </c:pt>
                <c:pt idx="226">
                  <c:v>25</c:v>
                </c:pt>
                <c:pt idx="227">
                  <c:v>29</c:v>
                </c:pt>
                <c:pt idx="228">
                  <c:v>44</c:v>
                </c:pt>
                <c:pt idx="229">
                  <c:v>44</c:v>
                </c:pt>
                <c:pt idx="230">
                  <c:v>60</c:v>
                </c:pt>
                <c:pt idx="231">
                  <c:v>39</c:v>
                </c:pt>
                <c:pt idx="232">
                  <c:v>33</c:v>
                </c:pt>
                <c:pt idx="233">
                  <c:v>44</c:v>
                </c:pt>
                <c:pt idx="234">
                  <c:v>35</c:v>
                </c:pt>
                <c:pt idx="235">
                  <c:v>37</c:v>
                </c:pt>
                <c:pt idx="236">
                  <c:v>34</c:v>
                </c:pt>
                <c:pt idx="237">
                  <c:v>40</c:v>
                </c:pt>
                <c:pt idx="238">
                  <c:v>35</c:v>
                </c:pt>
                <c:pt idx="239">
                  <c:v>30</c:v>
                </c:pt>
                <c:pt idx="240">
                  <c:v>25</c:v>
                </c:pt>
                <c:pt idx="241">
                  <c:v>26</c:v>
                </c:pt>
                <c:pt idx="242">
                  <c:v>34</c:v>
                </c:pt>
                <c:pt idx="243">
                  <c:v>47</c:v>
                </c:pt>
                <c:pt idx="244">
                  <c:v>33</c:v>
                </c:pt>
                <c:pt idx="245">
                  <c:v>42</c:v>
                </c:pt>
                <c:pt idx="246">
                  <c:v>28</c:v>
                </c:pt>
                <c:pt idx="247">
                  <c:v>34</c:v>
                </c:pt>
                <c:pt idx="248">
                  <c:v>29</c:v>
                </c:pt>
                <c:pt idx="249">
                  <c:v>20</c:v>
                </c:pt>
                <c:pt idx="250">
                  <c:v>27</c:v>
                </c:pt>
                <c:pt idx="251">
                  <c:v>38</c:v>
                </c:pt>
                <c:pt idx="252">
                  <c:v>23</c:v>
                </c:pt>
                <c:pt idx="253">
                  <c:v>15</c:v>
                </c:pt>
                <c:pt idx="254">
                  <c:v>23</c:v>
                </c:pt>
                <c:pt idx="255">
                  <c:v>37</c:v>
                </c:pt>
                <c:pt idx="256">
                  <c:v>26</c:v>
                </c:pt>
                <c:pt idx="257">
                  <c:v>47</c:v>
                </c:pt>
                <c:pt idx="258">
                  <c:v>41</c:v>
                </c:pt>
                <c:pt idx="259">
                  <c:v>39</c:v>
                </c:pt>
                <c:pt idx="260">
                  <c:v>30</c:v>
                </c:pt>
                <c:pt idx="261">
                  <c:v>30</c:v>
                </c:pt>
                <c:pt idx="262">
                  <c:v>11</c:v>
                </c:pt>
                <c:pt idx="263">
                  <c:v>26</c:v>
                </c:pt>
                <c:pt idx="264">
                  <c:v>30</c:v>
                </c:pt>
                <c:pt idx="265">
                  <c:v>29</c:v>
                </c:pt>
                <c:pt idx="266">
                  <c:v>24</c:v>
                </c:pt>
                <c:pt idx="267">
                  <c:v>38</c:v>
                </c:pt>
                <c:pt idx="268">
                  <c:v>26</c:v>
                </c:pt>
                <c:pt idx="269">
                  <c:v>26</c:v>
                </c:pt>
                <c:pt idx="270">
                  <c:v>25</c:v>
                </c:pt>
                <c:pt idx="271">
                  <c:v>46</c:v>
                </c:pt>
                <c:pt idx="272">
                  <c:v>61</c:v>
                </c:pt>
                <c:pt idx="273">
                  <c:v>35</c:v>
                </c:pt>
                <c:pt idx="274">
                  <c:v>39</c:v>
                </c:pt>
                <c:pt idx="275">
                  <c:v>37</c:v>
                </c:pt>
                <c:pt idx="276">
                  <c:v>21</c:v>
                </c:pt>
                <c:pt idx="277">
                  <c:v>23</c:v>
                </c:pt>
                <c:pt idx="278">
                  <c:v>26</c:v>
                </c:pt>
                <c:pt idx="279">
                  <c:v>27</c:v>
                </c:pt>
                <c:pt idx="280">
                  <c:v>47</c:v>
                </c:pt>
                <c:pt idx="281">
                  <c:v>32</c:v>
                </c:pt>
                <c:pt idx="282">
                  <c:v>18</c:v>
                </c:pt>
                <c:pt idx="283">
                  <c:v>28</c:v>
                </c:pt>
                <c:pt idx="284">
                  <c:v>42</c:v>
                </c:pt>
                <c:pt idx="285">
                  <c:v>55</c:v>
                </c:pt>
                <c:pt idx="286">
                  <c:v>64</c:v>
                </c:pt>
                <c:pt idx="287">
                  <c:v>63</c:v>
                </c:pt>
                <c:pt idx="288">
                  <c:v>46</c:v>
                </c:pt>
                <c:pt idx="289">
                  <c:v>58</c:v>
                </c:pt>
                <c:pt idx="290">
                  <c:v>68</c:v>
                </c:pt>
                <c:pt idx="291">
                  <c:v>82</c:v>
                </c:pt>
                <c:pt idx="292">
                  <c:v>85</c:v>
                </c:pt>
                <c:pt idx="293">
                  <c:v>79</c:v>
                </c:pt>
                <c:pt idx="294">
                  <c:v>65</c:v>
                </c:pt>
                <c:pt idx="295">
                  <c:v>65</c:v>
                </c:pt>
                <c:pt idx="296">
                  <c:v>76</c:v>
                </c:pt>
                <c:pt idx="297">
                  <c:v>46</c:v>
                </c:pt>
                <c:pt idx="298">
                  <c:v>55</c:v>
                </c:pt>
                <c:pt idx="299">
                  <c:v>49</c:v>
                </c:pt>
                <c:pt idx="300">
                  <c:v>49</c:v>
                </c:pt>
                <c:pt idx="301">
                  <c:v>36</c:v>
                </c:pt>
                <c:pt idx="302">
                  <c:v>41</c:v>
                </c:pt>
                <c:pt idx="303">
                  <c:v>30</c:v>
                </c:pt>
                <c:pt idx="304">
                  <c:v>31</c:v>
                </c:pt>
                <c:pt idx="305">
                  <c:v>31</c:v>
                </c:pt>
                <c:pt idx="306">
                  <c:v>47</c:v>
                </c:pt>
                <c:pt idx="307">
                  <c:v>47</c:v>
                </c:pt>
                <c:pt idx="308">
                  <c:v>65</c:v>
                </c:pt>
                <c:pt idx="309">
                  <c:v>46</c:v>
                </c:pt>
                <c:pt idx="310">
                  <c:v>45</c:v>
                </c:pt>
                <c:pt idx="311">
                  <c:v>49</c:v>
                </c:pt>
                <c:pt idx="312">
                  <c:v>55</c:v>
                </c:pt>
                <c:pt idx="313">
                  <c:v>73</c:v>
                </c:pt>
                <c:pt idx="314">
                  <c:v>79</c:v>
                </c:pt>
                <c:pt idx="315">
                  <c:v>62</c:v>
                </c:pt>
                <c:pt idx="316">
                  <c:v>29</c:v>
                </c:pt>
                <c:pt idx="317">
                  <c:v>41</c:v>
                </c:pt>
                <c:pt idx="318">
                  <c:v>41</c:v>
                </c:pt>
                <c:pt idx="319">
                  <c:v>29</c:v>
                </c:pt>
                <c:pt idx="320">
                  <c:v>66</c:v>
                </c:pt>
                <c:pt idx="321">
                  <c:v>46</c:v>
                </c:pt>
                <c:pt idx="322">
                  <c:v>35</c:v>
                </c:pt>
                <c:pt idx="323">
                  <c:v>27</c:v>
                </c:pt>
                <c:pt idx="324">
                  <c:v>25</c:v>
                </c:pt>
                <c:pt idx="325">
                  <c:v>14</c:v>
                </c:pt>
                <c:pt idx="326">
                  <c:v>21</c:v>
                </c:pt>
                <c:pt idx="327">
                  <c:v>21</c:v>
                </c:pt>
                <c:pt idx="32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D-4820-B797-58129A83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83322943"/>
        <c:axId val="583331263"/>
      </c:barChart>
      <c:lineChart>
        <c:grouping val="standard"/>
        <c:varyColors val="0"/>
        <c:ser>
          <c:idx val="1"/>
          <c:order val="1"/>
          <c:tx>
            <c:strRef>
              <c:f>'Comparing DOH to UF Dashboard'!$J$2</c:f>
              <c:strCache>
                <c:ptCount val="1"/>
                <c:pt idx="0">
                  <c:v>Positivity Rate @ UF Health Medical Lab (7 Day Moving Average)</c:v>
                </c:pt>
              </c:strCache>
            </c:strRef>
          </c:tx>
          <c:spPr>
            <a:ln w="34925" cap="rnd">
              <a:solidFill>
                <a:sysClr val="window" lastClr="FFFFFF">
                  <a:lumMod val="75000"/>
                </a:sys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Dashboard'!$A$8:$A$336</c:f>
              <c:numCache>
                <c:formatCode>m/d;@</c:formatCode>
                <c:ptCount val="32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</c:numCache>
            </c:numRef>
          </c:cat>
          <c:val>
            <c:numRef>
              <c:f>'Comparing DOH to UF Dashboard'!$J$8:$J$336</c:f>
              <c:numCache>
                <c:formatCode>General</c:formatCode>
                <c:ptCount val="329"/>
                <c:pt idx="233" formatCode="0%">
                  <c:v>0.10999563509384548</c:v>
                </c:pt>
                <c:pt idx="234" formatCode="0%">
                  <c:v>0.11431316042267051</c:v>
                </c:pt>
                <c:pt idx="235" formatCode="0%">
                  <c:v>0.11358258400378608</c:v>
                </c:pt>
                <c:pt idx="236" formatCode="0%">
                  <c:v>0.10909090909090909</c:v>
                </c:pt>
                <c:pt idx="237" formatCode="0%">
                  <c:v>0.11540749553837001</c:v>
                </c:pt>
                <c:pt idx="238" formatCode="0%">
                  <c:v>0.11069182389937107</c:v>
                </c:pt>
                <c:pt idx="239" formatCode="0%">
                  <c:v>9.7610574478901882E-2</c:v>
                </c:pt>
                <c:pt idx="240" formatCode="0%">
                  <c:v>9.5147478591817311E-2</c:v>
                </c:pt>
                <c:pt idx="241" formatCode="0%">
                  <c:v>8.1656346749226005E-2</c:v>
                </c:pt>
                <c:pt idx="242" formatCode="0%">
                  <c:v>7.5068660360085443E-2</c:v>
                </c:pt>
                <c:pt idx="243" formatCode="0%">
                  <c:v>6.735588972431078E-2</c:v>
                </c:pt>
                <c:pt idx="244" formatCode="0%">
                  <c:v>6.6916823014383994E-2</c:v>
                </c:pt>
                <c:pt idx="245" formatCode="0%">
                  <c:v>6.4760793465577601E-2</c:v>
                </c:pt>
                <c:pt idx="246" formatCode="0%">
                  <c:v>6.3897763578274758E-2</c:v>
                </c:pt>
                <c:pt idx="247" formatCode="0%">
                  <c:v>5.7562076749435663E-2</c:v>
                </c:pt>
                <c:pt idx="248" formatCode="0%">
                  <c:v>7.4059085390530147E-2</c:v>
                </c:pt>
                <c:pt idx="249" formatCode="0%">
                  <c:v>8.2788671023965144E-2</c:v>
                </c:pt>
                <c:pt idx="250" formatCode="0%">
                  <c:v>9.6843615494978483E-2</c:v>
                </c:pt>
                <c:pt idx="251" formatCode="0%">
                  <c:v>9.1380427738172385E-2</c:v>
                </c:pt>
                <c:pt idx="252" formatCode="0%">
                  <c:v>9.8024316109422499E-2</c:v>
                </c:pt>
                <c:pt idx="253" formatCode="0%">
                  <c:v>0.10326566637246248</c:v>
                </c:pt>
                <c:pt idx="254" formatCode="0%">
                  <c:v>0.11319490957803081</c:v>
                </c:pt>
                <c:pt idx="255" formatCode="0%">
                  <c:v>0.1013719512195122</c:v>
                </c:pt>
                <c:pt idx="256" formatCode="0%">
                  <c:v>0.11435674331883157</c:v>
                </c:pt>
                <c:pt idx="257" formatCode="0%">
                  <c:v>0.11358574610244988</c:v>
                </c:pt>
                <c:pt idx="258" formatCode="0%">
                  <c:v>0.11675423234092236</c:v>
                </c:pt>
                <c:pt idx="259" formatCode="0%">
                  <c:v>0.11922852133255406</c:v>
                </c:pt>
                <c:pt idx="260" formatCode="0%">
                  <c:v>0.1249263406010607</c:v>
                </c:pt>
                <c:pt idx="261" formatCode="0%">
                  <c:v>0.12732394366197183</c:v>
                </c:pt>
                <c:pt idx="262" formatCode="0%">
                  <c:v>0.13235294117647059</c:v>
                </c:pt>
                <c:pt idx="263" formatCode="0%">
                  <c:v>0.11993603411513859</c:v>
                </c:pt>
                <c:pt idx="264" formatCode="0%">
                  <c:v>0.11995515695067265</c:v>
                </c:pt>
                <c:pt idx="265" formatCode="0%">
                  <c:v>0.12004175365344467</c:v>
                </c:pt>
                <c:pt idx="266" formatCode="0%">
                  <c:v>0.124</c:v>
                </c:pt>
                <c:pt idx="267" formatCode="0%">
                  <c:v>0.12387280493592787</c:v>
                </c:pt>
                <c:pt idx="268" formatCode="0%">
                  <c:v>0.13243494423791821</c:v>
                </c:pt>
                <c:pt idx="269" formatCode="0%">
                  <c:v>0.13950338600451467</c:v>
                </c:pt>
                <c:pt idx="270" formatCode="0%">
                  <c:v>0.14465975664713834</c:v>
                </c:pt>
                <c:pt idx="271" formatCode="0%">
                  <c:v>0.14597861459786146</c:v>
                </c:pt>
                <c:pt idx="272" formatCode="0%">
                  <c:v>0.15804461319411486</c:v>
                </c:pt>
                <c:pt idx="273" formatCode="0%">
                  <c:v>0.15580057526366251</c:v>
                </c:pt>
                <c:pt idx="274" formatCode="0%">
                  <c:v>0.16125811283075386</c:v>
                </c:pt>
                <c:pt idx="275" formatCode="0%">
                  <c:v>0.16245081506464307</c:v>
                </c:pt>
                <c:pt idx="276" formatCode="0%">
                  <c:v>0.15994436717663421</c:v>
                </c:pt>
                <c:pt idx="277" formatCode="0%">
                  <c:v>0.2003577817531306</c:v>
                </c:pt>
                <c:pt idx="278" formatCode="0%">
                  <c:v>0.19620774938169827</c:v>
                </c:pt>
                <c:pt idx="279" formatCode="0%">
                  <c:v>0.19960668633235004</c:v>
                </c:pt>
                <c:pt idx="280" formatCode="0%">
                  <c:v>0.22916666666666666</c:v>
                </c:pt>
                <c:pt idx="281" formatCode="0%">
                  <c:v>0.21840354767184036</c:v>
                </c:pt>
                <c:pt idx="282" formatCode="0%">
                  <c:v>0.24767441860465117</c:v>
                </c:pt>
                <c:pt idx="283" formatCode="0%">
                  <c:v>0.24767441860465117</c:v>
                </c:pt>
                <c:pt idx="284" formatCode="0%">
                  <c:v>0.24199999999999999</c:v>
                </c:pt>
                <c:pt idx="285" formatCode="0%">
                  <c:v>0.25740318906605925</c:v>
                </c:pt>
                <c:pt idx="286" formatCode="0%">
                  <c:v>0.24854368932038834</c:v>
                </c:pt>
                <c:pt idx="287" formatCode="0%">
                  <c:v>0.19803370786516855</c:v>
                </c:pt>
                <c:pt idx="288" formatCode="0%">
                  <c:v>0.21420882669537136</c:v>
                </c:pt>
                <c:pt idx="289" formatCode="0%">
                  <c:v>0.18229801055623224</c:v>
                </c:pt>
                <c:pt idx="290" formatCode="0%">
                  <c:v>0.15962163759976353</c:v>
                </c:pt>
                <c:pt idx="291" formatCode="0%">
                  <c:v>0.1198237885462555</c:v>
                </c:pt>
                <c:pt idx="292" formatCode="0%">
                  <c:v>0.11971399387129725</c:v>
                </c:pt>
                <c:pt idx="293" formatCode="0%">
                  <c:v>0.11840490797546012</c:v>
                </c:pt>
                <c:pt idx="294" formatCode="0%">
                  <c:v>8.6872586872586879E-2</c:v>
                </c:pt>
                <c:pt idx="295" formatCode="0%">
                  <c:v>6.1005073689296932E-2</c:v>
                </c:pt>
                <c:pt idx="296" formatCode="0%">
                  <c:v>5.6239440019309681E-2</c:v>
                </c:pt>
                <c:pt idx="297" formatCode="0%">
                  <c:v>5.3829078801331851E-2</c:v>
                </c:pt>
                <c:pt idx="298" formatCode="0%">
                  <c:v>5.4350445890576041E-2</c:v>
                </c:pt>
                <c:pt idx="299" formatCode="0%">
                  <c:v>5.1402417556624808E-2</c:v>
                </c:pt>
                <c:pt idx="300" formatCode="0%">
                  <c:v>4.7498270694028129E-2</c:v>
                </c:pt>
                <c:pt idx="301" formatCode="0%">
                  <c:v>5.6187766714082502E-2</c:v>
                </c:pt>
                <c:pt idx="302" formatCode="0%">
                  <c:v>7.0884592852958409E-2</c:v>
                </c:pt>
                <c:pt idx="303" formatCode="0%">
                  <c:v>6.9772344013490722E-2</c:v>
                </c:pt>
                <c:pt idx="304" formatCode="0%">
                  <c:v>8.5292344786015675E-2</c:v>
                </c:pt>
                <c:pt idx="305" formatCode="0%">
                  <c:v>9.9452554744525551E-2</c:v>
                </c:pt>
                <c:pt idx="306" formatCode="0%">
                  <c:v>0.11127115592365862</c:v>
                </c:pt>
                <c:pt idx="307" formatCode="0%">
                  <c:v>0.12330275229357798</c:v>
                </c:pt>
                <c:pt idx="308" formatCode="0%">
                  <c:v>0.15183466891606917</c:v>
                </c:pt>
                <c:pt idx="309" formatCode="0%">
                  <c:v>0.15623704931620389</c:v>
                </c:pt>
                <c:pt idx="310" formatCode="0%">
                  <c:v>0.17167019027484143</c:v>
                </c:pt>
                <c:pt idx="311" formatCode="0%">
                  <c:v>0.18379790940766549</c:v>
                </c:pt>
                <c:pt idx="312" formatCode="0%">
                  <c:v>0.19422911283376398</c:v>
                </c:pt>
                <c:pt idx="313" formatCode="0%">
                  <c:v>0.17467760844079719</c:v>
                </c:pt>
                <c:pt idx="314" formatCode="0%">
                  <c:v>0.16979591836734695</c:v>
                </c:pt>
                <c:pt idx="315" formatCode="0%">
                  <c:v>0.16593186372745491</c:v>
                </c:pt>
                <c:pt idx="316" formatCode="0%">
                  <c:v>0.17084188911704312</c:v>
                </c:pt>
                <c:pt idx="317" formatCode="0%">
                  <c:v>0.17397388059701493</c:v>
                </c:pt>
                <c:pt idx="318" formatCode="0%">
                  <c:v>0.14626262626262626</c:v>
                </c:pt>
                <c:pt idx="319" formatCode="0%">
                  <c:v>0.13829279923700524</c:v>
                </c:pt>
                <c:pt idx="320" formatCode="0%">
                  <c:v>0.15351812366737741</c:v>
                </c:pt>
                <c:pt idx="321" formatCode="0%">
                  <c:v>0.15997830802603036</c:v>
                </c:pt>
                <c:pt idx="322" formatCode="0%">
                  <c:v>0.15648632926119838</c:v>
                </c:pt>
                <c:pt idx="323" formatCode="0%">
                  <c:v>0.14787878787878789</c:v>
                </c:pt>
                <c:pt idx="324" formatCode="0%">
                  <c:v>0.1362351611079706</c:v>
                </c:pt>
                <c:pt idx="325" formatCode="0%">
                  <c:v>0.12566844919786097</c:v>
                </c:pt>
                <c:pt idx="326" formatCode="0%">
                  <c:v>0.11343075852470424</c:v>
                </c:pt>
                <c:pt idx="327" formatCode="0%">
                  <c:v>0.11646297627606039</c:v>
                </c:pt>
                <c:pt idx="328" formatCode="0%">
                  <c:v>0.11357340720221606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D-4820-B797-58129A83D41D}"/>
            </c:ext>
          </c:extLst>
        </c:ser>
        <c:ser>
          <c:idx val="2"/>
          <c:order val="2"/>
          <c:tx>
            <c:strRef>
              <c:f>'Comparing DOH to UF Dashboard'!$M$2</c:f>
              <c:strCache>
                <c:ptCount val="1"/>
                <c:pt idx="0">
                  <c:v>Positivity Rate @ UF Health Shands Hospital (7 Day Moving Average)</c:v>
                </c:pt>
              </c:strCache>
            </c:strRef>
          </c:tx>
          <c:spPr>
            <a:ln w="34925" cap="rnd">
              <a:solidFill>
                <a:srgbClr val="4472C4">
                  <a:lumMod val="60000"/>
                  <a:lumOff val="4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Dashboard'!$A$8:$A$336</c:f>
              <c:numCache>
                <c:formatCode>m/d;@</c:formatCode>
                <c:ptCount val="32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</c:numCache>
            </c:numRef>
          </c:cat>
          <c:val>
            <c:numRef>
              <c:f>'Comparing DOH to UF Dashboard'!$M$8:$M$336</c:f>
              <c:numCache>
                <c:formatCode>General</c:formatCode>
                <c:ptCount val="329"/>
                <c:pt idx="233" formatCode="0%">
                  <c:v>8.135860979462875E-2</c:v>
                </c:pt>
                <c:pt idx="234" formatCode="0%">
                  <c:v>7.6086956521739135E-2</c:v>
                </c:pt>
                <c:pt idx="235" formatCode="0%">
                  <c:v>7.3676680972818306E-2</c:v>
                </c:pt>
                <c:pt idx="236" formatCode="0%">
                  <c:v>7.8171978352375229E-2</c:v>
                </c:pt>
                <c:pt idx="237" formatCode="0%">
                  <c:v>8.1037277147487846E-2</c:v>
                </c:pt>
                <c:pt idx="238" formatCode="0%">
                  <c:v>8.2516339869281044E-2</c:v>
                </c:pt>
                <c:pt idx="239" formatCode="0%">
                  <c:v>7.7777777777777779E-2</c:v>
                </c:pt>
                <c:pt idx="240" formatCode="0%">
                  <c:v>6.6147859922178989E-2</c:v>
                </c:pt>
                <c:pt idx="241" formatCode="0%">
                  <c:v>7.9812206572769953E-2</c:v>
                </c:pt>
                <c:pt idx="242" formatCode="0%">
                  <c:v>7.7524893314367002E-2</c:v>
                </c:pt>
                <c:pt idx="243" formatCode="0%">
                  <c:v>7.4500768049155147E-2</c:v>
                </c:pt>
                <c:pt idx="244" formatCode="0%">
                  <c:v>8.0721003134796243E-2</c:v>
                </c:pt>
                <c:pt idx="245" formatCode="0%">
                  <c:v>8.2792207792207792E-2</c:v>
                </c:pt>
                <c:pt idx="246" formatCode="0%">
                  <c:v>8.7171052631578941E-2</c:v>
                </c:pt>
                <c:pt idx="247" formatCode="0%">
                  <c:v>9.0457256461232607E-2</c:v>
                </c:pt>
                <c:pt idx="248" formatCode="0%">
                  <c:v>8.3629893238434158E-2</c:v>
                </c:pt>
                <c:pt idx="249" formatCode="0%">
                  <c:v>9.5617529880478086E-2</c:v>
                </c:pt>
                <c:pt idx="250" formatCode="0%">
                  <c:v>9.9391480730223122E-2</c:v>
                </c:pt>
                <c:pt idx="251" formatCode="0%">
                  <c:v>9.7943192948090105E-2</c:v>
                </c:pt>
                <c:pt idx="252" formatCode="0%">
                  <c:v>9.683426443202979E-2</c:v>
                </c:pt>
                <c:pt idx="253" formatCode="0%">
                  <c:v>9.5111111111111105E-2</c:v>
                </c:pt>
                <c:pt idx="254" formatCode="0%">
                  <c:v>9.3632958801498134E-2</c:v>
                </c:pt>
                <c:pt idx="255" formatCode="0%">
                  <c:v>9.4051446945337625E-2</c:v>
                </c:pt>
                <c:pt idx="256" formatCode="0%">
                  <c:v>9.4413847364280101E-2</c:v>
                </c:pt>
                <c:pt idx="257" formatCode="0%">
                  <c:v>8.593155893536121E-2</c:v>
                </c:pt>
                <c:pt idx="258" formatCode="0%">
                  <c:v>8.3895131086142327E-2</c:v>
                </c:pt>
                <c:pt idx="259" formatCode="0%">
                  <c:v>8.9062500000000003E-2</c:v>
                </c:pt>
                <c:pt idx="260" formatCode="0%">
                  <c:v>8.6852589641434261E-2</c:v>
                </c:pt>
                <c:pt idx="261" formatCode="0%">
                  <c:v>8.4634346754313888E-2</c:v>
                </c:pt>
                <c:pt idx="262" formatCode="0%">
                  <c:v>8.4210526315789472E-2</c:v>
                </c:pt>
                <c:pt idx="263" formatCode="0%">
                  <c:v>8.2408874801901746E-2</c:v>
                </c:pt>
                <c:pt idx="264" formatCode="0%">
                  <c:v>8.8360237892948168E-2</c:v>
                </c:pt>
                <c:pt idx="265" formatCode="0%">
                  <c:v>9.6446700507614211E-2</c:v>
                </c:pt>
                <c:pt idx="266" formatCode="0%">
                  <c:v>9.1362126245847178E-2</c:v>
                </c:pt>
                <c:pt idx="267" formatCode="0%">
                  <c:v>9.602649006622517E-2</c:v>
                </c:pt>
                <c:pt idx="268" formatCode="0%">
                  <c:v>0.10252486610558531</c:v>
                </c:pt>
                <c:pt idx="269" formatCode="0%">
                  <c:v>0.10413476263399694</c:v>
                </c:pt>
                <c:pt idx="270" formatCode="0%">
                  <c:v>0.10182370820668693</c:v>
                </c:pt>
                <c:pt idx="271" formatCode="0%">
                  <c:v>0.10639880952380952</c:v>
                </c:pt>
                <c:pt idx="272" formatCode="0%">
                  <c:v>0.10396825396825397</c:v>
                </c:pt>
                <c:pt idx="273" formatCode="0%">
                  <c:v>0.10858995137763371</c:v>
                </c:pt>
                <c:pt idx="274" formatCode="0%">
                  <c:v>0.11874469889737066</c:v>
                </c:pt>
                <c:pt idx="275" formatCode="0%">
                  <c:v>0.12881679389312978</c:v>
                </c:pt>
                <c:pt idx="276" formatCode="0%">
                  <c:v>0.13780918727915195</c:v>
                </c:pt>
                <c:pt idx="277" formatCode="0%">
                  <c:v>0.15277777777777779</c:v>
                </c:pt>
                <c:pt idx="278" formatCode="0%">
                  <c:v>0.16921397379912664</c:v>
                </c:pt>
                <c:pt idx="279" formatCode="0%">
                  <c:v>0.17497348886532343</c:v>
                </c:pt>
                <c:pt idx="280" formatCode="0%">
                  <c:v>0.20068027210884354</c:v>
                </c:pt>
                <c:pt idx="281" formatCode="0%">
                  <c:v>0.19687499999999999</c:v>
                </c:pt>
                <c:pt idx="282" formatCode="0%">
                  <c:v>0.18737672583826431</c:v>
                </c:pt>
                <c:pt idx="283" formatCode="0%">
                  <c:v>0.18737672583826431</c:v>
                </c:pt>
                <c:pt idx="284" formatCode="0%">
                  <c:v>0.20054945054945056</c:v>
                </c:pt>
                <c:pt idx="285" formatCode="0%">
                  <c:v>0.20161290322580644</c:v>
                </c:pt>
                <c:pt idx="286" formatCode="0%">
                  <c:v>0.20884955752212389</c:v>
                </c:pt>
                <c:pt idx="287" formatCode="0%">
                  <c:v>0.19211822660098521</c:v>
                </c:pt>
                <c:pt idx="288" formatCode="0%">
                  <c:v>0.19850498338870431</c:v>
                </c:pt>
                <c:pt idx="289" formatCode="0%">
                  <c:v>0.20387531592249369</c:v>
                </c:pt>
                <c:pt idx="290" formatCode="0%">
                  <c:v>0.19814020028612303</c:v>
                </c:pt>
                <c:pt idx="291" formatCode="0%">
                  <c:v>0.19542947202521671</c:v>
                </c:pt>
                <c:pt idx="292" formatCode="0%">
                  <c:v>0.18320610687022901</c:v>
                </c:pt>
                <c:pt idx="293" formatCode="0%">
                  <c:v>0.17371252882398155</c:v>
                </c:pt>
                <c:pt idx="294" formatCode="0%">
                  <c:v>0.17233384853168471</c:v>
                </c:pt>
                <c:pt idx="295" formatCode="0%">
                  <c:v>0.1681136543014996</c:v>
                </c:pt>
                <c:pt idx="296" formatCode="0%">
                  <c:v>0.16389548693586697</c:v>
                </c:pt>
                <c:pt idx="297" formatCode="0%">
                  <c:v>0.16339869281045752</c:v>
                </c:pt>
                <c:pt idx="298" formatCode="0%">
                  <c:v>0.15071972904318373</c:v>
                </c:pt>
                <c:pt idx="299" formatCode="0%">
                  <c:v>0.14410480349344978</c:v>
                </c:pt>
                <c:pt idx="300" formatCode="0%">
                  <c:v>0.13947368421052631</c:v>
                </c:pt>
                <c:pt idx="301" formatCode="0%">
                  <c:v>0.13547237076648841</c:v>
                </c:pt>
                <c:pt idx="302" formatCode="0%">
                  <c:v>0.12876712328767123</c:v>
                </c:pt>
                <c:pt idx="303" formatCode="0%">
                  <c:v>0.12544483985765126</c:v>
                </c:pt>
                <c:pt idx="304" formatCode="0%">
                  <c:v>0.12613430127041741</c:v>
                </c:pt>
                <c:pt idx="305" formatCode="0%">
                  <c:v>0.12306438467807661</c:v>
                </c:pt>
                <c:pt idx="306" formatCode="0%">
                  <c:v>0.12789768185451639</c:v>
                </c:pt>
                <c:pt idx="307" formatCode="0%">
                  <c:v>0.12449799196787148</c:v>
                </c:pt>
                <c:pt idx="308" formatCode="0%">
                  <c:v>0.12295719844357976</c:v>
                </c:pt>
                <c:pt idx="309" formatCode="0%">
                  <c:v>0.12569169960474308</c:v>
                </c:pt>
                <c:pt idx="310" formatCode="0%">
                  <c:v>0.12762520193861066</c:v>
                </c:pt>
                <c:pt idx="311" formatCode="0%">
                  <c:v>0.12176814011676397</c:v>
                </c:pt>
                <c:pt idx="312" formatCode="0%">
                  <c:v>0.11728395061728394</c:v>
                </c:pt>
                <c:pt idx="313" formatCode="0%">
                  <c:v>0.11205432937181664</c:v>
                </c:pt>
                <c:pt idx="314" formatCode="0%">
                  <c:v>0.1117696867061812</c:v>
                </c:pt>
                <c:pt idx="315" formatCode="0%">
                  <c:v>0.10677966101694915</c:v>
                </c:pt>
                <c:pt idx="316" formatCode="0%">
                  <c:v>0.10008410428931876</c:v>
                </c:pt>
                <c:pt idx="317" formatCode="0%">
                  <c:v>9.6514745308310987E-2</c:v>
                </c:pt>
                <c:pt idx="318" formatCode="0%">
                  <c:v>8.6546026750590088E-2</c:v>
                </c:pt>
                <c:pt idx="319" formatCode="0%">
                  <c:v>8.6705202312138727E-2</c:v>
                </c:pt>
                <c:pt idx="320" formatCode="0%">
                  <c:v>7.8431372549019607E-2</c:v>
                </c:pt>
                <c:pt idx="321" formatCode="0%">
                  <c:v>7.719928186714542E-2</c:v>
                </c:pt>
                <c:pt idx="322" formatCode="0%">
                  <c:v>7.6066790352504632E-2</c:v>
                </c:pt>
                <c:pt idx="323" formatCode="0%">
                  <c:v>7.0921985815602842E-2</c:v>
                </c:pt>
                <c:pt idx="324" formatCode="0%">
                  <c:v>6.3559322033898302E-2</c:v>
                </c:pt>
                <c:pt idx="325" formatCode="0%">
                  <c:v>6.4285714285714279E-2</c:v>
                </c:pt>
                <c:pt idx="326" formatCode="0%">
                  <c:v>6.527651858567543E-2</c:v>
                </c:pt>
                <c:pt idx="327" formatCode="0%">
                  <c:v>6.5295169946332735E-2</c:v>
                </c:pt>
                <c:pt idx="328" formatCode="0%">
                  <c:v>7.3083778966131913E-2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BD-4820-B797-58129A83D41D}"/>
            </c:ext>
          </c:extLst>
        </c:ser>
        <c:ser>
          <c:idx val="3"/>
          <c:order val="3"/>
          <c:tx>
            <c:strRef>
              <c:f>'Comparing DOH to UF Dashboard'!$P$2</c:f>
              <c:strCache>
                <c:ptCount val="1"/>
                <c:pt idx="0">
                  <c:v>Positivity Rate @ UF Health Jacksonville (7 Day Moving Average)</c:v>
                </c:pt>
              </c:strCache>
            </c:strRef>
          </c:tx>
          <c:spPr>
            <a:ln w="34925" cap="rnd">
              <a:solidFill>
                <a:srgbClr val="FFC000">
                  <a:lumMod val="40000"/>
                  <a:lumOff val="6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Dashboard'!$A$8:$A$336</c:f>
              <c:numCache>
                <c:formatCode>m/d;@</c:formatCode>
                <c:ptCount val="32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</c:numCache>
            </c:numRef>
          </c:cat>
          <c:val>
            <c:numRef>
              <c:f>'Comparing DOH to UF Dashboard'!$P$8:$P$336</c:f>
              <c:numCache>
                <c:formatCode>General</c:formatCode>
                <c:ptCount val="329"/>
                <c:pt idx="233" formatCode="0%">
                  <c:v>0.10284167794316644</c:v>
                </c:pt>
                <c:pt idx="234" formatCode="0%">
                  <c:v>0.10775295663600526</c:v>
                </c:pt>
                <c:pt idx="235" formatCode="0%">
                  <c:v>0.10835509138381201</c:v>
                </c:pt>
                <c:pt idx="236" formatCode="0%">
                  <c:v>9.6056622851365014E-2</c:v>
                </c:pt>
                <c:pt idx="237" formatCode="0%">
                  <c:v>8.7463556851311949E-2</c:v>
                </c:pt>
                <c:pt idx="238" formatCode="0%">
                  <c:v>8.3211678832116789E-2</c:v>
                </c:pt>
                <c:pt idx="239" formatCode="0%">
                  <c:v>8.6776859504132234E-2</c:v>
                </c:pt>
                <c:pt idx="240" formatCode="0%">
                  <c:v>8.1471747700394212E-2</c:v>
                </c:pt>
                <c:pt idx="241" formatCode="0%">
                  <c:v>7.8677309007981755E-2</c:v>
                </c:pt>
                <c:pt idx="242" formatCode="0%">
                  <c:v>8.3665338645418322E-2</c:v>
                </c:pt>
                <c:pt idx="243" formatCode="0%">
                  <c:v>9.2063492063492069E-2</c:v>
                </c:pt>
                <c:pt idx="244" formatCode="0%">
                  <c:v>9.6810933940774488E-2</c:v>
                </c:pt>
                <c:pt idx="245" formatCode="0%">
                  <c:v>0.10324825986078887</c:v>
                </c:pt>
                <c:pt idx="246" formatCode="0%">
                  <c:v>0.1167076167076167</c:v>
                </c:pt>
                <c:pt idx="247" formatCode="0%">
                  <c:v>0.12464985994397759</c:v>
                </c:pt>
                <c:pt idx="248" formatCode="0%">
                  <c:v>0.14285714285714285</c:v>
                </c:pt>
                <c:pt idx="249" formatCode="0%">
                  <c:v>0.13505747126436782</c:v>
                </c:pt>
                <c:pt idx="250" formatCode="0%">
                  <c:v>0.13394216133942161</c:v>
                </c:pt>
                <c:pt idx="251" formatCode="0%">
                  <c:v>0.11731843575418995</c:v>
                </c:pt>
                <c:pt idx="252" formatCode="0%">
                  <c:v>0.11966987620357634</c:v>
                </c:pt>
                <c:pt idx="253" formatCode="0%">
                  <c:v>0.10344827586206896</c:v>
                </c:pt>
                <c:pt idx="254" formatCode="0%">
                  <c:v>0.12055109070034443</c:v>
                </c:pt>
                <c:pt idx="255" formatCode="0%">
                  <c:v>0.10144927536231885</c:v>
                </c:pt>
                <c:pt idx="256" formatCode="0%">
                  <c:v>0.10268378063010501</c:v>
                </c:pt>
                <c:pt idx="257" formatCode="0%">
                  <c:v>0.10057803468208093</c:v>
                </c:pt>
                <c:pt idx="258" formatCode="0%">
                  <c:v>0.11071428571428571</c:v>
                </c:pt>
                <c:pt idx="259" formatCode="0%">
                  <c:v>0.10615199034981906</c:v>
                </c:pt>
                <c:pt idx="260" formatCode="0%">
                  <c:v>0.10419026047565119</c:v>
                </c:pt>
                <c:pt idx="261" formatCode="0%">
                  <c:v>8.9347079037800689E-2</c:v>
                </c:pt>
                <c:pt idx="262" formatCode="0%">
                  <c:v>0.10157068062827225</c:v>
                </c:pt>
                <c:pt idx="263" formatCode="0%">
                  <c:v>0.10562571756601608</c:v>
                </c:pt>
                <c:pt idx="264" formatCode="0%">
                  <c:v>0.11477272727272728</c:v>
                </c:pt>
                <c:pt idx="265" formatCode="0%">
                  <c:v>0.11972633979475485</c:v>
                </c:pt>
                <c:pt idx="266" formatCode="0%">
                  <c:v>0.12676056338028169</c:v>
                </c:pt>
                <c:pt idx="267" formatCode="0%">
                  <c:v>0.14378378378378379</c:v>
                </c:pt>
                <c:pt idx="268" formatCode="0%">
                  <c:v>0.15015974440894569</c:v>
                </c:pt>
                <c:pt idx="269" formatCode="0%">
                  <c:v>0.14565217391304347</c:v>
                </c:pt>
                <c:pt idx="270" formatCode="0%">
                  <c:v>0.16046758767268862</c:v>
                </c:pt>
                <c:pt idx="271" formatCode="0%">
                  <c:v>0.17989417989417988</c:v>
                </c:pt>
                <c:pt idx="272" formatCode="0%">
                  <c:v>0.18115942028985507</c:v>
                </c:pt>
                <c:pt idx="273" formatCode="0%">
                  <c:v>0.18279569892473119</c:v>
                </c:pt>
                <c:pt idx="274" formatCode="0%">
                  <c:v>0.17142857142857143</c:v>
                </c:pt>
                <c:pt idx="275" formatCode="0%">
                  <c:v>0.18522727272727274</c:v>
                </c:pt>
                <c:pt idx="276" formatCode="0%">
                  <c:v>0.19496021220159152</c:v>
                </c:pt>
                <c:pt idx="277" formatCode="0%">
                  <c:v>0.20539152759948653</c:v>
                </c:pt>
                <c:pt idx="278" formatCode="0%">
                  <c:v>0.18937329700272479</c:v>
                </c:pt>
                <c:pt idx="279" formatCode="0%">
                  <c:v>0.19492656875834447</c:v>
                </c:pt>
                <c:pt idx="280" formatCode="0%">
                  <c:v>0.23363095238095238</c:v>
                </c:pt>
                <c:pt idx="281" formatCode="0%">
                  <c:v>0.25032765399737877</c:v>
                </c:pt>
                <c:pt idx="282" formatCode="0%">
                  <c:v>0.26614987080103358</c:v>
                </c:pt>
                <c:pt idx="283" formatCode="0%">
                  <c:v>0.26614987080103358</c:v>
                </c:pt>
                <c:pt idx="284" formatCode="0%">
                  <c:v>0.27637614678899081</c:v>
                </c:pt>
                <c:pt idx="285" formatCode="0%">
                  <c:v>0.28246013667425968</c:v>
                </c:pt>
                <c:pt idx="286" formatCode="0%">
                  <c:v>0.29648760330578511</c:v>
                </c:pt>
                <c:pt idx="287" formatCode="0%">
                  <c:v>0.28369462770970783</c:v>
                </c:pt>
                <c:pt idx="288" formatCode="0%">
                  <c:v>0.28225024248302621</c:v>
                </c:pt>
                <c:pt idx="289" formatCode="0%">
                  <c:v>0.28166351606805295</c:v>
                </c:pt>
                <c:pt idx="290" formatCode="0%">
                  <c:v>0.28176318063958511</c:v>
                </c:pt>
                <c:pt idx="291" formatCode="0%">
                  <c:v>0.26891522333637191</c:v>
                </c:pt>
                <c:pt idx="292" formatCode="0%">
                  <c:v>0.27124773960216997</c:v>
                </c:pt>
                <c:pt idx="293" formatCode="0%">
                  <c:v>0.26354166666666667</c:v>
                </c:pt>
                <c:pt idx="294" formatCode="0%">
                  <c:v>0.25437693099897013</c:v>
                </c:pt>
                <c:pt idx="295" formatCode="0%">
                  <c:v>0.25242718446601942</c:v>
                </c:pt>
                <c:pt idx="296" formatCode="0%">
                  <c:v>0.22595078299776286</c:v>
                </c:pt>
                <c:pt idx="297" formatCode="0%">
                  <c:v>0.21641791044776118</c:v>
                </c:pt>
                <c:pt idx="298" formatCode="0%">
                  <c:v>0.20291479820627803</c:v>
                </c:pt>
                <c:pt idx="299" formatCode="0%">
                  <c:v>0.204406364749082</c:v>
                </c:pt>
                <c:pt idx="300" formatCode="0%">
                  <c:v>0.19931662870159453</c:v>
                </c:pt>
                <c:pt idx="301" formatCode="0%">
                  <c:v>0.18928571428571428</c:v>
                </c:pt>
                <c:pt idx="302" formatCode="0%">
                  <c:v>0.18781094527363185</c:v>
                </c:pt>
                <c:pt idx="303" formatCode="0%">
                  <c:v>0.18865598027127004</c:v>
                </c:pt>
                <c:pt idx="304" formatCode="0%">
                  <c:v>0.20083102493074792</c:v>
                </c:pt>
                <c:pt idx="305" formatCode="0%">
                  <c:v>0.19257221458046767</c:v>
                </c:pt>
                <c:pt idx="306" formatCode="0%">
                  <c:v>0.18309859154929578</c:v>
                </c:pt>
                <c:pt idx="307" formatCode="0%">
                  <c:v>0.17586649550706032</c:v>
                </c:pt>
                <c:pt idx="308" formatCode="0%">
                  <c:v>0.17602040816326531</c:v>
                </c:pt>
                <c:pt idx="309" formatCode="0%">
                  <c:v>0.17992177314211213</c:v>
                </c:pt>
                <c:pt idx="310" formatCode="0%">
                  <c:v>0.16501240694789082</c:v>
                </c:pt>
                <c:pt idx="311" formatCode="0%">
                  <c:v>0.16811955168119552</c:v>
                </c:pt>
                <c:pt idx="312" formatCode="0%">
                  <c:v>0.18205804749340371</c:v>
                </c:pt>
                <c:pt idx="313" formatCode="0%">
                  <c:v>0.16807738814993953</c:v>
                </c:pt>
                <c:pt idx="314" formatCode="0%">
                  <c:v>0.16329113924050634</c:v>
                </c:pt>
                <c:pt idx="315" formatCode="0%">
                  <c:v>0.15929203539823009</c:v>
                </c:pt>
                <c:pt idx="316" formatCode="0%">
                  <c:v>0.1525</c:v>
                </c:pt>
                <c:pt idx="317" formatCode="0%">
                  <c:v>0.16415662650602408</c:v>
                </c:pt>
                <c:pt idx="318" formatCode="0%">
                  <c:v>0.13090909090909092</c:v>
                </c:pt>
                <c:pt idx="319" formatCode="0%">
                  <c:v>0.12738853503184713</c:v>
                </c:pt>
                <c:pt idx="320" formatCode="0%">
                  <c:v>0.12273361227336123</c:v>
                </c:pt>
                <c:pt idx="321" formatCode="0%">
                  <c:v>0.12410841654778887</c:v>
                </c:pt>
                <c:pt idx="322" formatCode="0%">
                  <c:v>0.11756756756756757</c:v>
                </c:pt>
                <c:pt idx="323" formatCode="0%">
                  <c:v>0.11390728476821192</c:v>
                </c:pt>
                <c:pt idx="324" formatCode="0%">
                  <c:v>0.10507246376811594</c:v>
                </c:pt>
                <c:pt idx="325" formatCode="0%">
                  <c:v>0.11095100864553314</c:v>
                </c:pt>
                <c:pt idx="326" formatCode="0%">
                  <c:v>0.10695187165775401</c:v>
                </c:pt>
                <c:pt idx="327" formatCode="0%">
                  <c:v>0.11009174311926606</c:v>
                </c:pt>
                <c:pt idx="328" formatCode="0%">
                  <c:v>0.103831891223733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BD-4820-B797-58129A83D41D}"/>
            </c:ext>
          </c:extLst>
        </c:ser>
        <c:ser>
          <c:idx val="4"/>
          <c:order val="4"/>
          <c:tx>
            <c:strRef>
              <c:f>'Comparing DOH to UF Dashboard'!$G$2</c:f>
              <c:strCache>
                <c:ptCount val="1"/>
                <c:pt idx="0">
                  <c:v>Positivity Rate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Dashboard'!$A$8:$A$336</c:f>
              <c:numCache>
                <c:formatCode>m/d;@</c:formatCode>
                <c:ptCount val="32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</c:numCache>
            </c:numRef>
          </c:cat>
          <c:val>
            <c:numRef>
              <c:f>'Comparing DOH to UF Dashboard'!$G$8:$G$334</c:f>
              <c:numCache>
                <c:formatCode>General</c:formatCode>
                <c:ptCount val="327"/>
                <c:pt idx="178" formatCode="0%">
                  <c:v>0.15555555555555556</c:v>
                </c:pt>
                <c:pt idx="179" formatCode="0%">
                  <c:v>0.14090457256461233</c:v>
                </c:pt>
                <c:pt idx="180" formatCode="0%">
                  <c:v>0.13489887551158264</c:v>
                </c:pt>
                <c:pt idx="181" formatCode="0%">
                  <c:v>0.12049992139600692</c:v>
                </c:pt>
                <c:pt idx="182" formatCode="0%">
                  <c:v>0.10959633613803388</c:v>
                </c:pt>
                <c:pt idx="183" formatCode="0%">
                  <c:v>9.8772690526934673E-2</c:v>
                </c:pt>
                <c:pt idx="184" formatCode="0%">
                  <c:v>8.9207172662681855E-2</c:v>
                </c:pt>
                <c:pt idx="185" formatCode="0%">
                  <c:v>7.4027906228638057E-2</c:v>
                </c:pt>
                <c:pt idx="186" formatCode="0%">
                  <c:v>5.4106854667459445E-2</c:v>
                </c:pt>
                <c:pt idx="187" formatCode="0%">
                  <c:v>4.9600242506915242E-2</c:v>
                </c:pt>
                <c:pt idx="188" formatCode="0%">
                  <c:v>4.6173800259403368E-2</c:v>
                </c:pt>
                <c:pt idx="189" formatCode="0%">
                  <c:v>4.7450854472153831E-2</c:v>
                </c:pt>
                <c:pt idx="190" formatCode="0%">
                  <c:v>4.2638357117995122E-2</c:v>
                </c:pt>
                <c:pt idx="191" formatCode="0%">
                  <c:v>3.5692787082610387E-2</c:v>
                </c:pt>
                <c:pt idx="192" formatCode="0%">
                  <c:v>3.2468851570964248E-2</c:v>
                </c:pt>
                <c:pt idx="193" formatCode="0%">
                  <c:v>3.0425553421611243E-2</c:v>
                </c:pt>
                <c:pt idx="194" formatCode="0%">
                  <c:v>3.1512463884969436E-2</c:v>
                </c:pt>
                <c:pt idx="195" formatCode="0%">
                  <c:v>3.0511879418063284E-2</c:v>
                </c:pt>
                <c:pt idx="196" formatCode="0%">
                  <c:v>2.7927095582059466E-2</c:v>
                </c:pt>
                <c:pt idx="197" formatCode="0%">
                  <c:v>2.5636134742303435E-2</c:v>
                </c:pt>
                <c:pt idx="198" formatCode="0%">
                  <c:v>2.78134418120633E-2</c:v>
                </c:pt>
                <c:pt idx="199" formatCode="0%">
                  <c:v>3.0667753830426792E-2</c:v>
                </c:pt>
                <c:pt idx="200" formatCode="0%">
                  <c:v>3.5472972972972971E-2</c:v>
                </c:pt>
                <c:pt idx="201" formatCode="0%">
                  <c:v>3.2634466087118223E-2</c:v>
                </c:pt>
                <c:pt idx="202" formatCode="0%">
                  <c:v>3.7370191604504895E-2</c:v>
                </c:pt>
                <c:pt idx="203" formatCode="0%">
                  <c:v>3.8883263416751052E-2</c:v>
                </c:pt>
                <c:pt idx="204" formatCode="0%">
                  <c:v>4.6065675527459223E-2</c:v>
                </c:pt>
                <c:pt idx="205" formatCode="0%">
                  <c:v>4.820174665894849E-2</c:v>
                </c:pt>
                <c:pt idx="206" formatCode="0%">
                  <c:v>4.9644130821872634E-2</c:v>
                </c:pt>
                <c:pt idx="207" formatCode="0%">
                  <c:v>4.8779041321333788E-2</c:v>
                </c:pt>
                <c:pt idx="208" formatCode="0%">
                  <c:v>4.8642869869929321E-2</c:v>
                </c:pt>
                <c:pt idx="209" formatCode="0%">
                  <c:v>4.5669969840585946E-2</c:v>
                </c:pt>
                <c:pt idx="210" formatCode="0%">
                  <c:v>4.8305887927970609E-2</c:v>
                </c:pt>
                <c:pt idx="211" formatCode="0%">
                  <c:v>4.8645286896327945E-2</c:v>
                </c:pt>
                <c:pt idx="212" formatCode="0%">
                  <c:v>4.9740066354920454E-2</c:v>
                </c:pt>
                <c:pt idx="213" formatCode="0%">
                  <c:v>5.1229964381121998E-2</c:v>
                </c:pt>
                <c:pt idx="214" formatCode="0%">
                  <c:v>5.3058589034558269E-2</c:v>
                </c:pt>
                <c:pt idx="215" formatCode="0%">
                  <c:v>5.2847113884555388E-2</c:v>
                </c:pt>
                <c:pt idx="216" formatCode="0%">
                  <c:v>5.1677593521018132E-2</c:v>
                </c:pt>
                <c:pt idx="217" formatCode="0%">
                  <c:v>4.8391778147180667E-2</c:v>
                </c:pt>
                <c:pt idx="218" formatCode="0%">
                  <c:v>4.6945269968177154E-2</c:v>
                </c:pt>
                <c:pt idx="219" formatCode="0%">
                  <c:v>3.9923954372623575E-2</c:v>
                </c:pt>
                <c:pt idx="220" formatCode="0%">
                  <c:v>3.8146167557932265E-2</c:v>
                </c:pt>
                <c:pt idx="221" formatCode="0%">
                  <c:v>3.3723331039229178E-2</c:v>
                </c:pt>
                <c:pt idx="222" formatCode="0%">
                  <c:v>3.8479715444121092E-2</c:v>
                </c:pt>
                <c:pt idx="223" formatCode="0%">
                  <c:v>3.9113193943763516E-2</c:v>
                </c:pt>
                <c:pt idx="224" formatCode="0%">
                  <c:v>3.9093360939330371E-2</c:v>
                </c:pt>
                <c:pt idx="225" formatCode="0%">
                  <c:v>3.6866481407966126E-2</c:v>
                </c:pt>
                <c:pt idx="226" formatCode="0%">
                  <c:v>3.9673278879813312E-2</c:v>
                </c:pt>
                <c:pt idx="227" formatCode="0%">
                  <c:v>3.6588078291814936E-2</c:v>
                </c:pt>
                <c:pt idx="228" formatCode="0%">
                  <c:v>3.5302593659942358E-2</c:v>
                </c:pt>
                <c:pt idx="229" formatCode="0%">
                  <c:v>3.2300351318756228E-2</c:v>
                </c:pt>
                <c:pt idx="230" formatCode="0%">
                  <c:v>3.1575170434158598E-2</c:v>
                </c:pt>
                <c:pt idx="231" formatCode="0%">
                  <c:v>3.3388938122295785E-2</c:v>
                </c:pt>
                <c:pt idx="232" formatCode="0%">
                  <c:v>3.1042128603104215E-2</c:v>
                </c:pt>
                <c:pt idx="233" formatCode="0%">
                  <c:v>2.9527070616842826E-2</c:v>
                </c:pt>
                <c:pt idx="234" formatCode="0%">
                  <c:v>2.7858848500928627E-2</c:v>
                </c:pt>
                <c:pt idx="235" formatCode="0%">
                  <c:v>2.9424241255639971E-2</c:v>
                </c:pt>
                <c:pt idx="236" formatCode="0%">
                  <c:v>2.7137270765911544E-2</c:v>
                </c:pt>
                <c:pt idx="237" formatCode="0%">
                  <c:v>2.8329478982451368E-2</c:v>
                </c:pt>
                <c:pt idx="238" formatCode="0%">
                  <c:v>2.4199288256227757E-2</c:v>
                </c:pt>
                <c:pt idx="239" formatCode="0%">
                  <c:v>2.4640252316183716E-2</c:v>
                </c:pt>
                <c:pt idx="240" formatCode="0%">
                  <c:v>2.3346952388893526E-2</c:v>
                </c:pt>
                <c:pt idx="241" formatCode="0%">
                  <c:v>2.2071271372947354E-2</c:v>
                </c:pt>
                <c:pt idx="242" formatCode="0%">
                  <c:v>1.950503701505334E-2</c:v>
                </c:pt>
                <c:pt idx="243" formatCode="0%">
                  <c:v>1.8717481999323462E-2</c:v>
                </c:pt>
                <c:pt idx="244" formatCode="0%">
                  <c:v>1.8654979209812326E-2</c:v>
                </c:pt>
                <c:pt idx="245" formatCode="0%">
                  <c:v>1.7270140319890097E-2</c:v>
                </c:pt>
                <c:pt idx="246" formatCode="0%">
                  <c:v>1.4868641699273339E-2</c:v>
                </c:pt>
                <c:pt idx="247" formatCode="0%">
                  <c:v>1.5200969877832699E-2</c:v>
                </c:pt>
                <c:pt idx="248" formatCode="0%">
                  <c:v>1.4882510670030304E-2</c:v>
                </c:pt>
                <c:pt idx="249" formatCode="0%">
                  <c:v>1.4699397324709686E-2</c:v>
                </c:pt>
                <c:pt idx="250" formatCode="0%">
                  <c:v>1.4440518815355793E-2</c:v>
                </c:pt>
                <c:pt idx="251" formatCode="0%">
                  <c:v>1.415571284125379E-2</c:v>
                </c:pt>
                <c:pt idx="252" formatCode="0%">
                  <c:v>1.4749819165330063E-2</c:v>
                </c:pt>
                <c:pt idx="253" formatCode="0%">
                  <c:v>1.666666666666667E-2</c:v>
                </c:pt>
                <c:pt idx="254" formatCode="0%">
                  <c:v>1.5955581531268265E-2</c:v>
                </c:pt>
                <c:pt idx="255" formatCode="0%">
                  <c:v>1.6029174794334664E-2</c:v>
                </c:pt>
                <c:pt idx="256" formatCode="0%">
                  <c:v>2.0172323455783899E-2</c:v>
                </c:pt>
                <c:pt idx="257" formatCode="0%">
                  <c:v>2.0820699413786135E-2</c:v>
                </c:pt>
                <c:pt idx="258" formatCode="0%">
                  <c:v>2.083032386675527E-2</c:v>
                </c:pt>
                <c:pt idx="259" formatCode="0%">
                  <c:v>2.155440414507772E-2</c:v>
                </c:pt>
                <c:pt idx="260" formatCode="0%">
                  <c:v>2.1148036253776436E-2</c:v>
                </c:pt>
                <c:pt idx="261" formatCode="0%">
                  <c:v>1.5674258271706782E-2</c:v>
                </c:pt>
                <c:pt idx="262" formatCode="0%">
                  <c:v>1.2677394454011046E-2</c:v>
                </c:pt>
                <c:pt idx="263" formatCode="0%">
                  <c:v>8.9196150196556873E-3</c:v>
                </c:pt>
                <c:pt idx="264" formatCode="0%">
                  <c:v>8.7867707253179075E-3</c:v>
                </c:pt>
                <c:pt idx="265" formatCode="0%">
                  <c:v>8.8227406811477622E-3</c:v>
                </c:pt>
                <c:pt idx="266" formatCode="0%">
                  <c:v>9.2465187957510072E-3</c:v>
                </c:pt>
                <c:pt idx="267" formatCode="0%">
                  <c:v>1.0186627179657383E-2</c:v>
                </c:pt>
                <c:pt idx="268" formatCode="0%">
                  <c:v>1.3470790378006874E-2</c:v>
                </c:pt>
                <c:pt idx="269" formatCode="0%">
                  <c:v>1.8102757752603272E-2</c:v>
                </c:pt>
                <c:pt idx="270" formatCode="0%">
                  <c:v>1.7197924388435881E-2</c:v>
                </c:pt>
                <c:pt idx="271" formatCode="0%">
                  <c:v>1.6736844332536343E-2</c:v>
                </c:pt>
                <c:pt idx="272" formatCode="0%">
                  <c:v>1.6936450839328539E-2</c:v>
                </c:pt>
                <c:pt idx="273" formatCode="0%">
                  <c:v>1.6505033522645728E-2</c:v>
                </c:pt>
                <c:pt idx="274" formatCode="0%">
                  <c:v>1.5395784843372982E-2</c:v>
                </c:pt>
                <c:pt idx="275" formatCode="0%">
                  <c:v>1.5364354697102723E-2</c:v>
                </c:pt>
                <c:pt idx="276" formatCode="0%">
                  <c:v>1.2552837197386962E-2</c:v>
                </c:pt>
                <c:pt idx="277" formatCode="0%">
                  <c:v>1.170390636874905E-2</c:v>
                </c:pt>
                <c:pt idx="278" formatCode="0%">
                  <c:v>1.1967590871924479E-2</c:v>
                </c:pt>
                <c:pt idx="279" formatCode="0%">
                  <c:v>1.0560146923783287E-2</c:v>
                </c:pt>
                <c:pt idx="280" formatCode="0%">
                  <c:v>1.2760682514219046E-2</c:v>
                </c:pt>
                <c:pt idx="281" formatCode="0%">
                  <c:v>1.833988329165178E-2</c:v>
                </c:pt>
                <c:pt idx="282" formatCode="0%">
                  <c:v>2.2480931352870333E-2</c:v>
                </c:pt>
                <c:pt idx="283" formatCode="0%">
                  <c:v>2.4955436720142599E-2</c:v>
                </c:pt>
                <c:pt idx="284" formatCode="0%">
                  <c:v>2.5543006081668117E-2</c:v>
                </c:pt>
                <c:pt idx="285" formatCode="0%">
                  <c:v>2.632568634825122E-2</c:v>
                </c:pt>
                <c:pt idx="286" formatCode="0%">
                  <c:v>4.3985637342908439E-2</c:v>
                </c:pt>
                <c:pt idx="287" formatCode="0%">
                  <c:v>2.0457866536775449E-2</c:v>
                </c:pt>
                <c:pt idx="288" formatCode="0%">
                  <c:v>2.3042134188229906E-2</c:v>
                </c:pt>
                <c:pt idx="289" formatCode="0%">
                  <c:v>2.5262766254301926E-2</c:v>
                </c:pt>
                <c:pt idx="290" formatCode="0%">
                  <c:v>2.3709778055085121E-2</c:v>
                </c:pt>
                <c:pt idx="291" formatCode="0%">
                  <c:v>2.2911913342004816E-2</c:v>
                </c:pt>
                <c:pt idx="292" formatCode="0%">
                  <c:v>2.3668639053254434E-2</c:v>
                </c:pt>
                <c:pt idx="293" formatCode="0%">
                  <c:v>2.3436846070143128E-2</c:v>
                </c:pt>
                <c:pt idx="294" formatCode="0%">
                  <c:v>2.0568316193069838E-2</c:v>
                </c:pt>
                <c:pt idx="295" formatCode="0%">
                  <c:v>1.7282178295918847E-2</c:v>
                </c:pt>
                <c:pt idx="296" formatCode="0%">
                  <c:v>1.5673420738974972E-2</c:v>
                </c:pt>
                <c:pt idx="297" formatCode="0%">
                  <c:v>1.6558978441940223E-2</c:v>
                </c:pt>
                <c:pt idx="298" formatCode="0%">
                  <c:v>1.529730850291953E-2</c:v>
                </c:pt>
                <c:pt idx="299" formatCode="0%">
                  <c:v>1.4281957074430356E-2</c:v>
                </c:pt>
                <c:pt idx="300" formatCode="0%">
                  <c:v>1.3743349681631647E-2</c:v>
                </c:pt>
                <c:pt idx="301" formatCode="0%">
                  <c:v>1.4715977346833706E-2</c:v>
                </c:pt>
                <c:pt idx="302" formatCode="0%">
                  <c:v>1.6691848334412548E-2</c:v>
                </c:pt>
                <c:pt idx="303" formatCode="0%">
                  <c:v>1.5021312706664977E-2</c:v>
                </c:pt>
                <c:pt idx="304" formatCode="0%">
                  <c:v>1.2908759515385441E-2</c:v>
                </c:pt>
                <c:pt idx="305" formatCode="0%">
                  <c:v>1.3299270476910733E-2</c:v>
                </c:pt>
                <c:pt idx="306" formatCode="0%">
                  <c:v>1.3630895336745306E-2</c:v>
                </c:pt>
                <c:pt idx="307" formatCode="0%">
                  <c:v>1.4374010318230579E-2</c:v>
                </c:pt>
                <c:pt idx="308" formatCode="0%">
                  <c:v>1.5479876160990714E-2</c:v>
                </c:pt>
                <c:pt idx="309" formatCode="0%">
                  <c:v>1.5744457668488896E-2</c:v>
                </c:pt>
                <c:pt idx="310" formatCode="0%">
                  <c:v>1.7902469040843014E-2</c:v>
                </c:pt>
                <c:pt idx="311" formatCode="0%">
                  <c:v>1.897447481364355E-2</c:v>
                </c:pt>
                <c:pt idx="312" formatCode="0%">
                  <c:v>1.9992691464399741E-2</c:v>
                </c:pt>
                <c:pt idx="313" formatCode="0%">
                  <c:v>1.9965619568035803E-2</c:v>
                </c:pt>
                <c:pt idx="314" formatCode="0%">
                  <c:v>1.9120367264397781E-2</c:v>
                </c:pt>
                <c:pt idx="315" formatCode="0%">
                  <c:v>1.9778231748838818E-2</c:v>
                </c:pt>
                <c:pt idx="316" formatCode="0%">
                  <c:v>1.8711197976546332E-2</c:v>
                </c:pt>
                <c:pt idx="317" formatCode="0%">
                  <c:v>1.7336990843069149E-2</c:v>
                </c:pt>
                <c:pt idx="318" formatCode="0%">
                  <c:v>1.620014635931211E-2</c:v>
                </c:pt>
                <c:pt idx="319" formatCode="0%">
                  <c:v>1.4550773731619062E-2</c:v>
                </c:pt>
                <c:pt idx="320" formatCode="0%">
                  <c:v>1.4606752377563873E-2</c:v>
                </c:pt>
                <c:pt idx="321" formatCode="0%">
                  <c:v>1.4949351136593202E-2</c:v>
                </c:pt>
                <c:pt idx="322" formatCode="0%">
                  <c:v>1.3574617829574693E-2</c:v>
                </c:pt>
                <c:pt idx="323" formatCode="0%">
                  <c:v>1.2646609858365698E-2</c:v>
                </c:pt>
                <c:pt idx="324" formatCode="0%">
                  <c:v>1.2089338159961752E-2</c:v>
                </c:pt>
                <c:pt idx="325" formatCode="0%">
                  <c:v>1.0720298586178218E-2</c:v>
                </c:pt>
                <c:pt idx="326" formatCode="0%">
                  <c:v>9.1858616679647061E-3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BD-4820-B797-58129A83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397584"/>
        <c:axId val="1711410064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valAx>
        <c:axId val="1711410064"/>
        <c:scaling>
          <c:orientation val="minMax"/>
          <c:max val="0.6000000000000000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97584"/>
        <c:crosses val="max"/>
        <c:crossBetween val="between"/>
      </c:valAx>
      <c:dateAx>
        <c:axId val="1711397584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7114100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88605</xdr:colOff>
      <xdr:row>2</xdr:row>
      <xdr:rowOff>4090</xdr:rowOff>
    </xdr:from>
    <xdr:to>
      <xdr:col>42</xdr:col>
      <xdr:colOff>561162</xdr:colOff>
      <xdr:row>25</xdr:row>
      <xdr:rowOff>87909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092EF-A7AB-4AF1-BF16-13F751686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88606</xdr:colOff>
      <xdr:row>98</xdr:row>
      <xdr:rowOff>70170</xdr:rowOff>
    </xdr:from>
    <xdr:to>
      <xdr:col>42</xdr:col>
      <xdr:colOff>558328</xdr:colOff>
      <xdr:row>122</xdr:row>
      <xdr:rowOff>161906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A86DE-A4A8-4EB7-898A-C92BCEB85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88899</xdr:colOff>
      <xdr:row>25</xdr:row>
      <xdr:rowOff>64111</xdr:rowOff>
    </xdr:from>
    <xdr:to>
      <xdr:col>42</xdr:col>
      <xdr:colOff>561252</xdr:colOff>
      <xdr:row>49</xdr:row>
      <xdr:rowOff>148591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D64C96-C6FC-4B73-AFB6-940B30CE5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90339</xdr:colOff>
      <xdr:row>49</xdr:row>
      <xdr:rowOff>135407</xdr:rowOff>
    </xdr:from>
    <xdr:to>
      <xdr:col>42</xdr:col>
      <xdr:colOff>558800</xdr:colOff>
      <xdr:row>74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CF9DE5-1B2B-4B62-957E-FFC6DDC8B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88605</xdr:colOff>
      <xdr:row>74</xdr:row>
      <xdr:rowOff>25400</xdr:rowOff>
    </xdr:from>
    <xdr:to>
      <xdr:col>42</xdr:col>
      <xdr:colOff>558800</xdr:colOff>
      <xdr:row>98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4F7FA4-96D0-435E-9D44-42BC2F166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88606</xdr:colOff>
      <xdr:row>122</xdr:row>
      <xdr:rowOff>153286</xdr:rowOff>
    </xdr:from>
    <xdr:to>
      <xdr:col>42</xdr:col>
      <xdr:colOff>561634</xdr:colOff>
      <xdr:row>146</xdr:row>
      <xdr:rowOff>45222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247D61-BA07-4147-B6BB-C88E1356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232135</xdr:colOff>
      <xdr:row>314</xdr:row>
      <xdr:rowOff>157298</xdr:rowOff>
    </xdr:from>
    <xdr:to>
      <xdr:col>27</xdr:col>
      <xdr:colOff>285477</xdr:colOff>
      <xdr:row>335</xdr:row>
      <xdr:rowOff>172538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AA9EF6-FE13-4B05-B7EA-78D393182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231320</xdr:colOff>
      <xdr:row>335</xdr:row>
      <xdr:rowOff>163284</xdr:rowOff>
    </xdr:from>
    <xdr:to>
      <xdr:col>27</xdr:col>
      <xdr:colOff>278945</xdr:colOff>
      <xdr:row>357</xdr:row>
      <xdr:rowOff>170088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AF85CA-94BE-481D-8E92-C1CEA8E64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219958</xdr:colOff>
      <xdr:row>357</xdr:row>
      <xdr:rowOff>185853</xdr:rowOff>
    </xdr:from>
    <xdr:to>
      <xdr:col>27</xdr:col>
      <xdr:colOff>273300</xdr:colOff>
      <xdr:row>385</xdr:row>
      <xdr:rowOff>148682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281EB7-3061-4784-84F3-662E504B7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C073-AF75-4786-BB3D-9FD71D530443}">
  <dimension ref="A1:U105"/>
  <sheetViews>
    <sheetView workbookViewId="0">
      <pane xSplit="1" ySplit="2" topLeftCell="B91" activePane="bottomRight" state="frozen"/>
      <selection pane="topRight" activeCell="B1" sqref="B1"/>
      <selection pane="bottomLeft" activeCell="A3" sqref="A3"/>
      <selection pane="bottomRight" activeCell="Q104" sqref="Q104:U105"/>
    </sheetView>
  </sheetViews>
  <sheetFormatPr defaultRowHeight="14.4"/>
  <cols>
    <col min="1" max="1" width="10.5546875" style="5" bestFit="1" customWidth="1"/>
    <col min="2" max="2" width="11" style="5" bestFit="1" customWidth="1"/>
    <col min="3" max="6" width="8.88671875" style="5"/>
    <col min="7" max="7" width="11" style="5" bestFit="1" customWidth="1"/>
    <col min="8" max="11" width="8.88671875" style="5"/>
    <col min="12" max="12" width="11" style="5" bestFit="1" customWidth="1"/>
    <col min="13" max="16" width="8.88671875" style="5"/>
    <col min="17" max="17" width="14.21875" style="5" bestFit="1" customWidth="1"/>
    <col min="18" max="16384" width="8.88671875" style="5"/>
  </cols>
  <sheetData>
    <row r="1" spans="1:21">
      <c r="B1" s="61" t="s">
        <v>5</v>
      </c>
      <c r="C1" s="61"/>
      <c r="D1" s="61"/>
      <c r="E1" s="61"/>
      <c r="F1" s="61"/>
      <c r="G1" s="61" t="s">
        <v>7</v>
      </c>
      <c r="H1" s="61"/>
      <c r="I1" s="61"/>
      <c r="J1" s="61"/>
      <c r="K1" s="61"/>
      <c r="L1" s="61" t="s">
        <v>6</v>
      </c>
      <c r="M1" s="61"/>
      <c r="N1" s="61"/>
      <c r="O1" s="61"/>
      <c r="P1" s="61"/>
      <c r="Q1" s="61" t="s">
        <v>4</v>
      </c>
      <c r="R1" s="61"/>
      <c r="S1" s="61"/>
      <c r="T1" s="61"/>
      <c r="U1" s="61"/>
    </row>
    <row r="2" spans="1:21">
      <c r="A2" s="5" t="s">
        <v>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0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0</v>
      </c>
      <c r="R2" s="5" t="s">
        <v>1</v>
      </c>
      <c r="S2" s="5" t="s">
        <v>2</v>
      </c>
      <c r="T2" s="5" t="s">
        <v>3</v>
      </c>
      <c r="U2" s="5" t="s">
        <v>4</v>
      </c>
    </row>
    <row r="3" spans="1:21">
      <c r="A3" s="1">
        <v>44139</v>
      </c>
      <c r="B3" s="5">
        <v>33</v>
      </c>
      <c r="C3" s="2">
        <v>59340</v>
      </c>
      <c r="D3" s="2">
        <v>4613</v>
      </c>
      <c r="E3" s="3">
        <f>D3/SUM(C3:D3)</f>
        <v>7.2131096273826092E-2</v>
      </c>
      <c r="F3" s="2">
        <v>63986</v>
      </c>
      <c r="G3" s="5">
        <v>269</v>
      </c>
      <c r="H3" s="2">
        <v>41253</v>
      </c>
      <c r="I3" s="2">
        <v>2317</v>
      </c>
      <c r="J3" s="3">
        <f>I3/SUM(H3:I3)</f>
        <v>5.3178792747303187E-2</v>
      </c>
      <c r="K3" s="2">
        <v>43839</v>
      </c>
      <c r="L3" s="5">
        <v>34</v>
      </c>
      <c r="M3" s="2">
        <v>21211</v>
      </c>
      <c r="N3" s="2">
        <v>1805</v>
      </c>
      <c r="O3" s="3">
        <f>N3/SUM(M3:N3)</f>
        <v>7.8423705248522768E-2</v>
      </c>
      <c r="P3" s="2">
        <v>23050</v>
      </c>
      <c r="Q3" s="5">
        <f>SUM(B3,G3,L3)</f>
        <v>336</v>
      </c>
      <c r="R3" s="2">
        <f>SUM(C3,H3,M3)</f>
        <v>121804</v>
      </c>
      <c r="S3" s="2">
        <f>SUM(D3,I3,N3)</f>
        <v>8735</v>
      </c>
      <c r="T3" s="4">
        <f>S3/SUM(R3:S3)</f>
        <v>6.6914868353518869E-2</v>
      </c>
      <c r="U3" s="2">
        <f>SUM(F3,K3,P3)</f>
        <v>130875</v>
      </c>
    </row>
    <row r="4" spans="1:21">
      <c r="A4" s="1">
        <v>44140</v>
      </c>
      <c r="B4" s="5">
        <v>33</v>
      </c>
      <c r="C4" s="2">
        <v>59684</v>
      </c>
      <c r="D4" s="2">
        <v>4649</v>
      </c>
      <c r="E4" s="3">
        <f t="shared" ref="E4:E67" si="0">D4/SUM(C4:D4)</f>
        <v>7.2264623132762343E-2</v>
      </c>
      <c r="F4" s="2">
        <v>64366</v>
      </c>
      <c r="G4" s="5">
        <v>269</v>
      </c>
      <c r="H4" s="2">
        <v>41385</v>
      </c>
      <c r="I4" s="2">
        <v>2325</v>
      </c>
      <c r="J4" s="3">
        <f t="shared" ref="J4:J67" si="1">I4/SUM(H4:I4)</f>
        <v>5.3191489361702128E-2</v>
      </c>
      <c r="K4" s="2">
        <v>43979</v>
      </c>
      <c r="L4" s="5">
        <v>34</v>
      </c>
      <c r="M4" s="2">
        <v>21236</v>
      </c>
      <c r="N4" s="2">
        <v>1810</v>
      </c>
      <c r="O4" s="3">
        <f t="shared" ref="O4:O67" si="2">N4/SUM(M4:N4)</f>
        <v>7.8538575023865312E-2</v>
      </c>
      <c r="P4" s="2">
        <v>23080</v>
      </c>
      <c r="Q4" s="5">
        <f t="shared" ref="Q4:Q67" si="3">SUM(B4,G4,L4)</f>
        <v>336</v>
      </c>
      <c r="R4" s="2">
        <f t="shared" ref="R4:R67" si="4">SUM(C4,H4,M4)</f>
        <v>122305</v>
      </c>
      <c r="S4" s="2">
        <f t="shared" ref="S4:S67" si="5">SUM(D4,I4,N4)</f>
        <v>8784</v>
      </c>
      <c r="T4" s="4">
        <f t="shared" ref="T4:T67" si="6">S4/SUM(R4:S4)</f>
        <v>6.7007910656119121E-2</v>
      </c>
      <c r="U4" s="2">
        <f t="shared" ref="U4:U67" si="7">SUM(F4,K4,P4)</f>
        <v>131425</v>
      </c>
    </row>
    <row r="5" spans="1:21">
      <c r="A5" s="1">
        <v>44141</v>
      </c>
      <c r="B5" s="5">
        <v>33</v>
      </c>
      <c r="C5" s="2">
        <v>59684</v>
      </c>
      <c r="D5" s="2">
        <v>4650</v>
      </c>
      <c r="E5" s="3">
        <f t="shared" si="0"/>
        <v>7.2279043740479373E-2</v>
      </c>
      <c r="F5" s="2">
        <v>64367</v>
      </c>
      <c r="G5" s="5">
        <v>269</v>
      </c>
      <c r="H5" s="2">
        <v>41385</v>
      </c>
      <c r="I5" s="2">
        <v>2325</v>
      </c>
      <c r="J5" s="3">
        <f t="shared" si="1"/>
        <v>5.3191489361702128E-2</v>
      </c>
      <c r="K5" s="2">
        <v>43979</v>
      </c>
      <c r="L5" s="5">
        <v>34</v>
      </c>
      <c r="M5" s="2">
        <v>21236</v>
      </c>
      <c r="N5" s="2">
        <v>1810</v>
      </c>
      <c r="O5" s="3">
        <f t="shared" si="2"/>
        <v>7.8538575023865312E-2</v>
      </c>
      <c r="P5" s="2">
        <v>23080</v>
      </c>
      <c r="Q5" s="5">
        <f t="shared" si="3"/>
        <v>336</v>
      </c>
      <c r="R5" s="2">
        <f t="shared" si="4"/>
        <v>122305</v>
      </c>
      <c r="S5" s="2">
        <f t="shared" si="5"/>
        <v>8785</v>
      </c>
      <c r="T5" s="4">
        <f t="shared" si="6"/>
        <v>6.7015027843466315E-2</v>
      </c>
      <c r="U5" s="2">
        <f t="shared" si="7"/>
        <v>131426</v>
      </c>
    </row>
    <row r="6" spans="1:21">
      <c r="A6" s="1">
        <v>44142</v>
      </c>
      <c r="B6" s="5">
        <v>33</v>
      </c>
      <c r="C6" s="2">
        <v>59684</v>
      </c>
      <c r="D6" s="2">
        <v>4650</v>
      </c>
      <c r="E6" s="3">
        <f t="shared" si="0"/>
        <v>7.2279043740479373E-2</v>
      </c>
      <c r="F6" s="2">
        <v>64367</v>
      </c>
      <c r="G6" s="5">
        <v>269</v>
      </c>
      <c r="H6" s="2">
        <v>41385</v>
      </c>
      <c r="I6" s="2">
        <v>2325</v>
      </c>
      <c r="J6" s="3">
        <f t="shared" si="1"/>
        <v>5.3191489361702128E-2</v>
      </c>
      <c r="K6" s="2">
        <v>43979</v>
      </c>
      <c r="L6" s="5">
        <v>34</v>
      </c>
      <c r="M6" s="2">
        <v>21236</v>
      </c>
      <c r="N6" s="2">
        <v>1810</v>
      </c>
      <c r="O6" s="3">
        <f t="shared" si="2"/>
        <v>7.8538575023865312E-2</v>
      </c>
      <c r="P6" s="2">
        <v>23080</v>
      </c>
      <c r="Q6" s="5">
        <f t="shared" si="3"/>
        <v>336</v>
      </c>
      <c r="R6" s="2">
        <f t="shared" si="4"/>
        <v>122305</v>
      </c>
      <c r="S6" s="2">
        <f t="shared" si="5"/>
        <v>8785</v>
      </c>
      <c r="T6" s="4">
        <f t="shared" si="6"/>
        <v>6.7015027843466315E-2</v>
      </c>
      <c r="U6" s="2">
        <f t="shared" si="7"/>
        <v>131426</v>
      </c>
    </row>
    <row r="7" spans="1:21">
      <c r="A7" s="1">
        <v>44143</v>
      </c>
      <c r="B7" s="5">
        <v>33</v>
      </c>
      <c r="C7" s="2">
        <v>60615</v>
      </c>
      <c r="D7" s="2">
        <v>4755</v>
      </c>
      <c r="E7" s="3">
        <f t="shared" si="0"/>
        <v>7.2739788893988064E-2</v>
      </c>
      <c r="F7" s="2">
        <v>65403</v>
      </c>
      <c r="G7" s="5">
        <v>270</v>
      </c>
      <c r="H7" s="2">
        <v>41925</v>
      </c>
      <c r="I7" s="2">
        <v>2367</v>
      </c>
      <c r="J7" s="3">
        <f t="shared" si="1"/>
        <v>5.3440801950690869E-2</v>
      </c>
      <c r="K7" s="2">
        <v>44562</v>
      </c>
      <c r="L7" s="5">
        <v>34</v>
      </c>
      <c r="M7" s="2">
        <v>21599</v>
      </c>
      <c r="N7" s="2">
        <v>1852</v>
      </c>
      <c r="O7" s="3">
        <f t="shared" si="2"/>
        <v>7.897317811607181E-2</v>
      </c>
      <c r="P7" s="2">
        <v>23485</v>
      </c>
      <c r="Q7" s="5">
        <f t="shared" si="3"/>
        <v>337</v>
      </c>
      <c r="R7" s="2">
        <f t="shared" si="4"/>
        <v>124139</v>
      </c>
      <c r="S7" s="2">
        <f t="shared" si="5"/>
        <v>8974</v>
      </c>
      <c r="T7" s="4">
        <f t="shared" si="6"/>
        <v>6.7416405610270971E-2</v>
      </c>
      <c r="U7" s="2">
        <f t="shared" si="7"/>
        <v>133450</v>
      </c>
    </row>
    <row r="8" spans="1:21">
      <c r="A8" s="1">
        <v>44144</v>
      </c>
      <c r="B8" s="5">
        <v>33</v>
      </c>
      <c r="C8" s="2">
        <v>60746</v>
      </c>
      <c r="D8" s="2">
        <v>4780</v>
      </c>
      <c r="E8" s="3">
        <f t="shared" si="0"/>
        <v>7.2948142721972961E-2</v>
      </c>
      <c r="F8" s="2">
        <v>65559</v>
      </c>
      <c r="G8" s="5">
        <v>270</v>
      </c>
      <c r="H8" s="2">
        <v>42106</v>
      </c>
      <c r="I8" s="2">
        <v>2380</v>
      </c>
      <c r="J8" s="3">
        <f t="shared" si="1"/>
        <v>5.3499977521017851E-2</v>
      </c>
      <c r="K8" s="2">
        <v>44756</v>
      </c>
      <c r="L8" s="5">
        <v>34</v>
      </c>
      <c r="M8" s="2">
        <v>21715</v>
      </c>
      <c r="N8" s="2">
        <v>1861</v>
      </c>
      <c r="O8" s="3">
        <f t="shared" si="2"/>
        <v>7.8936206311503221E-2</v>
      </c>
      <c r="P8" s="2">
        <v>23610</v>
      </c>
      <c r="Q8" s="5">
        <f t="shared" si="3"/>
        <v>337</v>
      </c>
      <c r="R8" s="2">
        <f t="shared" si="4"/>
        <v>124567</v>
      </c>
      <c r="S8" s="2">
        <f t="shared" si="5"/>
        <v>9021</v>
      </c>
      <c r="T8" s="4">
        <f t="shared" si="6"/>
        <v>6.7528520525795735E-2</v>
      </c>
      <c r="U8" s="2">
        <f t="shared" si="7"/>
        <v>133925</v>
      </c>
    </row>
    <row r="9" spans="1:21">
      <c r="A9" s="1">
        <v>44145</v>
      </c>
      <c r="B9" s="5">
        <v>33</v>
      </c>
      <c r="C9" s="2">
        <v>61081</v>
      </c>
      <c r="D9" s="2">
        <v>4826</v>
      </c>
      <c r="E9" s="3">
        <f t="shared" si="0"/>
        <v>7.3224391946227263E-2</v>
      </c>
      <c r="F9" s="2">
        <v>65940</v>
      </c>
      <c r="G9" s="5">
        <v>272</v>
      </c>
      <c r="H9" s="2">
        <v>42259</v>
      </c>
      <c r="I9" s="2">
        <v>2392</v>
      </c>
      <c r="J9" s="3">
        <f t="shared" si="1"/>
        <v>5.3571028644375268E-2</v>
      </c>
      <c r="K9" s="2">
        <v>44923</v>
      </c>
      <c r="L9" s="5">
        <v>34</v>
      </c>
      <c r="M9" s="2">
        <v>21816</v>
      </c>
      <c r="N9" s="2">
        <v>1874</v>
      </c>
      <c r="O9" s="3">
        <f t="shared" si="2"/>
        <v>7.9105107640354583E-2</v>
      </c>
      <c r="P9" s="2">
        <v>23724</v>
      </c>
      <c r="Q9" s="5">
        <f t="shared" si="3"/>
        <v>339</v>
      </c>
      <c r="R9" s="2">
        <f t="shared" si="4"/>
        <v>125156</v>
      </c>
      <c r="S9" s="2">
        <f t="shared" si="5"/>
        <v>9092</v>
      </c>
      <c r="T9" s="4">
        <f t="shared" si="6"/>
        <v>6.7725403730409389E-2</v>
      </c>
      <c r="U9" s="2">
        <f t="shared" si="7"/>
        <v>134587</v>
      </c>
    </row>
    <row r="10" spans="1:21">
      <c r="A10" s="1">
        <v>44146</v>
      </c>
      <c r="B10" s="5">
        <v>33</v>
      </c>
      <c r="C10" s="2">
        <v>61379</v>
      </c>
      <c r="D10" s="2">
        <v>4865</v>
      </c>
      <c r="E10" s="3">
        <f t="shared" si="0"/>
        <v>7.3440613489523576E-2</v>
      </c>
      <c r="F10" s="2">
        <v>66277</v>
      </c>
      <c r="G10" s="5">
        <v>272</v>
      </c>
      <c r="H10" s="2">
        <v>42416</v>
      </c>
      <c r="I10" s="2">
        <v>2420</v>
      </c>
      <c r="J10" s="3">
        <f t="shared" si="1"/>
        <v>5.3974484789008834E-2</v>
      </c>
      <c r="K10" s="2">
        <v>45108</v>
      </c>
      <c r="L10" s="5">
        <v>34</v>
      </c>
      <c r="M10" s="2">
        <v>21874</v>
      </c>
      <c r="N10" s="2">
        <v>1881</v>
      </c>
      <c r="O10" s="3">
        <f t="shared" si="2"/>
        <v>7.9183329825299936E-2</v>
      </c>
      <c r="P10" s="2">
        <v>23789</v>
      </c>
      <c r="Q10" s="5">
        <f t="shared" si="3"/>
        <v>339</v>
      </c>
      <c r="R10" s="2">
        <f t="shared" si="4"/>
        <v>125669</v>
      </c>
      <c r="S10" s="2">
        <f t="shared" si="5"/>
        <v>9166</v>
      </c>
      <c r="T10" s="4">
        <f t="shared" si="6"/>
        <v>6.7979382207883715E-2</v>
      </c>
      <c r="U10" s="2">
        <f t="shared" si="7"/>
        <v>135174</v>
      </c>
    </row>
    <row r="11" spans="1:21">
      <c r="A11" s="1">
        <v>44147</v>
      </c>
      <c r="B11" s="5">
        <v>33</v>
      </c>
      <c r="C11" s="2">
        <v>61528</v>
      </c>
      <c r="D11" s="2">
        <v>4887</v>
      </c>
      <c r="E11" s="3">
        <f t="shared" si="0"/>
        <v>7.358277497553263E-2</v>
      </c>
      <c r="F11" s="2">
        <v>66448</v>
      </c>
      <c r="G11" s="5">
        <v>273</v>
      </c>
      <c r="H11" s="2">
        <v>42575</v>
      </c>
      <c r="I11" s="2">
        <v>2423</v>
      </c>
      <c r="J11" s="3">
        <f t="shared" si="1"/>
        <v>5.384683763722832E-2</v>
      </c>
      <c r="K11" s="2">
        <v>45271</v>
      </c>
      <c r="L11" s="5">
        <v>34</v>
      </c>
      <c r="M11" s="2">
        <v>21915</v>
      </c>
      <c r="N11" s="2">
        <v>1892</v>
      </c>
      <c r="O11" s="3">
        <f t="shared" si="2"/>
        <v>7.9472424076952153E-2</v>
      </c>
      <c r="P11" s="2">
        <v>23841</v>
      </c>
      <c r="Q11" s="5">
        <f t="shared" si="3"/>
        <v>340</v>
      </c>
      <c r="R11" s="2">
        <f t="shared" si="4"/>
        <v>126018</v>
      </c>
      <c r="S11" s="2">
        <f t="shared" si="5"/>
        <v>9202</v>
      </c>
      <c r="T11" s="4">
        <f t="shared" si="6"/>
        <v>6.8052063304244931E-2</v>
      </c>
      <c r="U11" s="2">
        <f t="shared" si="7"/>
        <v>135560</v>
      </c>
    </row>
    <row r="12" spans="1:21">
      <c r="A12" s="1">
        <v>44148</v>
      </c>
      <c r="B12" s="5">
        <v>33</v>
      </c>
      <c r="C12" s="2">
        <v>61557</v>
      </c>
      <c r="D12" s="2">
        <v>4890</v>
      </c>
      <c r="E12" s="3">
        <f t="shared" si="0"/>
        <v>7.3592487245473834E-2</v>
      </c>
      <c r="F12" s="2">
        <v>66480</v>
      </c>
      <c r="G12" s="5">
        <v>273</v>
      </c>
      <c r="H12" s="2">
        <v>42680</v>
      </c>
      <c r="I12" s="2">
        <v>2428</v>
      </c>
      <c r="J12" s="3">
        <f t="shared" si="1"/>
        <v>5.382637226212645E-2</v>
      </c>
      <c r="K12" s="2">
        <v>45381</v>
      </c>
      <c r="L12" s="5">
        <v>34</v>
      </c>
      <c r="M12" s="2">
        <v>21919</v>
      </c>
      <c r="N12" s="2">
        <v>1893</v>
      </c>
      <c r="O12" s="3">
        <f t="shared" si="2"/>
        <v>7.9497732235847468E-2</v>
      </c>
      <c r="P12" s="2">
        <v>23846</v>
      </c>
      <c r="Q12" s="5">
        <f t="shared" si="3"/>
        <v>340</v>
      </c>
      <c r="R12" s="2">
        <f t="shared" si="4"/>
        <v>126156</v>
      </c>
      <c r="S12" s="2">
        <f t="shared" si="5"/>
        <v>9211</v>
      </c>
      <c r="T12" s="4">
        <f t="shared" si="6"/>
        <v>6.8044648991260795E-2</v>
      </c>
      <c r="U12" s="2">
        <f t="shared" si="7"/>
        <v>135707</v>
      </c>
    </row>
    <row r="13" spans="1:21">
      <c r="A13" s="1">
        <v>44149</v>
      </c>
      <c r="B13" s="5">
        <v>33</v>
      </c>
      <c r="C13" s="2">
        <v>62036</v>
      </c>
      <c r="D13" s="2">
        <v>4938</v>
      </c>
      <c r="E13" s="3">
        <f t="shared" si="0"/>
        <v>7.3730104219547885E-2</v>
      </c>
      <c r="F13" s="2">
        <v>67007</v>
      </c>
      <c r="G13" s="5">
        <v>275</v>
      </c>
      <c r="H13" s="2">
        <v>42918</v>
      </c>
      <c r="I13" s="2">
        <v>2455</v>
      </c>
      <c r="J13" s="3">
        <f t="shared" si="1"/>
        <v>5.410706808013576E-2</v>
      </c>
      <c r="K13" s="2">
        <v>45648</v>
      </c>
      <c r="L13" s="5">
        <v>34</v>
      </c>
      <c r="M13" s="2">
        <v>22130</v>
      </c>
      <c r="N13" s="2">
        <v>1905</v>
      </c>
      <c r="O13" s="3">
        <f t="shared" si="2"/>
        <v>7.9259413355523195E-2</v>
      </c>
      <c r="P13" s="2">
        <v>24069</v>
      </c>
      <c r="Q13" s="5">
        <f t="shared" si="3"/>
        <v>342</v>
      </c>
      <c r="R13" s="2">
        <f t="shared" si="4"/>
        <v>127084</v>
      </c>
      <c r="S13" s="2">
        <f t="shared" si="5"/>
        <v>9298</v>
      </c>
      <c r="T13" s="4">
        <f t="shared" si="6"/>
        <v>6.8176152278159874E-2</v>
      </c>
      <c r="U13" s="2">
        <f t="shared" si="7"/>
        <v>136724</v>
      </c>
    </row>
    <row r="14" spans="1:21">
      <c r="A14" s="1">
        <v>44150</v>
      </c>
      <c r="B14" s="5">
        <v>33</v>
      </c>
      <c r="C14" s="2">
        <v>62102</v>
      </c>
      <c r="D14" s="2">
        <v>4949</v>
      </c>
      <c r="E14" s="3">
        <f t="shared" si="0"/>
        <v>7.3809488299950779E-2</v>
      </c>
      <c r="F14" s="2">
        <v>67084</v>
      </c>
      <c r="G14" s="5">
        <v>275</v>
      </c>
      <c r="H14" s="2">
        <v>43059</v>
      </c>
      <c r="I14" s="2">
        <v>2467</v>
      </c>
      <c r="J14" s="3">
        <f t="shared" si="1"/>
        <v>5.4188815182533059E-2</v>
      </c>
      <c r="K14" s="2">
        <v>45801</v>
      </c>
      <c r="L14" s="5">
        <v>36</v>
      </c>
      <c r="M14" s="2">
        <v>22225</v>
      </c>
      <c r="N14" s="2">
        <v>1912</v>
      </c>
      <c r="O14" s="3">
        <f t="shared" si="2"/>
        <v>7.9214483987239515E-2</v>
      </c>
      <c r="P14" s="2">
        <v>24173</v>
      </c>
      <c r="Q14" s="5">
        <f t="shared" si="3"/>
        <v>344</v>
      </c>
      <c r="R14" s="2">
        <f t="shared" si="4"/>
        <v>127386</v>
      </c>
      <c r="S14" s="2">
        <f t="shared" si="5"/>
        <v>9328</v>
      </c>
      <c r="T14" s="4">
        <f t="shared" si="6"/>
        <v>6.8230027648960606E-2</v>
      </c>
      <c r="U14" s="2">
        <f t="shared" si="7"/>
        <v>137058</v>
      </c>
    </row>
    <row r="15" spans="1:21">
      <c r="A15" s="1">
        <v>44151</v>
      </c>
      <c r="B15" s="5">
        <v>33</v>
      </c>
      <c r="C15" s="2">
        <v>62160</v>
      </c>
      <c r="D15" s="2">
        <v>4956</v>
      </c>
      <c r="E15" s="3">
        <f t="shared" si="0"/>
        <v>7.3842302878598248E-2</v>
      </c>
      <c r="F15" s="2">
        <v>67149</v>
      </c>
      <c r="G15" s="5">
        <v>277</v>
      </c>
      <c r="H15" s="2">
        <v>43229</v>
      </c>
      <c r="I15" s="2">
        <v>2481</v>
      </c>
      <c r="J15" s="3">
        <f t="shared" si="1"/>
        <v>5.4276963465324873E-2</v>
      </c>
      <c r="K15" s="2">
        <v>45987</v>
      </c>
      <c r="L15" s="5">
        <v>37</v>
      </c>
      <c r="M15" s="2">
        <v>22343</v>
      </c>
      <c r="N15" s="2">
        <v>1918</v>
      </c>
      <c r="O15" s="3">
        <f t="shared" si="2"/>
        <v>7.9056922633032434E-2</v>
      </c>
      <c r="P15" s="2">
        <v>24298</v>
      </c>
      <c r="Q15" s="5">
        <f t="shared" si="3"/>
        <v>347</v>
      </c>
      <c r="R15" s="2">
        <f t="shared" si="4"/>
        <v>127732</v>
      </c>
      <c r="S15" s="2">
        <f t="shared" si="5"/>
        <v>9355</v>
      </c>
      <c r="T15" s="4">
        <f t="shared" si="6"/>
        <v>6.8241335794057792E-2</v>
      </c>
      <c r="U15" s="2">
        <f t="shared" si="7"/>
        <v>137434</v>
      </c>
    </row>
    <row r="16" spans="1:21">
      <c r="A16" s="1">
        <v>44152</v>
      </c>
      <c r="B16" s="5">
        <v>33</v>
      </c>
      <c r="C16" s="2">
        <v>62856</v>
      </c>
      <c r="D16" s="2">
        <v>5018</v>
      </c>
      <c r="E16" s="3">
        <f t="shared" si="0"/>
        <v>7.3931107640628227E-2</v>
      </c>
      <c r="F16" s="2">
        <v>67907</v>
      </c>
      <c r="G16" s="5">
        <v>280</v>
      </c>
      <c r="H16" s="2">
        <v>43421</v>
      </c>
      <c r="I16" s="2">
        <v>2490</v>
      </c>
      <c r="J16" s="3">
        <f t="shared" si="1"/>
        <v>5.4235368430223696E-2</v>
      </c>
      <c r="K16" s="2">
        <v>46191</v>
      </c>
      <c r="L16" s="5">
        <v>37</v>
      </c>
      <c r="M16" s="2">
        <v>22479</v>
      </c>
      <c r="N16" s="2">
        <v>1937</v>
      </c>
      <c r="O16" s="3">
        <f t="shared" si="2"/>
        <v>7.9333224115334208E-2</v>
      </c>
      <c r="P16" s="2">
        <v>24453</v>
      </c>
      <c r="Q16" s="5">
        <f t="shared" si="3"/>
        <v>350</v>
      </c>
      <c r="R16" s="2">
        <f t="shared" si="4"/>
        <v>128756</v>
      </c>
      <c r="S16" s="2">
        <f t="shared" si="5"/>
        <v>9445</v>
      </c>
      <c r="T16" s="4">
        <f t="shared" si="6"/>
        <v>6.8342486667969118E-2</v>
      </c>
      <c r="U16" s="2">
        <f t="shared" si="7"/>
        <v>138551</v>
      </c>
    </row>
    <row r="17" spans="1:21">
      <c r="A17" s="1">
        <v>44153</v>
      </c>
      <c r="B17" s="5">
        <v>33</v>
      </c>
      <c r="C17" s="2">
        <v>63281</v>
      </c>
      <c r="D17" s="2">
        <v>5065</v>
      </c>
      <c r="E17" s="3">
        <f t="shared" si="0"/>
        <v>7.4108214087144825E-2</v>
      </c>
      <c r="F17" s="2">
        <v>68379</v>
      </c>
      <c r="G17" s="5">
        <v>280</v>
      </c>
      <c r="H17" s="2">
        <v>43616</v>
      </c>
      <c r="I17" s="2">
        <v>2505</v>
      </c>
      <c r="J17" s="3">
        <f t="shared" si="1"/>
        <v>5.4313653216539103E-2</v>
      </c>
      <c r="K17" s="2">
        <v>46401</v>
      </c>
      <c r="L17" s="5">
        <v>37</v>
      </c>
      <c r="M17" s="2">
        <v>22573</v>
      </c>
      <c r="N17" s="2">
        <v>1943</v>
      </c>
      <c r="O17" s="3">
        <f t="shared" si="2"/>
        <v>7.9254364496655252E-2</v>
      </c>
      <c r="P17" s="2">
        <v>24553</v>
      </c>
      <c r="Q17" s="5">
        <f t="shared" si="3"/>
        <v>350</v>
      </c>
      <c r="R17" s="2">
        <f t="shared" si="4"/>
        <v>129470</v>
      </c>
      <c r="S17" s="2">
        <f t="shared" si="5"/>
        <v>9513</v>
      </c>
      <c r="T17" s="4">
        <f t="shared" si="6"/>
        <v>6.8447220163617137E-2</v>
      </c>
      <c r="U17" s="2">
        <f t="shared" si="7"/>
        <v>139333</v>
      </c>
    </row>
    <row r="18" spans="1:21">
      <c r="A18" s="1">
        <v>44154</v>
      </c>
      <c r="B18" s="5">
        <v>33</v>
      </c>
      <c r="C18" s="2">
        <v>63901</v>
      </c>
      <c r="D18" s="2">
        <v>5098</v>
      </c>
      <c r="E18" s="3">
        <f t="shared" si="0"/>
        <v>7.388512876998217E-2</v>
      </c>
      <c r="F18" s="2">
        <v>69032</v>
      </c>
      <c r="G18" s="5">
        <v>280</v>
      </c>
      <c r="H18" s="2">
        <v>43751</v>
      </c>
      <c r="I18" s="2">
        <v>2525</v>
      </c>
      <c r="J18" s="3">
        <f t="shared" si="1"/>
        <v>5.4563920822888752E-2</v>
      </c>
      <c r="K18" s="2">
        <v>46556</v>
      </c>
      <c r="L18" s="5">
        <v>37</v>
      </c>
      <c r="M18" s="2">
        <v>22723</v>
      </c>
      <c r="N18" s="2">
        <v>1961</v>
      </c>
      <c r="O18" s="3">
        <f t="shared" si="2"/>
        <v>7.9444174363960465E-2</v>
      </c>
      <c r="P18" s="2">
        <v>24721</v>
      </c>
      <c r="Q18" s="5">
        <f t="shared" si="3"/>
        <v>350</v>
      </c>
      <c r="R18" s="2">
        <f t="shared" si="4"/>
        <v>130375</v>
      </c>
      <c r="S18" s="2">
        <f t="shared" si="5"/>
        <v>9584</v>
      </c>
      <c r="T18" s="4">
        <f t="shared" si="6"/>
        <v>6.8477196893375919E-2</v>
      </c>
      <c r="U18" s="2">
        <f t="shared" si="7"/>
        <v>140309</v>
      </c>
    </row>
    <row r="19" spans="1:21">
      <c r="A19" s="1">
        <v>44155</v>
      </c>
      <c r="B19" s="5">
        <v>33</v>
      </c>
      <c r="C19" s="2">
        <v>64588</v>
      </c>
      <c r="D19" s="2">
        <v>5136</v>
      </c>
      <c r="E19" s="3">
        <f t="shared" si="0"/>
        <v>7.3661866789053981E-2</v>
      </c>
      <c r="F19" s="2">
        <v>69757</v>
      </c>
      <c r="G19" s="5">
        <v>281</v>
      </c>
      <c r="H19" s="2">
        <v>43977</v>
      </c>
      <c r="I19" s="2">
        <v>2537</v>
      </c>
      <c r="J19" s="3">
        <f t="shared" si="1"/>
        <v>5.4542718321365612E-2</v>
      </c>
      <c r="K19" s="2">
        <v>46795</v>
      </c>
      <c r="L19" s="5">
        <v>37</v>
      </c>
      <c r="M19" s="2">
        <v>22839</v>
      </c>
      <c r="N19" s="2">
        <v>1977</v>
      </c>
      <c r="O19" s="3">
        <f t="shared" si="2"/>
        <v>7.9666344294003863E-2</v>
      </c>
      <c r="P19" s="2">
        <v>24853</v>
      </c>
      <c r="Q19" s="5">
        <f t="shared" si="3"/>
        <v>351</v>
      </c>
      <c r="R19" s="2">
        <f t="shared" si="4"/>
        <v>131404</v>
      </c>
      <c r="S19" s="2">
        <f t="shared" si="5"/>
        <v>9650</v>
      </c>
      <c r="T19" s="4">
        <f t="shared" si="6"/>
        <v>6.8413515391268595E-2</v>
      </c>
      <c r="U19" s="2">
        <f t="shared" si="7"/>
        <v>141405</v>
      </c>
    </row>
    <row r="20" spans="1:21">
      <c r="A20" s="1">
        <v>44156</v>
      </c>
      <c r="B20" s="5">
        <v>33</v>
      </c>
      <c r="C20" s="2">
        <v>65013</v>
      </c>
      <c r="D20" s="2">
        <v>5153</v>
      </c>
      <c r="E20" s="3">
        <f t="shared" si="0"/>
        <v>7.344012769717527E-2</v>
      </c>
      <c r="F20" s="2">
        <v>70199</v>
      </c>
      <c r="G20" s="5">
        <v>283</v>
      </c>
      <c r="H20" s="2">
        <v>44123</v>
      </c>
      <c r="I20" s="2">
        <v>2552</v>
      </c>
      <c r="J20" s="3">
        <f t="shared" si="1"/>
        <v>5.4675950723085162E-2</v>
      </c>
      <c r="K20" s="2">
        <v>46958</v>
      </c>
      <c r="L20" s="5">
        <v>37</v>
      </c>
      <c r="M20" s="2">
        <v>22988</v>
      </c>
      <c r="N20" s="2">
        <v>1992</v>
      </c>
      <c r="O20" s="3">
        <f t="shared" si="2"/>
        <v>7.9743795036028825E-2</v>
      </c>
      <c r="P20" s="2">
        <v>25017</v>
      </c>
      <c r="Q20" s="5">
        <f t="shared" si="3"/>
        <v>353</v>
      </c>
      <c r="R20" s="2">
        <f t="shared" si="4"/>
        <v>132124</v>
      </c>
      <c r="S20" s="2">
        <f t="shared" si="5"/>
        <v>9697</v>
      </c>
      <c r="T20" s="4">
        <f t="shared" si="6"/>
        <v>6.8374923318831479E-2</v>
      </c>
      <c r="U20" s="2">
        <f t="shared" si="7"/>
        <v>142174</v>
      </c>
    </row>
    <row r="21" spans="1:21">
      <c r="A21" s="1">
        <v>44157</v>
      </c>
      <c r="B21" s="5">
        <v>33</v>
      </c>
      <c r="C21" s="2">
        <v>65086</v>
      </c>
      <c r="D21" s="2">
        <v>5163</v>
      </c>
      <c r="E21" s="3">
        <f t="shared" si="0"/>
        <v>7.3495708123959058E-2</v>
      </c>
      <c r="F21" s="2">
        <v>70282</v>
      </c>
      <c r="G21" s="5">
        <v>284</v>
      </c>
      <c r="H21" s="2">
        <v>44232</v>
      </c>
      <c r="I21" s="2">
        <v>2570</v>
      </c>
      <c r="J21" s="3">
        <f t="shared" si="1"/>
        <v>5.4912183240032476E-2</v>
      </c>
      <c r="K21" s="2">
        <v>47086</v>
      </c>
      <c r="L21" s="5">
        <v>37</v>
      </c>
      <c r="M21" s="2">
        <v>23018</v>
      </c>
      <c r="N21" s="2">
        <v>1997</v>
      </c>
      <c r="O21" s="3">
        <f t="shared" si="2"/>
        <v>7.9832100739556267E-2</v>
      </c>
      <c r="P21" s="2">
        <v>25052</v>
      </c>
      <c r="Q21" s="5">
        <f t="shared" si="3"/>
        <v>354</v>
      </c>
      <c r="R21" s="2">
        <f t="shared" si="4"/>
        <v>132336</v>
      </c>
      <c r="S21" s="2">
        <f t="shared" si="5"/>
        <v>9730</v>
      </c>
      <c r="T21" s="4">
        <f t="shared" si="6"/>
        <v>6.8489293708557997E-2</v>
      </c>
      <c r="U21" s="2">
        <f t="shared" si="7"/>
        <v>142420</v>
      </c>
    </row>
    <row r="22" spans="1:21">
      <c r="A22" s="1">
        <v>44158</v>
      </c>
      <c r="B22" s="5">
        <v>33</v>
      </c>
      <c r="C22" s="2">
        <v>65366</v>
      </c>
      <c r="D22" s="2">
        <v>5178</v>
      </c>
      <c r="E22" s="3">
        <f t="shared" si="0"/>
        <v>7.3400997958720793E-2</v>
      </c>
      <c r="F22" s="2">
        <v>70577</v>
      </c>
      <c r="G22" s="5">
        <v>284</v>
      </c>
      <c r="H22" s="2">
        <v>44359</v>
      </c>
      <c r="I22" s="2">
        <v>2583</v>
      </c>
      <c r="J22" s="3">
        <f t="shared" si="1"/>
        <v>5.5025350432448557E-2</v>
      </c>
      <c r="K22" s="2">
        <v>47226</v>
      </c>
      <c r="L22" s="5">
        <v>37</v>
      </c>
      <c r="M22" s="2">
        <v>23116</v>
      </c>
      <c r="N22" s="2">
        <v>2007</v>
      </c>
      <c r="O22" s="3">
        <f t="shared" si="2"/>
        <v>7.9886956175615975E-2</v>
      </c>
      <c r="P22" s="2">
        <v>25160</v>
      </c>
      <c r="Q22" s="5">
        <f t="shared" si="3"/>
        <v>354</v>
      </c>
      <c r="R22" s="2">
        <f t="shared" si="4"/>
        <v>132841</v>
      </c>
      <c r="S22" s="2">
        <f t="shared" si="5"/>
        <v>9768</v>
      </c>
      <c r="T22" s="4">
        <f t="shared" si="6"/>
        <v>6.8494975772917563E-2</v>
      </c>
      <c r="U22" s="2">
        <f t="shared" si="7"/>
        <v>142963</v>
      </c>
    </row>
    <row r="23" spans="1:21">
      <c r="A23" s="1">
        <v>44159</v>
      </c>
      <c r="B23" s="5">
        <v>33</v>
      </c>
      <c r="C23" s="2">
        <v>65786</v>
      </c>
      <c r="D23" s="2">
        <v>5218</v>
      </c>
      <c r="E23" s="3">
        <f t="shared" si="0"/>
        <v>7.348881753140668E-2</v>
      </c>
      <c r="F23" s="2">
        <v>71037</v>
      </c>
      <c r="G23" s="5">
        <v>284</v>
      </c>
      <c r="H23" s="2">
        <v>44531</v>
      </c>
      <c r="I23" s="2">
        <v>2596</v>
      </c>
      <c r="J23" s="3">
        <f t="shared" si="1"/>
        <v>5.5085195323275403E-2</v>
      </c>
      <c r="K23" s="2">
        <v>47411</v>
      </c>
      <c r="L23" s="5">
        <v>38</v>
      </c>
      <c r="M23" s="2">
        <v>23198</v>
      </c>
      <c r="N23" s="2">
        <v>2032</v>
      </c>
      <c r="O23" s="3">
        <f t="shared" si="2"/>
        <v>8.0539040824415375E-2</v>
      </c>
      <c r="P23" s="2">
        <v>25268</v>
      </c>
      <c r="Q23" s="5">
        <f t="shared" si="3"/>
        <v>355</v>
      </c>
      <c r="R23" s="2">
        <f t="shared" si="4"/>
        <v>133515</v>
      </c>
      <c r="S23" s="2">
        <f t="shared" si="5"/>
        <v>9846</v>
      </c>
      <c r="T23" s="4">
        <f t="shared" si="6"/>
        <v>6.8679766463682596E-2</v>
      </c>
      <c r="U23" s="2">
        <f t="shared" si="7"/>
        <v>143716</v>
      </c>
    </row>
    <row r="24" spans="1:21">
      <c r="A24" s="1">
        <v>44160</v>
      </c>
      <c r="E24" s="3"/>
      <c r="J24" s="3"/>
      <c r="O24" s="3"/>
      <c r="R24" s="2"/>
      <c r="S24" s="2"/>
      <c r="T24" s="4"/>
      <c r="U24" s="2"/>
    </row>
    <row r="25" spans="1:21">
      <c r="A25" s="1">
        <v>44161</v>
      </c>
      <c r="B25" s="5">
        <v>33</v>
      </c>
      <c r="C25" s="2">
        <v>66189</v>
      </c>
      <c r="D25" s="2">
        <v>5281</v>
      </c>
      <c r="E25" s="3">
        <f t="shared" si="0"/>
        <v>7.3891143136980544E-2</v>
      </c>
      <c r="F25" s="2">
        <v>71503</v>
      </c>
      <c r="G25" s="5">
        <v>286</v>
      </c>
      <c r="H25" s="2">
        <v>44781</v>
      </c>
      <c r="I25" s="2">
        <v>2619</v>
      </c>
      <c r="J25" s="3">
        <f t="shared" si="1"/>
        <v>5.5253164556962026E-2</v>
      </c>
      <c r="K25" s="2">
        <v>47686</v>
      </c>
      <c r="L25" s="5">
        <v>38</v>
      </c>
      <c r="M25" s="2">
        <v>23341</v>
      </c>
      <c r="N25" s="2">
        <v>2064</v>
      </c>
      <c r="O25" s="3">
        <f t="shared" si="2"/>
        <v>8.1243849635898452E-2</v>
      </c>
      <c r="P25" s="2">
        <v>25443</v>
      </c>
      <c r="Q25" s="5">
        <f t="shared" si="3"/>
        <v>357</v>
      </c>
      <c r="R25" s="2">
        <f t="shared" si="4"/>
        <v>134311</v>
      </c>
      <c r="S25" s="2">
        <f t="shared" si="5"/>
        <v>9964</v>
      </c>
      <c r="T25" s="4">
        <f t="shared" si="6"/>
        <v>6.9062554150060643E-2</v>
      </c>
      <c r="U25" s="2">
        <f t="shared" si="7"/>
        <v>144632</v>
      </c>
    </row>
    <row r="26" spans="1:21">
      <c r="A26" s="1">
        <v>44162</v>
      </c>
      <c r="B26" s="5">
        <v>33</v>
      </c>
      <c r="C26" s="2">
        <v>66272</v>
      </c>
      <c r="D26" s="2">
        <v>5288</v>
      </c>
      <c r="E26" s="3">
        <f t="shared" si="0"/>
        <v>7.3896031302403575E-2</v>
      </c>
      <c r="F26" s="2">
        <v>71593</v>
      </c>
      <c r="G26" s="5">
        <v>286</v>
      </c>
      <c r="H26" s="2">
        <v>44885</v>
      </c>
      <c r="I26" s="2">
        <v>2633</v>
      </c>
      <c r="J26" s="3">
        <f t="shared" si="1"/>
        <v>5.5410581253419758E-2</v>
      </c>
      <c r="K26" s="2">
        <v>47804</v>
      </c>
      <c r="L26" s="5">
        <v>38</v>
      </c>
      <c r="M26" s="2">
        <v>23441</v>
      </c>
      <c r="N26" s="2">
        <v>2071</v>
      </c>
      <c r="O26" s="3">
        <f t="shared" si="2"/>
        <v>8.1177485105048602E-2</v>
      </c>
      <c r="P26" s="2">
        <v>25550</v>
      </c>
      <c r="Q26" s="5">
        <f t="shared" si="3"/>
        <v>357</v>
      </c>
      <c r="R26" s="2">
        <f t="shared" si="4"/>
        <v>134598</v>
      </c>
      <c r="S26" s="2">
        <f t="shared" si="5"/>
        <v>9992</v>
      </c>
      <c r="T26" s="4">
        <f t="shared" si="6"/>
        <v>6.910574728542776E-2</v>
      </c>
      <c r="U26" s="2">
        <f t="shared" si="7"/>
        <v>144947</v>
      </c>
    </row>
    <row r="27" spans="1:21">
      <c r="A27" s="1">
        <v>44163</v>
      </c>
      <c r="B27" s="5">
        <v>33</v>
      </c>
      <c r="C27" s="2">
        <v>66272</v>
      </c>
      <c r="D27" s="2">
        <v>5288</v>
      </c>
      <c r="E27" s="3">
        <f t="shared" si="0"/>
        <v>7.3896031302403575E-2</v>
      </c>
      <c r="F27" s="2">
        <v>71593</v>
      </c>
      <c r="G27" s="5">
        <v>286</v>
      </c>
      <c r="H27" s="2">
        <v>45011</v>
      </c>
      <c r="I27" s="2">
        <v>2650</v>
      </c>
      <c r="J27" s="3">
        <f t="shared" si="1"/>
        <v>5.5601015505339794E-2</v>
      </c>
      <c r="K27" s="2">
        <v>47947</v>
      </c>
      <c r="L27" s="5">
        <v>38</v>
      </c>
      <c r="M27" s="2">
        <v>23557</v>
      </c>
      <c r="N27" s="2">
        <v>2080</v>
      </c>
      <c r="O27" s="3">
        <f t="shared" si="2"/>
        <v>8.113273783984086E-2</v>
      </c>
      <c r="P27" s="2">
        <v>25675</v>
      </c>
      <c r="Q27" s="5">
        <f t="shared" si="3"/>
        <v>357</v>
      </c>
      <c r="R27" s="2">
        <f t="shared" si="4"/>
        <v>134840</v>
      </c>
      <c r="S27" s="2">
        <f t="shared" si="5"/>
        <v>10018</v>
      </c>
      <c r="T27" s="4">
        <f t="shared" si="6"/>
        <v>6.9157381711745292E-2</v>
      </c>
      <c r="U27" s="2">
        <f t="shared" si="7"/>
        <v>145215</v>
      </c>
    </row>
    <row r="28" spans="1:21">
      <c r="A28" s="1">
        <v>44164</v>
      </c>
      <c r="B28" s="5">
        <v>33</v>
      </c>
      <c r="C28" s="2">
        <v>66488</v>
      </c>
      <c r="D28" s="2">
        <v>5304</v>
      </c>
      <c r="E28" s="3">
        <f t="shared" si="0"/>
        <v>7.3880098061065297E-2</v>
      </c>
      <c r="F28" s="2">
        <v>71825</v>
      </c>
      <c r="G28" s="5">
        <v>287</v>
      </c>
      <c r="H28" s="2">
        <v>45153</v>
      </c>
      <c r="I28" s="2">
        <v>2670</v>
      </c>
      <c r="J28" s="3">
        <f t="shared" si="1"/>
        <v>5.5830876356564835E-2</v>
      </c>
      <c r="K28" s="2">
        <v>48110</v>
      </c>
      <c r="L28" s="5">
        <v>39</v>
      </c>
      <c r="M28" s="2">
        <v>23650</v>
      </c>
      <c r="N28" s="2">
        <v>2081</v>
      </c>
      <c r="O28" s="3">
        <f t="shared" si="2"/>
        <v>8.0875208891997979E-2</v>
      </c>
      <c r="P28" s="2">
        <v>25770</v>
      </c>
      <c r="Q28" s="5">
        <f t="shared" si="3"/>
        <v>359</v>
      </c>
      <c r="R28" s="2">
        <f t="shared" si="4"/>
        <v>135291</v>
      </c>
      <c r="S28" s="2">
        <f t="shared" si="5"/>
        <v>10055</v>
      </c>
      <c r="T28" s="4">
        <f t="shared" si="6"/>
        <v>6.917975038872759E-2</v>
      </c>
      <c r="U28" s="2">
        <f t="shared" si="7"/>
        <v>145705</v>
      </c>
    </row>
    <row r="29" spans="1:21">
      <c r="A29" s="1">
        <v>44165</v>
      </c>
      <c r="B29" s="5">
        <v>33</v>
      </c>
      <c r="C29" s="2">
        <v>66553</v>
      </c>
      <c r="D29" s="2">
        <v>5307</v>
      </c>
      <c r="E29" s="3">
        <f t="shared" si="0"/>
        <v>7.3851934316726972E-2</v>
      </c>
      <c r="F29" s="2">
        <v>71893</v>
      </c>
      <c r="G29" s="5">
        <v>289</v>
      </c>
      <c r="H29" s="2">
        <v>45329</v>
      </c>
      <c r="I29" s="2">
        <v>2687</v>
      </c>
      <c r="J29" s="3">
        <f t="shared" si="1"/>
        <v>5.5960513162279242E-2</v>
      </c>
      <c r="K29" s="2">
        <v>48305</v>
      </c>
      <c r="L29" s="5">
        <v>39</v>
      </c>
      <c r="M29" s="2">
        <v>23756</v>
      </c>
      <c r="N29" s="2">
        <v>2094</v>
      </c>
      <c r="O29" s="3">
        <f t="shared" si="2"/>
        <v>8.1005802707930369E-2</v>
      </c>
      <c r="P29" s="2">
        <v>25889</v>
      </c>
      <c r="Q29" s="5">
        <f t="shared" si="3"/>
        <v>361</v>
      </c>
      <c r="R29" s="2">
        <f t="shared" si="4"/>
        <v>135638</v>
      </c>
      <c r="S29" s="2">
        <f t="shared" si="5"/>
        <v>10088</v>
      </c>
      <c r="T29" s="4">
        <f t="shared" si="6"/>
        <v>6.9225807337057216E-2</v>
      </c>
      <c r="U29" s="2">
        <f t="shared" si="7"/>
        <v>146087</v>
      </c>
    </row>
    <row r="30" spans="1:21">
      <c r="A30" s="1">
        <v>44166</v>
      </c>
      <c r="B30" s="5">
        <v>33</v>
      </c>
      <c r="C30" s="2">
        <v>66802</v>
      </c>
      <c r="D30" s="2">
        <v>5335</v>
      </c>
      <c r="E30" s="3">
        <f t="shared" si="0"/>
        <v>7.3956499438568274E-2</v>
      </c>
      <c r="F30" s="2">
        <v>72170</v>
      </c>
      <c r="G30" s="5">
        <v>290</v>
      </c>
      <c r="H30" s="2">
        <v>45549</v>
      </c>
      <c r="I30" s="2">
        <v>2703</v>
      </c>
      <c r="J30" s="3">
        <f t="shared" si="1"/>
        <v>5.6018403382243225E-2</v>
      </c>
      <c r="K30" s="2">
        <v>48542</v>
      </c>
      <c r="L30" s="5">
        <v>39</v>
      </c>
      <c r="M30" s="2">
        <v>23874</v>
      </c>
      <c r="N30" s="2">
        <v>2110</v>
      </c>
      <c r="O30" s="3">
        <f t="shared" si="2"/>
        <v>8.1203817733990144E-2</v>
      </c>
      <c r="P30" s="2">
        <v>26023</v>
      </c>
      <c r="Q30" s="5">
        <f t="shared" si="3"/>
        <v>362</v>
      </c>
      <c r="R30" s="2">
        <f t="shared" si="4"/>
        <v>136225</v>
      </c>
      <c r="S30" s="2">
        <f t="shared" si="5"/>
        <v>10148</v>
      </c>
      <c r="T30" s="4">
        <f t="shared" si="6"/>
        <v>6.9329726110689813E-2</v>
      </c>
      <c r="U30" s="2">
        <f t="shared" si="7"/>
        <v>146735</v>
      </c>
    </row>
    <row r="31" spans="1:21">
      <c r="A31" s="1">
        <v>44167</v>
      </c>
      <c r="B31" s="5">
        <v>33</v>
      </c>
      <c r="C31" s="2">
        <v>67110</v>
      </c>
      <c r="D31" s="2">
        <v>5387</v>
      </c>
      <c r="E31" s="3">
        <f t="shared" si="0"/>
        <v>7.4306523028539115E-2</v>
      </c>
      <c r="F31" s="2">
        <v>72530</v>
      </c>
      <c r="G31" s="5">
        <v>291</v>
      </c>
      <c r="H31" s="2">
        <v>45741</v>
      </c>
      <c r="I31" s="2">
        <v>2721</v>
      </c>
      <c r="J31" s="3">
        <f t="shared" si="1"/>
        <v>5.6147084313482726E-2</v>
      </c>
      <c r="K31" s="2">
        <v>48753</v>
      </c>
      <c r="L31" s="5">
        <v>39</v>
      </c>
      <c r="M31" s="2">
        <v>23964</v>
      </c>
      <c r="N31" s="2">
        <v>2137</v>
      </c>
      <c r="O31" s="3">
        <f t="shared" si="2"/>
        <v>8.1874257691276195E-2</v>
      </c>
      <c r="P31" s="2">
        <v>26140</v>
      </c>
      <c r="Q31" s="5">
        <f t="shared" si="3"/>
        <v>363</v>
      </c>
      <c r="R31" s="2">
        <f t="shared" si="4"/>
        <v>136815</v>
      </c>
      <c r="S31" s="2">
        <f t="shared" si="5"/>
        <v>10245</v>
      </c>
      <c r="T31" s="4">
        <f t="shared" si="6"/>
        <v>6.9665442676458592E-2</v>
      </c>
      <c r="U31" s="2">
        <f t="shared" si="7"/>
        <v>147423</v>
      </c>
    </row>
    <row r="32" spans="1:21">
      <c r="A32" s="1">
        <v>44168</v>
      </c>
      <c r="B32" s="5">
        <v>33</v>
      </c>
      <c r="C32" s="2">
        <v>67368</v>
      </c>
      <c r="D32" s="2">
        <v>5414</v>
      </c>
      <c r="E32" s="3">
        <f t="shared" si="0"/>
        <v>7.4386524140584206E-2</v>
      </c>
      <c r="F32" s="2">
        <v>72815</v>
      </c>
      <c r="G32" s="5">
        <v>291</v>
      </c>
      <c r="H32" s="2">
        <v>45908</v>
      </c>
      <c r="I32" s="2">
        <v>2736</v>
      </c>
      <c r="J32" s="3">
        <f t="shared" si="1"/>
        <v>5.6245374558013324E-2</v>
      </c>
      <c r="K32" s="2">
        <v>48935</v>
      </c>
      <c r="L32" s="5">
        <v>39</v>
      </c>
      <c r="M32" s="2">
        <v>24023</v>
      </c>
      <c r="N32" s="2">
        <v>2141</v>
      </c>
      <c r="O32" s="3">
        <f t="shared" si="2"/>
        <v>8.1829995413545326E-2</v>
      </c>
      <c r="P32" s="2">
        <v>26203</v>
      </c>
      <c r="Q32" s="5">
        <f t="shared" si="3"/>
        <v>363</v>
      </c>
      <c r="R32" s="2">
        <f t="shared" si="4"/>
        <v>137299</v>
      </c>
      <c r="S32" s="2">
        <f t="shared" si="5"/>
        <v>10291</v>
      </c>
      <c r="T32" s="4">
        <f t="shared" si="6"/>
        <v>6.9726946270072504E-2</v>
      </c>
      <c r="U32" s="2">
        <f t="shared" si="7"/>
        <v>147953</v>
      </c>
    </row>
    <row r="33" spans="1:21">
      <c r="A33" s="1">
        <v>44169</v>
      </c>
      <c r="B33" s="5">
        <v>33</v>
      </c>
      <c r="C33" s="2">
        <v>67697</v>
      </c>
      <c r="D33" s="2">
        <v>5472</v>
      </c>
      <c r="E33" s="3">
        <f t="shared" si="0"/>
        <v>7.4785769929888335E-2</v>
      </c>
      <c r="F33" s="2">
        <v>73202</v>
      </c>
      <c r="G33" s="5">
        <v>291</v>
      </c>
      <c r="H33" s="2">
        <v>46036</v>
      </c>
      <c r="I33" s="2">
        <v>2753</v>
      </c>
      <c r="J33" s="3">
        <f t="shared" si="1"/>
        <v>5.6426653548955708E-2</v>
      </c>
      <c r="K33" s="2">
        <v>49080</v>
      </c>
      <c r="L33" s="5">
        <v>39</v>
      </c>
      <c r="M33" s="2">
        <v>24210</v>
      </c>
      <c r="N33" s="2">
        <v>2159</v>
      </c>
      <c r="O33" s="3">
        <f t="shared" si="2"/>
        <v>8.1876445826538732E-2</v>
      </c>
      <c r="P33" s="2">
        <v>26408</v>
      </c>
      <c r="Q33" s="5">
        <f t="shared" si="3"/>
        <v>363</v>
      </c>
      <c r="R33" s="2">
        <f t="shared" si="4"/>
        <v>137943</v>
      </c>
      <c r="S33" s="2">
        <f t="shared" si="5"/>
        <v>10384</v>
      </c>
      <c r="T33" s="4">
        <f t="shared" si="6"/>
        <v>7.0007483465586176E-2</v>
      </c>
      <c r="U33" s="2">
        <f t="shared" si="7"/>
        <v>148690</v>
      </c>
    </row>
    <row r="34" spans="1:21">
      <c r="A34" s="1">
        <v>44170</v>
      </c>
      <c r="B34" s="5">
        <v>33</v>
      </c>
      <c r="C34" s="2">
        <v>67864</v>
      </c>
      <c r="D34" s="2">
        <v>5492</v>
      </c>
      <c r="E34" s="3">
        <f t="shared" si="0"/>
        <v>7.4867768144391736E-2</v>
      </c>
      <c r="F34" s="2">
        <v>73389</v>
      </c>
      <c r="G34" s="5">
        <v>291</v>
      </c>
      <c r="H34" s="2">
        <v>46213</v>
      </c>
      <c r="I34" s="2">
        <v>2763</v>
      </c>
      <c r="J34" s="3">
        <f t="shared" si="1"/>
        <v>5.6415387128389415E-2</v>
      </c>
      <c r="K34" s="2">
        <v>49267</v>
      </c>
      <c r="L34" s="5">
        <v>40</v>
      </c>
      <c r="M34" s="2">
        <v>24335</v>
      </c>
      <c r="N34" s="2">
        <v>2167</v>
      </c>
      <c r="O34" s="3">
        <f t="shared" si="2"/>
        <v>8.1767413780092071E-2</v>
      </c>
      <c r="P34" s="2">
        <v>26542</v>
      </c>
      <c r="Q34" s="5">
        <f t="shared" si="3"/>
        <v>364</v>
      </c>
      <c r="R34" s="2">
        <f t="shared" si="4"/>
        <v>138412</v>
      </c>
      <c r="S34" s="2">
        <f t="shared" si="5"/>
        <v>10422</v>
      </c>
      <c r="T34" s="4">
        <f t="shared" si="6"/>
        <v>7.0024322399451736E-2</v>
      </c>
      <c r="U34" s="2">
        <f t="shared" si="7"/>
        <v>149198</v>
      </c>
    </row>
    <row r="35" spans="1:21">
      <c r="A35" s="1">
        <v>44171</v>
      </c>
      <c r="B35" s="5">
        <v>33</v>
      </c>
      <c r="C35" s="2">
        <v>68001</v>
      </c>
      <c r="D35" s="2">
        <v>5504</v>
      </c>
      <c r="E35" s="3">
        <f t="shared" si="0"/>
        <v>7.4879259914291549E-2</v>
      </c>
      <c r="F35" s="2">
        <v>73538</v>
      </c>
      <c r="G35" s="5">
        <v>292</v>
      </c>
      <c r="H35" s="2">
        <v>46376</v>
      </c>
      <c r="I35" s="2">
        <v>2782</v>
      </c>
      <c r="J35" s="3">
        <f t="shared" si="1"/>
        <v>5.6593026567394927E-2</v>
      </c>
      <c r="K35" s="2">
        <v>49450</v>
      </c>
      <c r="L35" s="5">
        <v>40</v>
      </c>
      <c r="M35" s="2">
        <v>24397</v>
      </c>
      <c r="N35" s="2">
        <v>2174</v>
      </c>
      <c r="O35" s="3">
        <f t="shared" si="2"/>
        <v>8.1818523954687444E-2</v>
      </c>
      <c r="P35" s="2">
        <v>26611</v>
      </c>
      <c r="Q35" s="5">
        <f t="shared" si="3"/>
        <v>365</v>
      </c>
      <c r="R35" s="2">
        <f t="shared" si="4"/>
        <v>138774</v>
      </c>
      <c r="S35" s="2">
        <f t="shared" si="5"/>
        <v>10460</v>
      </c>
      <c r="T35" s="4">
        <f t="shared" si="6"/>
        <v>7.0091266065373845E-2</v>
      </c>
      <c r="U35" s="2">
        <f t="shared" si="7"/>
        <v>149599</v>
      </c>
    </row>
    <row r="36" spans="1:21">
      <c r="A36" s="1">
        <v>44172</v>
      </c>
      <c r="B36" s="5">
        <v>33</v>
      </c>
      <c r="C36" s="2">
        <v>68060</v>
      </c>
      <c r="D36" s="2">
        <v>5511</v>
      </c>
      <c r="E36" s="3">
        <f t="shared" si="0"/>
        <v>7.4907232469315355E-2</v>
      </c>
      <c r="F36" s="2">
        <v>73604</v>
      </c>
      <c r="G36" s="5">
        <v>297</v>
      </c>
      <c r="H36" s="2">
        <v>46495</v>
      </c>
      <c r="I36" s="2">
        <v>2801</v>
      </c>
      <c r="J36" s="3">
        <f t="shared" si="1"/>
        <v>5.6820025965595586E-2</v>
      </c>
      <c r="K36" s="2">
        <v>49593</v>
      </c>
      <c r="L36" s="5">
        <v>40</v>
      </c>
      <c r="M36" s="2">
        <v>24497</v>
      </c>
      <c r="N36" s="2">
        <v>2182</v>
      </c>
      <c r="O36" s="3">
        <f t="shared" si="2"/>
        <v>8.1787173432287572E-2</v>
      </c>
      <c r="P36" s="2">
        <v>26719</v>
      </c>
      <c r="Q36" s="5">
        <f t="shared" si="3"/>
        <v>370</v>
      </c>
      <c r="R36" s="2">
        <f t="shared" si="4"/>
        <v>139052</v>
      </c>
      <c r="S36" s="2">
        <f t="shared" si="5"/>
        <v>10494</v>
      </c>
      <c r="T36" s="4">
        <f t="shared" si="6"/>
        <v>7.0172388428978369E-2</v>
      </c>
      <c r="U36" s="2">
        <f t="shared" si="7"/>
        <v>149916</v>
      </c>
    </row>
    <row r="37" spans="1:21">
      <c r="A37" s="1">
        <v>44173</v>
      </c>
      <c r="B37" s="5">
        <v>33</v>
      </c>
      <c r="C37" s="2">
        <v>68287</v>
      </c>
      <c r="D37" s="2">
        <v>5547</v>
      </c>
      <c r="E37" s="3">
        <f t="shared" si="0"/>
        <v>7.5127989814990387E-2</v>
      </c>
      <c r="F37" s="2">
        <v>73867</v>
      </c>
      <c r="G37" s="5">
        <v>298</v>
      </c>
      <c r="H37" s="2">
        <v>46695</v>
      </c>
      <c r="I37" s="2">
        <v>2812</v>
      </c>
      <c r="J37" s="3">
        <f t="shared" si="1"/>
        <v>5.6800048477993012E-2</v>
      </c>
      <c r="K37" s="2">
        <v>49805</v>
      </c>
      <c r="L37" s="5">
        <v>42</v>
      </c>
      <c r="M37" s="2">
        <v>24665</v>
      </c>
      <c r="N37" s="2">
        <v>2202</v>
      </c>
      <c r="O37" s="3">
        <f t="shared" si="2"/>
        <v>8.1959280902222056E-2</v>
      </c>
      <c r="P37" s="2">
        <v>26909</v>
      </c>
      <c r="Q37" s="5">
        <f t="shared" si="3"/>
        <v>373</v>
      </c>
      <c r="R37" s="2">
        <f t="shared" si="4"/>
        <v>139647</v>
      </c>
      <c r="S37" s="2">
        <f t="shared" si="5"/>
        <v>10561</v>
      </c>
      <c r="T37" s="4">
        <f t="shared" si="6"/>
        <v>7.0309171282488286E-2</v>
      </c>
      <c r="U37" s="2">
        <f t="shared" si="7"/>
        <v>150581</v>
      </c>
    </row>
    <row r="38" spans="1:21">
      <c r="A38" s="1">
        <v>44174</v>
      </c>
      <c r="B38" s="5">
        <v>33</v>
      </c>
      <c r="C38" s="2">
        <v>68659</v>
      </c>
      <c r="D38" s="2">
        <v>5613</v>
      </c>
      <c r="E38" s="3">
        <f t="shared" si="0"/>
        <v>7.5573567427832833E-2</v>
      </c>
      <c r="F38" s="2">
        <v>74305</v>
      </c>
      <c r="G38" s="5">
        <v>299</v>
      </c>
      <c r="H38" s="2">
        <v>46855</v>
      </c>
      <c r="I38" s="2">
        <v>2824</v>
      </c>
      <c r="J38" s="3">
        <f t="shared" si="1"/>
        <v>5.6844944543972299E-2</v>
      </c>
      <c r="K38" s="2">
        <v>49978</v>
      </c>
      <c r="L38" s="5">
        <v>42</v>
      </c>
      <c r="M38" s="2">
        <v>24759</v>
      </c>
      <c r="N38" s="2">
        <v>2215</v>
      </c>
      <c r="O38" s="3">
        <f t="shared" si="2"/>
        <v>8.2116111811373918E-2</v>
      </c>
      <c r="P38" s="2">
        <v>27016</v>
      </c>
      <c r="Q38" s="5">
        <f t="shared" si="3"/>
        <v>374</v>
      </c>
      <c r="R38" s="2">
        <f t="shared" si="4"/>
        <v>140273</v>
      </c>
      <c r="S38" s="2">
        <f t="shared" si="5"/>
        <v>10652</v>
      </c>
      <c r="T38" s="4">
        <f t="shared" si="6"/>
        <v>7.0578101706145438E-2</v>
      </c>
      <c r="U38" s="2">
        <f t="shared" si="7"/>
        <v>151299</v>
      </c>
    </row>
    <row r="39" spans="1:21">
      <c r="A39" s="1">
        <v>44175</v>
      </c>
      <c r="B39" s="5">
        <v>33</v>
      </c>
      <c r="C39" s="2">
        <v>68902</v>
      </c>
      <c r="D39" s="2">
        <v>5648</v>
      </c>
      <c r="E39" s="3">
        <f t="shared" si="0"/>
        <v>7.5761234071093225E-2</v>
      </c>
      <c r="F39" s="2">
        <v>74583</v>
      </c>
      <c r="G39" s="5">
        <v>301</v>
      </c>
      <c r="H39" s="2">
        <v>47039</v>
      </c>
      <c r="I39" s="2">
        <v>2840</v>
      </c>
      <c r="J39" s="3">
        <f t="shared" si="1"/>
        <v>5.6937789450470136E-2</v>
      </c>
      <c r="K39" s="2">
        <v>50180</v>
      </c>
      <c r="L39" s="5">
        <v>42</v>
      </c>
      <c r="M39" s="2">
        <v>24881</v>
      </c>
      <c r="N39" s="2">
        <v>2238</v>
      </c>
      <c r="O39" s="3">
        <f t="shared" si="2"/>
        <v>8.2525166857185001E-2</v>
      </c>
      <c r="P39" s="2">
        <v>27161</v>
      </c>
      <c r="Q39" s="5">
        <f t="shared" si="3"/>
        <v>376</v>
      </c>
      <c r="R39" s="2">
        <f t="shared" si="4"/>
        <v>140822</v>
      </c>
      <c r="S39" s="2">
        <f t="shared" si="5"/>
        <v>10726</v>
      </c>
      <c r="T39" s="4">
        <f t="shared" si="6"/>
        <v>7.0776255707762553E-2</v>
      </c>
      <c r="U39" s="2">
        <f t="shared" si="7"/>
        <v>151924</v>
      </c>
    </row>
    <row r="40" spans="1:21">
      <c r="A40" s="1">
        <v>44176</v>
      </c>
      <c r="B40" s="5">
        <v>33</v>
      </c>
      <c r="C40" s="2">
        <v>69348</v>
      </c>
      <c r="D40" s="2">
        <v>5697</v>
      </c>
      <c r="E40" s="3">
        <f t="shared" si="0"/>
        <v>7.5914451329202479E-2</v>
      </c>
      <c r="F40" s="2">
        <v>75078</v>
      </c>
      <c r="G40" s="5">
        <v>301</v>
      </c>
      <c r="H40" s="2">
        <v>47194</v>
      </c>
      <c r="I40" s="2">
        <v>2857</v>
      </c>
      <c r="J40" s="3">
        <f t="shared" si="1"/>
        <v>5.7081776587880363E-2</v>
      </c>
      <c r="K40" s="2">
        <v>50352</v>
      </c>
      <c r="L40" s="5">
        <v>42</v>
      </c>
      <c r="M40" s="2">
        <v>24989</v>
      </c>
      <c r="N40" s="2">
        <v>2251</v>
      </c>
      <c r="O40" s="3">
        <f t="shared" si="2"/>
        <v>8.2635829662261379E-2</v>
      </c>
      <c r="P40" s="2">
        <v>27282</v>
      </c>
      <c r="Q40" s="5">
        <f t="shared" si="3"/>
        <v>376</v>
      </c>
      <c r="R40" s="2">
        <f t="shared" si="4"/>
        <v>141531</v>
      </c>
      <c r="S40" s="2">
        <f t="shared" si="5"/>
        <v>10805</v>
      </c>
      <c r="T40" s="4">
        <f t="shared" si="6"/>
        <v>7.0928736477260793E-2</v>
      </c>
      <c r="U40" s="2">
        <f t="shared" si="7"/>
        <v>152712</v>
      </c>
    </row>
    <row r="41" spans="1:21">
      <c r="A41" s="1">
        <v>44177</v>
      </c>
      <c r="B41" s="5">
        <v>33</v>
      </c>
      <c r="C41" s="2">
        <v>69434</v>
      </c>
      <c r="D41" s="2">
        <v>5706</v>
      </c>
      <c r="E41" s="3">
        <f t="shared" si="0"/>
        <v>7.5938248602608463E-2</v>
      </c>
      <c r="F41" s="2">
        <v>75173</v>
      </c>
      <c r="G41" s="5">
        <v>301</v>
      </c>
      <c r="H41" s="2">
        <v>47286</v>
      </c>
      <c r="I41" s="2">
        <v>2867</v>
      </c>
      <c r="J41" s="3">
        <f t="shared" si="1"/>
        <v>5.7165074870895061E-2</v>
      </c>
      <c r="K41" s="2">
        <v>50454</v>
      </c>
      <c r="L41" s="5">
        <v>42</v>
      </c>
      <c r="M41" s="2">
        <v>25114</v>
      </c>
      <c r="N41" s="2">
        <v>2268</v>
      </c>
      <c r="O41" s="3">
        <f t="shared" si="2"/>
        <v>8.2828135271346137E-2</v>
      </c>
      <c r="P41" s="2">
        <v>27424</v>
      </c>
      <c r="Q41" s="5">
        <f t="shared" si="3"/>
        <v>376</v>
      </c>
      <c r="R41" s="2">
        <f t="shared" si="4"/>
        <v>141834</v>
      </c>
      <c r="S41" s="2">
        <f t="shared" si="5"/>
        <v>10841</v>
      </c>
      <c r="T41" s="4">
        <f t="shared" si="6"/>
        <v>7.1007041100376617E-2</v>
      </c>
      <c r="U41" s="2">
        <f t="shared" si="7"/>
        <v>153051</v>
      </c>
    </row>
    <row r="42" spans="1:21">
      <c r="A42" s="1">
        <v>44178</v>
      </c>
      <c r="B42" s="5">
        <v>33</v>
      </c>
      <c r="C42" s="2">
        <v>69687</v>
      </c>
      <c r="D42" s="2">
        <v>5734</v>
      </c>
      <c r="E42" s="3">
        <f t="shared" si="0"/>
        <v>7.60265708489678E-2</v>
      </c>
      <c r="F42" s="2">
        <v>75454</v>
      </c>
      <c r="G42" s="5">
        <v>301</v>
      </c>
      <c r="H42" s="2">
        <v>47444</v>
      </c>
      <c r="I42" s="2">
        <v>2896</v>
      </c>
      <c r="J42" s="3">
        <f t="shared" si="1"/>
        <v>5.7528804131903061E-2</v>
      </c>
      <c r="K42" s="2">
        <v>50641</v>
      </c>
      <c r="L42" s="5">
        <v>42</v>
      </c>
      <c r="M42" s="2">
        <v>25169</v>
      </c>
      <c r="N42" s="2">
        <v>2279</v>
      </c>
      <c r="O42" s="3">
        <f t="shared" si="2"/>
        <v>8.302972894199942E-2</v>
      </c>
      <c r="P42" s="2">
        <v>27490</v>
      </c>
      <c r="Q42" s="5">
        <f t="shared" si="3"/>
        <v>376</v>
      </c>
      <c r="R42" s="2">
        <f t="shared" si="4"/>
        <v>142300</v>
      </c>
      <c r="S42" s="2">
        <f t="shared" si="5"/>
        <v>10909</v>
      </c>
      <c r="T42" s="4">
        <f t="shared" si="6"/>
        <v>7.1203388834859577E-2</v>
      </c>
      <c r="U42" s="2">
        <f t="shared" si="7"/>
        <v>153585</v>
      </c>
    </row>
    <row r="43" spans="1:21">
      <c r="A43" s="1">
        <v>44179</v>
      </c>
      <c r="B43" s="5">
        <v>33</v>
      </c>
      <c r="C43" s="2">
        <v>69812</v>
      </c>
      <c r="D43" s="2">
        <v>5759</v>
      </c>
      <c r="E43" s="3">
        <f t="shared" si="0"/>
        <v>7.6206481322200315E-2</v>
      </c>
      <c r="F43" s="2">
        <v>75604</v>
      </c>
      <c r="G43" s="5">
        <v>303</v>
      </c>
      <c r="H43" s="2">
        <v>47589</v>
      </c>
      <c r="I43" s="2">
        <v>2911</v>
      </c>
      <c r="J43" s="3">
        <f t="shared" si="1"/>
        <v>5.7643564356435646E-2</v>
      </c>
      <c r="K43" s="2">
        <v>50803</v>
      </c>
      <c r="L43" s="5">
        <v>42</v>
      </c>
      <c r="M43" s="2">
        <v>25303</v>
      </c>
      <c r="N43" s="2">
        <v>2299</v>
      </c>
      <c r="O43" s="3">
        <f t="shared" si="2"/>
        <v>8.3291065864792402E-2</v>
      </c>
      <c r="P43" s="2">
        <v>27644</v>
      </c>
      <c r="Q43" s="5">
        <f t="shared" si="3"/>
        <v>378</v>
      </c>
      <c r="R43" s="2">
        <f t="shared" si="4"/>
        <v>142704</v>
      </c>
      <c r="S43" s="2">
        <f t="shared" si="5"/>
        <v>10969</v>
      </c>
      <c r="T43" s="4">
        <f t="shared" si="6"/>
        <v>7.1378836880909458E-2</v>
      </c>
      <c r="U43" s="2">
        <f t="shared" si="7"/>
        <v>154051</v>
      </c>
    </row>
    <row r="44" spans="1:21">
      <c r="A44" s="1">
        <v>44180</v>
      </c>
      <c r="B44" s="5">
        <v>33</v>
      </c>
      <c r="C44" s="2">
        <v>70133</v>
      </c>
      <c r="D44" s="2">
        <v>5808</v>
      </c>
      <c r="E44" s="3">
        <f t="shared" si="0"/>
        <v>7.6480425593552892E-2</v>
      </c>
      <c r="F44" s="2">
        <v>75974</v>
      </c>
      <c r="G44" s="5">
        <v>304</v>
      </c>
      <c r="H44" s="2">
        <v>47787</v>
      </c>
      <c r="I44" s="2">
        <v>2928</v>
      </c>
      <c r="J44" s="3">
        <f t="shared" si="1"/>
        <v>5.7734398107068916E-2</v>
      </c>
      <c r="K44" s="2">
        <v>51019</v>
      </c>
      <c r="L44" s="5">
        <v>42</v>
      </c>
      <c r="M44" s="2">
        <v>25457</v>
      </c>
      <c r="N44" s="2">
        <v>2335</v>
      </c>
      <c r="O44" s="3">
        <f t="shared" si="2"/>
        <v>8.4016983304548071E-2</v>
      </c>
      <c r="P44" s="2">
        <v>27834</v>
      </c>
      <c r="Q44" s="5">
        <f t="shared" si="3"/>
        <v>379</v>
      </c>
      <c r="R44" s="2">
        <f t="shared" si="4"/>
        <v>143377</v>
      </c>
      <c r="S44" s="2">
        <f t="shared" si="5"/>
        <v>11071</v>
      </c>
      <c r="T44" s="4">
        <f t="shared" si="6"/>
        <v>7.1681083600953072E-2</v>
      </c>
      <c r="U44" s="2">
        <f t="shared" si="7"/>
        <v>154827</v>
      </c>
    </row>
    <row r="45" spans="1:21">
      <c r="A45" s="1">
        <v>44181</v>
      </c>
      <c r="B45" s="5">
        <v>33</v>
      </c>
      <c r="C45" s="2">
        <v>70526</v>
      </c>
      <c r="D45" s="2">
        <v>5898</v>
      </c>
      <c r="E45" s="3">
        <f t="shared" si="0"/>
        <v>7.7174709515335491E-2</v>
      </c>
      <c r="F45" s="2">
        <v>76457</v>
      </c>
      <c r="G45" s="5">
        <v>308</v>
      </c>
      <c r="H45" s="2">
        <v>48028</v>
      </c>
      <c r="I45" s="2">
        <v>2958</v>
      </c>
      <c r="J45" s="3">
        <f t="shared" si="1"/>
        <v>5.8015925940454245E-2</v>
      </c>
      <c r="K45" s="2">
        <v>51294</v>
      </c>
      <c r="L45" s="5">
        <v>42</v>
      </c>
      <c r="M45" s="2">
        <v>25557</v>
      </c>
      <c r="N45" s="2">
        <v>2356</v>
      </c>
      <c r="O45" s="3">
        <f t="shared" si="2"/>
        <v>8.4405115895819158E-2</v>
      </c>
      <c r="P45" s="2">
        <v>27955</v>
      </c>
      <c r="Q45" s="5">
        <f t="shared" si="3"/>
        <v>383</v>
      </c>
      <c r="R45" s="2">
        <f t="shared" si="4"/>
        <v>144111</v>
      </c>
      <c r="S45" s="2">
        <f t="shared" si="5"/>
        <v>11212</v>
      </c>
      <c r="T45" s="4">
        <f t="shared" si="6"/>
        <v>7.2185059521126943E-2</v>
      </c>
      <c r="U45" s="2">
        <f t="shared" si="7"/>
        <v>155706</v>
      </c>
    </row>
    <row r="46" spans="1:21">
      <c r="A46" s="1">
        <v>44182</v>
      </c>
      <c r="B46" s="5">
        <v>33</v>
      </c>
      <c r="C46" s="2">
        <v>70808</v>
      </c>
      <c r="D46" s="2">
        <v>5957</v>
      </c>
      <c r="E46" s="3">
        <f t="shared" si="0"/>
        <v>7.7600468963720443E-2</v>
      </c>
      <c r="F46" s="2">
        <v>76798</v>
      </c>
      <c r="G46" s="5">
        <v>311</v>
      </c>
      <c r="H46" s="2">
        <v>48209</v>
      </c>
      <c r="I46" s="2">
        <v>2976</v>
      </c>
      <c r="J46" s="3">
        <f t="shared" si="1"/>
        <v>5.8142033798964543E-2</v>
      </c>
      <c r="K46" s="2">
        <v>51496</v>
      </c>
      <c r="L46" s="5">
        <v>42</v>
      </c>
      <c r="M46" s="2">
        <v>25667</v>
      </c>
      <c r="N46" s="2">
        <v>2372</v>
      </c>
      <c r="O46" s="3">
        <f t="shared" si="2"/>
        <v>8.4596454937765256E-2</v>
      </c>
      <c r="P46" s="2">
        <v>28081</v>
      </c>
      <c r="Q46" s="5">
        <f t="shared" si="3"/>
        <v>386</v>
      </c>
      <c r="R46" s="2">
        <f t="shared" si="4"/>
        <v>144684</v>
      </c>
      <c r="S46" s="2">
        <f t="shared" si="5"/>
        <v>11305</v>
      </c>
      <c r="T46" s="4">
        <f t="shared" si="6"/>
        <v>7.2473058997749848E-2</v>
      </c>
      <c r="U46" s="2">
        <f t="shared" si="7"/>
        <v>156375</v>
      </c>
    </row>
    <row r="47" spans="1:21">
      <c r="A47" s="1">
        <v>44183</v>
      </c>
      <c r="B47" s="5">
        <v>33</v>
      </c>
      <c r="C47" s="2">
        <v>71246</v>
      </c>
      <c r="D47" s="2">
        <v>6018</v>
      </c>
      <c r="E47" s="3">
        <f t="shared" si="0"/>
        <v>7.7888796852350381E-2</v>
      </c>
      <c r="F47" s="2">
        <v>77297</v>
      </c>
      <c r="G47" s="5">
        <v>312</v>
      </c>
      <c r="H47" s="2">
        <v>48376</v>
      </c>
      <c r="I47" s="2">
        <v>2991</v>
      </c>
      <c r="J47" s="3">
        <f t="shared" si="1"/>
        <v>5.8228045243054881E-2</v>
      </c>
      <c r="K47" s="2">
        <v>51679</v>
      </c>
      <c r="L47" s="5">
        <v>42</v>
      </c>
      <c r="M47" s="2">
        <v>25779</v>
      </c>
      <c r="N47" s="2">
        <v>2402</v>
      </c>
      <c r="O47" s="3">
        <f t="shared" si="2"/>
        <v>8.5234732621269654E-2</v>
      </c>
      <c r="P47" s="2">
        <v>28223</v>
      </c>
      <c r="Q47" s="5">
        <f t="shared" si="3"/>
        <v>387</v>
      </c>
      <c r="R47" s="2">
        <f t="shared" si="4"/>
        <v>145401</v>
      </c>
      <c r="S47" s="2">
        <f t="shared" si="5"/>
        <v>11411</v>
      </c>
      <c r="T47" s="4">
        <f t="shared" si="6"/>
        <v>7.2768665663342086E-2</v>
      </c>
      <c r="U47" s="2">
        <f t="shared" si="7"/>
        <v>157199</v>
      </c>
    </row>
    <row r="48" spans="1:21">
      <c r="A48" s="1">
        <v>44184</v>
      </c>
      <c r="B48" s="5">
        <v>33</v>
      </c>
      <c r="C48" s="2">
        <v>71271</v>
      </c>
      <c r="D48" s="2">
        <v>6020</v>
      </c>
      <c r="E48" s="3">
        <f t="shared" si="0"/>
        <v>7.7887464258451819E-2</v>
      </c>
      <c r="F48" s="2">
        <v>77324</v>
      </c>
      <c r="G48" s="5">
        <v>312</v>
      </c>
      <c r="H48" s="2">
        <v>48487</v>
      </c>
      <c r="I48" s="2">
        <v>3010</v>
      </c>
      <c r="J48" s="3">
        <f t="shared" si="1"/>
        <v>5.8450006796512417E-2</v>
      </c>
      <c r="K48" s="2">
        <v>51809</v>
      </c>
      <c r="L48" s="5">
        <v>42</v>
      </c>
      <c r="M48" s="2">
        <v>25889</v>
      </c>
      <c r="N48" s="2">
        <v>2438</v>
      </c>
      <c r="O48" s="3">
        <f t="shared" si="2"/>
        <v>8.6066297172309097E-2</v>
      </c>
      <c r="P48" s="2">
        <v>28369</v>
      </c>
      <c r="Q48" s="5">
        <f t="shared" si="3"/>
        <v>387</v>
      </c>
      <c r="R48" s="2">
        <f t="shared" si="4"/>
        <v>145647</v>
      </c>
      <c r="S48" s="2">
        <f t="shared" si="5"/>
        <v>11468</v>
      </c>
      <c r="T48" s="4">
        <f t="shared" si="6"/>
        <v>7.2991121153295355E-2</v>
      </c>
      <c r="U48" s="2">
        <f t="shared" si="7"/>
        <v>157502</v>
      </c>
    </row>
    <row r="49" spans="1:21">
      <c r="A49" s="1">
        <v>44185</v>
      </c>
      <c r="B49" s="5">
        <v>33</v>
      </c>
      <c r="C49" s="2">
        <v>71461</v>
      </c>
      <c r="D49" s="2">
        <v>6067</v>
      </c>
      <c r="E49" s="3">
        <f t="shared" si="0"/>
        <v>7.8255597977504907E-2</v>
      </c>
      <c r="F49" s="2">
        <v>77561</v>
      </c>
      <c r="G49" s="5">
        <v>313</v>
      </c>
      <c r="H49" s="2">
        <v>48573</v>
      </c>
      <c r="I49" s="2">
        <v>3027</v>
      </c>
      <c r="J49" s="3">
        <f t="shared" si="1"/>
        <v>5.8662790697674418E-2</v>
      </c>
      <c r="K49" s="2">
        <v>51913</v>
      </c>
      <c r="L49" s="5">
        <v>42</v>
      </c>
      <c r="M49" s="2">
        <v>25960</v>
      </c>
      <c r="N49" s="2">
        <v>2454</v>
      </c>
      <c r="O49" s="3">
        <f t="shared" si="2"/>
        <v>8.6365875976631243E-2</v>
      </c>
      <c r="P49" s="2">
        <v>28456</v>
      </c>
      <c r="Q49" s="5">
        <f t="shared" si="3"/>
        <v>388</v>
      </c>
      <c r="R49" s="2">
        <f t="shared" si="4"/>
        <v>145994</v>
      </c>
      <c r="S49" s="2">
        <f t="shared" si="5"/>
        <v>11548</v>
      </c>
      <c r="T49" s="4">
        <f t="shared" si="6"/>
        <v>7.3301087963844561E-2</v>
      </c>
      <c r="U49" s="2">
        <f t="shared" si="7"/>
        <v>157930</v>
      </c>
    </row>
    <row r="50" spans="1:21">
      <c r="A50" s="1">
        <v>44186</v>
      </c>
      <c r="B50" s="5">
        <v>33</v>
      </c>
      <c r="C50" s="2">
        <v>71573</v>
      </c>
      <c r="D50" s="2">
        <v>6084</v>
      </c>
      <c r="E50" s="3">
        <f t="shared" si="0"/>
        <v>7.8344514982551475E-2</v>
      </c>
      <c r="F50" s="2">
        <v>77690</v>
      </c>
      <c r="G50" s="5">
        <v>316</v>
      </c>
      <c r="H50" s="2">
        <v>48689</v>
      </c>
      <c r="I50" s="2">
        <v>3045</v>
      </c>
      <c r="J50" s="3">
        <f t="shared" si="1"/>
        <v>5.8858777593072252E-2</v>
      </c>
      <c r="K50" s="2">
        <v>52050</v>
      </c>
      <c r="L50" s="5">
        <v>42</v>
      </c>
      <c r="M50" s="2">
        <v>26063</v>
      </c>
      <c r="N50" s="2">
        <v>2469</v>
      </c>
      <c r="O50" s="3">
        <f t="shared" si="2"/>
        <v>8.6534417496144683E-2</v>
      </c>
      <c r="P50" s="2">
        <v>28574</v>
      </c>
      <c r="Q50" s="5">
        <f t="shared" si="3"/>
        <v>391</v>
      </c>
      <c r="R50" s="2">
        <f t="shared" si="4"/>
        <v>146325</v>
      </c>
      <c r="S50" s="2">
        <f t="shared" si="5"/>
        <v>11598</v>
      </c>
      <c r="T50" s="4">
        <f t="shared" si="6"/>
        <v>7.344085408711841E-2</v>
      </c>
      <c r="U50" s="2">
        <f t="shared" si="7"/>
        <v>158314</v>
      </c>
    </row>
    <row r="51" spans="1:21">
      <c r="A51" s="1">
        <v>44187</v>
      </c>
      <c r="B51" s="5">
        <v>33</v>
      </c>
      <c r="C51" s="2">
        <v>71813</v>
      </c>
      <c r="D51" s="2">
        <v>6131</v>
      </c>
      <c r="E51" s="3">
        <f t="shared" si="0"/>
        <v>7.8659037257518216E-2</v>
      </c>
      <c r="F51" s="2">
        <v>77977</v>
      </c>
      <c r="G51" s="5">
        <v>318</v>
      </c>
      <c r="H51" s="2">
        <v>48826</v>
      </c>
      <c r="I51" s="2">
        <v>3068</v>
      </c>
      <c r="J51" s="3">
        <f t="shared" si="1"/>
        <v>5.912051489574903E-2</v>
      </c>
      <c r="K51" s="2">
        <v>52212</v>
      </c>
      <c r="L51" s="5">
        <v>42</v>
      </c>
      <c r="M51" s="2">
        <v>26182</v>
      </c>
      <c r="N51" s="2">
        <v>2485</v>
      </c>
      <c r="O51" s="3">
        <f t="shared" si="2"/>
        <v>8.6685038546063423E-2</v>
      </c>
      <c r="P51" s="2">
        <v>28709</v>
      </c>
      <c r="Q51" s="5">
        <f t="shared" si="3"/>
        <v>393</v>
      </c>
      <c r="R51" s="2">
        <f t="shared" si="4"/>
        <v>146821</v>
      </c>
      <c r="S51" s="2">
        <f t="shared" si="5"/>
        <v>11684</v>
      </c>
      <c r="T51" s="4">
        <f t="shared" si="6"/>
        <v>7.3713762972776889E-2</v>
      </c>
      <c r="U51" s="2">
        <f t="shared" si="7"/>
        <v>158898</v>
      </c>
    </row>
    <row r="52" spans="1:21">
      <c r="A52" s="1">
        <v>44188</v>
      </c>
      <c r="B52" s="5">
        <v>33</v>
      </c>
      <c r="C52" s="2">
        <v>72016</v>
      </c>
      <c r="D52" s="2">
        <v>6187</v>
      </c>
      <c r="E52" s="3">
        <f t="shared" si="0"/>
        <v>7.9114611971407747E-2</v>
      </c>
      <c r="F52" s="2">
        <v>78236</v>
      </c>
      <c r="G52" s="5">
        <v>319</v>
      </c>
      <c r="H52" s="2">
        <v>48941</v>
      </c>
      <c r="I52" s="2">
        <v>3093</v>
      </c>
      <c r="J52" s="3">
        <f t="shared" si="1"/>
        <v>5.9441903370872892E-2</v>
      </c>
      <c r="K52" s="2">
        <v>52353</v>
      </c>
      <c r="L52" s="5">
        <v>42</v>
      </c>
      <c r="M52" s="2">
        <v>26274</v>
      </c>
      <c r="N52" s="2">
        <v>2519</v>
      </c>
      <c r="O52" s="3">
        <f t="shared" si="2"/>
        <v>8.7486541867815099E-2</v>
      </c>
      <c r="P52" s="2">
        <v>28835</v>
      </c>
      <c r="Q52" s="5">
        <f t="shared" si="3"/>
        <v>394</v>
      </c>
      <c r="R52" s="2">
        <f t="shared" si="4"/>
        <v>147231</v>
      </c>
      <c r="S52" s="2">
        <f t="shared" si="5"/>
        <v>11799</v>
      </c>
      <c r="T52" s="4">
        <f t="shared" si="6"/>
        <v>7.4193548387096769E-2</v>
      </c>
      <c r="U52" s="2">
        <f t="shared" si="7"/>
        <v>159424</v>
      </c>
    </row>
    <row r="53" spans="1:21">
      <c r="A53" s="1">
        <v>44189</v>
      </c>
      <c r="E53" s="3"/>
      <c r="J53" s="3"/>
      <c r="O53" s="3"/>
      <c r="R53" s="2"/>
      <c r="S53" s="2"/>
      <c r="T53" s="4"/>
      <c r="U53" s="2"/>
    </row>
    <row r="54" spans="1:21">
      <c r="A54" s="1">
        <v>44190</v>
      </c>
      <c r="B54" s="5">
        <v>33</v>
      </c>
      <c r="C54" s="2">
        <v>72140</v>
      </c>
      <c r="D54" s="2">
        <v>6242</v>
      </c>
      <c r="E54" s="3">
        <f t="shared" si="0"/>
        <v>7.9635630629481258E-2</v>
      </c>
      <c r="F54" s="2">
        <v>78415</v>
      </c>
      <c r="G54" s="5">
        <v>320</v>
      </c>
      <c r="H54" s="2">
        <v>49169</v>
      </c>
      <c r="I54" s="2">
        <v>3134</v>
      </c>
      <c r="J54" s="3">
        <f t="shared" si="1"/>
        <v>5.9920081066095636E-2</v>
      </c>
      <c r="K54" s="2">
        <v>52623</v>
      </c>
      <c r="L54" s="5">
        <v>42</v>
      </c>
      <c r="M54" s="2">
        <v>26398</v>
      </c>
      <c r="N54" s="2">
        <v>2562</v>
      </c>
      <c r="O54" s="3">
        <f t="shared" si="2"/>
        <v>8.8466850828729279E-2</v>
      </c>
      <c r="P54" s="2">
        <v>29002</v>
      </c>
      <c r="Q54" s="5">
        <f t="shared" si="3"/>
        <v>395</v>
      </c>
      <c r="R54" s="2">
        <f t="shared" si="4"/>
        <v>147707</v>
      </c>
      <c r="S54" s="2">
        <f t="shared" si="5"/>
        <v>11938</v>
      </c>
      <c r="T54" s="4">
        <f t="shared" si="6"/>
        <v>7.4778414607410193E-2</v>
      </c>
      <c r="U54" s="2">
        <f t="shared" si="7"/>
        <v>160040</v>
      </c>
    </row>
    <row r="55" spans="1:21">
      <c r="A55" s="1">
        <v>44191</v>
      </c>
      <c r="B55" s="5">
        <v>33</v>
      </c>
      <c r="C55" s="2">
        <v>72246</v>
      </c>
      <c r="D55" s="2">
        <v>6258</v>
      </c>
      <c r="E55" s="3">
        <f t="shared" si="0"/>
        <v>7.9715683277285232E-2</v>
      </c>
      <c r="F55" s="2">
        <v>78537</v>
      </c>
      <c r="G55" s="5">
        <v>321</v>
      </c>
      <c r="H55" s="2">
        <v>49248</v>
      </c>
      <c r="I55" s="2">
        <v>3165</v>
      </c>
      <c r="J55" s="3">
        <f t="shared" si="1"/>
        <v>6.038578215328258E-2</v>
      </c>
      <c r="K55" s="2">
        <v>52734</v>
      </c>
      <c r="L55" s="5">
        <v>42</v>
      </c>
      <c r="M55" s="2">
        <v>26484</v>
      </c>
      <c r="N55" s="2">
        <v>2577</v>
      </c>
      <c r="O55" s="3">
        <f t="shared" si="2"/>
        <v>8.8675544544234541E-2</v>
      </c>
      <c r="P55" s="2">
        <v>29103</v>
      </c>
      <c r="Q55" s="5">
        <f t="shared" si="3"/>
        <v>396</v>
      </c>
      <c r="R55" s="2">
        <f t="shared" si="4"/>
        <v>147978</v>
      </c>
      <c r="S55" s="2">
        <f t="shared" si="5"/>
        <v>12000</v>
      </c>
      <c r="T55" s="4">
        <f t="shared" si="6"/>
        <v>7.5010313918163748E-2</v>
      </c>
      <c r="U55" s="2">
        <f t="shared" si="7"/>
        <v>160374</v>
      </c>
    </row>
    <row r="56" spans="1:21">
      <c r="A56" s="1">
        <v>44192</v>
      </c>
      <c r="B56" s="5">
        <v>33</v>
      </c>
      <c r="C56" s="2">
        <v>72275</v>
      </c>
      <c r="D56" s="2">
        <v>6270</v>
      </c>
      <c r="E56" s="3">
        <f t="shared" si="0"/>
        <v>7.9826850849831307E-2</v>
      </c>
      <c r="F56" s="2">
        <v>78578</v>
      </c>
      <c r="G56" s="5">
        <v>321</v>
      </c>
      <c r="H56" s="2">
        <v>49351</v>
      </c>
      <c r="I56" s="2">
        <v>3192</v>
      </c>
      <c r="J56" s="3">
        <f t="shared" si="1"/>
        <v>6.0750242658394078E-2</v>
      </c>
      <c r="K56" s="2">
        <v>52864</v>
      </c>
      <c r="L56" s="5">
        <v>42</v>
      </c>
      <c r="M56" s="2">
        <v>26563</v>
      </c>
      <c r="N56" s="2">
        <v>2600</v>
      </c>
      <c r="O56" s="3">
        <f t="shared" si="2"/>
        <v>8.915406508246751E-2</v>
      </c>
      <c r="P56" s="2">
        <v>29205</v>
      </c>
      <c r="Q56" s="5">
        <f t="shared" si="3"/>
        <v>396</v>
      </c>
      <c r="R56" s="2">
        <f t="shared" si="4"/>
        <v>148189</v>
      </c>
      <c r="S56" s="2">
        <f t="shared" si="5"/>
        <v>12062</v>
      </c>
      <c r="T56" s="4">
        <f t="shared" si="6"/>
        <v>7.5269421095656194E-2</v>
      </c>
      <c r="U56" s="2">
        <f t="shared" si="7"/>
        <v>160647</v>
      </c>
    </row>
    <row r="57" spans="1:21">
      <c r="A57" s="1">
        <v>44193</v>
      </c>
      <c r="B57" s="5">
        <v>33</v>
      </c>
      <c r="C57" s="2">
        <v>72276</v>
      </c>
      <c r="D57" s="2">
        <v>6293</v>
      </c>
      <c r="E57" s="3">
        <f t="shared" si="0"/>
        <v>8.0095202942636404E-2</v>
      </c>
      <c r="F57" s="2">
        <v>78602</v>
      </c>
      <c r="G57" s="5">
        <v>321</v>
      </c>
      <c r="H57" s="2">
        <v>49394</v>
      </c>
      <c r="I57" s="2">
        <v>3222</v>
      </c>
      <c r="J57" s="3">
        <f t="shared" si="1"/>
        <v>6.1236125893264409E-2</v>
      </c>
      <c r="K57" s="2">
        <v>52937</v>
      </c>
      <c r="L57" s="5">
        <v>42</v>
      </c>
      <c r="M57" s="2">
        <v>26578</v>
      </c>
      <c r="N57" s="2">
        <v>2626</v>
      </c>
      <c r="O57" s="3">
        <f t="shared" si="2"/>
        <v>8.9919189152170939E-2</v>
      </c>
      <c r="P57" s="2">
        <v>29246</v>
      </c>
      <c r="Q57" s="5">
        <f t="shared" si="3"/>
        <v>396</v>
      </c>
      <c r="R57" s="2">
        <f t="shared" si="4"/>
        <v>148248</v>
      </c>
      <c r="S57" s="2">
        <f t="shared" si="5"/>
        <v>12141</v>
      </c>
      <c r="T57" s="4">
        <f t="shared" si="6"/>
        <v>7.5697211155378488E-2</v>
      </c>
      <c r="U57" s="2">
        <f t="shared" si="7"/>
        <v>160785</v>
      </c>
    </row>
    <row r="58" spans="1:21">
      <c r="A58" s="1">
        <v>44194</v>
      </c>
      <c r="B58" s="5">
        <v>33</v>
      </c>
      <c r="C58" s="2">
        <v>72518</v>
      </c>
      <c r="D58" s="2">
        <v>6328</v>
      </c>
      <c r="E58" s="3">
        <f t="shared" si="0"/>
        <v>8.0257717576034296E-2</v>
      </c>
      <c r="F58" s="2">
        <v>78879</v>
      </c>
      <c r="G58" s="5">
        <v>322</v>
      </c>
      <c r="H58" s="2">
        <v>49597</v>
      </c>
      <c r="I58" s="2">
        <v>3257</v>
      </c>
      <c r="J58" s="3">
        <f t="shared" si="1"/>
        <v>6.1622582964392478E-2</v>
      </c>
      <c r="K58" s="2">
        <v>53176</v>
      </c>
      <c r="L58" s="5">
        <v>44</v>
      </c>
      <c r="M58" s="2">
        <v>26754</v>
      </c>
      <c r="N58" s="2">
        <v>2676</v>
      </c>
      <c r="O58" s="3">
        <f t="shared" si="2"/>
        <v>9.0927624872579008E-2</v>
      </c>
      <c r="P58" s="2">
        <v>29474</v>
      </c>
      <c r="Q58" s="5">
        <f t="shared" si="3"/>
        <v>399</v>
      </c>
      <c r="R58" s="2">
        <f t="shared" si="4"/>
        <v>148869</v>
      </c>
      <c r="S58" s="2">
        <f t="shared" si="5"/>
        <v>12261</v>
      </c>
      <c r="T58" s="4">
        <f t="shared" si="6"/>
        <v>7.6093837274250606E-2</v>
      </c>
      <c r="U58" s="2">
        <f t="shared" si="7"/>
        <v>161529</v>
      </c>
    </row>
    <row r="59" spans="1:21">
      <c r="A59" s="1">
        <v>44195</v>
      </c>
      <c r="B59" s="5">
        <v>33</v>
      </c>
      <c r="C59" s="2">
        <v>72663</v>
      </c>
      <c r="D59" s="2">
        <v>6400</v>
      </c>
      <c r="E59" s="3">
        <f t="shared" si="0"/>
        <v>8.094810467601786E-2</v>
      </c>
      <c r="F59" s="2">
        <v>79096</v>
      </c>
      <c r="G59" s="5">
        <v>323</v>
      </c>
      <c r="H59" s="2">
        <v>49765</v>
      </c>
      <c r="I59" s="2">
        <v>3283</v>
      </c>
      <c r="J59" s="3">
        <f t="shared" si="1"/>
        <v>6.1887347308098327E-2</v>
      </c>
      <c r="K59" s="2">
        <v>53371</v>
      </c>
      <c r="L59" s="5">
        <v>44</v>
      </c>
      <c r="M59" s="2">
        <v>26842</v>
      </c>
      <c r="N59" s="2">
        <v>2725</v>
      </c>
      <c r="O59" s="3">
        <f t="shared" si="2"/>
        <v>9.2163560726485613E-2</v>
      </c>
      <c r="P59" s="2">
        <v>29611</v>
      </c>
      <c r="Q59" s="5">
        <f t="shared" si="3"/>
        <v>400</v>
      </c>
      <c r="R59" s="2">
        <f t="shared" si="4"/>
        <v>149270</v>
      </c>
      <c r="S59" s="2">
        <f t="shared" si="5"/>
        <v>12408</v>
      </c>
      <c r="T59" s="4">
        <f t="shared" si="6"/>
        <v>7.6745135392570413E-2</v>
      </c>
      <c r="U59" s="2">
        <f t="shared" si="7"/>
        <v>162078</v>
      </c>
    </row>
    <row r="60" spans="1:21">
      <c r="A60" s="1">
        <v>44196</v>
      </c>
      <c r="E60" s="3"/>
      <c r="J60" s="3"/>
      <c r="O60" s="3"/>
      <c r="R60" s="2"/>
      <c r="S60" s="2"/>
      <c r="T60" s="4"/>
      <c r="U60" s="2"/>
    </row>
    <row r="61" spans="1:21">
      <c r="A61" s="1">
        <v>44197</v>
      </c>
      <c r="B61" s="5">
        <v>33</v>
      </c>
      <c r="C61" s="2">
        <v>72898</v>
      </c>
      <c r="D61" s="2">
        <v>6484</v>
      </c>
      <c r="E61" s="3">
        <f t="shared" si="0"/>
        <v>8.1680985613867121E-2</v>
      </c>
      <c r="F61" s="2">
        <v>79415</v>
      </c>
      <c r="G61" s="5">
        <v>330</v>
      </c>
      <c r="H61" s="2">
        <v>50042</v>
      </c>
      <c r="I61" s="2">
        <v>3353</v>
      </c>
      <c r="J61" s="3">
        <f t="shared" si="1"/>
        <v>6.2796141960857754E-2</v>
      </c>
      <c r="K61" s="2">
        <v>53725</v>
      </c>
      <c r="L61" s="5">
        <v>44</v>
      </c>
      <c r="M61" s="2">
        <v>27029</v>
      </c>
      <c r="N61" s="2">
        <v>2803</v>
      </c>
      <c r="O61" s="3">
        <f t="shared" si="2"/>
        <v>9.3959506570126042E-2</v>
      </c>
      <c r="P61" s="2">
        <v>29876</v>
      </c>
      <c r="Q61" s="5">
        <f t="shared" si="3"/>
        <v>407</v>
      </c>
      <c r="R61" s="2">
        <f t="shared" si="4"/>
        <v>149969</v>
      </c>
      <c r="S61" s="2">
        <f t="shared" si="5"/>
        <v>12640</v>
      </c>
      <c r="T61" s="4">
        <f t="shared" si="6"/>
        <v>7.7732474832266363E-2</v>
      </c>
      <c r="U61" s="2">
        <f t="shared" si="7"/>
        <v>163016</v>
      </c>
    </row>
    <row r="62" spans="1:21">
      <c r="A62" s="1">
        <v>44198</v>
      </c>
      <c r="B62" s="5">
        <v>33</v>
      </c>
      <c r="C62" s="2">
        <v>72898</v>
      </c>
      <c r="D62" s="2">
        <v>6484</v>
      </c>
      <c r="E62" s="3">
        <f t="shared" si="0"/>
        <v>8.1680985613867121E-2</v>
      </c>
      <c r="F62" s="2">
        <v>79415</v>
      </c>
      <c r="G62" s="5">
        <v>331</v>
      </c>
      <c r="H62" s="2">
        <v>50139</v>
      </c>
      <c r="I62" s="2">
        <v>3390</v>
      </c>
      <c r="J62" s="3">
        <f t="shared" si="1"/>
        <v>6.3330157484727909E-2</v>
      </c>
      <c r="K62" s="2">
        <v>53860</v>
      </c>
      <c r="L62" s="5">
        <v>44</v>
      </c>
      <c r="M62" s="2">
        <v>27114</v>
      </c>
      <c r="N62" s="2">
        <v>2825</v>
      </c>
      <c r="O62" s="3">
        <f t="shared" si="2"/>
        <v>9.4358529008984934E-2</v>
      </c>
      <c r="P62" s="2">
        <v>29983</v>
      </c>
      <c r="Q62" s="5">
        <f t="shared" si="3"/>
        <v>408</v>
      </c>
      <c r="R62" s="2">
        <f t="shared" si="4"/>
        <v>150151</v>
      </c>
      <c r="S62" s="2">
        <f t="shared" si="5"/>
        <v>12699</v>
      </c>
      <c r="T62" s="4">
        <f t="shared" si="6"/>
        <v>7.7979735953331283E-2</v>
      </c>
      <c r="U62" s="2">
        <f t="shared" si="7"/>
        <v>163258</v>
      </c>
    </row>
    <row r="63" spans="1:21">
      <c r="A63" s="1">
        <v>44199</v>
      </c>
      <c r="B63" s="5">
        <v>33</v>
      </c>
      <c r="C63" s="2">
        <v>73049</v>
      </c>
      <c r="D63" s="2">
        <v>6526</v>
      </c>
      <c r="E63" s="3">
        <f t="shared" si="0"/>
        <v>8.2010681746779765E-2</v>
      </c>
      <c r="F63" s="2">
        <v>79608</v>
      </c>
      <c r="G63" s="5">
        <v>332</v>
      </c>
      <c r="H63" s="2">
        <v>50245</v>
      </c>
      <c r="I63" s="2">
        <v>3428</v>
      </c>
      <c r="J63" s="3">
        <f t="shared" si="1"/>
        <v>6.3868239151901332E-2</v>
      </c>
      <c r="K63" s="2">
        <v>54005</v>
      </c>
      <c r="L63" s="5">
        <v>44</v>
      </c>
      <c r="M63" s="2">
        <v>27244</v>
      </c>
      <c r="N63" s="2">
        <v>2887</v>
      </c>
      <c r="O63" s="3">
        <f t="shared" si="2"/>
        <v>9.581494142245528E-2</v>
      </c>
      <c r="P63" s="2">
        <v>30175</v>
      </c>
      <c r="Q63" s="5">
        <f t="shared" si="3"/>
        <v>409</v>
      </c>
      <c r="R63" s="2">
        <f t="shared" si="4"/>
        <v>150538</v>
      </c>
      <c r="S63" s="2">
        <f t="shared" si="5"/>
        <v>12841</v>
      </c>
      <c r="T63" s="4">
        <f t="shared" si="6"/>
        <v>7.8596392437216528E-2</v>
      </c>
      <c r="U63" s="2">
        <f t="shared" si="7"/>
        <v>163788</v>
      </c>
    </row>
    <row r="64" spans="1:21">
      <c r="A64" s="1">
        <v>44200</v>
      </c>
      <c r="B64" s="5">
        <v>33</v>
      </c>
      <c r="C64" s="2">
        <v>73418</v>
      </c>
      <c r="D64" s="2">
        <v>6575</v>
      </c>
      <c r="E64" s="3">
        <f t="shared" si="0"/>
        <v>8.2194692035553116E-2</v>
      </c>
      <c r="F64" s="2">
        <v>80026</v>
      </c>
      <c r="G64" s="5">
        <v>336</v>
      </c>
      <c r="H64" s="2">
        <v>50378</v>
      </c>
      <c r="I64" s="2">
        <v>3456</v>
      </c>
      <c r="J64" s="3">
        <f t="shared" si="1"/>
        <v>6.4197347401270574E-2</v>
      </c>
      <c r="K64" s="2">
        <v>54170</v>
      </c>
      <c r="L64" s="5">
        <v>44</v>
      </c>
      <c r="M64" s="2">
        <v>27338</v>
      </c>
      <c r="N64" s="2">
        <v>2927</v>
      </c>
      <c r="O64" s="3">
        <f t="shared" si="2"/>
        <v>9.6712374029406911E-2</v>
      </c>
      <c r="P64" s="2">
        <v>30309</v>
      </c>
      <c r="Q64" s="5">
        <f t="shared" si="3"/>
        <v>413</v>
      </c>
      <c r="R64" s="2">
        <f t="shared" si="4"/>
        <v>151134</v>
      </c>
      <c r="S64" s="2">
        <f t="shared" si="5"/>
        <v>12958</v>
      </c>
      <c r="T64" s="4">
        <f t="shared" si="6"/>
        <v>7.8967896058308756E-2</v>
      </c>
      <c r="U64" s="2">
        <f t="shared" si="7"/>
        <v>164505</v>
      </c>
    </row>
    <row r="65" spans="1:21">
      <c r="A65" s="1">
        <v>44201</v>
      </c>
      <c r="B65" s="5">
        <v>33</v>
      </c>
      <c r="C65" s="2">
        <v>73978</v>
      </c>
      <c r="D65" s="2">
        <v>6726</v>
      </c>
      <c r="E65" s="3">
        <f t="shared" si="0"/>
        <v>8.3341593973037267E-2</v>
      </c>
      <c r="F65" s="2">
        <v>80737</v>
      </c>
      <c r="G65" s="5">
        <v>342</v>
      </c>
      <c r="H65" s="2">
        <v>50562</v>
      </c>
      <c r="I65" s="2">
        <v>3496</v>
      </c>
      <c r="J65" s="3">
        <f t="shared" si="1"/>
        <v>6.4671278996633247E-2</v>
      </c>
      <c r="K65" s="2">
        <v>54400</v>
      </c>
      <c r="L65" s="5">
        <v>44</v>
      </c>
      <c r="M65" s="2">
        <v>27494</v>
      </c>
      <c r="N65" s="2">
        <v>2967</v>
      </c>
      <c r="O65" s="3">
        <f t="shared" si="2"/>
        <v>9.7403236925905259E-2</v>
      </c>
      <c r="P65" s="2">
        <v>30505</v>
      </c>
      <c r="Q65" s="5">
        <f t="shared" si="3"/>
        <v>419</v>
      </c>
      <c r="R65" s="2">
        <f t="shared" si="4"/>
        <v>152034</v>
      </c>
      <c r="S65" s="2">
        <f t="shared" si="5"/>
        <v>13189</v>
      </c>
      <c r="T65" s="4">
        <f t="shared" si="6"/>
        <v>7.9825448030843169E-2</v>
      </c>
      <c r="U65" s="2">
        <f t="shared" si="7"/>
        <v>165642</v>
      </c>
    </row>
    <row r="66" spans="1:21">
      <c r="A66" s="1">
        <v>44202</v>
      </c>
      <c r="B66" s="5">
        <v>33</v>
      </c>
      <c r="C66" s="2">
        <v>74677</v>
      </c>
      <c r="D66" s="2">
        <v>6849</v>
      </c>
      <c r="E66" s="3">
        <f t="shared" si="0"/>
        <v>8.4010009076858919E-2</v>
      </c>
      <c r="F66" s="2">
        <v>81559</v>
      </c>
      <c r="G66" s="5">
        <v>345</v>
      </c>
      <c r="H66" s="2">
        <v>50710</v>
      </c>
      <c r="I66" s="2">
        <v>3525</v>
      </c>
      <c r="J66" s="3">
        <f t="shared" si="1"/>
        <v>6.4994929473587162E-2</v>
      </c>
      <c r="K66" s="2">
        <v>54580</v>
      </c>
      <c r="L66" s="5">
        <v>44</v>
      </c>
      <c r="M66" s="2">
        <v>27602</v>
      </c>
      <c r="N66" s="2">
        <v>3023</v>
      </c>
      <c r="O66" s="3">
        <f t="shared" si="2"/>
        <v>9.8710204081632655E-2</v>
      </c>
      <c r="P66" s="2">
        <v>30669</v>
      </c>
      <c r="Q66" s="5">
        <f t="shared" si="3"/>
        <v>422</v>
      </c>
      <c r="R66" s="2">
        <f t="shared" si="4"/>
        <v>152989</v>
      </c>
      <c r="S66" s="2">
        <f t="shared" si="5"/>
        <v>13397</v>
      </c>
      <c r="T66" s="4">
        <f t="shared" si="6"/>
        <v>8.0517591624295309E-2</v>
      </c>
      <c r="U66" s="2">
        <f t="shared" si="7"/>
        <v>166808</v>
      </c>
    </row>
    <row r="67" spans="1:21">
      <c r="A67" s="1">
        <v>44203</v>
      </c>
      <c r="B67" s="5">
        <v>33</v>
      </c>
      <c r="C67" s="2">
        <v>75506</v>
      </c>
      <c r="D67" s="2">
        <v>6940</v>
      </c>
      <c r="E67" s="3">
        <f t="shared" si="0"/>
        <v>8.4176309341872257E-2</v>
      </c>
      <c r="F67" s="2">
        <v>82479</v>
      </c>
      <c r="G67" s="5">
        <v>351</v>
      </c>
      <c r="H67" s="2">
        <v>50886</v>
      </c>
      <c r="I67" s="2">
        <v>3560</v>
      </c>
      <c r="J67" s="3">
        <f t="shared" si="1"/>
        <v>6.5385886933842702E-2</v>
      </c>
      <c r="K67" s="2">
        <v>54797</v>
      </c>
      <c r="L67" s="5">
        <v>44</v>
      </c>
      <c r="M67" s="2">
        <v>27673</v>
      </c>
      <c r="N67" s="2">
        <v>3051</v>
      </c>
      <c r="O67" s="3">
        <f t="shared" si="2"/>
        <v>9.9303476109881522E-2</v>
      </c>
      <c r="P67" s="2">
        <v>30768</v>
      </c>
      <c r="Q67" s="5">
        <f t="shared" si="3"/>
        <v>428</v>
      </c>
      <c r="R67" s="2">
        <f t="shared" si="4"/>
        <v>154065</v>
      </c>
      <c r="S67" s="2">
        <f t="shared" si="5"/>
        <v>13551</v>
      </c>
      <c r="T67" s="4">
        <f t="shared" si="6"/>
        <v>8.0845504009163807E-2</v>
      </c>
      <c r="U67" s="2">
        <f t="shared" si="7"/>
        <v>168044</v>
      </c>
    </row>
    <row r="68" spans="1:21">
      <c r="A68" s="1">
        <v>44204</v>
      </c>
      <c r="B68" s="5">
        <v>33</v>
      </c>
      <c r="C68" s="2">
        <v>76894</v>
      </c>
      <c r="D68" s="2">
        <v>7028</v>
      </c>
      <c r="E68" s="3">
        <f t="shared" ref="E68:E96" si="8">D68/SUM(C68:D68)</f>
        <v>8.374442935106409E-2</v>
      </c>
      <c r="F68" s="2">
        <v>83955</v>
      </c>
      <c r="G68" s="5">
        <v>351</v>
      </c>
      <c r="H68" s="2">
        <v>51063</v>
      </c>
      <c r="I68" s="2">
        <v>3601</v>
      </c>
      <c r="J68" s="3">
        <f t="shared" ref="J68:J96" si="9">I68/SUM(H68:I68)</f>
        <v>6.5875164642177672E-2</v>
      </c>
      <c r="K68" s="2">
        <v>55015</v>
      </c>
      <c r="L68" s="5">
        <v>45</v>
      </c>
      <c r="M68" s="2">
        <v>27831</v>
      </c>
      <c r="N68" s="2">
        <v>3098</v>
      </c>
      <c r="O68" s="3">
        <f t="shared" ref="O68:O96" si="10">N68/SUM(M68:N68)</f>
        <v>0.10016489378900062</v>
      </c>
      <c r="P68" s="2">
        <v>30974</v>
      </c>
      <c r="Q68" s="5">
        <f t="shared" ref="Q68:Q96" si="11">SUM(B68,G68,L68)</f>
        <v>429</v>
      </c>
      <c r="R68" s="2">
        <f t="shared" ref="R68:R96" si="12">SUM(C68,H68,M68)</f>
        <v>155788</v>
      </c>
      <c r="S68" s="2">
        <f t="shared" ref="S68:S96" si="13">SUM(D68,I68,N68)</f>
        <v>13727</v>
      </c>
      <c r="T68" s="4">
        <f t="shared" ref="T68:T96" si="14">S68/SUM(R68:S68)</f>
        <v>8.0978084535291858E-2</v>
      </c>
      <c r="U68" s="2">
        <f t="shared" ref="U68:U96" si="15">SUM(F68,K68,P68)</f>
        <v>169944</v>
      </c>
    </row>
    <row r="69" spans="1:21">
      <c r="A69" s="1">
        <v>44205</v>
      </c>
      <c r="B69" s="5">
        <v>33</v>
      </c>
      <c r="C69" s="2">
        <v>77207</v>
      </c>
      <c r="D69" s="2">
        <v>7070</v>
      </c>
      <c r="E69" s="3">
        <f t="shared" si="8"/>
        <v>8.3890029308114913E-2</v>
      </c>
      <c r="F69" s="2">
        <v>84310</v>
      </c>
      <c r="G69" s="5">
        <v>354</v>
      </c>
      <c r="H69" s="2">
        <v>51209</v>
      </c>
      <c r="I69" s="2">
        <v>3630</v>
      </c>
      <c r="J69" s="3">
        <f t="shared" si="9"/>
        <v>6.6193767209467708E-2</v>
      </c>
      <c r="K69" s="2">
        <v>55193</v>
      </c>
      <c r="L69" s="5">
        <v>45</v>
      </c>
      <c r="M69" s="2">
        <v>27920</v>
      </c>
      <c r="N69" s="2">
        <v>3125</v>
      </c>
      <c r="O69" s="3">
        <f t="shared" si="10"/>
        <v>0.10066033177645353</v>
      </c>
      <c r="P69" s="2">
        <v>31090</v>
      </c>
      <c r="Q69" s="5">
        <f t="shared" si="11"/>
        <v>432</v>
      </c>
      <c r="R69" s="2">
        <f t="shared" si="12"/>
        <v>156336</v>
      </c>
      <c r="S69" s="2">
        <f t="shared" si="13"/>
        <v>13825</v>
      </c>
      <c r="T69" s="4">
        <f t="shared" si="14"/>
        <v>8.1246584117394702E-2</v>
      </c>
      <c r="U69" s="2">
        <f t="shared" si="15"/>
        <v>170593</v>
      </c>
    </row>
    <row r="70" spans="1:21">
      <c r="A70" s="1">
        <v>44206</v>
      </c>
      <c r="B70" s="5">
        <v>33</v>
      </c>
      <c r="C70" s="2">
        <v>77360</v>
      </c>
      <c r="D70" s="2">
        <v>7105</v>
      </c>
      <c r="E70" s="3">
        <f t="shared" si="8"/>
        <v>8.411768188006867E-2</v>
      </c>
      <c r="F70" s="2">
        <v>84498</v>
      </c>
      <c r="G70" s="5">
        <v>356</v>
      </c>
      <c r="H70" s="2">
        <v>51320</v>
      </c>
      <c r="I70" s="2">
        <v>3654</v>
      </c>
      <c r="J70" s="3">
        <f t="shared" si="9"/>
        <v>6.6467784770982641E-2</v>
      </c>
      <c r="K70" s="2">
        <v>55330</v>
      </c>
      <c r="L70" s="5">
        <v>45</v>
      </c>
      <c r="M70" s="2">
        <v>27951</v>
      </c>
      <c r="N70" s="2">
        <v>3140</v>
      </c>
      <c r="O70" s="3">
        <f t="shared" si="10"/>
        <v>0.10099385674310894</v>
      </c>
      <c r="P70" s="2">
        <v>31136</v>
      </c>
      <c r="Q70" s="5">
        <f t="shared" si="11"/>
        <v>434</v>
      </c>
      <c r="R70" s="2">
        <f t="shared" si="12"/>
        <v>156631</v>
      </c>
      <c r="S70" s="2">
        <f t="shared" si="13"/>
        <v>13899</v>
      </c>
      <c r="T70" s="4">
        <f t="shared" si="14"/>
        <v>8.150472057702457E-2</v>
      </c>
      <c r="U70" s="2">
        <f t="shared" si="15"/>
        <v>170964</v>
      </c>
    </row>
    <row r="71" spans="1:21">
      <c r="A71" s="1">
        <v>44207</v>
      </c>
      <c r="B71" s="5">
        <v>33</v>
      </c>
      <c r="C71" s="2">
        <v>79567</v>
      </c>
      <c r="D71" s="2">
        <v>7160</v>
      </c>
      <c r="E71" s="3">
        <f t="shared" si="8"/>
        <v>8.2557911607688494E-2</v>
      </c>
      <c r="F71" s="2">
        <v>86760</v>
      </c>
      <c r="G71" s="5">
        <v>358</v>
      </c>
      <c r="H71" s="2">
        <v>51449</v>
      </c>
      <c r="I71" s="2">
        <v>3679</v>
      </c>
      <c r="J71" s="3">
        <f t="shared" si="9"/>
        <v>6.6735597155710341E-2</v>
      </c>
      <c r="K71" s="2">
        <v>55486</v>
      </c>
      <c r="L71" s="5">
        <v>45</v>
      </c>
      <c r="M71" s="2">
        <v>28062</v>
      </c>
      <c r="N71" s="2">
        <v>3174</v>
      </c>
      <c r="O71" s="3">
        <f t="shared" si="10"/>
        <v>0.10161352285824049</v>
      </c>
      <c r="P71" s="2">
        <v>31281</v>
      </c>
      <c r="Q71" s="5">
        <f t="shared" si="11"/>
        <v>436</v>
      </c>
      <c r="R71" s="2">
        <f t="shared" si="12"/>
        <v>159078</v>
      </c>
      <c r="S71" s="2">
        <f t="shared" si="13"/>
        <v>14013</v>
      </c>
      <c r="T71" s="4">
        <f t="shared" si="14"/>
        <v>8.0957415463542293E-2</v>
      </c>
      <c r="U71" s="2">
        <f t="shared" si="15"/>
        <v>173527</v>
      </c>
    </row>
    <row r="72" spans="1:21">
      <c r="A72" s="1">
        <v>44208</v>
      </c>
      <c r="B72" s="5">
        <v>33</v>
      </c>
      <c r="C72" s="2">
        <v>81751</v>
      </c>
      <c r="D72" s="2">
        <v>7231</v>
      </c>
      <c r="E72" s="3">
        <f t="shared" si="8"/>
        <v>8.1263626351396917E-2</v>
      </c>
      <c r="F72" s="2">
        <v>89015</v>
      </c>
      <c r="G72" s="5">
        <v>360</v>
      </c>
      <c r="H72" s="2">
        <v>51616</v>
      </c>
      <c r="I72" s="2">
        <v>3709</v>
      </c>
      <c r="J72" s="3">
        <f t="shared" si="9"/>
        <v>6.7040216900135563E-2</v>
      </c>
      <c r="K72" s="2">
        <v>55685</v>
      </c>
      <c r="L72" s="5">
        <v>45</v>
      </c>
      <c r="M72" s="2">
        <v>28187</v>
      </c>
      <c r="N72" s="2">
        <v>3201</v>
      </c>
      <c r="O72" s="3">
        <f t="shared" si="10"/>
        <v>0.10198164903784886</v>
      </c>
      <c r="P72" s="2">
        <v>31433</v>
      </c>
      <c r="Q72" s="5">
        <f t="shared" si="11"/>
        <v>438</v>
      </c>
      <c r="R72" s="2">
        <f t="shared" si="12"/>
        <v>161554</v>
      </c>
      <c r="S72" s="2">
        <f t="shared" si="13"/>
        <v>14141</v>
      </c>
      <c r="T72" s="4">
        <f t="shared" si="14"/>
        <v>8.0486069609266062E-2</v>
      </c>
      <c r="U72" s="2">
        <f t="shared" si="15"/>
        <v>176133</v>
      </c>
    </row>
    <row r="73" spans="1:21">
      <c r="A73" s="1">
        <v>44209</v>
      </c>
      <c r="B73" s="5">
        <v>33</v>
      </c>
      <c r="C73" s="2">
        <v>82497</v>
      </c>
      <c r="D73" s="2">
        <v>7315</v>
      </c>
      <c r="E73" s="3">
        <f t="shared" si="8"/>
        <v>8.1447913419142204E-2</v>
      </c>
      <c r="F73" s="2">
        <v>89845</v>
      </c>
      <c r="G73" s="5">
        <v>362</v>
      </c>
      <c r="H73" s="2">
        <v>51766</v>
      </c>
      <c r="I73" s="2">
        <v>3732</v>
      </c>
      <c r="J73" s="3">
        <f t="shared" si="9"/>
        <v>6.7245666510504884E-2</v>
      </c>
      <c r="K73" s="2">
        <v>55860</v>
      </c>
      <c r="L73" s="5">
        <v>46</v>
      </c>
      <c r="M73" s="2">
        <v>28294</v>
      </c>
      <c r="N73" s="2">
        <v>3225</v>
      </c>
      <c r="O73" s="3">
        <f t="shared" si="10"/>
        <v>0.10231923601637108</v>
      </c>
      <c r="P73" s="2">
        <v>31565</v>
      </c>
      <c r="Q73" s="5">
        <f t="shared" si="11"/>
        <v>441</v>
      </c>
      <c r="R73" s="2">
        <f t="shared" si="12"/>
        <v>162557</v>
      </c>
      <c r="S73" s="2">
        <f t="shared" si="13"/>
        <v>14272</v>
      </c>
      <c r="T73" s="4">
        <f t="shared" si="14"/>
        <v>8.0710743147334424E-2</v>
      </c>
      <c r="U73" s="2">
        <f t="shared" si="15"/>
        <v>177270</v>
      </c>
    </row>
    <row r="74" spans="1:21">
      <c r="A74" s="1">
        <v>44210</v>
      </c>
      <c r="B74" s="5">
        <v>33</v>
      </c>
      <c r="C74" s="2">
        <v>84031</v>
      </c>
      <c r="D74" s="2">
        <v>7425</v>
      </c>
      <c r="E74" s="3">
        <f t="shared" si="8"/>
        <v>8.118658152554234E-2</v>
      </c>
      <c r="F74" s="2">
        <v>91489</v>
      </c>
      <c r="G74" s="5">
        <v>367</v>
      </c>
      <c r="H74" s="2">
        <v>51910</v>
      </c>
      <c r="I74" s="2">
        <v>3760</v>
      </c>
      <c r="J74" s="3">
        <f t="shared" si="9"/>
        <v>6.7540865816418175E-2</v>
      </c>
      <c r="K74" s="2">
        <v>56037</v>
      </c>
      <c r="L74" s="5">
        <v>46</v>
      </c>
      <c r="M74" s="2">
        <v>28408</v>
      </c>
      <c r="N74" s="2">
        <v>3254</v>
      </c>
      <c r="O74" s="3">
        <f t="shared" si="10"/>
        <v>0.10277304023750869</v>
      </c>
      <c r="P74" s="2">
        <v>31708</v>
      </c>
      <c r="Q74" s="5">
        <f t="shared" si="11"/>
        <v>446</v>
      </c>
      <c r="R74" s="2">
        <f t="shared" si="12"/>
        <v>164349</v>
      </c>
      <c r="S74" s="2">
        <f t="shared" si="13"/>
        <v>14439</v>
      </c>
      <c r="T74" s="4">
        <f t="shared" si="14"/>
        <v>8.0760453721726286E-2</v>
      </c>
      <c r="U74" s="2">
        <f t="shared" si="15"/>
        <v>179234</v>
      </c>
    </row>
    <row r="75" spans="1:21">
      <c r="A75" s="1">
        <v>44211</v>
      </c>
      <c r="B75" s="5">
        <v>33</v>
      </c>
      <c r="C75" s="2">
        <v>84741</v>
      </c>
      <c r="D75" s="2">
        <v>7479</v>
      </c>
      <c r="E75" s="3">
        <f t="shared" si="8"/>
        <v>8.1099544567338977E-2</v>
      </c>
      <c r="F75" s="2">
        <v>92253</v>
      </c>
      <c r="G75" s="5">
        <v>367</v>
      </c>
      <c r="H75" s="2">
        <v>52066</v>
      </c>
      <c r="I75" s="2">
        <v>3779</v>
      </c>
      <c r="J75" s="3">
        <f t="shared" si="9"/>
        <v>6.7669442206106184E-2</v>
      </c>
      <c r="K75" s="2">
        <v>56212</v>
      </c>
      <c r="L75" s="5">
        <v>46</v>
      </c>
      <c r="M75" s="2">
        <v>28542</v>
      </c>
      <c r="N75" s="2">
        <v>3279</v>
      </c>
      <c r="O75" s="3">
        <f t="shared" si="10"/>
        <v>0.10304515885735835</v>
      </c>
      <c r="P75" s="2">
        <v>31867</v>
      </c>
      <c r="Q75" s="5">
        <f t="shared" si="11"/>
        <v>446</v>
      </c>
      <c r="R75" s="2">
        <f t="shared" si="12"/>
        <v>165349</v>
      </c>
      <c r="S75" s="2">
        <f t="shared" si="13"/>
        <v>14537</v>
      </c>
      <c r="T75" s="4">
        <f t="shared" si="14"/>
        <v>8.0812292229523144E-2</v>
      </c>
      <c r="U75" s="2">
        <f t="shared" si="15"/>
        <v>180332</v>
      </c>
    </row>
    <row r="76" spans="1:21">
      <c r="A76" s="1">
        <v>44212</v>
      </c>
      <c r="B76" s="5">
        <v>33</v>
      </c>
      <c r="C76" s="2">
        <v>85290</v>
      </c>
      <c r="D76" s="2">
        <v>7508</v>
      </c>
      <c r="E76" s="3">
        <f t="shared" si="8"/>
        <v>8.0906916097329681E-2</v>
      </c>
      <c r="F76" s="2">
        <v>92831</v>
      </c>
      <c r="G76" s="5">
        <v>371</v>
      </c>
      <c r="H76" s="2">
        <v>52189</v>
      </c>
      <c r="I76" s="2">
        <v>3795</v>
      </c>
      <c r="J76" s="3">
        <f t="shared" si="9"/>
        <v>6.7787224921406111E-2</v>
      </c>
      <c r="K76" s="2">
        <v>56355</v>
      </c>
      <c r="L76" s="5">
        <v>47</v>
      </c>
      <c r="M76" s="2">
        <v>28570</v>
      </c>
      <c r="N76" s="2">
        <v>3292</v>
      </c>
      <c r="O76" s="3">
        <f t="shared" si="10"/>
        <v>0.10332056995794363</v>
      </c>
      <c r="P76" s="2">
        <v>31909</v>
      </c>
      <c r="Q76" s="5">
        <f t="shared" si="11"/>
        <v>451</v>
      </c>
      <c r="R76" s="2">
        <f t="shared" si="12"/>
        <v>166049</v>
      </c>
      <c r="S76" s="2">
        <f t="shared" si="13"/>
        <v>14595</v>
      </c>
      <c r="T76" s="4">
        <f t="shared" si="14"/>
        <v>8.0794269391731802E-2</v>
      </c>
      <c r="U76" s="2">
        <f t="shared" si="15"/>
        <v>181095</v>
      </c>
    </row>
    <row r="77" spans="1:21">
      <c r="A77" s="1">
        <v>44213</v>
      </c>
      <c r="B77" s="5">
        <v>33</v>
      </c>
      <c r="C77" s="2">
        <v>85622</v>
      </c>
      <c r="D77" s="2">
        <v>7517</v>
      </c>
      <c r="E77" s="3">
        <f t="shared" si="8"/>
        <v>8.0707329904765993E-2</v>
      </c>
      <c r="F77" s="2">
        <v>93172</v>
      </c>
      <c r="G77" s="5">
        <v>373</v>
      </c>
      <c r="H77" s="2">
        <v>52301</v>
      </c>
      <c r="I77" s="2">
        <v>3813</v>
      </c>
      <c r="J77" s="3">
        <f t="shared" si="9"/>
        <v>6.7950956980432686E-2</v>
      </c>
      <c r="K77" s="2">
        <v>56487</v>
      </c>
      <c r="L77" s="5">
        <v>47</v>
      </c>
      <c r="M77" s="2">
        <v>28654</v>
      </c>
      <c r="N77" s="2">
        <v>3315</v>
      </c>
      <c r="O77" s="3">
        <f t="shared" si="10"/>
        <v>0.1036942037598924</v>
      </c>
      <c r="P77" s="2">
        <v>32016</v>
      </c>
      <c r="Q77" s="5">
        <f t="shared" si="11"/>
        <v>453</v>
      </c>
      <c r="R77" s="2">
        <f t="shared" si="12"/>
        <v>166577</v>
      </c>
      <c r="S77" s="2">
        <f t="shared" si="13"/>
        <v>14645</v>
      </c>
      <c r="T77" s="4">
        <f t="shared" si="14"/>
        <v>8.0812484135480242E-2</v>
      </c>
      <c r="U77" s="2">
        <f t="shared" si="15"/>
        <v>181675</v>
      </c>
    </row>
    <row r="78" spans="1:21">
      <c r="A78" s="1">
        <v>44214</v>
      </c>
      <c r="B78" s="5">
        <v>33</v>
      </c>
      <c r="C78" s="2">
        <v>86202</v>
      </c>
      <c r="D78" s="2">
        <v>7555</v>
      </c>
      <c r="E78" s="3">
        <f t="shared" si="8"/>
        <v>8.0580649978134966E-2</v>
      </c>
      <c r="F78" s="2">
        <v>93790</v>
      </c>
      <c r="G78" s="5">
        <v>375</v>
      </c>
      <c r="H78" s="2">
        <v>52419</v>
      </c>
      <c r="I78" s="2">
        <v>3831</v>
      </c>
      <c r="J78" s="3">
        <f t="shared" si="9"/>
        <v>6.8106666666666663E-2</v>
      </c>
      <c r="K78" s="2">
        <v>56625</v>
      </c>
      <c r="L78" s="5">
        <v>47</v>
      </c>
      <c r="M78" s="2">
        <v>28743</v>
      </c>
      <c r="N78" s="2">
        <v>3333</v>
      </c>
      <c r="O78" s="3">
        <f t="shared" si="10"/>
        <v>0.10390946502057613</v>
      </c>
      <c r="P78" s="2">
        <v>32123</v>
      </c>
      <c r="Q78" s="5">
        <f t="shared" si="11"/>
        <v>455</v>
      </c>
      <c r="R78" s="2">
        <f t="shared" si="12"/>
        <v>167364</v>
      </c>
      <c r="S78" s="2">
        <f t="shared" si="13"/>
        <v>14719</v>
      </c>
      <c r="T78" s="4">
        <f t="shared" si="14"/>
        <v>8.0836761257228842E-2</v>
      </c>
      <c r="U78" s="2">
        <f t="shared" si="15"/>
        <v>182538</v>
      </c>
    </row>
    <row r="79" spans="1:21">
      <c r="A79" s="1">
        <v>44215</v>
      </c>
      <c r="B79" s="5">
        <v>33</v>
      </c>
      <c r="C79" s="2">
        <v>86509</v>
      </c>
      <c r="D79" s="2">
        <v>7594</v>
      </c>
      <c r="E79" s="3">
        <f t="shared" si="8"/>
        <v>8.069880875211205E-2</v>
      </c>
      <c r="F79" s="2">
        <v>94136</v>
      </c>
      <c r="G79" s="5">
        <v>377</v>
      </c>
      <c r="H79" s="2">
        <v>52570</v>
      </c>
      <c r="I79" s="2">
        <v>3850</v>
      </c>
      <c r="J79" s="3">
        <f t="shared" si="9"/>
        <v>6.8238213399503728E-2</v>
      </c>
      <c r="K79" s="2">
        <v>56797</v>
      </c>
      <c r="L79" s="5">
        <v>47</v>
      </c>
      <c r="M79" s="2">
        <v>28840</v>
      </c>
      <c r="N79" s="2">
        <v>3352</v>
      </c>
      <c r="O79" s="3">
        <f t="shared" si="10"/>
        <v>0.10412524850894632</v>
      </c>
      <c r="P79" s="2">
        <v>32239</v>
      </c>
      <c r="Q79" s="5">
        <f t="shared" si="11"/>
        <v>457</v>
      </c>
      <c r="R79" s="2">
        <f t="shared" si="12"/>
        <v>167919</v>
      </c>
      <c r="S79" s="2">
        <f t="shared" si="13"/>
        <v>14796</v>
      </c>
      <c r="T79" s="4">
        <f t="shared" si="14"/>
        <v>8.097857318775141E-2</v>
      </c>
      <c r="U79" s="2">
        <f t="shared" si="15"/>
        <v>183172</v>
      </c>
    </row>
    <row r="80" spans="1:21">
      <c r="A80" s="1">
        <v>44216</v>
      </c>
      <c r="B80" s="5">
        <v>33</v>
      </c>
      <c r="C80" s="2">
        <v>86910</v>
      </c>
      <c r="D80" s="2">
        <v>7646</v>
      </c>
      <c r="E80" s="3">
        <f t="shared" si="8"/>
        <v>8.0862134608062949E-2</v>
      </c>
      <c r="F80" s="2">
        <v>94589</v>
      </c>
      <c r="G80" s="5">
        <v>379</v>
      </c>
      <c r="H80" s="2">
        <v>52749</v>
      </c>
      <c r="I80" s="2">
        <v>3873</v>
      </c>
      <c r="J80" s="3">
        <f t="shared" si="9"/>
        <v>6.840097488608668E-2</v>
      </c>
      <c r="K80" s="2">
        <v>57001</v>
      </c>
      <c r="L80" s="5">
        <v>47</v>
      </c>
      <c r="M80" s="2">
        <v>28952</v>
      </c>
      <c r="N80" s="2">
        <v>3378</v>
      </c>
      <c r="O80" s="3">
        <f t="shared" si="10"/>
        <v>0.10448499845344882</v>
      </c>
      <c r="P80" s="2">
        <v>32377</v>
      </c>
      <c r="Q80" s="5">
        <f t="shared" si="11"/>
        <v>459</v>
      </c>
      <c r="R80" s="2">
        <f t="shared" si="12"/>
        <v>168611</v>
      </c>
      <c r="S80" s="2">
        <f t="shared" si="13"/>
        <v>14897</v>
      </c>
      <c r="T80" s="4">
        <f t="shared" si="14"/>
        <v>8.1179022167970877E-2</v>
      </c>
      <c r="U80" s="2">
        <f t="shared" si="15"/>
        <v>183967</v>
      </c>
    </row>
    <row r="81" spans="1:21">
      <c r="A81" s="1">
        <v>44217</v>
      </c>
      <c r="B81" s="5">
        <v>33</v>
      </c>
      <c r="C81" s="2">
        <v>87066</v>
      </c>
      <c r="D81" s="2">
        <v>7708</v>
      </c>
      <c r="E81" s="3">
        <f t="shared" si="8"/>
        <v>8.1330322662333546E-2</v>
      </c>
      <c r="F81" s="2">
        <v>94807</v>
      </c>
      <c r="G81" s="5">
        <v>380</v>
      </c>
      <c r="H81" s="2">
        <v>52873</v>
      </c>
      <c r="I81" s="2">
        <v>3899</v>
      </c>
      <c r="J81" s="3">
        <f t="shared" si="9"/>
        <v>6.8678221658564076E-2</v>
      </c>
      <c r="K81" s="2">
        <v>57152</v>
      </c>
      <c r="L81" s="5">
        <v>47</v>
      </c>
      <c r="M81" s="2">
        <v>28985</v>
      </c>
      <c r="N81" s="2">
        <v>3399</v>
      </c>
      <c r="O81" s="3">
        <f t="shared" si="10"/>
        <v>0.10495923913043478</v>
      </c>
      <c r="P81" s="2">
        <v>32431</v>
      </c>
      <c r="Q81" s="5">
        <f t="shared" si="11"/>
        <v>460</v>
      </c>
      <c r="R81" s="2">
        <f t="shared" si="12"/>
        <v>168924</v>
      </c>
      <c r="S81" s="2">
        <f t="shared" si="13"/>
        <v>15006</v>
      </c>
      <c r="T81" s="4">
        <f t="shared" si="14"/>
        <v>8.1585385744576744E-2</v>
      </c>
      <c r="U81" s="2">
        <f t="shared" si="15"/>
        <v>184390</v>
      </c>
    </row>
    <row r="82" spans="1:21">
      <c r="A82" s="1">
        <v>44218</v>
      </c>
      <c r="B82" s="5">
        <v>33</v>
      </c>
      <c r="C82" s="2">
        <v>87702</v>
      </c>
      <c r="D82" s="2">
        <v>7806</v>
      </c>
      <c r="E82" s="3">
        <f t="shared" si="8"/>
        <v>8.1731373288101525E-2</v>
      </c>
      <c r="F82" s="2">
        <v>95541</v>
      </c>
      <c r="G82" s="5">
        <v>388</v>
      </c>
      <c r="H82" s="2">
        <v>53142</v>
      </c>
      <c r="I82" s="2">
        <v>3930</v>
      </c>
      <c r="J82" s="3">
        <f t="shared" si="9"/>
        <v>6.8860386879730867E-2</v>
      </c>
      <c r="K82" s="2">
        <v>57460</v>
      </c>
      <c r="L82" s="5">
        <v>47</v>
      </c>
      <c r="M82" s="2">
        <v>29129</v>
      </c>
      <c r="N82" s="2">
        <v>3419</v>
      </c>
      <c r="O82" s="3">
        <f t="shared" si="10"/>
        <v>0.10504485682684035</v>
      </c>
      <c r="P82" s="2">
        <v>32595</v>
      </c>
      <c r="Q82" s="5">
        <f t="shared" si="11"/>
        <v>468</v>
      </c>
      <c r="R82" s="2">
        <f t="shared" si="12"/>
        <v>169973</v>
      </c>
      <c r="S82" s="2">
        <f t="shared" si="13"/>
        <v>15155</v>
      </c>
      <c r="T82" s="4">
        <f t="shared" si="14"/>
        <v>8.1862279071777358E-2</v>
      </c>
      <c r="U82" s="2">
        <f t="shared" si="15"/>
        <v>185596</v>
      </c>
    </row>
    <row r="83" spans="1:21">
      <c r="A83" s="1">
        <v>44219</v>
      </c>
      <c r="B83" s="5">
        <v>33</v>
      </c>
      <c r="C83" s="2">
        <v>87758</v>
      </c>
      <c r="D83" s="2">
        <v>7817</v>
      </c>
      <c r="E83" s="3">
        <f t="shared" si="8"/>
        <v>8.1789170808265754E-2</v>
      </c>
      <c r="F83" s="2">
        <v>95608</v>
      </c>
      <c r="G83" s="5">
        <v>392</v>
      </c>
      <c r="H83" s="2">
        <v>53280</v>
      </c>
      <c r="I83" s="2">
        <v>3955</v>
      </c>
      <c r="J83" s="3">
        <f t="shared" si="9"/>
        <v>6.9101074517340794E-2</v>
      </c>
      <c r="K83" s="2">
        <v>57627</v>
      </c>
      <c r="L83" s="5">
        <v>47</v>
      </c>
      <c r="M83" s="2">
        <v>29208</v>
      </c>
      <c r="N83" s="2">
        <v>3435</v>
      </c>
      <c r="O83" s="3">
        <f t="shared" si="10"/>
        <v>0.10522929877768587</v>
      </c>
      <c r="P83" s="2">
        <v>32690</v>
      </c>
      <c r="Q83" s="5">
        <f t="shared" si="11"/>
        <v>472</v>
      </c>
      <c r="R83" s="2">
        <f t="shared" si="12"/>
        <v>170246</v>
      </c>
      <c r="S83" s="2">
        <f t="shared" si="13"/>
        <v>15207</v>
      </c>
      <c r="T83" s="4">
        <f t="shared" si="14"/>
        <v>8.1999212738537525E-2</v>
      </c>
      <c r="U83" s="2">
        <f t="shared" si="15"/>
        <v>185925</v>
      </c>
    </row>
    <row r="84" spans="1:21">
      <c r="A84" s="1">
        <v>44220</v>
      </c>
      <c r="B84" s="5">
        <v>33</v>
      </c>
      <c r="C84" s="2">
        <v>88011</v>
      </c>
      <c r="D84" s="2">
        <v>7853</v>
      </c>
      <c r="E84" s="3">
        <f t="shared" si="8"/>
        <v>8.1918134023199529E-2</v>
      </c>
      <c r="F84" s="2">
        <v>95897</v>
      </c>
      <c r="G84" s="5">
        <v>392</v>
      </c>
      <c r="H84" s="2">
        <v>53391</v>
      </c>
      <c r="I84" s="2">
        <v>3968</v>
      </c>
      <c r="J84" s="3">
        <f t="shared" si="9"/>
        <v>6.9178332955595459E-2</v>
      </c>
      <c r="K84" s="2">
        <v>57751</v>
      </c>
      <c r="L84" s="5">
        <v>47</v>
      </c>
      <c r="M84" s="2">
        <v>29296</v>
      </c>
      <c r="N84" s="2">
        <v>3452</v>
      </c>
      <c r="O84" s="3">
        <f t="shared" si="10"/>
        <v>0.10541101746671552</v>
      </c>
      <c r="P84" s="2">
        <v>32795</v>
      </c>
      <c r="Q84" s="5">
        <f t="shared" si="11"/>
        <v>472</v>
      </c>
      <c r="R84" s="2">
        <f t="shared" si="12"/>
        <v>170698</v>
      </c>
      <c r="S84" s="2">
        <f t="shared" si="13"/>
        <v>15273</v>
      </c>
      <c r="T84" s="4">
        <f t="shared" si="14"/>
        <v>8.2125707771641812E-2</v>
      </c>
      <c r="U84" s="2">
        <f t="shared" si="15"/>
        <v>186443</v>
      </c>
    </row>
    <row r="85" spans="1:21">
      <c r="A85" s="1">
        <v>44221</v>
      </c>
      <c r="B85" s="5">
        <v>33</v>
      </c>
      <c r="C85" s="2">
        <v>88213</v>
      </c>
      <c r="D85" s="2">
        <v>7915</v>
      </c>
      <c r="E85" s="3">
        <f t="shared" si="8"/>
        <v>8.2338132490013316E-2</v>
      </c>
      <c r="F85" s="2">
        <v>96161</v>
      </c>
      <c r="G85" s="5">
        <v>395</v>
      </c>
      <c r="H85" s="2">
        <v>53546</v>
      </c>
      <c r="I85" s="2">
        <v>3989</v>
      </c>
      <c r="J85" s="3">
        <f t="shared" si="9"/>
        <v>6.9331711132354215E-2</v>
      </c>
      <c r="K85" s="2">
        <v>57930</v>
      </c>
      <c r="L85" s="5">
        <v>47</v>
      </c>
      <c r="M85" s="2">
        <v>29389</v>
      </c>
      <c r="N85" s="2">
        <v>3471</v>
      </c>
      <c r="O85" s="3">
        <f t="shared" si="10"/>
        <v>0.10562994522215459</v>
      </c>
      <c r="P85" s="2">
        <v>32907</v>
      </c>
      <c r="Q85" s="5">
        <f t="shared" si="11"/>
        <v>475</v>
      </c>
      <c r="R85" s="2">
        <f t="shared" si="12"/>
        <v>171148</v>
      </c>
      <c r="S85" s="2">
        <f t="shared" si="13"/>
        <v>15375</v>
      </c>
      <c r="T85" s="4">
        <f t="shared" si="14"/>
        <v>8.2429512714249711E-2</v>
      </c>
      <c r="U85" s="2">
        <f t="shared" si="15"/>
        <v>186998</v>
      </c>
    </row>
    <row r="86" spans="1:21">
      <c r="A86" s="1">
        <v>44222</v>
      </c>
      <c r="B86" s="5">
        <v>33</v>
      </c>
      <c r="C86" s="2">
        <v>88545</v>
      </c>
      <c r="D86" s="2">
        <v>7971</v>
      </c>
      <c r="E86" s="3">
        <f t="shared" si="8"/>
        <v>8.2587343031207266E-2</v>
      </c>
      <c r="F86" s="2">
        <v>96549</v>
      </c>
      <c r="G86" s="5">
        <v>400</v>
      </c>
      <c r="H86" s="2">
        <v>53676</v>
      </c>
      <c r="I86" s="2">
        <v>4009</v>
      </c>
      <c r="J86" s="3">
        <f t="shared" si="9"/>
        <v>6.9498136430614546E-2</v>
      </c>
      <c r="K86" s="2">
        <v>58085</v>
      </c>
      <c r="L86" s="5">
        <v>47</v>
      </c>
      <c r="M86" s="2">
        <v>29469</v>
      </c>
      <c r="N86" s="2">
        <v>3490</v>
      </c>
      <c r="O86" s="3">
        <f t="shared" si="10"/>
        <v>0.10588913498589156</v>
      </c>
      <c r="P86" s="2">
        <v>33006</v>
      </c>
      <c r="Q86" s="5">
        <f t="shared" si="11"/>
        <v>480</v>
      </c>
      <c r="R86" s="2">
        <f t="shared" si="12"/>
        <v>171690</v>
      </c>
      <c r="S86" s="2">
        <f t="shared" si="13"/>
        <v>15470</v>
      </c>
      <c r="T86" s="4">
        <f t="shared" si="14"/>
        <v>8.2656550544988244E-2</v>
      </c>
      <c r="U86" s="2">
        <f t="shared" si="15"/>
        <v>187640</v>
      </c>
    </row>
    <row r="87" spans="1:21">
      <c r="A87" s="1">
        <v>44223</v>
      </c>
      <c r="B87" s="5">
        <v>33</v>
      </c>
      <c r="C87" s="2">
        <v>88869</v>
      </c>
      <c r="D87" s="2">
        <v>8052</v>
      </c>
      <c r="E87" s="3">
        <f t="shared" si="8"/>
        <v>8.3077970718420158E-2</v>
      </c>
      <c r="F87" s="2">
        <v>96954</v>
      </c>
      <c r="G87" s="5">
        <v>404</v>
      </c>
      <c r="H87" s="2">
        <v>53829</v>
      </c>
      <c r="I87" s="2">
        <v>4031</v>
      </c>
      <c r="J87" s="3">
        <f t="shared" si="9"/>
        <v>6.966816453508469E-2</v>
      </c>
      <c r="K87" s="2">
        <v>58264</v>
      </c>
      <c r="L87" s="5">
        <v>47</v>
      </c>
      <c r="M87" s="2">
        <v>29625</v>
      </c>
      <c r="N87" s="2">
        <v>3511</v>
      </c>
      <c r="O87" s="3">
        <f t="shared" si="10"/>
        <v>0.10595726702076291</v>
      </c>
      <c r="P87" s="2">
        <v>33183</v>
      </c>
      <c r="Q87" s="5">
        <f t="shared" si="11"/>
        <v>484</v>
      </c>
      <c r="R87" s="2">
        <f t="shared" si="12"/>
        <v>172323</v>
      </c>
      <c r="S87" s="2">
        <f t="shared" si="13"/>
        <v>15594</v>
      </c>
      <c r="T87" s="4">
        <f t="shared" si="14"/>
        <v>8.2983444818723162E-2</v>
      </c>
      <c r="U87" s="2">
        <f t="shared" si="15"/>
        <v>188401</v>
      </c>
    </row>
    <row r="88" spans="1:21">
      <c r="A88" s="1">
        <v>44224</v>
      </c>
      <c r="B88" s="5">
        <v>33</v>
      </c>
      <c r="C88" s="2">
        <v>88940</v>
      </c>
      <c r="D88" s="2">
        <v>8130</v>
      </c>
      <c r="E88" s="3">
        <f t="shared" si="8"/>
        <v>8.3753991964561653E-2</v>
      </c>
      <c r="F88" s="2">
        <v>97103</v>
      </c>
      <c r="G88" s="5">
        <v>405</v>
      </c>
      <c r="H88" s="2">
        <v>53926</v>
      </c>
      <c r="I88" s="2">
        <v>4045</v>
      </c>
      <c r="J88" s="3">
        <f t="shared" si="9"/>
        <v>6.9776267444066856E-2</v>
      </c>
      <c r="K88" s="2">
        <v>58376</v>
      </c>
      <c r="L88" s="5">
        <v>47</v>
      </c>
      <c r="M88" s="2">
        <v>29653</v>
      </c>
      <c r="N88" s="2">
        <v>3534</v>
      </c>
      <c r="O88" s="3">
        <f t="shared" si="10"/>
        <v>0.10648748003736402</v>
      </c>
      <c r="P88" s="2">
        <v>33234</v>
      </c>
      <c r="Q88" s="5">
        <f t="shared" si="11"/>
        <v>485</v>
      </c>
      <c r="R88" s="2">
        <f t="shared" si="12"/>
        <v>172519</v>
      </c>
      <c r="S88" s="2">
        <f t="shared" si="13"/>
        <v>15709</v>
      </c>
      <c r="T88" s="4">
        <f t="shared" si="14"/>
        <v>8.3457296470238224E-2</v>
      </c>
      <c r="U88" s="2">
        <f t="shared" si="15"/>
        <v>188713</v>
      </c>
    </row>
    <row r="89" spans="1:21">
      <c r="A89" s="1">
        <v>44225</v>
      </c>
      <c r="B89" s="5">
        <v>33</v>
      </c>
      <c r="C89" s="2">
        <v>89573</v>
      </c>
      <c r="D89" s="2">
        <v>8257</v>
      </c>
      <c r="E89" s="3">
        <f t="shared" si="8"/>
        <v>8.4401512828375755E-2</v>
      </c>
      <c r="F89" s="2">
        <v>97863</v>
      </c>
      <c r="G89" s="5">
        <v>412</v>
      </c>
      <c r="H89" s="2">
        <v>54143</v>
      </c>
      <c r="I89" s="2">
        <v>4063</v>
      </c>
      <c r="J89" s="3">
        <f t="shared" si="9"/>
        <v>6.9803800295502177E-2</v>
      </c>
      <c r="K89" s="2">
        <v>58618</v>
      </c>
      <c r="L89" s="5">
        <v>47</v>
      </c>
      <c r="M89" s="2">
        <v>29749</v>
      </c>
      <c r="N89" s="2">
        <v>3557</v>
      </c>
      <c r="O89" s="3">
        <f t="shared" si="10"/>
        <v>0.10679757401068876</v>
      </c>
      <c r="P89" s="2">
        <v>33353</v>
      </c>
      <c r="Q89" s="5">
        <f t="shared" si="11"/>
        <v>492</v>
      </c>
      <c r="R89" s="2">
        <f t="shared" si="12"/>
        <v>173465</v>
      </c>
      <c r="S89" s="2">
        <f t="shared" si="13"/>
        <v>15877</v>
      </c>
      <c r="T89" s="4">
        <f t="shared" si="14"/>
        <v>8.3853555999197221E-2</v>
      </c>
      <c r="U89" s="2">
        <f t="shared" si="15"/>
        <v>189834</v>
      </c>
    </row>
    <row r="90" spans="1:21">
      <c r="A90" s="1">
        <v>44226</v>
      </c>
      <c r="B90" s="5">
        <v>33</v>
      </c>
      <c r="C90" s="2">
        <v>89870</v>
      </c>
      <c r="D90" s="2">
        <v>8264</v>
      </c>
      <c r="E90" s="3">
        <f t="shared" si="8"/>
        <v>8.4211384433529657E-2</v>
      </c>
      <c r="F90" s="2">
        <v>98167</v>
      </c>
      <c r="G90" s="5">
        <v>416</v>
      </c>
      <c r="H90" s="2">
        <v>54326</v>
      </c>
      <c r="I90" s="2">
        <v>4087</v>
      </c>
      <c r="J90" s="3">
        <f t="shared" si="9"/>
        <v>6.9967301799257017E-2</v>
      </c>
      <c r="K90" s="2">
        <v>58829</v>
      </c>
      <c r="L90" s="5">
        <v>47</v>
      </c>
      <c r="M90" s="2">
        <v>29896</v>
      </c>
      <c r="N90" s="2">
        <v>3574</v>
      </c>
      <c r="O90" s="3">
        <f t="shared" si="10"/>
        <v>0.10678219300866447</v>
      </c>
      <c r="P90" s="2">
        <v>33517</v>
      </c>
      <c r="Q90" s="5">
        <f t="shared" si="11"/>
        <v>496</v>
      </c>
      <c r="R90" s="2">
        <f t="shared" si="12"/>
        <v>174092</v>
      </c>
      <c r="S90" s="2">
        <f t="shared" si="13"/>
        <v>15925</v>
      </c>
      <c r="T90" s="4">
        <f t="shared" si="14"/>
        <v>8.3808290837135618E-2</v>
      </c>
      <c r="U90" s="2">
        <f t="shared" si="15"/>
        <v>190513</v>
      </c>
    </row>
    <row r="91" spans="1:21">
      <c r="A91" s="1">
        <v>44227</v>
      </c>
      <c r="B91" s="5">
        <v>33</v>
      </c>
      <c r="C91" s="2">
        <v>90045</v>
      </c>
      <c r="D91" s="2">
        <v>8269</v>
      </c>
      <c r="E91" s="3">
        <f t="shared" si="8"/>
        <v>8.4108061924039301E-2</v>
      </c>
      <c r="F91" s="2">
        <v>98347</v>
      </c>
      <c r="G91" s="5">
        <v>417</v>
      </c>
      <c r="H91" s="2">
        <v>54440</v>
      </c>
      <c r="I91" s="2">
        <v>4100</v>
      </c>
      <c r="J91" s="3">
        <f t="shared" si="9"/>
        <v>7.0037581141100105E-2</v>
      </c>
      <c r="K91" s="2">
        <v>58957</v>
      </c>
      <c r="L91" s="5">
        <v>47</v>
      </c>
      <c r="M91" s="2">
        <v>29957</v>
      </c>
      <c r="N91" s="2">
        <v>3581</v>
      </c>
      <c r="O91" s="3">
        <f t="shared" si="10"/>
        <v>0.10677440515236448</v>
      </c>
      <c r="P91" s="2">
        <v>33585</v>
      </c>
      <c r="Q91" s="5">
        <f t="shared" si="11"/>
        <v>497</v>
      </c>
      <c r="R91" s="2">
        <f t="shared" si="12"/>
        <v>174442</v>
      </c>
      <c r="S91" s="2">
        <f t="shared" si="13"/>
        <v>15950</v>
      </c>
      <c r="T91" s="4">
        <f t="shared" si="14"/>
        <v>8.377452834152696E-2</v>
      </c>
      <c r="U91" s="2">
        <f t="shared" si="15"/>
        <v>190889</v>
      </c>
    </row>
    <row r="92" spans="1:21">
      <c r="A92" s="1">
        <v>44228</v>
      </c>
      <c r="B92" s="5">
        <v>33</v>
      </c>
      <c r="C92" s="2">
        <v>90294</v>
      </c>
      <c r="D92" s="2">
        <v>8329</v>
      </c>
      <c r="E92" s="3">
        <f t="shared" si="8"/>
        <v>8.4452916662441826E-2</v>
      </c>
      <c r="F92" s="2">
        <v>98656</v>
      </c>
      <c r="G92" s="5">
        <v>418</v>
      </c>
      <c r="H92" s="2">
        <v>54600</v>
      </c>
      <c r="I92" s="2">
        <v>4115</v>
      </c>
      <c r="J92" s="3">
        <f t="shared" si="9"/>
        <v>7.0084305543728173E-2</v>
      </c>
      <c r="K92" s="2">
        <v>59133</v>
      </c>
      <c r="L92" s="5">
        <v>47</v>
      </c>
      <c r="M92" s="2">
        <v>30054</v>
      </c>
      <c r="N92" s="2">
        <v>3597</v>
      </c>
      <c r="O92" s="3">
        <f t="shared" si="10"/>
        <v>0.10689132566639921</v>
      </c>
      <c r="P92" s="2">
        <v>33698</v>
      </c>
      <c r="Q92" s="5">
        <f t="shared" si="11"/>
        <v>498</v>
      </c>
      <c r="R92" s="2">
        <f t="shared" si="12"/>
        <v>174948</v>
      </c>
      <c r="S92" s="2">
        <f t="shared" si="13"/>
        <v>16041</v>
      </c>
      <c r="T92" s="4">
        <f t="shared" si="14"/>
        <v>8.3989130264046627E-2</v>
      </c>
      <c r="U92" s="2">
        <f t="shared" si="15"/>
        <v>191487</v>
      </c>
    </row>
    <row r="93" spans="1:21">
      <c r="A93" s="1">
        <v>44229</v>
      </c>
      <c r="B93" s="5">
        <v>33</v>
      </c>
      <c r="C93" s="2">
        <v>90564</v>
      </c>
      <c r="D93" s="2">
        <v>8387</v>
      </c>
      <c r="E93" s="3">
        <f t="shared" si="8"/>
        <v>8.4759123202393108E-2</v>
      </c>
      <c r="F93" s="2">
        <v>98984</v>
      </c>
      <c r="G93" s="5">
        <v>421</v>
      </c>
      <c r="H93" s="2">
        <v>54746</v>
      </c>
      <c r="I93" s="2">
        <v>4128</v>
      </c>
      <c r="J93" s="3">
        <f t="shared" si="9"/>
        <v>7.0115840608757682E-2</v>
      </c>
      <c r="K93" s="2">
        <v>59295</v>
      </c>
      <c r="L93" s="5">
        <v>47</v>
      </c>
      <c r="M93" s="2">
        <v>30147</v>
      </c>
      <c r="N93" s="2">
        <v>3612</v>
      </c>
      <c r="O93" s="3">
        <f t="shared" si="10"/>
        <v>0.10699369057140318</v>
      </c>
      <c r="P93" s="2">
        <v>33806</v>
      </c>
      <c r="Q93" s="5">
        <f t="shared" si="11"/>
        <v>501</v>
      </c>
      <c r="R93" s="2">
        <f t="shared" si="12"/>
        <v>175457</v>
      </c>
      <c r="S93" s="2">
        <f t="shared" si="13"/>
        <v>16127</v>
      </c>
      <c r="T93" s="4">
        <f t="shared" si="14"/>
        <v>8.4177175547018535E-2</v>
      </c>
      <c r="U93" s="2">
        <f t="shared" si="15"/>
        <v>192085</v>
      </c>
    </row>
    <row r="94" spans="1:21">
      <c r="A94" s="1">
        <v>44230</v>
      </c>
      <c r="B94" s="5">
        <v>33</v>
      </c>
      <c r="C94" s="2">
        <v>90640</v>
      </c>
      <c r="D94" s="2">
        <v>8425</v>
      </c>
      <c r="E94" s="3">
        <f t="shared" si="8"/>
        <v>8.5045172361580781E-2</v>
      </c>
      <c r="F94" s="2">
        <v>99098</v>
      </c>
      <c r="G94" s="5">
        <v>422</v>
      </c>
      <c r="H94" s="2">
        <v>54840</v>
      </c>
      <c r="I94" s="2">
        <v>4139</v>
      </c>
      <c r="J94" s="3">
        <f t="shared" si="9"/>
        <v>7.017752081249258E-2</v>
      </c>
      <c r="K94" s="2">
        <v>59401</v>
      </c>
      <c r="L94" s="5">
        <v>47</v>
      </c>
      <c r="M94" s="2">
        <v>30180</v>
      </c>
      <c r="N94" s="2">
        <v>3620</v>
      </c>
      <c r="O94" s="3">
        <f t="shared" si="10"/>
        <v>0.10710059171597633</v>
      </c>
      <c r="P94" s="2">
        <v>33847</v>
      </c>
      <c r="Q94" s="5">
        <f t="shared" si="11"/>
        <v>502</v>
      </c>
      <c r="R94" s="2">
        <f t="shared" si="12"/>
        <v>175660</v>
      </c>
      <c r="S94" s="2">
        <f t="shared" si="13"/>
        <v>16184</v>
      </c>
      <c r="T94" s="4">
        <f t="shared" si="14"/>
        <v>8.4360209336752784E-2</v>
      </c>
      <c r="U94" s="2">
        <f t="shared" si="15"/>
        <v>192346</v>
      </c>
    </row>
    <row r="95" spans="1:21">
      <c r="A95" s="1">
        <v>44231</v>
      </c>
      <c r="B95" s="5">
        <v>33</v>
      </c>
      <c r="C95" s="2">
        <v>91053</v>
      </c>
      <c r="D95" s="2">
        <v>8492</v>
      </c>
      <c r="E95" s="3">
        <f t="shared" si="8"/>
        <v>8.5308152092018683E-2</v>
      </c>
      <c r="F95" s="2">
        <v>99578</v>
      </c>
      <c r="G95" s="5">
        <v>423</v>
      </c>
      <c r="H95" s="2">
        <v>55087</v>
      </c>
      <c r="I95" s="2">
        <v>4155</v>
      </c>
      <c r="J95" s="3">
        <f t="shared" si="9"/>
        <v>7.0136052125181453E-2</v>
      </c>
      <c r="K95" s="2">
        <v>59665</v>
      </c>
      <c r="L95" s="5">
        <v>47</v>
      </c>
      <c r="M95" s="2">
        <v>30370</v>
      </c>
      <c r="N95" s="2">
        <v>3642</v>
      </c>
      <c r="O95" s="3">
        <f t="shared" si="10"/>
        <v>0.10707985416911678</v>
      </c>
      <c r="P95" s="2">
        <v>34059</v>
      </c>
      <c r="Q95" s="5">
        <f t="shared" si="11"/>
        <v>503</v>
      </c>
      <c r="R95" s="2">
        <f t="shared" si="12"/>
        <v>176510</v>
      </c>
      <c r="S95" s="2">
        <f t="shared" si="13"/>
        <v>16289</v>
      </c>
      <c r="T95" s="4">
        <f t="shared" si="14"/>
        <v>8.4486952733157331E-2</v>
      </c>
      <c r="U95" s="2">
        <f t="shared" si="15"/>
        <v>193302</v>
      </c>
    </row>
    <row r="96" spans="1:21">
      <c r="A96" s="1">
        <v>44232</v>
      </c>
      <c r="B96" s="5">
        <v>33</v>
      </c>
      <c r="C96" s="2">
        <v>91380</v>
      </c>
      <c r="D96" s="2">
        <v>8547</v>
      </c>
      <c r="E96" s="3">
        <f t="shared" si="8"/>
        <v>8.5532438680236578E-2</v>
      </c>
      <c r="F96" s="2">
        <v>99960</v>
      </c>
      <c r="G96" s="5">
        <v>427</v>
      </c>
      <c r="H96" s="2">
        <v>55249</v>
      </c>
      <c r="I96" s="2">
        <v>4168</v>
      </c>
      <c r="J96" s="3">
        <f t="shared" si="9"/>
        <v>7.0148274062978605E-2</v>
      </c>
      <c r="K96" s="2">
        <v>59844</v>
      </c>
      <c r="L96" s="5">
        <v>47</v>
      </c>
      <c r="M96" s="2">
        <v>30434</v>
      </c>
      <c r="N96" s="2">
        <v>3657</v>
      </c>
      <c r="O96" s="3">
        <f t="shared" si="10"/>
        <v>0.10727171394209616</v>
      </c>
      <c r="P96" s="2">
        <v>34138</v>
      </c>
      <c r="Q96" s="5">
        <f t="shared" si="11"/>
        <v>507</v>
      </c>
      <c r="R96" s="2">
        <f t="shared" si="12"/>
        <v>177063</v>
      </c>
      <c r="S96" s="2">
        <f t="shared" si="13"/>
        <v>16372</v>
      </c>
      <c r="T96" s="4">
        <f t="shared" si="14"/>
        <v>8.4638250575128596E-2</v>
      </c>
      <c r="U96" s="2">
        <f t="shared" si="15"/>
        <v>193942</v>
      </c>
    </row>
    <row r="97" spans="1:21">
      <c r="A97" s="1">
        <v>44233</v>
      </c>
      <c r="B97" s="5">
        <v>33</v>
      </c>
      <c r="C97" s="2">
        <v>91458</v>
      </c>
      <c r="D97" s="2">
        <v>8552</v>
      </c>
      <c r="E97" s="3">
        <f t="shared" ref="E97:E105" si="16">D97/SUM(C97:D97)</f>
        <v>8.5511448855114483E-2</v>
      </c>
      <c r="F97" s="2">
        <v>100043</v>
      </c>
      <c r="G97" s="5">
        <v>430</v>
      </c>
      <c r="H97" s="2">
        <v>55360</v>
      </c>
      <c r="I97" s="2">
        <v>4175</v>
      </c>
      <c r="J97" s="3">
        <f t="shared" ref="J97:J105" si="17">I97/SUM(H97:I97)</f>
        <v>7.0126816158562186E-2</v>
      </c>
      <c r="K97" s="2">
        <v>59965</v>
      </c>
      <c r="L97" s="5">
        <v>47</v>
      </c>
      <c r="M97" s="2">
        <v>30525</v>
      </c>
      <c r="N97" s="2">
        <v>3662</v>
      </c>
      <c r="O97" s="3">
        <f t="shared" ref="O97:O105" si="18">N97/SUM(M97:N97)</f>
        <v>0.10711674028139351</v>
      </c>
      <c r="P97" s="2">
        <v>34234</v>
      </c>
      <c r="Q97" s="5">
        <f t="shared" ref="Q97" si="19">SUM(B97,G97,L97)</f>
        <v>510</v>
      </c>
      <c r="R97" s="2">
        <f t="shared" ref="R97" si="20">SUM(C97,H97,M97)</f>
        <v>177343</v>
      </c>
      <c r="S97" s="2">
        <f t="shared" ref="S97" si="21">SUM(D97,I97,N97)</f>
        <v>16389</v>
      </c>
      <c r="T97" s="4">
        <f t="shared" ref="T97" si="22">S97/SUM(R97:S97)</f>
        <v>8.459624636095224E-2</v>
      </c>
      <c r="U97" s="2">
        <f t="shared" ref="U97" si="23">SUM(F97,K97,P97)</f>
        <v>194242</v>
      </c>
    </row>
    <row r="98" spans="1:21">
      <c r="A98" s="1">
        <v>44234</v>
      </c>
      <c r="B98" s="22">
        <v>33</v>
      </c>
      <c r="C98" s="2">
        <v>91594</v>
      </c>
      <c r="D98" s="2">
        <v>8564</v>
      </c>
      <c r="E98" s="3">
        <f t="shared" si="16"/>
        <v>8.5504902254437992E-2</v>
      </c>
      <c r="F98" s="2">
        <v>100191</v>
      </c>
      <c r="G98" s="22">
        <v>431</v>
      </c>
      <c r="H98" s="2">
        <v>55468</v>
      </c>
      <c r="I98" s="2">
        <v>4186</v>
      </c>
      <c r="J98" s="3">
        <f t="shared" si="17"/>
        <v>7.0171321286083083E-2</v>
      </c>
      <c r="K98" s="2">
        <v>60085</v>
      </c>
      <c r="L98" s="22">
        <v>47</v>
      </c>
      <c r="M98" s="2">
        <v>30571</v>
      </c>
      <c r="N98" s="2">
        <v>3668</v>
      </c>
      <c r="O98" s="3">
        <f t="shared" si="18"/>
        <v>0.1071292970004965</v>
      </c>
      <c r="P98" s="2">
        <v>34286</v>
      </c>
      <c r="Q98" s="22">
        <f t="shared" ref="Q98:Q99" si="24">SUM(B98,G98,L98)</f>
        <v>511</v>
      </c>
      <c r="R98" s="2">
        <f t="shared" ref="R98:R99" si="25">SUM(C98,H98,M98)</f>
        <v>177633</v>
      </c>
      <c r="S98" s="2">
        <f t="shared" ref="S98:S99" si="26">SUM(D98,I98,N98)</f>
        <v>16418</v>
      </c>
      <c r="T98" s="4">
        <f t="shared" ref="T98:T99" si="27">S98/SUM(R98:S98)</f>
        <v>8.4606624031826685E-2</v>
      </c>
      <c r="U98" s="2">
        <f t="shared" ref="U98:U99" si="28">SUM(F98,K98,P98)</f>
        <v>194562</v>
      </c>
    </row>
    <row r="99" spans="1:21">
      <c r="A99" s="1">
        <v>44235</v>
      </c>
      <c r="B99" s="22">
        <v>33</v>
      </c>
      <c r="C99" s="2">
        <v>91744</v>
      </c>
      <c r="D99" s="2">
        <v>8598</v>
      </c>
      <c r="E99" s="3">
        <f t="shared" si="16"/>
        <v>8.5686950628849332E-2</v>
      </c>
      <c r="F99" s="2">
        <v>100375</v>
      </c>
      <c r="G99" s="22">
        <v>435</v>
      </c>
      <c r="H99" s="2">
        <v>55596</v>
      </c>
      <c r="I99" s="2">
        <v>4197</v>
      </c>
      <c r="J99" s="3">
        <f t="shared" si="17"/>
        <v>7.0192162962219654E-2</v>
      </c>
      <c r="K99" s="2">
        <v>60228</v>
      </c>
      <c r="L99" s="22">
        <v>47</v>
      </c>
      <c r="M99" s="2">
        <v>30707</v>
      </c>
      <c r="N99" s="2">
        <v>3684</v>
      </c>
      <c r="O99" s="3">
        <f t="shared" si="18"/>
        <v>0.1071210491116862</v>
      </c>
      <c r="P99" s="2">
        <v>34438</v>
      </c>
      <c r="Q99" s="22">
        <f t="shared" si="24"/>
        <v>515</v>
      </c>
      <c r="R99" s="2">
        <f t="shared" si="25"/>
        <v>178047</v>
      </c>
      <c r="S99" s="2">
        <f t="shared" si="26"/>
        <v>16479</v>
      </c>
      <c r="T99" s="4">
        <f t="shared" si="27"/>
        <v>8.4713611548070694E-2</v>
      </c>
      <c r="U99" s="2">
        <f t="shared" si="28"/>
        <v>195041</v>
      </c>
    </row>
    <row r="100" spans="1:21">
      <c r="A100" s="1">
        <v>44236</v>
      </c>
      <c r="B100" s="23">
        <v>33</v>
      </c>
      <c r="C100" s="2">
        <v>91970</v>
      </c>
      <c r="D100" s="2">
        <v>8631</v>
      </c>
      <c r="E100" s="3">
        <f t="shared" si="16"/>
        <v>8.5794375801433384E-2</v>
      </c>
      <c r="F100" s="2">
        <v>100634</v>
      </c>
      <c r="G100" s="23">
        <v>438</v>
      </c>
      <c r="H100" s="2">
        <v>55794</v>
      </c>
      <c r="I100" s="2">
        <v>4208</v>
      </c>
      <c r="J100" s="3">
        <f t="shared" si="17"/>
        <v>7.0130995633478882E-2</v>
      </c>
      <c r="K100" s="2">
        <v>60440</v>
      </c>
      <c r="L100" s="23">
        <v>47</v>
      </c>
      <c r="M100" s="2">
        <v>30816</v>
      </c>
      <c r="N100" s="2">
        <v>3698</v>
      </c>
      <c r="O100" s="3">
        <f t="shared" si="18"/>
        <v>0.10714492669641305</v>
      </c>
      <c r="P100" s="2">
        <v>34561</v>
      </c>
      <c r="Q100" s="23">
        <f t="shared" ref="Q100" si="29">SUM(B100,G100,L100)</f>
        <v>518</v>
      </c>
      <c r="R100" s="2">
        <f t="shared" ref="R100" si="30">SUM(C100,H100,M100)</f>
        <v>178580</v>
      </c>
      <c r="S100" s="2">
        <f t="shared" ref="S100" si="31">SUM(D100,I100,N100)</f>
        <v>16537</v>
      </c>
      <c r="T100" s="4">
        <f t="shared" ref="T100" si="32">S100/SUM(R100:S100)</f>
        <v>8.4754275639744359E-2</v>
      </c>
      <c r="U100" s="2">
        <f t="shared" ref="U100" si="33">SUM(F100,K100,P100)</f>
        <v>195635</v>
      </c>
    </row>
    <row r="101" spans="1:21">
      <c r="A101" s="1">
        <v>44237</v>
      </c>
      <c r="B101" s="34">
        <v>33</v>
      </c>
      <c r="C101" s="2">
        <v>92168</v>
      </c>
      <c r="D101" s="2">
        <v>8666</v>
      </c>
      <c r="E101" s="3">
        <f t="shared" si="16"/>
        <v>8.5943233433167385E-2</v>
      </c>
      <c r="F101" s="2">
        <v>100867</v>
      </c>
      <c r="G101" s="34">
        <v>440</v>
      </c>
      <c r="H101" s="2">
        <v>55945</v>
      </c>
      <c r="I101" s="2">
        <v>4214</v>
      </c>
      <c r="J101" s="3">
        <f t="shared" si="17"/>
        <v>7.0047706910021781E-2</v>
      </c>
      <c r="K101" s="2">
        <v>60599</v>
      </c>
      <c r="L101" s="34">
        <v>47</v>
      </c>
      <c r="M101" s="2">
        <v>30921</v>
      </c>
      <c r="N101" s="2">
        <v>3707</v>
      </c>
      <c r="O101" s="3">
        <f t="shared" si="18"/>
        <v>0.10705209656925031</v>
      </c>
      <c r="P101" s="2">
        <v>34675</v>
      </c>
      <c r="Q101" s="34">
        <f t="shared" ref="Q101" si="34">SUM(B101,G101,L101)</f>
        <v>520</v>
      </c>
      <c r="R101" s="2">
        <f t="shared" ref="R101" si="35">SUM(C101,H101,M101)</f>
        <v>179034</v>
      </c>
      <c r="S101" s="2">
        <f t="shared" ref="S101" si="36">SUM(D101,I101,N101)</f>
        <v>16587</v>
      </c>
      <c r="T101" s="4">
        <f t="shared" ref="T101" si="37">S101/SUM(R101:S101)</f>
        <v>8.4791510113944826E-2</v>
      </c>
      <c r="U101" s="2">
        <f t="shared" ref="U101" si="38">SUM(F101,K101,P101)</f>
        <v>196141</v>
      </c>
    </row>
    <row r="102" spans="1:21" s="36" customFormat="1">
      <c r="A102" s="1">
        <v>44238</v>
      </c>
      <c r="B102" s="24">
        <v>33</v>
      </c>
      <c r="C102" s="2">
        <v>92361</v>
      </c>
      <c r="D102" s="2">
        <v>8680</v>
      </c>
      <c r="E102" s="3">
        <f t="shared" si="16"/>
        <v>8.5905721439811566E-2</v>
      </c>
      <c r="F102" s="2">
        <v>101074</v>
      </c>
      <c r="G102" s="24">
        <v>440</v>
      </c>
      <c r="H102" s="2">
        <v>56135</v>
      </c>
      <c r="I102" s="2">
        <v>4227</v>
      </c>
      <c r="J102" s="3">
        <f t="shared" si="17"/>
        <v>7.0027500745502139E-2</v>
      </c>
      <c r="K102" s="2">
        <v>60802</v>
      </c>
      <c r="L102" s="24">
        <v>47</v>
      </c>
      <c r="M102" s="2">
        <v>30987</v>
      </c>
      <c r="N102" s="2">
        <v>3719</v>
      </c>
      <c r="O102" s="3">
        <f t="shared" si="18"/>
        <v>0.10715726387368178</v>
      </c>
      <c r="P102" s="2">
        <v>34753</v>
      </c>
      <c r="Q102" s="36">
        <f t="shared" ref="Q102:Q103" si="39">SUM(B102,G102,L102)</f>
        <v>520</v>
      </c>
      <c r="R102" s="2">
        <f t="shared" ref="R102:R103" si="40">SUM(C102,H102,M102)</f>
        <v>179483</v>
      </c>
      <c r="S102" s="2">
        <f t="shared" ref="S102:S103" si="41">SUM(D102,I102,N102)</f>
        <v>16626</v>
      </c>
      <c r="T102" s="4">
        <f t="shared" ref="T102:T103" si="42">S102/SUM(R102:S102)</f>
        <v>8.4779382894206792E-2</v>
      </c>
      <c r="U102" s="2">
        <f t="shared" ref="U102:U103" si="43">SUM(F102,K102,P102)</f>
        <v>196629</v>
      </c>
    </row>
    <row r="103" spans="1:21" s="36" customFormat="1">
      <c r="A103" s="1">
        <v>44239</v>
      </c>
      <c r="B103" s="24">
        <v>33</v>
      </c>
      <c r="C103" s="2">
        <v>92654</v>
      </c>
      <c r="D103" s="2">
        <v>8710</v>
      </c>
      <c r="E103" s="3">
        <f t="shared" si="16"/>
        <v>8.592794285939781E-2</v>
      </c>
      <c r="F103" s="2">
        <v>101397</v>
      </c>
      <c r="G103" s="24">
        <v>441</v>
      </c>
      <c r="H103" s="2">
        <v>56280</v>
      </c>
      <c r="I103" s="2">
        <v>4240</v>
      </c>
      <c r="J103" s="3">
        <f t="shared" si="17"/>
        <v>7.005948446794448E-2</v>
      </c>
      <c r="K103" s="2">
        <v>60961</v>
      </c>
      <c r="L103" s="24">
        <v>48</v>
      </c>
      <c r="M103" s="2">
        <v>31102</v>
      </c>
      <c r="N103" s="2">
        <v>3737</v>
      </c>
      <c r="O103" s="3">
        <f t="shared" si="18"/>
        <v>0.10726484686701684</v>
      </c>
      <c r="P103" s="2">
        <v>34887</v>
      </c>
      <c r="Q103" s="36">
        <f t="shared" si="39"/>
        <v>522</v>
      </c>
      <c r="R103" s="2">
        <f t="shared" si="40"/>
        <v>180036</v>
      </c>
      <c r="S103" s="2">
        <f t="shared" si="41"/>
        <v>16687</v>
      </c>
      <c r="T103" s="4">
        <f t="shared" si="42"/>
        <v>8.482485525332574E-2</v>
      </c>
      <c r="U103" s="2">
        <f t="shared" si="43"/>
        <v>197245</v>
      </c>
    </row>
    <row r="104" spans="1:21" s="36" customFormat="1">
      <c r="A104" s="1">
        <v>44240</v>
      </c>
      <c r="B104" s="24">
        <v>33</v>
      </c>
      <c r="C104" s="2">
        <v>92687</v>
      </c>
      <c r="D104" s="2">
        <v>8714</v>
      </c>
      <c r="E104" s="3">
        <f t="shared" si="16"/>
        <v>8.5936036133765936E-2</v>
      </c>
      <c r="F104" s="2">
        <v>101434</v>
      </c>
      <c r="G104" s="24">
        <v>442</v>
      </c>
      <c r="H104" s="2">
        <v>56405</v>
      </c>
      <c r="I104" s="2">
        <v>4248</v>
      </c>
      <c r="J104" s="3">
        <f t="shared" si="17"/>
        <v>7.0037755758165302E-2</v>
      </c>
      <c r="K104" s="2">
        <v>61095</v>
      </c>
      <c r="L104" s="24">
        <v>48</v>
      </c>
      <c r="M104" s="2">
        <v>31204</v>
      </c>
      <c r="N104" s="2">
        <v>3746</v>
      </c>
      <c r="O104" s="3">
        <f t="shared" si="18"/>
        <v>0.10718168812589414</v>
      </c>
      <c r="P104" s="2">
        <v>34998</v>
      </c>
      <c r="Q104" s="59">
        <f t="shared" ref="Q104" si="44">SUM(B104,G104,L104)</f>
        <v>523</v>
      </c>
      <c r="R104" s="2">
        <f t="shared" ref="R104" si="45">SUM(C104,H104,M104)</f>
        <v>180296</v>
      </c>
      <c r="S104" s="2">
        <f t="shared" ref="S104" si="46">SUM(D104,I104,N104)</f>
        <v>16708</v>
      </c>
      <c r="T104" s="4">
        <f t="shared" ref="T104" si="47">S104/SUM(R104:S104)</f>
        <v>8.4810460701305559E-2</v>
      </c>
      <c r="U104" s="2">
        <f t="shared" ref="U104" si="48">SUM(F104,K104,P104)</f>
        <v>197527</v>
      </c>
    </row>
    <row r="105" spans="1:21">
      <c r="A105" s="1">
        <v>44241</v>
      </c>
      <c r="B105" s="24">
        <v>33</v>
      </c>
      <c r="C105" s="2">
        <v>92874</v>
      </c>
      <c r="D105" s="2">
        <v>8728</v>
      </c>
      <c r="E105" s="3">
        <f t="shared" si="16"/>
        <v>8.5903820790929314E-2</v>
      </c>
      <c r="F105" s="2">
        <v>101635</v>
      </c>
      <c r="G105" s="24">
        <v>442</v>
      </c>
      <c r="H105" s="2">
        <v>56508</v>
      </c>
      <c r="I105" s="2">
        <v>4268</v>
      </c>
      <c r="J105" s="3">
        <f t="shared" si="17"/>
        <v>7.0225088850862177E-2</v>
      </c>
      <c r="K105" s="2">
        <v>61218</v>
      </c>
      <c r="L105" s="24">
        <v>48</v>
      </c>
      <c r="M105" s="2">
        <v>31296</v>
      </c>
      <c r="N105" s="2">
        <v>3752</v>
      </c>
      <c r="O105" s="3">
        <f t="shared" si="18"/>
        <v>0.10705318420451952</v>
      </c>
      <c r="P105" s="2">
        <v>35096</v>
      </c>
      <c r="Q105" s="60">
        <f t="shared" ref="Q105" si="49">SUM(B105,G105,L105)</f>
        <v>523</v>
      </c>
      <c r="R105" s="2">
        <f t="shared" ref="R105" si="50">SUM(C105,H105,M105)</f>
        <v>180678</v>
      </c>
      <c r="S105" s="2">
        <f t="shared" ref="S105" si="51">SUM(D105,I105,N105)</f>
        <v>16748</v>
      </c>
      <c r="T105" s="4">
        <f t="shared" ref="T105" si="52">S105/SUM(R105:S105)</f>
        <v>8.48317850739011E-2</v>
      </c>
      <c r="U105" s="2">
        <f t="shared" ref="U105" si="53">SUM(F105,K105,P105)</f>
        <v>197949</v>
      </c>
    </row>
  </sheetData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2C4F-2A35-49AA-87DA-900061FA5057}">
  <dimension ref="A1:AT104"/>
  <sheetViews>
    <sheetView zoomScale="82" workbookViewId="0">
      <pane xSplit="1" ySplit="2" topLeftCell="V96" activePane="bottomRight" state="frozen"/>
      <selection pane="topRight" activeCell="B1" sqref="B1"/>
      <selection pane="bottomLeft" activeCell="A3" sqref="A3"/>
      <selection pane="bottomRight" activeCell="AS136" sqref="AS136"/>
    </sheetView>
  </sheetViews>
  <sheetFormatPr defaultRowHeight="14.4"/>
  <cols>
    <col min="1" max="1" width="11.33203125" bestFit="1" customWidth="1"/>
    <col min="2" max="2" width="11" bestFit="1" customWidth="1"/>
    <col min="3" max="3" width="7.33203125" bestFit="1" customWidth="1"/>
    <col min="4" max="4" width="8.21875" bestFit="1" customWidth="1"/>
    <col min="5" max="5" width="8.21875" customWidth="1"/>
    <col min="6" max="6" width="9.21875" bestFit="1" customWidth="1"/>
    <col min="7" max="7" width="5.6640625" bestFit="1" customWidth="1"/>
    <col min="8" max="8" width="11" bestFit="1" customWidth="1"/>
    <col min="9" max="9" width="7.33203125" bestFit="1" customWidth="1"/>
    <col min="10" max="10" width="8.21875" bestFit="1" customWidth="1"/>
    <col min="11" max="11" width="8.21875" customWidth="1"/>
    <col min="12" max="12" width="9.21875" bestFit="1" customWidth="1"/>
    <col min="13" max="13" width="5.21875" bestFit="1" customWidth="1"/>
    <col min="14" max="14" width="11" bestFit="1" customWidth="1"/>
    <col min="15" max="15" width="7.33203125" bestFit="1" customWidth="1"/>
    <col min="16" max="16" width="8.21875" bestFit="1" customWidth="1"/>
    <col min="17" max="17" width="8.21875" customWidth="1"/>
    <col min="18" max="18" width="9.21875" bestFit="1" customWidth="1"/>
    <col min="19" max="19" width="5.21875" bestFit="1" customWidth="1"/>
    <col min="20" max="20" width="11" bestFit="1" customWidth="1"/>
    <col min="21" max="21" width="7.33203125" bestFit="1" customWidth="1"/>
    <col min="22" max="22" width="8.21875" bestFit="1" customWidth="1"/>
    <col min="23" max="23" width="9.21875" customWidth="1"/>
    <col min="24" max="24" width="9.21875" bestFit="1" customWidth="1"/>
    <col min="25" max="25" width="5.6640625" bestFit="1" customWidth="1"/>
    <col min="26" max="26" width="8.33203125" bestFit="1" customWidth="1"/>
    <col min="27" max="27" width="7.5546875" bestFit="1" customWidth="1"/>
    <col min="28" max="28" width="9.88671875" customWidth="1"/>
    <col min="32" max="32" width="14.6640625" bestFit="1" customWidth="1"/>
    <col min="45" max="45" width="24.33203125" bestFit="1" customWidth="1"/>
    <col min="46" max="46" width="24.109375" customWidth="1"/>
  </cols>
  <sheetData>
    <row r="1" spans="1:46" ht="14.4" customHeight="1">
      <c r="A1" s="5"/>
      <c r="B1" s="62" t="s">
        <v>5</v>
      </c>
      <c r="C1" s="63"/>
      <c r="D1" s="63"/>
      <c r="E1" s="63"/>
      <c r="F1" s="63"/>
      <c r="G1" s="64"/>
      <c r="H1" s="62" t="s">
        <v>7</v>
      </c>
      <c r="I1" s="63"/>
      <c r="J1" s="63"/>
      <c r="K1" s="63"/>
      <c r="L1" s="63"/>
      <c r="M1" s="64"/>
      <c r="N1" s="62" t="s">
        <v>6</v>
      </c>
      <c r="O1" s="63"/>
      <c r="P1" s="63"/>
      <c r="Q1" s="63"/>
      <c r="R1" s="63"/>
      <c r="S1" s="64"/>
      <c r="T1" s="62" t="s">
        <v>4</v>
      </c>
      <c r="U1" s="63"/>
      <c r="V1" s="63"/>
      <c r="W1" s="63"/>
      <c r="X1" s="63"/>
      <c r="Y1" s="64"/>
      <c r="Z1" s="67" t="s">
        <v>10</v>
      </c>
      <c r="AA1" s="68"/>
      <c r="AB1" s="69"/>
      <c r="AC1" s="70" t="s">
        <v>11</v>
      </c>
      <c r="AD1" s="71"/>
      <c r="AE1" s="71"/>
      <c r="AF1" s="30"/>
    </row>
    <row r="2" spans="1:46">
      <c r="A2" s="5" t="s">
        <v>8</v>
      </c>
      <c r="B2" s="6" t="s">
        <v>0</v>
      </c>
      <c r="C2" s="7" t="s">
        <v>2</v>
      </c>
      <c r="D2" s="7" t="s">
        <v>1</v>
      </c>
      <c r="E2" s="7" t="s">
        <v>9</v>
      </c>
      <c r="F2" s="7" t="s">
        <v>3</v>
      </c>
      <c r="G2" s="8" t="s">
        <v>4</v>
      </c>
      <c r="H2" s="6" t="s">
        <v>0</v>
      </c>
      <c r="I2" s="7" t="s">
        <v>2</v>
      </c>
      <c r="J2" s="7" t="s">
        <v>1</v>
      </c>
      <c r="K2" s="7" t="s">
        <v>9</v>
      </c>
      <c r="L2" s="7" t="s">
        <v>3</v>
      </c>
      <c r="M2" s="8" t="s">
        <v>4</v>
      </c>
      <c r="N2" s="6" t="s">
        <v>0</v>
      </c>
      <c r="O2" s="7" t="s">
        <v>2</v>
      </c>
      <c r="P2" s="7" t="s">
        <v>1</v>
      </c>
      <c r="Q2" s="7" t="s">
        <v>9</v>
      </c>
      <c r="R2" s="7" t="s">
        <v>3</v>
      </c>
      <c r="S2" s="8" t="s">
        <v>4</v>
      </c>
      <c r="T2" s="6" t="s">
        <v>0</v>
      </c>
      <c r="U2" s="7" t="s">
        <v>2</v>
      </c>
      <c r="V2" s="7" t="s">
        <v>1</v>
      </c>
      <c r="W2" s="7" t="s">
        <v>9</v>
      </c>
      <c r="X2" s="7" t="s">
        <v>3</v>
      </c>
      <c r="Y2" s="8" t="s">
        <v>4</v>
      </c>
      <c r="Z2" s="6" t="s">
        <v>2</v>
      </c>
      <c r="AA2" s="7" t="s">
        <v>1</v>
      </c>
      <c r="AB2" s="8" t="s">
        <v>9</v>
      </c>
      <c r="AC2" s="6" t="s">
        <v>2</v>
      </c>
      <c r="AD2" s="7" t="s">
        <v>1</v>
      </c>
      <c r="AE2" s="8" t="s">
        <v>9</v>
      </c>
      <c r="AF2" s="7"/>
    </row>
    <row r="3" spans="1:46">
      <c r="A3" s="1">
        <v>44140</v>
      </c>
      <c r="B3" s="26">
        <f>IF('FL DOH Cumulative'!B4="","",IF('FL DOH Cumulative'!B3="",'FL DOH Cumulative'!B4-'FL DOH Cumulative'!B2,'FL DOH Cumulative'!B4-'FL DOH Cumulative'!B3))</f>
        <v>0</v>
      </c>
      <c r="C3" s="27">
        <f>IF('FL DOH Cumulative'!D4="","",IF('FL DOH Cumulative'!D3="",'FL DOH Cumulative'!D4-'FL DOH Cumulative'!D2,'FL DOH Cumulative'!D4-'FL DOH Cumulative'!D3))</f>
        <v>36</v>
      </c>
      <c r="D3" s="27">
        <f>IF('FL DOH Cumulative'!C4="","",IF('FL DOH Cumulative'!C3="",'FL DOH Cumulative'!C4-'FL DOH Cumulative'!C2,'FL DOH Cumulative'!C4-'FL DOH Cumulative'!C3))</f>
        <v>344</v>
      </c>
      <c r="E3" s="43"/>
      <c r="F3" s="28">
        <f>IF(SUM(C3:D3)=0,"",C3/SUM(C3:D3))</f>
        <v>9.4736842105263161E-2</v>
      </c>
      <c r="G3" s="29">
        <f>IF('FL DOH Cumulative'!F4="","",IF('FL DOH Cumulative'!F3="",'FL DOH Cumulative'!F4-'FL DOH Cumulative'!F2,'FL DOH Cumulative'!F4-'FL DOH Cumulative'!F3))</f>
        <v>380</v>
      </c>
      <c r="H3" s="26">
        <f>IF('FL DOH Cumulative'!G4="","",IF('FL DOH Cumulative'!G3="",'FL DOH Cumulative'!G4-'FL DOH Cumulative'!G2,'FL DOH Cumulative'!G4-'FL DOH Cumulative'!G3))</f>
        <v>0</v>
      </c>
      <c r="I3" s="27">
        <f>IF('FL DOH Cumulative'!I4="","",IF('FL DOH Cumulative'!I3="",'FL DOH Cumulative'!I4-'FL DOH Cumulative'!I2,'FL DOH Cumulative'!I4-'FL DOH Cumulative'!I3))</f>
        <v>8</v>
      </c>
      <c r="J3" s="27">
        <f>IF('FL DOH Cumulative'!H4="","",IF('FL DOH Cumulative'!H3="",'FL DOH Cumulative'!H4-'FL DOH Cumulative'!H2,'FL DOH Cumulative'!H4-'FL DOH Cumulative'!H3))</f>
        <v>132</v>
      </c>
      <c r="K3" s="43"/>
      <c r="L3" s="28">
        <f>IF(SUM(I3:J3)=0,"",I3/SUM(I3:J3))</f>
        <v>5.7142857142857141E-2</v>
      </c>
      <c r="M3" s="29">
        <f>IF('FL DOH Cumulative'!K4="","",IF('FL DOH Cumulative'!K3="",'FL DOH Cumulative'!K4-'FL DOH Cumulative'!K2,'FL DOH Cumulative'!K4-'FL DOH Cumulative'!K3))</f>
        <v>140</v>
      </c>
      <c r="N3" s="26">
        <f>IF('FL DOH Cumulative'!L4="","",IF('FL DOH Cumulative'!L3="",'FL DOH Cumulative'!L4-'FL DOH Cumulative'!L2,'FL DOH Cumulative'!L4-'FL DOH Cumulative'!L3))</f>
        <v>0</v>
      </c>
      <c r="O3" s="27">
        <f>IF('FL DOH Cumulative'!N4="","",IF('FL DOH Cumulative'!N3="",'FL DOH Cumulative'!N4-'FL DOH Cumulative'!N2,'FL DOH Cumulative'!N4-'FL DOH Cumulative'!N3))</f>
        <v>5</v>
      </c>
      <c r="P3" s="27">
        <f>IF('FL DOH Cumulative'!M4="","",IF('FL DOH Cumulative'!M3="",'FL DOH Cumulative'!M4-'FL DOH Cumulative'!M2,'FL DOH Cumulative'!M4-'FL DOH Cumulative'!M3))</f>
        <v>25</v>
      </c>
      <c r="Q3" s="43"/>
      <c r="R3" s="28">
        <f>IF(SUM(O3:P3)=0,"",O3/SUM(O3:P3))</f>
        <v>0.16666666666666666</v>
      </c>
      <c r="S3" s="29">
        <f>IF('FL DOH Cumulative'!P4="","",IF('FL DOH Cumulative'!P3="",'FL DOH Cumulative'!P4-'FL DOH Cumulative'!P2,'FL DOH Cumulative'!P4-'FL DOH Cumulative'!P3))</f>
        <v>30</v>
      </c>
      <c r="T3" s="26">
        <f>IF('FL DOH Cumulative'!Q4="","",IF('FL DOH Cumulative'!Q3="",'FL DOH Cumulative'!Q4-'FL DOH Cumulative'!Q2,'FL DOH Cumulative'!Q4-'FL DOH Cumulative'!Q3))</f>
        <v>0</v>
      </c>
      <c r="U3" s="27">
        <f>IF('FL DOH Cumulative'!S4="","",IF('FL DOH Cumulative'!S3="",'FL DOH Cumulative'!S4-'FL DOH Cumulative'!S2,'FL DOH Cumulative'!S4-'FL DOH Cumulative'!S3))</f>
        <v>49</v>
      </c>
      <c r="V3" s="27">
        <f>IF('FL DOH Cumulative'!R4="","",IF('FL DOH Cumulative'!R3="",'FL DOH Cumulative'!R4-'FL DOH Cumulative'!R2,'FL DOH Cumulative'!R4-'FL DOH Cumulative'!R3))</f>
        <v>501</v>
      </c>
      <c r="W3" s="43"/>
      <c r="X3" s="28">
        <f>IF(SUM(U3:V3)=0,"",U3/SUM(U3:V3))</f>
        <v>8.9090909090909096E-2</v>
      </c>
      <c r="Y3" s="29">
        <f>IF('FL DOH Cumulative'!U4="","",IF('FL DOH Cumulative'!U3="",'FL DOH Cumulative'!U4-'FL DOH Cumulative'!U2,'FL DOH Cumulative'!U4-'FL DOH Cumulative'!U3))</f>
        <v>550</v>
      </c>
      <c r="Z3" s="26">
        <v>35</v>
      </c>
      <c r="AA3" s="27">
        <v>1152</v>
      </c>
      <c r="AB3" s="44"/>
      <c r="AC3" s="6">
        <v>61</v>
      </c>
      <c r="AD3" s="7">
        <v>1461</v>
      </c>
      <c r="AE3" s="47"/>
      <c r="AF3" s="7"/>
    </row>
    <row r="4" spans="1:46">
      <c r="A4" s="1">
        <v>44141</v>
      </c>
      <c r="B4" s="26">
        <f>IF('FL DOH Cumulative'!B5="","",IF('FL DOH Cumulative'!B4="",'FL DOH Cumulative'!B5-'FL DOH Cumulative'!B3,'FL DOH Cumulative'!B5-'FL DOH Cumulative'!B4))</f>
        <v>0</v>
      </c>
      <c r="C4" s="27">
        <f>IF('FL DOH Cumulative'!D5="","",IF('FL DOH Cumulative'!D4="",'FL DOH Cumulative'!D5-'FL DOH Cumulative'!D3,'FL DOH Cumulative'!D5-'FL DOH Cumulative'!D4))</f>
        <v>1</v>
      </c>
      <c r="D4" s="27">
        <f>IF('FL DOH Cumulative'!C5="","",IF('FL DOH Cumulative'!C4="",'FL DOH Cumulative'!C5-'FL DOH Cumulative'!C3,'FL DOH Cumulative'!C5-'FL DOH Cumulative'!C4))</f>
        <v>0</v>
      </c>
      <c r="E4" s="43"/>
      <c r="F4" s="28">
        <f t="shared" ref="F4:F67" si="0">IF(SUM(C4:D4)=0,"",C4/SUM(C4:D4))</f>
        <v>1</v>
      </c>
      <c r="G4" s="29">
        <f>IF('FL DOH Cumulative'!F5="","",IF('FL DOH Cumulative'!F4="",'FL DOH Cumulative'!F5-'FL DOH Cumulative'!F3,'FL DOH Cumulative'!F5-'FL DOH Cumulative'!F4))</f>
        <v>1</v>
      </c>
      <c r="H4" s="26">
        <f>IF('FL DOH Cumulative'!G5="","",IF('FL DOH Cumulative'!G4="",'FL DOH Cumulative'!G5-'FL DOH Cumulative'!G3,'FL DOH Cumulative'!G5-'FL DOH Cumulative'!G4))</f>
        <v>0</v>
      </c>
      <c r="I4" s="27">
        <f>IF('FL DOH Cumulative'!I5="","",IF('FL DOH Cumulative'!I4="",'FL DOH Cumulative'!I5-'FL DOH Cumulative'!I3,'FL DOH Cumulative'!I5-'FL DOH Cumulative'!I4))</f>
        <v>0</v>
      </c>
      <c r="J4" s="27">
        <f>IF('FL DOH Cumulative'!H5="","",IF('FL DOH Cumulative'!H4="",'FL DOH Cumulative'!H5-'FL DOH Cumulative'!H3,'FL DOH Cumulative'!H5-'FL DOH Cumulative'!H4))</f>
        <v>0</v>
      </c>
      <c r="K4" s="43"/>
      <c r="L4" s="28" t="str">
        <f t="shared" ref="L4:L67" si="1">IF(SUM(I4:J4)=0,"",I4/SUM(I4:J4))</f>
        <v/>
      </c>
      <c r="M4" s="29">
        <f>IF('FL DOH Cumulative'!K5="","",IF('FL DOH Cumulative'!K4="",'FL DOH Cumulative'!K5-'FL DOH Cumulative'!K3,'FL DOH Cumulative'!K5-'FL DOH Cumulative'!K4))</f>
        <v>0</v>
      </c>
      <c r="N4" s="26">
        <f>IF('FL DOH Cumulative'!L5="","",IF('FL DOH Cumulative'!L4="",'FL DOH Cumulative'!L5-'FL DOH Cumulative'!L3,'FL DOH Cumulative'!L5-'FL DOH Cumulative'!L4))</f>
        <v>0</v>
      </c>
      <c r="O4" s="27">
        <f>IF('FL DOH Cumulative'!N5="","",IF('FL DOH Cumulative'!N4="",'FL DOH Cumulative'!N5-'FL DOH Cumulative'!N3,'FL DOH Cumulative'!N5-'FL DOH Cumulative'!N4))</f>
        <v>0</v>
      </c>
      <c r="P4" s="27">
        <f>IF('FL DOH Cumulative'!M5="","",IF('FL DOH Cumulative'!M4="",'FL DOH Cumulative'!M5-'FL DOH Cumulative'!M3,'FL DOH Cumulative'!M5-'FL DOH Cumulative'!M4))</f>
        <v>0</v>
      </c>
      <c r="Q4" s="43"/>
      <c r="R4" s="28" t="str">
        <f t="shared" ref="R4:R67" si="2">IF(SUM(O4:P4)=0,"",O4/SUM(O4:P4))</f>
        <v/>
      </c>
      <c r="S4" s="29">
        <f>IF('FL DOH Cumulative'!P5="","",IF('FL DOH Cumulative'!P4="",'FL DOH Cumulative'!P5-'FL DOH Cumulative'!P3,'FL DOH Cumulative'!P5-'FL DOH Cumulative'!P4))</f>
        <v>0</v>
      </c>
      <c r="T4" s="26">
        <f>IF('FL DOH Cumulative'!Q5="","",IF('FL DOH Cumulative'!Q4="",'FL DOH Cumulative'!Q5-'FL DOH Cumulative'!Q3,'FL DOH Cumulative'!Q5-'FL DOH Cumulative'!Q4))</f>
        <v>0</v>
      </c>
      <c r="U4" s="27">
        <f>IF('FL DOH Cumulative'!S5="","",IF('FL DOH Cumulative'!S4="",'FL DOH Cumulative'!S5-'FL DOH Cumulative'!S3,'FL DOH Cumulative'!S5-'FL DOH Cumulative'!S4))</f>
        <v>1</v>
      </c>
      <c r="V4" s="27">
        <f>IF('FL DOH Cumulative'!R5="","",IF('FL DOH Cumulative'!R4="",'FL DOH Cumulative'!R5-'FL DOH Cumulative'!R3,'FL DOH Cumulative'!R5-'FL DOH Cumulative'!R4))</f>
        <v>0</v>
      </c>
      <c r="W4" s="58"/>
      <c r="X4" s="28">
        <f t="shared" ref="X4:X67" si="3">IF(SUM(U4:V4)=0,"",U4/SUM(U4:V4))</f>
        <v>1</v>
      </c>
      <c r="Y4" s="29">
        <f>IF('FL DOH Cumulative'!U5="","",IF('FL DOH Cumulative'!U4="",'FL DOH Cumulative'!U5-'FL DOH Cumulative'!U3,'FL DOH Cumulative'!U5-'FL DOH Cumulative'!U4))</f>
        <v>1</v>
      </c>
      <c r="Z4" s="26">
        <v>40</v>
      </c>
      <c r="AA4" s="27">
        <v>1445</v>
      </c>
      <c r="AB4" s="44"/>
      <c r="AC4" s="6">
        <v>26</v>
      </c>
      <c r="AD4" s="7">
        <v>655</v>
      </c>
      <c r="AE4" s="47"/>
      <c r="AF4" s="7"/>
    </row>
    <row r="5" spans="1:46" ht="15" thickBot="1">
      <c r="A5" s="1">
        <v>44142</v>
      </c>
      <c r="B5" s="26">
        <f>IF('FL DOH Cumulative'!B6="","",IF('FL DOH Cumulative'!B5="",'FL DOH Cumulative'!B6-'FL DOH Cumulative'!B4,'FL DOH Cumulative'!B6-'FL DOH Cumulative'!B5))</f>
        <v>0</v>
      </c>
      <c r="C5" s="27">
        <f>IF('FL DOH Cumulative'!D6="","",IF('FL DOH Cumulative'!D5="",'FL DOH Cumulative'!D6-'FL DOH Cumulative'!D4,'FL DOH Cumulative'!D6-'FL DOH Cumulative'!D5))</f>
        <v>0</v>
      </c>
      <c r="D5" s="27">
        <f>IF('FL DOH Cumulative'!C6="","",IF('FL DOH Cumulative'!C5="",'FL DOH Cumulative'!C6-'FL DOH Cumulative'!C4,'FL DOH Cumulative'!C6-'FL DOH Cumulative'!C5))</f>
        <v>0</v>
      </c>
      <c r="E5" s="43"/>
      <c r="F5" s="28" t="str">
        <f t="shared" si="0"/>
        <v/>
      </c>
      <c r="G5" s="29">
        <f>IF('FL DOH Cumulative'!F6="","",IF('FL DOH Cumulative'!F5="",'FL DOH Cumulative'!F6-'FL DOH Cumulative'!F4,'FL DOH Cumulative'!F6-'FL DOH Cumulative'!F5))</f>
        <v>0</v>
      </c>
      <c r="H5" s="26">
        <f>IF('FL DOH Cumulative'!G6="","",IF('FL DOH Cumulative'!G5="",'FL DOH Cumulative'!G6-'FL DOH Cumulative'!G4,'FL DOH Cumulative'!G6-'FL DOH Cumulative'!G5))</f>
        <v>0</v>
      </c>
      <c r="I5" s="27">
        <f>IF('FL DOH Cumulative'!I6="","",IF('FL DOH Cumulative'!I5="",'FL DOH Cumulative'!I6-'FL DOH Cumulative'!I4,'FL DOH Cumulative'!I6-'FL DOH Cumulative'!I5))</f>
        <v>0</v>
      </c>
      <c r="J5" s="27">
        <f>IF('FL DOH Cumulative'!H6="","",IF('FL DOH Cumulative'!H5="",'FL DOH Cumulative'!H6-'FL DOH Cumulative'!H4,'FL DOH Cumulative'!H6-'FL DOH Cumulative'!H5))</f>
        <v>0</v>
      </c>
      <c r="K5" s="43"/>
      <c r="L5" s="28" t="str">
        <f t="shared" si="1"/>
        <v/>
      </c>
      <c r="M5" s="29">
        <f>IF('FL DOH Cumulative'!K6="","",IF('FL DOH Cumulative'!K5="",'FL DOH Cumulative'!K6-'FL DOH Cumulative'!K4,'FL DOH Cumulative'!K6-'FL DOH Cumulative'!K5))</f>
        <v>0</v>
      </c>
      <c r="N5" s="26">
        <f>IF('FL DOH Cumulative'!L6="","",IF('FL DOH Cumulative'!L5="",'FL DOH Cumulative'!L6-'FL DOH Cumulative'!L4,'FL DOH Cumulative'!L6-'FL DOH Cumulative'!L5))</f>
        <v>0</v>
      </c>
      <c r="O5" s="27">
        <f>IF('FL DOH Cumulative'!N6="","",IF('FL DOH Cumulative'!N5="",'FL DOH Cumulative'!N6-'FL DOH Cumulative'!N4,'FL DOH Cumulative'!N6-'FL DOH Cumulative'!N5))</f>
        <v>0</v>
      </c>
      <c r="P5" s="27">
        <f>IF('FL DOH Cumulative'!M6="","",IF('FL DOH Cumulative'!M5="",'FL DOH Cumulative'!M6-'FL DOH Cumulative'!M4,'FL DOH Cumulative'!M6-'FL DOH Cumulative'!M5))</f>
        <v>0</v>
      </c>
      <c r="Q5" s="43"/>
      <c r="R5" s="28" t="str">
        <f t="shared" si="2"/>
        <v/>
      </c>
      <c r="S5" s="29">
        <f>IF('FL DOH Cumulative'!P6="","",IF('FL DOH Cumulative'!P5="",'FL DOH Cumulative'!P6-'FL DOH Cumulative'!P4,'FL DOH Cumulative'!P6-'FL DOH Cumulative'!P5))</f>
        <v>0</v>
      </c>
      <c r="T5" s="26">
        <f>IF('FL DOH Cumulative'!Q6="","",IF('FL DOH Cumulative'!Q5="",'FL DOH Cumulative'!Q6-'FL DOH Cumulative'!Q4,'FL DOH Cumulative'!Q6-'FL DOH Cumulative'!Q5))</f>
        <v>0</v>
      </c>
      <c r="U5" s="27">
        <f>IF('FL DOH Cumulative'!S6="","",IF('FL DOH Cumulative'!S5="",'FL DOH Cumulative'!S6-'FL DOH Cumulative'!S4,'FL DOH Cumulative'!S6-'FL DOH Cumulative'!S5))</f>
        <v>0</v>
      </c>
      <c r="V5" s="27">
        <f>IF('FL DOH Cumulative'!R6="","",IF('FL DOH Cumulative'!R5="",'FL DOH Cumulative'!R6-'FL DOH Cumulative'!R4,'FL DOH Cumulative'!R6-'FL DOH Cumulative'!R5))</f>
        <v>0</v>
      </c>
      <c r="W5" s="58"/>
      <c r="X5" s="28" t="str">
        <f t="shared" si="3"/>
        <v/>
      </c>
      <c r="Y5" s="29">
        <f>IF('FL DOH Cumulative'!U6="","",IF('FL DOH Cumulative'!U5="",'FL DOH Cumulative'!U6-'FL DOH Cumulative'!U4,'FL DOH Cumulative'!U6-'FL DOH Cumulative'!U5))</f>
        <v>0</v>
      </c>
      <c r="Z5" s="26">
        <v>10</v>
      </c>
      <c r="AA5" s="27">
        <v>18</v>
      </c>
      <c r="AB5" s="44"/>
      <c r="AC5" s="6">
        <v>46</v>
      </c>
      <c r="AD5" s="7">
        <v>569</v>
      </c>
      <c r="AE5" s="47"/>
      <c r="AF5" s="7"/>
    </row>
    <row r="6" spans="1:46">
      <c r="A6" s="1">
        <v>44143</v>
      </c>
      <c r="B6" s="26">
        <f>IF('FL DOH Cumulative'!B7="","",IF('FL DOH Cumulative'!B6="",'FL DOH Cumulative'!B7-'FL DOH Cumulative'!B5,'FL DOH Cumulative'!B7-'FL DOH Cumulative'!B6))</f>
        <v>0</v>
      </c>
      <c r="C6" s="27">
        <f>IF('FL DOH Cumulative'!D7="","",IF('FL DOH Cumulative'!D6="",'FL DOH Cumulative'!D7-'FL DOH Cumulative'!D5,'FL DOH Cumulative'!D7-'FL DOH Cumulative'!D6))</f>
        <v>105</v>
      </c>
      <c r="D6" s="27">
        <f>IF('FL DOH Cumulative'!C7="","",IF('FL DOH Cumulative'!C6="",'FL DOH Cumulative'!C7-'FL DOH Cumulative'!C5,'FL DOH Cumulative'!C7-'FL DOH Cumulative'!C6))</f>
        <v>931</v>
      </c>
      <c r="E6" s="43"/>
      <c r="F6" s="28">
        <f t="shared" si="0"/>
        <v>0.10135135135135136</v>
      </c>
      <c r="G6" s="29">
        <f>IF('FL DOH Cumulative'!F7="","",IF('FL DOH Cumulative'!F6="",'FL DOH Cumulative'!F7-'FL DOH Cumulative'!F5,'FL DOH Cumulative'!F7-'FL DOH Cumulative'!F6))</f>
        <v>1036</v>
      </c>
      <c r="H6" s="26">
        <f>IF('FL DOH Cumulative'!G7="","",IF('FL DOH Cumulative'!G6="",'FL DOH Cumulative'!G7-'FL DOH Cumulative'!G5,'FL DOH Cumulative'!G7-'FL DOH Cumulative'!G6))</f>
        <v>1</v>
      </c>
      <c r="I6" s="27">
        <f>IF('FL DOH Cumulative'!I7="","",IF('FL DOH Cumulative'!I6="",'FL DOH Cumulative'!I7-'FL DOH Cumulative'!I5,'FL DOH Cumulative'!I7-'FL DOH Cumulative'!I6))</f>
        <v>42</v>
      </c>
      <c r="J6" s="27">
        <f>IF('FL DOH Cumulative'!H7="","",IF('FL DOH Cumulative'!H6="",'FL DOH Cumulative'!H7-'FL DOH Cumulative'!H5,'FL DOH Cumulative'!H7-'FL DOH Cumulative'!H6))</f>
        <v>540</v>
      </c>
      <c r="K6" s="43"/>
      <c r="L6" s="28">
        <f t="shared" si="1"/>
        <v>7.2164948453608241E-2</v>
      </c>
      <c r="M6" s="29">
        <f>IF('FL DOH Cumulative'!K7="","",IF('FL DOH Cumulative'!K6="",'FL DOH Cumulative'!K7-'FL DOH Cumulative'!K5,'FL DOH Cumulative'!K7-'FL DOH Cumulative'!K6))</f>
        <v>583</v>
      </c>
      <c r="N6" s="26">
        <f>IF('FL DOH Cumulative'!L7="","",IF('FL DOH Cumulative'!L6="",'FL DOH Cumulative'!L7-'FL DOH Cumulative'!L5,'FL DOH Cumulative'!L7-'FL DOH Cumulative'!L6))</f>
        <v>0</v>
      </c>
      <c r="O6" s="27">
        <f>IF('FL DOH Cumulative'!N7="","",IF('FL DOH Cumulative'!N6="",'FL DOH Cumulative'!N7-'FL DOH Cumulative'!N5,'FL DOH Cumulative'!N7-'FL DOH Cumulative'!N6))</f>
        <v>42</v>
      </c>
      <c r="P6" s="27">
        <f>IF('FL DOH Cumulative'!M7="","",IF('FL DOH Cumulative'!M6="",'FL DOH Cumulative'!M7-'FL DOH Cumulative'!M5,'FL DOH Cumulative'!M7-'FL DOH Cumulative'!M6))</f>
        <v>363</v>
      </c>
      <c r="Q6" s="43"/>
      <c r="R6" s="28">
        <f t="shared" si="2"/>
        <v>0.1037037037037037</v>
      </c>
      <c r="S6" s="29">
        <f>IF('FL DOH Cumulative'!P7="","",IF('FL DOH Cumulative'!P6="",'FL DOH Cumulative'!P7-'FL DOH Cumulative'!P5,'FL DOH Cumulative'!P7-'FL DOH Cumulative'!P6))</f>
        <v>405</v>
      </c>
      <c r="T6" s="26">
        <f>IF('FL DOH Cumulative'!Q7="","",IF('FL DOH Cumulative'!Q6="",'FL DOH Cumulative'!Q7-'FL DOH Cumulative'!Q5,'FL DOH Cumulative'!Q7-'FL DOH Cumulative'!Q6))</f>
        <v>1</v>
      </c>
      <c r="U6" s="27">
        <f>IF('FL DOH Cumulative'!S7="","",IF('FL DOH Cumulative'!S6="",'FL DOH Cumulative'!S7-'FL DOH Cumulative'!S5,'FL DOH Cumulative'!S7-'FL DOH Cumulative'!S6))</f>
        <v>189</v>
      </c>
      <c r="V6" s="27">
        <f>IF('FL DOH Cumulative'!R7="","",IF('FL DOH Cumulative'!R6="",'FL DOH Cumulative'!R7-'FL DOH Cumulative'!R5,'FL DOH Cumulative'!R7-'FL DOH Cumulative'!R6))</f>
        <v>1834</v>
      </c>
      <c r="W6" s="58"/>
      <c r="X6" s="28">
        <f t="shared" si="3"/>
        <v>9.3425605536332182E-2</v>
      </c>
      <c r="Y6" s="29">
        <f>IF('FL DOH Cumulative'!U7="","",IF('FL DOH Cumulative'!U6="",'FL DOH Cumulative'!U7-'FL DOH Cumulative'!U5,'FL DOH Cumulative'!U7-'FL DOH Cumulative'!U6))</f>
        <v>2024</v>
      </c>
      <c r="Z6" s="26">
        <v>0</v>
      </c>
      <c r="AA6" s="27">
        <v>135</v>
      </c>
      <c r="AB6" s="44"/>
      <c r="AC6" s="6">
        <v>138</v>
      </c>
      <c r="AD6" s="7">
        <v>3483</v>
      </c>
      <c r="AE6" s="47"/>
      <c r="AF6" s="7"/>
      <c r="AS6" s="65" t="s">
        <v>15</v>
      </c>
      <c r="AT6" s="66"/>
    </row>
    <row r="7" spans="1:46">
      <c r="A7" s="1">
        <v>44144</v>
      </c>
      <c r="B7" s="26">
        <f>IF('FL DOH Cumulative'!B8="","",IF('FL DOH Cumulative'!B7="",'FL DOH Cumulative'!B8-'FL DOH Cumulative'!B6,'FL DOH Cumulative'!B8-'FL DOH Cumulative'!B7))</f>
        <v>0</v>
      </c>
      <c r="C7" s="27">
        <f>IF('FL DOH Cumulative'!D8="","",IF('FL DOH Cumulative'!D7="",'FL DOH Cumulative'!D8-'FL DOH Cumulative'!D6,'FL DOH Cumulative'!D8-'FL DOH Cumulative'!D7))</f>
        <v>25</v>
      </c>
      <c r="D7" s="27">
        <f>IF('FL DOH Cumulative'!C8="","",IF('FL DOH Cumulative'!C7="",'FL DOH Cumulative'!C8-'FL DOH Cumulative'!C6,'FL DOH Cumulative'!C8-'FL DOH Cumulative'!C7))</f>
        <v>131</v>
      </c>
      <c r="E7" s="43"/>
      <c r="F7" s="28">
        <f t="shared" si="0"/>
        <v>0.16025641025641027</v>
      </c>
      <c r="G7" s="29">
        <f>IF('FL DOH Cumulative'!F8="","",IF('FL DOH Cumulative'!F7="",'FL DOH Cumulative'!F8-'FL DOH Cumulative'!F6,'FL DOH Cumulative'!F8-'FL DOH Cumulative'!F7))</f>
        <v>156</v>
      </c>
      <c r="H7" s="26">
        <f>IF('FL DOH Cumulative'!G8="","",IF('FL DOH Cumulative'!G7="",'FL DOH Cumulative'!G8-'FL DOH Cumulative'!G6,'FL DOH Cumulative'!G8-'FL DOH Cumulative'!G7))</f>
        <v>0</v>
      </c>
      <c r="I7" s="27">
        <f>IF('FL DOH Cumulative'!I8="","",IF('FL DOH Cumulative'!I7="",'FL DOH Cumulative'!I8-'FL DOH Cumulative'!I6,'FL DOH Cumulative'!I8-'FL DOH Cumulative'!I7))</f>
        <v>13</v>
      </c>
      <c r="J7" s="27">
        <f>IF('FL DOH Cumulative'!H8="","",IF('FL DOH Cumulative'!H7="",'FL DOH Cumulative'!H8-'FL DOH Cumulative'!H6,'FL DOH Cumulative'!H8-'FL DOH Cumulative'!H7))</f>
        <v>181</v>
      </c>
      <c r="K7" s="43"/>
      <c r="L7" s="28">
        <f t="shared" si="1"/>
        <v>6.7010309278350513E-2</v>
      </c>
      <c r="M7" s="29">
        <f>IF('FL DOH Cumulative'!K8="","",IF('FL DOH Cumulative'!K7="",'FL DOH Cumulative'!K8-'FL DOH Cumulative'!K6,'FL DOH Cumulative'!K8-'FL DOH Cumulative'!K7))</f>
        <v>194</v>
      </c>
      <c r="N7" s="26">
        <f>IF('FL DOH Cumulative'!L8="","",IF('FL DOH Cumulative'!L7="",'FL DOH Cumulative'!L8-'FL DOH Cumulative'!L6,'FL DOH Cumulative'!L8-'FL DOH Cumulative'!L7))</f>
        <v>0</v>
      </c>
      <c r="O7" s="27">
        <f>IF('FL DOH Cumulative'!N8="","",IF('FL DOH Cumulative'!N7="",'FL DOH Cumulative'!N8-'FL DOH Cumulative'!N6,'FL DOH Cumulative'!N8-'FL DOH Cumulative'!N7))</f>
        <v>9</v>
      </c>
      <c r="P7" s="27">
        <f>IF('FL DOH Cumulative'!M8="","",IF('FL DOH Cumulative'!M7="",'FL DOH Cumulative'!M8-'FL DOH Cumulative'!M6,'FL DOH Cumulative'!M8-'FL DOH Cumulative'!M7))</f>
        <v>116</v>
      </c>
      <c r="Q7" s="43"/>
      <c r="R7" s="28">
        <f t="shared" si="2"/>
        <v>7.1999999999999995E-2</v>
      </c>
      <c r="S7" s="29">
        <f>IF('FL DOH Cumulative'!P8="","",IF('FL DOH Cumulative'!P7="",'FL DOH Cumulative'!P8-'FL DOH Cumulative'!P6,'FL DOH Cumulative'!P8-'FL DOH Cumulative'!P7))</f>
        <v>125</v>
      </c>
      <c r="T7" s="26">
        <f>IF('FL DOH Cumulative'!Q8="","",IF('FL DOH Cumulative'!Q7="",'FL DOH Cumulative'!Q8-'FL DOH Cumulative'!Q6,'FL DOH Cumulative'!Q8-'FL DOH Cumulative'!Q7))</f>
        <v>0</v>
      </c>
      <c r="U7" s="27">
        <f>IF('FL DOH Cumulative'!S8="","",IF('FL DOH Cumulative'!S7="",'FL DOH Cumulative'!S8-'FL DOH Cumulative'!S6,'FL DOH Cumulative'!S8-'FL DOH Cumulative'!S7))</f>
        <v>47</v>
      </c>
      <c r="V7" s="27">
        <f>IF('FL DOH Cumulative'!R8="","",IF('FL DOH Cumulative'!R7="",'FL DOH Cumulative'!R8-'FL DOH Cumulative'!R6,'FL DOH Cumulative'!R8-'FL DOH Cumulative'!R7))</f>
        <v>428</v>
      </c>
      <c r="W7" s="58"/>
      <c r="X7" s="28">
        <f t="shared" si="3"/>
        <v>9.8947368421052631E-2</v>
      </c>
      <c r="Y7" s="29">
        <f>IF('FL DOH Cumulative'!U8="","",IF('FL DOH Cumulative'!U7="",'FL DOH Cumulative'!U8-'FL DOH Cumulative'!U6,'FL DOH Cumulative'!U8-'FL DOH Cumulative'!U7))</f>
        <v>475</v>
      </c>
      <c r="Z7" s="26">
        <v>24</v>
      </c>
      <c r="AA7" s="27">
        <v>399</v>
      </c>
      <c r="AB7" s="44"/>
      <c r="AC7" s="6">
        <v>84</v>
      </c>
      <c r="AD7" s="7">
        <v>1037</v>
      </c>
      <c r="AE7" s="47"/>
      <c r="AF7" s="7"/>
      <c r="AS7" s="9" t="s">
        <v>12</v>
      </c>
      <c r="AT7" s="10">
        <f>SUM(U3:U999)</f>
        <v>8013</v>
      </c>
    </row>
    <row r="8" spans="1:46" ht="15" thickBot="1">
      <c r="A8" s="1">
        <v>44145</v>
      </c>
      <c r="B8" s="26">
        <f>IF('FL DOH Cumulative'!B9="","",IF('FL DOH Cumulative'!B8="",'FL DOH Cumulative'!B9-'FL DOH Cumulative'!B7,'FL DOH Cumulative'!B9-'FL DOH Cumulative'!B8))</f>
        <v>0</v>
      </c>
      <c r="C8" s="27">
        <f>IF('FL DOH Cumulative'!D9="","",IF('FL DOH Cumulative'!D8="",'FL DOH Cumulative'!D9-'FL DOH Cumulative'!D7,'FL DOH Cumulative'!D9-'FL DOH Cumulative'!D8))</f>
        <v>46</v>
      </c>
      <c r="D8" s="27">
        <f>IF('FL DOH Cumulative'!C9="","",IF('FL DOH Cumulative'!C8="",'FL DOH Cumulative'!C9-'FL DOH Cumulative'!C7,'FL DOH Cumulative'!C9-'FL DOH Cumulative'!C8))</f>
        <v>335</v>
      </c>
      <c r="E8" s="43"/>
      <c r="F8" s="28">
        <f t="shared" si="0"/>
        <v>0.12073490813648294</v>
      </c>
      <c r="G8" s="29">
        <f>IF('FL DOH Cumulative'!F9="","",IF('FL DOH Cumulative'!F8="",'FL DOH Cumulative'!F9-'FL DOH Cumulative'!F7,'FL DOH Cumulative'!F9-'FL DOH Cumulative'!F8))</f>
        <v>381</v>
      </c>
      <c r="H8" s="26">
        <f>IF('FL DOH Cumulative'!G9="","",IF('FL DOH Cumulative'!G8="",'FL DOH Cumulative'!G9-'FL DOH Cumulative'!G7,'FL DOH Cumulative'!G9-'FL DOH Cumulative'!G8))</f>
        <v>2</v>
      </c>
      <c r="I8" s="27">
        <f>IF('FL DOH Cumulative'!I9="","",IF('FL DOH Cumulative'!I8="",'FL DOH Cumulative'!I9-'FL DOH Cumulative'!I7,'FL DOH Cumulative'!I9-'FL DOH Cumulative'!I8))</f>
        <v>12</v>
      </c>
      <c r="J8" s="27">
        <f>IF('FL DOH Cumulative'!H9="","",IF('FL DOH Cumulative'!H8="",'FL DOH Cumulative'!H9-'FL DOH Cumulative'!H7,'FL DOH Cumulative'!H9-'FL DOH Cumulative'!H8))</f>
        <v>153</v>
      </c>
      <c r="K8" s="43"/>
      <c r="L8" s="28">
        <f t="shared" si="1"/>
        <v>7.2727272727272724E-2</v>
      </c>
      <c r="M8" s="29">
        <f>IF('FL DOH Cumulative'!K9="","",IF('FL DOH Cumulative'!K8="",'FL DOH Cumulative'!K9-'FL DOH Cumulative'!K7,'FL DOH Cumulative'!K9-'FL DOH Cumulative'!K8))</f>
        <v>167</v>
      </c>
      <c r="N8" s="26">
        <f>IF('FL DOH Cumulative'!L9="","",IF('FL DOH Cumulative'!L8="",'FL DOH Cumulative'!L9-'FL DOH Cumulative'!L7,'FL DOH Cumulative'!L9-'FL DOH Cumulative'!L8))</f>
        <v>0</v>
      </c>
      <c r="O8" s="27">
        <f>IF('FL DOH Cumulative'!N9="","",IF('FL DOH Cumulative'!N8="",'FL DOH Cumulative'!N9-'FL DOH Cumulative'!N7,'FL DOH Cumulative'!N9-'FL DOH Cumulative'!N8))</f>
        <v>13</v>
      </c>
      <c r="P8" s="27">
        <f>IF('FL DOH Cumulative'!M9="","",IF('FL DOH Cumulative'!M8="",'FL DOH Cumulative'!M9-'FL DOH Cumulative'!M7,'FL DOH Cumulative'!M9-'FL DOH Cumulative'!M8))</f>
        <v>101</v>
      </c>
      <c r="Q8" s="43"/>
      <c r="R8" s="28">
        <f t="shared" si="2"/>
        <v>0.11403508771929824</v>
      </c>
      <c r="S8" s="29">
        <f>IF('FL DOH Cumulative'!P9="","",IF('FL DOH Cumulative'!P8="",'FL DOH Cumulative'!P9-'FL DOH Cumulative'!P7,'FL DOH Cumulative'!P9-'FL DOH Cumulative'!P8))</f>
        <v>114</v>
      </c>
      <c r="T8" s="26">
        <f>IF('FL DOH Cumulative'!Q9="","",IF('FL DOH Cumulative'!Q8="",'FL DOH Cumulative'!Q9-'FL DOH Cumulative'!Q7,'FL DOH Cumulative'!Q9-'FL DOH Cumulative'!Q8))</f>
        <v>2</v>
      </c>
      <c r="U8" s="27">
        <f>IF('FL DOH Cumulative'!S9="","",IF('FL DOH Cumulative'!S8="",'FL DOH Cumulative'!S9-'FL DOH Cumulative'!S7,'FL DOH Cumulative'!S9-'FL DOH Cumulative'!S8))</f>
        <v>71</v>
      </c>
      <c r="V8" s="27">
        <f>IF('FL DOH Cumulative'!R9="","",IF('FL DOH Cumulative'!R8="",'FL DOH Cumulative'!R9-'FL DOH Cumulative'!R7,'FL DOH Cumulative'!R9-'FL DOH Cumulative'!R8))</f>
        <v>589</v>
      </c>
      <c r="W8" s="58"/>
      <c r="X8" s="28">
        <f t="shared" si="3"/>
        <v>0.10757575757575757</v>
      </c>
      <c r="Y8" s="29">
        <f>IF('FL DOH Cumulative'!U9="","",IF('FL DOH Cumulative'!U8="",'FL DOH Cumulative'!U9-'FL DOH Cumulative'!U7,'FL DOH Cumulative'!U9-'FL DOH Cumulative'!U8))</f>
        <v>662</v>
      </c>
      <c r="Z8" s="26">
        <v>28</v>
      </c>
      <c r="AA8" s="27">
        <v>1201</v>
      </c>
      <c r="AB8" s="44"/>
      <c r="AC8" s="6">
        <v>92</v>
      </c>
      <c r="AD8" s="7">
        <v>1798</v>
      </c>
      <c r="AE8" s="47"/>
      <c r="AF8" s="7"/>
      <c r="AS8" s="20" t="s">
        <v>13</v>
      </c>
      <c r="AT8" s="21">
        <f>SUM(V3:V9999)</f>
        <v>58874</v>
      </c>
    </row>
    <row r="9" spans="1:46">
      <c r="A9" s="1">
        <v>44146</v>
      </c>
      <c r="B9" s="26">
        <f>IF('FL DOH Cumulative'!B10="","",IF('FL DOH Cumulative'!B9="",'FL DOH Cumulative'!B10-'FL DOH Cumulative'!B8,'FL DOH Cumulative'!B10-'FL DOH Cumulative'!B9))</f>
        <v>0</v>
      </c>
      <c r="C9" s="27">
        <f>IF('FL DOH Cumulative'!D10="","",IF('FL DOH Cumulative'!D9="",'FL DOH Cumulative'!D10-'FL DOH Cumulative'!D8,'FL DOH Cumulative'!D10-'FL DOH Cumulative'!D9))</f>
        <v>39</v>
      </c>
      <c r="D9" s="27">
        <f>IF('FL DOH Cumulative'!C10="","",IF('FL DOH Cumulative'!C9="",'FL DOH Cumulative'!C10-'FL DOH Cumulative'!C8,'FL DOH Cumulative'!C10-'FL DOH Cumulative'!C9))</f>
        <v>298</v>
      </c>
      <c r="E9" s="28">
        <f>IF(SUM(C3:D9)=0,"",SUM(C3:C9)/SUM(C3:D9))</f>
        <v>0.10999563509384548</v>
      </c>
      <c r="F9" s="28">
        <f t="shared" si="0"/>
        <v>0.11572700296735905</v>
      </c>
      <c r="G9" s="29">
        <f>IF('FL DOH Cumulative'!F10="","",IF('FL DOH Cumulative'!F9="",'FL DOH Cumulative'!F10-'FL DOH Cumulative'!F8,'FL DOH Cumulative'!F10-'FL DOH Cumulative'!F9))</f>
        <v>337</v>
      </c>
      <c r="H9" s="26">
        <f>IF('FL DOH Cumulative'!G10="","",IF('FL DOH Cumulative'!G9="",'FL DOH Cumulative'!G10-'FL DOH Cumulative'!G8,'FL DOH Cumulative'!G10-'FL DOH Cumulative'!G9))</f>
        <v>0</v>
      </c>
      <c r="I9" s="27">
        <f>IF('FL DOH Cumulative'!I10="","",IF('FL DOH Cumulative'!I9="",'FL DOH Cumulative'!I10-'FL DOH Cumulative'!I8,'FL DOH Cumulative'!I10-'FL DOH Cumulative'!I9))</f>
        <v>28</v>
      </c>
      <c r="J9" s="27">
        <f>IF('FL DOH Cumulative'!H10="","",IF('FL DOH Cumulative'!H9="",'FL DOH Cumulative'!H10-'FL DOH Cumulative'!H8,'FL DOH Cumulative'!H10-'FL DOH Cumulative'!H9))</f>
        <v>157</v>
      </c>
      <c r="K9" s="28">
        <f>IF(SUM(I3:J9)=0,"",SUM(I3:I9)/SUM(I3:J9))</f>
        <v>8.135860979462875E-2</v>
      </c>
      <c r="L9" s="28">
        <f t="shared" si="1"/>
        <v>0.15135135135135136</v>
      </c>
      <c r="M9" s="29">
        <f>IF('FL DOH Cumulative'!K10="","",IF('FL DOH Cumulative'!K9="",'FL DOH Cumulative'!K10-'FL DOH Cumulative'!K8,'FL DOH Cumulative'!K10-'FL DOH Cumulative'!K9))</f>
        <v>185</v>
      </c>
      <c r="N9" s="26">
        <f>IF('FL DOH Cumulative'!L10="","",IF('FL DOH Cumulative'!L9="",'FL DOH Cumulative'!L10-'FL DOH Cumulative'!L8,'FL DOH Cumulative'!L10-'FL DOH Cumulative'!L9))</f>
        <v>0</v>
      </c>
      <c r="O9" s="27">
        <f>IF('FL DOH Cumulative'!N10="","",IF('FL DOH Cumulative'!N9="",'FL DOH Cumulative'!N10-'FL DOH Cumulative'!N8,'FL DOH Cumulative'!N10-'FL DOH Cumulative'!N9))</f>
        <v>7</v>
      </c>
      <c r="P9" s="27">
        <f>IF('FL DOH Cumulative'!M10="","",IF('FL DOH Cumulative'!M9="",'FL DOH Cumulative'!M10-'FL DOH Cumulative'!M8,'FL DOH Cumulative'!M10-'FL DOH Cumulative'!M9))</f>
        <v>58</v>
      </c>
      <c r="Q9" s="28">
        <f>IF(SUM(O3:P9)=0,"",SUM(O3:O9)/SUM(O3:P9))</f>
        <v>0.10284167794316644</v>
      </c>
      <c r="R9" s="28">
        <f t="shared" si="2"/>
        <v>0.1076923076923077</v>
      </c>
      <c r="S9" s="29">
        <f>IF('FL DOH Cumulative'!P10="","",IF('FL DOH Cumulative'!P9="",'FL DOH Cumulative'!P10-'FL DOH Cumulative'!P8,'FL DOH Cumulative'!P10-'FL DOH Cumulative'!P9))</f>
        <v>65</v>
      </c>
      <c r="T9" s="26">
        <f>IF('FL DOH Cumulative'!Q10="","",IF('FL DOH Cumulative'!Q9="",'FL DOH Cumulative'!Q10-'FL DOH Cumulative'!Q8,'FL DOH Cumulative'!Q10-'FL DOH Cumulative'!Q9))</f>
        <v>0</v>
      </c>
      <c r="U9" s="27">
        <f>IF('FL DOH Cumulative'!S10="","",IF('FL DOH Cumulative'!S9="",'FL DOH Cumulative'!S10-'FL DOH Cumulative'!S8,'FL DOH Cumulative'!S10-'FL DOH Cumulative'!S9))</f>
        <v>74</v>
      </c>
      <c r="V9" s="27">
        <f>IF('FL DOH Cumulative'!R10="","",IF('FL DOH Cumulative'!R9="",'FL DOH Cumulative'!R10-'FL DOH Cumulative'!R8,'FL DOH Cumulative'!R10-'FL DOH Cumulative'!R9))</f>
        <v>513</v>
      </c>
      <c r="W9" s="28">
        <f t="shared" ref="W9:W40" si="4">IF(SUM(U3:V9)=0,"",SUM(U3:U9)/SUM(U3:V9))</f>
        <v>0.10032588454376164</v>
      </c>
      <c r="X9" s="28">
        <f t="shared" si="3"/>
        <v>0.12606473594548551</v>
      </c>
      <c r="Y9" s="29">
        <f>IF('FL DOH Cumulative'!U10="","",IF('FL DOH Cumulative'!U9="",'FL DOH Cumulative'!U10-'FL DOH Cumulative'!U8,'FL DOH Cumulative'!U10-'FL DOH Cumulative'!U9))</f>
        <v>587</v>
      </c>
      <c r="Z9" s="26">
        <v>33</v>
      </c>
      <c r="AA9" s="27">
        <v>1056</v>
      </c>
      <c r="AB9" s="25">
        <f>IF(SUM(Z3:AA9)=0,"",SUM(Z3:Z9)/SUM(Z3:AA9))</f>
        <v>3.048780487804878E-2</v>
      </c>
      <c r="AC9" s="6">
        <v>96</v>
      </c>
      <c r="AD9" s="7">
        <v>1681</v>
      </c>
      <c r="AE9" s="25">
        <f>IF(SUM(AC3:AD9)=0,"",SUM(AC3:AC9)/SUM(AC3:AD9))</f>
        <v>4.8365547341230962E-2</v>
      </c>
      <c r="AS9" s="65" t="s">
        <v>14</v>
      </c>
      <c r="AT9" s="66"/>
    </row>
    <row r="10" spans="1:46">
      <c r="A10" s="1">
        <v>44147</v>
      </c>
      <c r="B10" s="26">
        <f>IF('FL DOH Cumulative'!B11="","",IF('FL DOH Cumulative'!B10="",'FL DOH Cumulative'!B11-'FL DOH Cumulative'!B9,'FL DOH Cumulative'!B11-'FL DOH Cumulative'!B10))</f>
        <v>0</v>
      </c>
      <c r="C10" s="27">
        <f>IF('FL DOH Cumulative'!D11="","",IF('FL DOH Cumulative'!D10="",'FL DOH Cumulative'!D11-'FL DOH Cumulative'!D9,'FL DOH Cumulative'!D11-'FL DOH Cumulative'!D10))</f>
        <v>22</v>
      </c>
      <c r="D10" s="27">
        <f>IF('FL DOH Cumulative'!C11="","",IF('FL DOH Cumulative'!C10="",'FL DOH Cumulative'!C11-'FL DOH Cumulative'!C9,'FL DOH Cumulative'!C11-'FL DOH Cumulative'!C10))</f>
        <v>149</v>
      </c>
      <c r="E10" s="28">
        <f t="shared" ref="E10:E73" si="5">IF(SUM(C4:D10)=0,"",SUM(C4:C10)/SUM(C4:D10))</f>
        <v>0.11431316042267051</v>
      </c>
      <c r="F10" s="28">
        <f t="shared" si="0"/>
        <v>0.12865497076023391</v>
      </c>
      <c r="G10" s="29">
        <f>IF('FL DOH Cumulative'!F11="","",IF('FL DOH Cumulative'!F10="",'FL DOH Cumulative'!F11-'FL DOH Cumulative'!F9,'FL DOH Cumulative'!F11-'FL DOH Cumulative'!F10))</f>
        <v>171</v>
      </c>
      <c r="H10" s="26">
        <f>IF('FL DOH Cumulative'!G11="","",IF('FL DOH Cumulative'!G10="",'FL DOH Cumulative'!G11-'FL DOH Cumulative'!G9,'FL DOH Cumulative'!G11-'FL DOH Cumulative'!G10))</f>
        <v>1</v>
      </c>
      <c r="I10" s="27">
        <f>IF('FL DOH Cumulative'!I11="","",IF('FL DOH Cumulative'!I10="",'FL DOH Cumulative'!I11-'FL DOH Cumulative'!I9,'FL DOH Cumulative'!I11-'FL DOH Cumulative'!I10))</f>
        <v>3</v>
      </c>
      <c r="J10" s="27">
        <f>IF('FL DOH Cumulative'!H11="","",IF('FL DOH Cumulative'!H10="",'FL DOH Cumulative'!H11-'FL DOH Cumulative'!H9,'FL DOH Cumulative'!H11-'FL DOH Cumulative'!H10))</f>
        <v>159</v>
      </c>
      <c r="K10" s="28">
        <f t="shared" ref="K10:K73" si="6">IF(SUM(I4:J10)=0,"",SUM(I4:I10)/SUM(I4:J10))</f>
        <v>7.6086956521739135E-2</v>
      </c>
      <c r="L10" s="28">
        <f t="shared" si="1"/>
        <v>1.8518518518518517E-2</v>
      </c>
      <c r="M10" s="29">
        <f>IF('FL DOH Cumulative'!K11="","",IF('FL DOH Cumulative'!K10="",'FL DOH Cumulative'!K11-'FL DOH Cumulative'!K9,'FL DOH Cumulative'!K11-'FL DOH Cumulative'!K10))</f>
        <v>163</v>
      </c>
      <c r="N10" s="26">
        <f>IF('FL DOH Cumulative'!L11="","",IF('FL DOH Cumulative'!L10="",'FL DOH Cumulative'!L11-'FL DOH Cumulative'!L9,'FL DOH Cumulative'!L11-'FL DOH Cumulative'!L10))</f>
        <v>0</v>
      </c>
      <c r="O10" s="27">
        <f>IF('FL DOH Cumulative'!N11="","",IF('FL DOH Cumulative'!N10="",'FL DOH Cumulative'!N11-'FL DOH Cumulative'!N9,'FL DOH Cumulative'!N11-'FL DOH Cumulative'!N10))</f>
        <v>11</v>
      </c>
      <c r="P10" s="27">
        <f>IF('FL DOH Cumulative'!M11="","",IF('FL DOH Cumulative'!M10="",'FL DOH Cumulative'!M11-'FL DOH Cumulative'!M9,'FL DOH Cumulative'!M11-'FL DOH Cumulative'!M10))</f>
        <v>41</v>
      </c>
      <c r="Q10" s="28">
        <f t="shared" ref="Q10:Q73" si="7">IF(SUM(O4:P10)=0,"",SUM(O4:O10)/SUM(O4:P10))</f>
        <v>0.10775295663600526</v>
      </c>
      <c r="R10" s="28">
        <f t="shared" si="2"/>
        <v>0.21153846153846154</v>
      </c>
      <c r="S10" s="29">
        <f>IF('FL DOH Cumulative'!P11="","",IF('FL DOH Cumulative'!P10="",'FL DOH Cumulative'!P11-'FL DOH Cumulative'!P9,'FL DOH Cumulative'!P11-'FL DOH Cumulative'!P10))</f>
        <v>52</v>
      </c>
      <c r="T10" s="26">
        <f>IF('FL DOH Cumulative'!Q11="","",IF('FL DOH Cumulative'!Q10="",'FL DOH Cumulative'!Q11-'FL DOH Cumulative'!Q9,'FL DOH Cumulative'!Q11-'FL DOH Cumulative'!Q10))</f>
        <v>1</v>
      </c>
      <c r="U10" s="27">
        <f>IF('FL DOH Cumulative'!S11="","",IF('FL DOH Cumulative'!S10="",'FL DOH Cumulative'!S11-'FL DOH Cumulative'!S9,'FL DOH Cumulative'!S11-'FL DOH Cumulative'!S10))</f>
        <v>36</v>
      </c>
      <c r="V10" s="27">
        <f>IF('FL DOH Cumulative'!R11="","",IF('FL DOH Cumulative'!R10="",'FL DOH Cumulative'!R11-'FL DOH Cumulative'!R9,'FL DOH Cumulative'!R11-'FL DOH Cumulative'!R10))</f>
        <v>349</v>
      </c>
      <c r="W10" s="28">
        <f t="shared" si="4"/>
        <v>0.10118615347373518</v>
      </c>
      <c r="X10" s="28">
        <f t="shared" si="3"/>
        <v>9.350649350649351E-2</v>
      </c>
      <c r="Y10" s="29">
        <f>IF('FL DOH Cumulative'!U11="","",IF('FL DOH Cumulative'!U10="",'FL DOH Cumulative'!U11-'FL DOH Cumulative'!U9,'FL DOH Cumulative'!U11-'FL DOH Cumulative'!U10))</f>
        <v>386</v>
      </c>
      <c r="Z10" s="26">
        <v>0</v>
      </c>
      <c r="AA10" s="27">
        <v>283</v>
      </c>
      <c r="AB10" s="25">
        <f t="shared" ref="AB10:AB73" si="8">IF(SUM(Z4:AA10)=0,"",SUM(Z4:Z10)/SUM(Z4:AA10))</f>
        <v>2.889554794520548E-2</v>
      </c>
      <c r="AC10" s="6">
        <v>75</v>
      </c>
      <c r="AD10" s="7">
        <v>1068</v>
      </c>
      <c r="AE10" s="25">
        <f t="shared" ref="AE10:AE73" si="9">IF(SUM(AC4:AD10)=0,"",SUM(AC4:AC10)/SUM(AC4:AD10))</f>
        <v>5.1345870206489674E-2</v>
      </c>
      <c r="AF10" s="28"/>
      <c r="AS10" s="9" t="s">
        <v>12</v>
      </c>
      <c r="AT10" s="10">
        <f>SUM(Z3:Z999)</f>
        <v>2165</v>
      </c>
    </row>
    <row r="11" spans="1:46" ht="15" thickBot="1">
      <c r="A11" s="1">
        <v>44148</v>
      </c>
      <c r="B11" s="26">
        <f>IF('FL DOH Cumulative'!B12="","",IF('FL DOH Cumulative'!B11="",'FL DOH Cumulative'!B12-'FL DOH Cumulative'!B10,'FL DOH Cumulative'!B12-'FL DOH Cumulative'!B11))</f>
        <v>0</v>
      </c>
      <c r="C11" s="27">
        <f>IF('FL DOH Cumulative'!D12="","",IF('FL DOH Cumulative'!D11="",'FL DOH Cumulative'!D12-'FL DOH Cumulative'!D10,'FL DOH Cumulative'!D12-'FL DOH Cumulative'!D11))</f>
        <v>3</v>
      </c>
      <c r="D11" s="27">
        <f>IF('FL DOH Cumulative'!C12="","",IF('FL DOH Cumulative'!C11="",'FL DOH Cumulative'!C12-'FL DOH Cumulative'!C10,'FL DOH Cumulative'!C12-'FL DOH Cumulative'!C11))</f>
        <v>29</v>
      </c>
      <c r="E11" s="28">
        <f t="shared" si="5"/>
        <v>0.11358258400378608</v>
      </c>
      <c r="F11" s="28">
        <f t="shared" si="0"/>
        <v>9.375E-2</v>
      </c>
      <c r="G11" s="29">
        <f>IF('FL DOH Cumulative'!F12="","",IF('FL DOH Cumulative'!F11="",'FL DOH Cumulative'!F12-'FL DOH Cumulative'!F10,'FL DOH Cumulative'!F12-'FL DOH Cumulative'!F11))</f>
        <v>32</v>
      </c>
      <c r="H11" s="26">
        <f>IF('FL DOH Cumulative'!G12="","",IF('FL DOH Cumulative'!G11="",'FL DOH Cumulative'!G12-'FL DOH Cumulative'!G10,'FL DOH Cumulative'!G12-'FL DOH Cumulative'!G11))</f>
        <v>0</v>
      </c>
      <c r="I11" s="27">
        <f>IF('FL DOH Cumulative'!I12="","",IF('FL DOH Cumulative'!I11="",'FL DOH Cumulative'!I12-'FL DOH Cumulative'!I10,'FL DOH Cumulative'!I12-'FL DOH Cumulative'!I11))</f>
        <v>5</v>
      </c>
      <c r="J11" s="27">
        <f>IF('FL DOH Cumulative'!H12="","",IF('FL DOH Cumulative'!H11="",'FL DOH Cumulative'!H12-'FL DOH Cumulative'!H10,'FL DOH Cumulative'!H12-'FL DOH Cumulative'!H11))</f>
        <v>105</v>
      </c>
      <c r="K11" s="28">
        <f t="shared" si="6"/>
        <v>7.3676680972818306E-2</v>
      </c>
      <c r="L11" s="28">
        <f t="shared" si="1"/>
        <v>4.5454545454545456E-2</v>
      </c>
      <c r="M11" s="29">
        <f>IF('FL DOH Cumulative'!K12="","",IF('FL DOH Cumulative'!K11="",'FL DOH Cumulative'!K12-'FL DOH Cumulative'!K10,'FL DOH Cumulative'!K12-'FL DOH Cumulative'!K11))</f>
        <v>110</v>
      </c>
      <c r="N11" s="26">
        <f>IF('FL DOH Cumulative'!L12="","",IF('FL DOH Cumulative'!L11="",'FL DOH Cumulative'!L12-'FL DOH Cumulative'!L10,'FL DOH Cumulative'!L12-'FL DOH Cumulative'!L11))</f>
        <v>0</v>
      </c>
      <c r="O11" s="27">
        <f>IF('FL DOH Cumulative'!N12="","",IF('FL DOH Cumulative'!N11="",'FL DOH Cumulative'!N12-'FL DOH Cumulative'!N10,'FL DOH Cumulative'!N12-'FL DOH Cumulative'!N11))</f>
        <v>1</v>
      </c>
      <c r="P11" s="27">
        <f>IF('FL DOH Cumulative'!M12="","",IF('FL DOH Cumulative'!M11="",'FL DOH Cumulative'!M12-'FL DOH Cumulative'!M10,'FL DOH Cumulative'!M12-'FL DOH Cumulative'!M11))</f>
        <v>4</v>
      </c>
      <c r="Q11" s="28">
        <f t="shared" si="7"/>
        <v>0.10835509138381201</v>
      </c>
      <c r="R11" s="28">
        <f t="shared" si="2"/>
        <v>0.2</v>
      </c>
      <c r="S11" s="29">
        <f>IF('FL DOH Cumulative'!P12="","",IF('FL DOH Cumulative'!P11="",'FL DOH Cumulative'!P12-'FL DOH Cumulative'!P10,'FL DOH Cumulative'!P12-'FL DOH Cumulative'!P11))</f>
        <v>5</v>
      </c>
      <c r="T11" s="26">
        <f>IF('FL DOH Cumulative'!Q12="","",IF('FL DOH Cumulative'!Q11="",'FL DOH Cumulative'!Q12-'FL DOH Cumulative'!Q10,'FL DOH Cumulative'!Q12-'FL DOH Cumulative'!Q11))</f>
        <v>0</v>
      </c>
      <c r="U11" s="27">
        <f>IF('FL DOH Cumulative'!S12="","",IF('FL DOH Cumulative'!S11="",'FL DOH Cumulative'!S12-'FL DOH Cumulative'!S10,'FL DOH Cumulative'!S12-'FL DOH Cumulative'!S11))</f>
        <v>9</v>
      </c>
      <c r="V11" s="27">
        <f>IF('FL DOH Cumulative'!R12="","",IF('FL DOH Cumulative'!R11="",'FL DOH Cumulative'!R12-'FL DOH Cumulative'!R10,'FL DOH Cumulative'!R12-'FL DOH Cumulative'!R11))</f>
        <v>138</v>
      </c>
      <c r="W11" s="28">
        <f t="shared" si="4"/>
        <v>9.9602525134440026E-2</v>
      </c>
      <c r="X11" s="28">
        <f t="shared" si="3"/>
        <v>6.1224489795918366E-2</v>
      </c>
      <c r="Y11" s="29">
        <f>IF('FL DOH Cumulative'!U12="","",IF('FL DOH Cumulative'!U11="",'FL DOH Cumulative'!U12-'FL DOH Cumulative'!U10,'FL DOH Cumulative'!U12-'FL DOH Cumulative'!U11))</f>
        <v>147</v>
      </c>
      <c r="Z11" s="26">
        <v>14</v>
      </c>
      <c r="AA11" s="27">
        <v>343</v>
      </c>
      <c r="AB11" s="25">
        <f t="shared" si="8"/>
        <v>3.0756207674943567E-2</v>
      </c>
      <c r="AC11" s="6">
        <v>19</v>
      </c>
      <c r="AD11" s="7">
        <v>411</v>
      </c>
      <c r="AE11" s="25">
        <f t="shared" si="9"/>
        <v>5.1901481551382467E-2</v>
      </c>
      <c r="AF11" s="28"/>
      <c r="AS11" s="20" t="s">
        <v>13</v>
      </c>
      <c r="AT11" s="21">
        <f>SUM(AA3:AA999)</f>
        <v>126813</v>
      </c>
    </row>
    <row r="12" spans="1:46">
      <c r="A12" s="1">
        <v>44149</v>
      </c>
      <c r="B12" s="26">
        <f>IF('FL DOH Cumulative'!B13="","",IF('FL DOH Cumulative'!B12="",'FL DOH Cumulative'!B13-'FL DOH Cumulative'!B11,'FL DOH Cumulative'!B13-'FL DOH Cumulative'!B12))</f>
        <v>0</v>
      </c>
      <c r="C12" s="27">
        <f>IF('FL DOH Cumulative'!D13="","",IF('FL DOH Cumulative'!D12="",'FL DOH Cumulative'!D13-'FL DOH Cumulative'!D11,'FL DOH Cumulative'!D13-'FL DOH Cumulative'!D12))</f>
        <v>48</v>
      </c>
      <c r="D12" s="27">
        <f>IF('FL DOH Cumulative'!C13="","",IF('FL DOH Cumulative'!C12="",'FL DOH Cumulative'!C13-'FL DOH Cumulative'!C11,'FL DOH Cumulative'!C13-'FL DOH Cumulative'!C12))</f>
        <v>479</v>
      </c>
      <c r="E12" s="28">
        <f t="shared" si="5"/>
        <v>0.10909090909090909</v>
      </c>
      <c r="F12" s="28">
        <f t="shared" si="0"/>
        <v>9.1081593927893736E-2</v>
      </c>
      <c r="G12" s="29">
        <f>IF('FL DOH Cumulative'!F13="","",IF('FL DOH Cumulative'!F12="",'FL DOH Cumulative'!F13-'FL DOH Cumulative'!F11,'FL DOH Cumulative'!F13-'FL DOH Cumulative'!F12))</f>
        <v>527</v>
      </c>
      <c r="H12" s="26">
        <f>IF('FL DOH Cumulative'!G13="","",IF('FL DOH Cumulative'!G12="",'FL DOH Cumulative'!G13-'FL DOH Cumulative'!G11,'FL DOH Cumulative'!G13-'FL DOH Cumulative'!G12))</f>
        <v>2</v>
      </c>
      <c r="I12" s="27">
        <f>IF('FL DOH Cumulative'!I13="","",IF('FL DOH Cumulative'!I12="",'FL DOH Cumulative'!I13-'FL DOH Cumulative'!I11,'FL DOH Cumulative'!I13-'FL DOH Cumulative'!I12))</f>
        <v>27</v>
      </c>
      <c r="J12" s="27">
        <f>IF('FL DOH Cumulative'!H13="","",IF('FL DOH Cumulative'!H12="",'FL DOH Cumulative'!H13-'FL DOH Cumulative'!H11,'FL DOH Cumulative'!H13-'FL DOH Cumulative'!H12))</f>
        <v>238</v>
      </c>
      <c r="K12" s="28">
        <f t="shared" si="6"/>
        <v>7.8171978352375229E-2</v>
      </c>
      <c r="L12" s="28">
        <f t="shared" si="1"/>
        <v>0.10188679245283019</v>
      </c>
      <c r="M12" s="29">
        <f>IF('FL DOH Cumulative'!K13="","",IF('FL DOH Cumulative'!K12="",'FL DOH Cumulative'!K13-'FL DOH Cumulative'!K11,'FL DOH Cumulative'!K13-'FL DOH Cumulative'!K12))</f>
        <v>267</v>
      </c>
      <c r="N12" s="26">
        <f>IF('FL DOH Cumulative'!L13="","",IF('FL DOH Cumulative'!L12="",'FL DOH Cumulative'!L13-'FL DOH Cumulative'!L11,'FL DOH Cumulative'!L13-'FL DOH Cumulative'!L12))</f>
        <v>0</v>
      </c>
      <c r="O12" s="27">
        <f>IF('FL DOH Cumulative'!N13="","",IF('FL DOH Cumulative'!N12="",'FL DOH Cumulative'!N13-'FL DOH Cumulative'!N11,'FL DOH Cumulative'!N13-'FL DOH Cumulative'!N12))</f>
        <v>12</v>
      </c>
      <c r="P12" s="27">
        <f>IF('FL DOH Cumulative'!M13="","",IF('FL DOH Cumulative'!M12="",'FL DOH Cumulative'!M13-'FL DOH Cumulative'!M11,'FL DOH Cumulative'!M13-'FL DOH Cumulative'!M12))</f>
        <v>211</v>
      </c>
      <c r="Q12" s="28">
        <f t="shared" si="7"/>
        <v>9.6056622851365014E-2</v>
      </c>
      <c r="R12" s="28">
        <f t="shared" si="2"/>
        <v>5.3811659192825115E-2</v>
      </c>
      <c r="S12" s="29">
        <f>IF('FL DOH Cumulative'!P13="","",IF('FL DOH Cumulative'!P12="",'FL DOH Cumulative'!P13-'FL DOH Cumulative'!P11,'FL DOH Cumulative'!P13-'FL DOH Cumulative'!P12))</f>
        <v>223</v>
      </c>
      <c r="T12" s="26">
        <f>IF('FL DOH Cumulative'!Q13="","",IF('FL DOH Cumulative'!Q12="",'FL DOH Cumulative'!Q13-'FL DOH Cumulative'!Q11,'FL DOH Cumulative'!Q13-'FL DOH Cumulative'!Q12))</f>
        <v>2</v>
      </c>
      <c r="U12" s="27">
        <f>IF('FL DOH Cumulative'!S13="","",IF('FL DOH Cumulative'!S12="",'FL DOH Cumulative'!S13-'FL DOH Cumulative'!S11,'FL DOH Cumulative'!S13-'FL DOH Cumulative'!S12))</f>
        <v>87</v>
      </c>
      <c r="V12" s="27">
        <f>IF('FL DOH Cumulative'!R13="","",IF('FL DOH Cumulative'!R12="",'FL DOH Cumulative'!R13-'FL DOH Cumulative'!R11,'FL DOH Cumulative'!R13-'FL DOH Cumulative'!R12))</f>
        <v>928</v>
      </c>
      <c r="W12" s="28">
        <f t="shared" si="4"/>
        <v>9.6938775510204078E-2</v>
      </c>
      <c r="X12" s="28">
        <f t="shared" si="3"/>
        <v>8.5714285714285715E-2</v>
      </c>
      <c r="Y12" s="29">
        <f>IF('FL DOH Cumulative'!U13="","",IF('FL DOH Cumulative'!U12="",'FL DOH Cumulative'!U13-'FL DOH Cumulative'!U11,'FL DOH Cumulative'!U13-'FL DOH Cumulative'!U12))</f>
        <v>1017</v>
      </c>
      <c r="Z12" s="26">
        <v>16</v>
      </c>
      <c r="AA12" s="27">
        <v>554</v>
      </c>
      <c r="AB12" s="25">
        <f t="shared" si="8"/>
        <v>2.8144884973078807E-2</v>
      </c>
      <c r="AC12" s="6">
        <v>93</v>
      </c>
      <c r="AD12" s="7">
        <v>1834</v>
      </c>
      <c r="AE12" s="25">
        <f t="shared" si="9"/>
        <v>5.0130153665295156E-2</v>
      </c>
      <c r="AF12" s="28"/>
    </row>
    <row r="13" spans="1:46">
      <c r="A13" s="1">
        <v>44150</v>
      </c>
      <c r="B13" s="26">
        <f>IF('FL DOH Cumulative'!B14="","",IF('FL DOH Cumulative'!B13="",'FL DOH Cumulative'!B14-'FL DOH Cumulative'!B12,'FL DOH Cumulative'!B14-'FL DOH Cumulative'!B13))</f>
        <v>0</v>
      </c>
      <c r="C13" s="27">
        <f>IF('FL DOH Cumulative'!D14="","",IF('FL DOH Cumulative'!D13="",'FL DOH Cumulative'!D14-'FL DOH Cumulative'!D12,'FL DOH Cumulative'!D14-'FL DOH Cumulative'!D13))</f>
        <v>11</v>
      </c>
      <c r="D13" s="27">
        <f>IF('FL DOH Cumulative'!C14="","",IF('FL DOH Cumulative'!C13="",'FL DOH Cumulative'!C14-'FL DOH Cumulative'!C12,'FL DOH Cumulative'!C14-'FL DOH Cumulative'!C13))</f>
        <v>66</v>
      </c>
      <c r="E13" s="28">
        <f t="shared" si="5"/>
        <v>0.11540749553837001</v>
      </c>
      <c r="F13" s="28">
        <f t="shared" si="0"/>
        <v>0.14285714285714285</v>
      </c>
      <c r="G13" s="29">
        <f>IF('FL DOH Cumulative'!F14="","",IF('FL DOH Cumulative'!F13="",'FL DOH Cumulative'!F14-'FL DOH Cumulative'!F12,'FL DOH Cumulative'!F14-'FL DOH Cumulative'!F13))</f>
        <v>77</v>
      </c>
      <c r="H13" s="26">
        <f>IF('FL DOH Cumulative'!G14="","",IF('FL DOH Cumulative'!G13="",'FL DOH Cumulative'!G14-'FL DOH Cumulative'!G12,'FL DOH Cumulative'!G14-'FL DOH Cumulative'!G13))</f>
        <v>0</v>
      </c>
      <c r="I13" s="27">
        <f>IF('FL DOH Cumulative'!I14="","",IF('FL DOH Cumulative'!I13="",'FL DOH Cumulative'!I14-'FL DOH Cumulative'!I12,'FL DOH Cumulative'!I14-'FL DOH Cumulative'!I13))</f>
        <v>12</v>
      </c>
      <c r="J13" s="27">
        <f>IF('FL DOH Cumulative'!H14="","",IF('FL DOH Cumulative'!H13="",'FL DOH Cumulative'!H14-'FL DOH Cumulative'!H12,'FL DOH Cumulative'!H14-'FL DOH Cumulative'!H13))</f>
        <v>141</v>
      </c>
      <c r="K13" s="28">
        <f t="shared" si="6"/>
        <v>8.1037277147487846E-2</v>
      </c>
      <c r="L13" s="28">
        <f t="shared" si="1"/>
        <v>7.8431372549019607E-2</v>
      </c>
      <c r="M13" s="29">
        <f>IF('FL DOH Cumulative'!K14="","",IF('FL DOH Cumulative'!K13="",'FL DOH Cumulative'!K14-'FL DOH Cumulative'!K12,'FL DOH Cumulative'!K14-'FL DOH Cumulative'!K13))</f>
        <v>153</v>
      </c>
      <c r="N13" s="26">
        <f>IF('FL DOH Cumulative'!L14="","",IF('FL DOH Cumulative'!L13="",'FL DOH Cumulative'!L14-'FL DOH Cumulative'!L12,'FL DOH Cumulative'!L14-'FL DOH Cumulative'!L13))</f>
        <v>2</v>
      </c>
      <c r="O13" s="27">
        <f>IF('FL DOH Cumulative'!N14="","",IF('FL DOH Cumulative'!N13="",'FL DOH Cumulative'!N14-'FL DOH Cumulative'!N12,'FL DOH Cumulative'!N14-'FL DOH Cumulative'!N13))</f>
        <v>7</v>
      </c>
      <c r="P13" s="27">
        <f>IF('FL DOH Cumulative'!M14="","",IF('FL DOH Cumulative'!M13="",'FL DOH Cumulative'!M14-'FL DOH Cumulative'!M12,'FL DOH Cumulative'!M14-'FL DOH Cumulative'!M13))</f>
        <v>95</v>
      </c>
      <c r="Q13" s="28">
        <f t="shared" si="7"/>
        <v>8.7463556851311949E-2</v>
      </c>
      <c r="R13" s="28">
        <f t="shared" si="2"/>
        <v>6.8627450980392163E-2</v>
      </c>
      <c r="S13" s="29">
        <f>IF('FL DOH Cumulative'!P14="","",IF('FL DOH Cumulative'!P13="",'FL DOH Cumulative'!P14-'FL DOH Cumulative'!P12,'FL DOH Cumulative'!P14-'FL DOH Cumulative'!P13))</f>
        <v>104</v>
      </c>
      <c r="T13" s="26">
        <f>IF('FL DOH Cumulative'!Q14="","",IF('FL DOH Cumulative'!Q13="",'FL DOH Cumulative'!Q14-'FL DOH Cumulative'!Q12,'FL DOH Cumulative'!Q14-'FL DOH Cumulative'!Q13))</f>
        <v>2</v>
      </c>
      <c r="U13" s="27">
        <f>IF('FL DOH Cumulative'!S14="","",IF('FL DOH Cumulative'!S13="",'FL DOH Cumulative'!S14-'FL DOH Cumulative'!S12,'FL DOH Cumulative'!S14-'FL DOH Cumulative'!S13))</f>
        <v>30</v>
      </c>
      <c r="V13" s="27">
        <f>IF('FL DOH Cumulative'!R14="","",IF('FL DOH Cumulative'!R13="",'FL DOH Cumulative'!R14-'FL DOH Cumulative'!R12,'FL DOH Cumulative'!R14-'FL DOH Cumulative'!R13))</f>
        <v>302</v>
      </c>
      <c r="W13" s="28">
        <f t="shared" si="4"/>
        <v>9.8306026103860036E-2</v>
      </c>
      <c r="X13" s="28">
        <f t="shared" si="3"/>
        <v>9.036144578313253E-2</v>
      </c>
      <c r="Y13" s="29">
        <f>IF('FL DOH Cumulative'!U14="","",IF('FL DOH Cumulative'!U13="",'FL DOH Cumulative'!U14-'FL DOH Cumulative'!U12,'FL DOH Cumulative'!U14-'FL DOH Cumulative'!U13))</f>
        <v>334</v>
      </c>
      <c r="Z13" s="26">
        <v>4</v>
      </c>
      <c r="AA13" s="27">
        <v>102</v>
      </c>
      <c r="AB13" s="25">
        <f t="shared" si="8"/>
        <v>2.933201873305398E-2</v>
      </c>
      <c r="AC13" s="6">
        <v>60</v>
      </c>
      <c r="AD13" s="7">
        <v>644</v>
      </c>
      <c r="AE13" s="25">
        <f t="shared" si="9"/>
        <v>5.7717971530249108E-2</v>
      </c>
      <c r="AF13" s="28"/>
    </row>
    <row r="14" spans="1:46">
      <c r="A14" s="1">
        <v>44151</v>
      </c>
      <c r="B14" s="26">
        <f>IF('FL DOH Cumulative'!B15="","",IF('FL DOH Cumulative'!B14="",'FL DOH Cumulative'!B15-'FL DOH Cumulative'!B13,'FL DOH Cumulative'!B15-'FL DOH Cumulative'!B14))</f>
        <v>0</v>
      </c>
      <c r="C14" s="27">
        <f>IF('FL DOH Cumulative'!D15="","",IF('FL DOH Cumulative'!D14="",'FL DOH Cumulative'!D15-'FL DOH Cumulative'!D13,'FL DOH Cumulative'!D15-'FL DOH Cumulative'!D14))</f>
        <v>7</v>
      </c>
      <c r="D14" s="27">
        <f>IF('FL DOH Cumulative'!C15="","",IF('FL DOH Cumulative'!C14="",'FL DOH Cumulative'!C15-'FL DOH Cumulative'!C13,'FL DOH Cumulative'!C15-'FL DOH Cumulative'!C14))</f>
        <v>58</v>
      </c>
      <c r="E14" s="28">
        <f t="shared" si="5"/>
        <v>0.11069182389937107</v>
      </c>
      <c r="F14" s="28">
        <f t="shared" si="0"/>
        <v>0.1076923076923077</v>
      </c>
      <c r="G14" s="29">
        <f>IF('FL DOH Cumulative'!F15="","",IF('FL DOH Cumulative'!F14="",'FL DOH Cumulative'!F15-'FL DOH Cumulative'!F13,'FL DOH Cumulative'!F15-'FL DOH Cumulative'!F14))</f>
        <v>65</v>
      </c>
      <c r="H14" s="26">
        <f>IF('FL DOH Cumulative'!G15="","",IF('FL DOH Cumulative'!G14="",'FL DOH Cumulative'!G15-'FL DOH Cumulative'!G13,'FL DOH Cumulative'!G15-'FL DOH Cumulative'!G14))</f>
        <v>2</v>
      </c>
      <c r="I14" s="27">
        <f>IF('FL DOH Cumulative'!I15="","",IF('FL DOH Cumulative'!I14="",'FL DOH Cumulative'!I15-'FL DOH Cumulative'!I13,'FL DOH Cumulative'!I15-'FL DOH Cumulative'!I14))</f>
        <v>14</v>
      </c>
      <c r="J14" s="27">
        <f>IF('FL DOH Cumulative'!H15="","",IF('FL DOH Cumulative'!H14="",'FL DOH Cumulative'!H15-'FL DOH Cumulative'!H13,'FL DOH Cumulative'!H15-'FL DOH Cumulative'!H14))</f>
        <v>170</v>
      </c>
      <c r="K14" s="28">
        <f t="shared" si="6"/>
        <v>8.2516339869281044E-2</v>
      </c>
      <c r="L14" s="28">
        <f t="shared" si="1"/>
        <v>7.6086956521739135E-2</v>
      </c>
      <c r="M14" s="29">
        <f>IF('FL DOH Cumulative'!K15="","",IF('FL DOH Cumulative'!K14="",'FL DOH Cumulative'!K15-'FL DOH Cumulative'!K13,'FL DOH Cumulative'!K15-'FL DOH Cumulative'!K14))</f>
        <v>186</v>
      </c>
      <c r="N14" s="26">
        <f>IF('FL DOH Cumulative'!L15="","",IF('FL DOH Cumulative'!L14="",'FL DOH Cumulative'!L15-'FL DOH Cumulative'!L13,'FL DOH Cumulative'!L15-'FL DOH Cumulative'!L14))</f>
        <v>1</v>
      </c>
      <c r="O14" s="27">
        <f>IF('FL DOH Cumulative'!N15="","",IF('FL DOH Cumulative'!N14="",'FL DOH Cumulative'!N15-'FL DOH Cumulative'!N13,'FL DOH Cumulative'!N15-'FL DOH Cumulative'!N14))</f>
        <v>6</v>
      </c>
      <c r="P14" s="27">
        <f>IF('FL DOH Cumulative'!M15="","",IF('FL DOH Cumulative'!M14="",'FL DOH Cumulative'!M15-'FL DOH Cumulative'!M13,'FL DOH Cumulative'!M15-'FL DOH Cumulative'!M14))</f>
        <v>118</v>
      </c>
      <c r="Q14" s="28">
        <f t="shared" si="7"/>
        <v>8.3211678832116789E-2</v>
      </c>
      <c r="R14" s="28">
        <f t="shared" si="2"/>
        <v>4.8387096774193547E-2</v>
      </c>
      <c r="S14" s="29">
        <f>IF('FL DOH Cumulative'!P15="","",IF('FL DOH Cumulative'!P14="",'FL DOH Cumulative'!P15-'FL DOH Cumulative'!P13,'FL DOH Cumulative'!P15-'FL DOH Cumulative'!P14))</f>
        <v>125</v>
      </c>
      <c r="T14" s="26">
        <f>IF('FL DOH Cumulative'!Q15="","",IF('FL DOH Cumulative'!Q14="",'FL DOH Cumulative'!Q15-'FL DOH Cumulative'!Q13,'FL DOH Cumulative'!Q15-'FL DOH Cumulative'!Q14))</f>
        <v>3</v>
      </c>
      <c r="U14" s="27">
        <f>IF('FL DOH Cumulative'!S15="","",IF('FL DOH Cumulative'!S14="",'FL DOH Cumulative'!S15-'FL DOH Cumulative'!S13,'FL DOH Cumulative'!S15-'FL DOH Cumulative'!S14))</f>
        <v>27</v>
      </c>
      <c r="V14" s="27">
        <f>IF('FL DOH Cumulative'!R15="","",IF('FL DOH Cumulative'!R14="",'FL DOH Cumulative'!R15-'FL DOH Cumulative'!R13,'FL DOH Cumulative'!R15-'FL DOH Cumulative'!R14))</f>
        <v>346</v>
      </c>
      <c r="W14" s="28">
        <f t="shared" si="4"/>
        <v>9.5455844527007713E-2</v>
      </c>
      <c r="X14" s="28">
        <f t="shared" si="3"/>
        <v>7.2386058981233251E-2</v>
      </c>
      <c r="Y14" s="29">
        <f>IF('FL DOH Cumulative'!U15="","",IF('FL DOH Cumulative'!U14="",'FL DOH Cumulative'!U15-'FL DOH Cumulative'!U13,'FL DOH Cumulative'!U15-'FL DOH Cumulative'!U14))</f>
        <v>376</v>
      </c>
      <c r="Z14" s="26">
        <v>7</v>
      </c>
      <c r="AA14" s="27">
        <v>442</v>
      </c>
      <c r="AB14" s="25">
        <f t="shared" si="8"/>
        <v>2.4981631153563555E-2</v>
      </c>
      <c r="AC14" s="6">
        <v>52</v>
      </c>
      <c r="AD14" s="7">
        <v>1066</v>
      </c>
      <c r="AE14" s="25">
        <f t="shared" si="9"/>
        <v>5.4177327845144063E-2</v>
      </c>
      <c r="AF14" s="28"/>
    </row>
    <row r="15" spans="1:46">
      <c r="A15" s="1">
        <v>44152</v>
      </c>
      <c r="B15" s="26">
        <f>IF('FL DOH Cumulative'!B16="","",IF('FL DOH Cumulative'!B15="",'FL DOH Cumulative'!B16-'FL DOH Cumulative'!B14,'FL DOH Cumulative'!B16-'FL DOH Cumulative'!B15))</f>
        <v>0</v>
      </c>
      <c r="C15" s="27">
        <f>IF('FL DOH Cumulative'!D16="","",IF('FL DOH Cumulative'!D15="",'FL DOH Cumulative'!D16-'FL DOH Cumulative'!D14,'FL DOH Cumulative'!D16-'FL DOH Cumulative'!D15))</f>
        <v>62</v>
      </c>
      <c r="D15" s="27">
        <f>IF('FL DOH Cumulative'!C16="","",IF('FL DOH Cumulative'!C15="",'FL DOH Cumulative'!C16-'FL DOH Cumulative'!C14,'FL DOH Cumulative'!C16-'FL DOH Cumulative'!C15))</f>
        <v>696</v>
      </c>
      <c r="E15" s="28">
        <f t="shared" si="5"/>
        <v>9.7610574478901882E-2</v>
      </c>
      <c r="F15" s="28">
        <f t="shared" si="0"/>
        <v>8.1794195250659632E-2</v>
      </c>
      <c r="G15" s="29">
        <f>IF('FL DOH Cumulative'!F16="","",IF('FL DOH Cumulative'!F15="",'FL DOH Cumulative'!F16-'FL DOH Cumulative'!F14,'FL DOH Cumulative'!F16-'FL DOH Cumulative'!F15))</f>
        <v>758</v>
      </c>
      <c r="H15" s="26">
        <f>IF('FL DOH Cumulative'!G16="","",IF('FL DOH Cumulative'!G15="",'FL DOH Cumulative'!G16-'FL DOH Cumulative'!G14,'FL DOH Cumulative'!G16-'FL DOH Cumulative'!G15))</f>
        <v>3</v>
      </c>
      <c r="I15" s="27">
        <f>IF('FL DOH Cumulative'!I16="","",IF('FL DOH Cumulative'!I15="",'FL DOH Cumulative'!I16-'FL DOH Cumulative'!I14,'FL DOH Cumulative'!I16-'FL DOH Cumulative'!I15))</f>
        <v>9</v>
      </c>
      <c r="J15" s="27">
        <f>IF('FL DOH Cumulative'!H16="","",IF('FL DOH Cumulative'!H15="",'FL DOH Cumulative'!H16-'FL DOH Cumulative'!H14,'FL DOH Cumulative'!H16-'FL DOH Cumulative'!H15))</f>
        <v>192</v>
      </c>
      <c r="K15" s="28">
        <f t="shared" si="6"/>
        <v>7.7777777777777779E-2</v>
      </c>
      <c r="L15" s="28">
        <f t="shared" si="1"/>
        <v>4.4776119402985072E-2</v>
      </c>
      <c r="M15" s="29">
        <f>IF('FL DOH Cumulative'!K16="","",IF('FL DOH Cumulative'!K15="",'FL DOH Cumulative'!K16-'FL DOH Cumulative'!K14,'FL DOH Cumulative'!K16-'FL DOH Cumulative'!K15))</f>
        <v>204</v>
      </c>
      <c r="N15" s="26">
        <f>IF('FL DOH Cumulative'!L16="","",IF('FL DOH Cumulative'!L15="",'FL DOH Cumulative'!L16-'FL DOH Cumulative'!L14,'FL DOH Cumulative'!L16-'FL DOH Cumulative'!L15))</f>
        <v>0</v>
      </c>
      <c r="O15" s="27">
        <f>IF('FL DOH Cumulative'!N16="","",IF('FL DOH Cumulative'!N15="",'FL DOH Cumulative'!N16-'FL DOH Cumulative'!N14,'FL DOH Cumulative'!N16-'FL DOH Cumulative'!N15))</f>
        <v>19</v>
      </c>
      <c r="P15" s="27">
        <f>IF('FL DOH Cumulative'!M16="","",IF('FL DOH Cumulative'!M15="",'FL DOH Cumulative'!M16-'FL DOH Cumulative'!M14,'FL DOH Cumulative'!M16-'FL DOH Cumulative'!M15))</f>
        <v>136</v>
      </c>
      <c r="Q15" s="28">
        <f t="shared" si="7"/>
        <v>8.6776859504132234E-2</v>
      </c>
      <c r="R15" s="28">
        <f t="shared" si="2"/>
        <v>0.12258064516129032</v>
      </c>
      <c r="S15" s="29">
        <f>IF('FL DOH Cumulative'!P16="","",IF('FL DOH Cumulative'!P15="",'FL DOH Cumulative'!P16-'FL DOH Cumulative'!P14,'FL DOH Cumulative'!P16-'FL DOH Cumulative'!P15))</f>
        <v>155</v>
      </c>
      <c r="T15" s="26">
        <f>IF('FL DOH Cumulative'!Q16="","",IF('FL DOH Cumulative'!Q15="",'FL DOH Cumulative'!Q16-'FL DOH Cumulative'!Q14,'FL DOH Cumulative'!Q16-'FL DOH Cumulative'!Q15))</f>
        <v>3</v>
      </c>
      <c r="U15" s="27">
        <f>IF('FL DOH Cumulative'!S16="","",IF('FL DOH Cumulative'!S15="",'FL DOH Cumulative'!S16-'FL DOH Cumulative'!S14,'FL DOH Cumulative'!S16-'FL DOH Cumulative'!S15))</f>
        <v>90</v>
      </c>
      <c r="V15" s="27">
        <f>IF('FL DOH Cumulative'!R16="","",IF('FL DOH Cumulative'!R15="",'FL DOH Cumulative'!R16-'FL DOH Cumulative'!R14,'FL DOH Cumulative'!R16-'FL DOH Cumulative'!R15))</f>
        <v>1024</v>
      </c>
      <c r="W15" s="28">
        <f t="shared" si="4"/>
        <v>8.929926637996459E-2</v>
      </c>
      <c r="X15" s="28">
        <f t="shared" si="3"/>
        <v>8.0789946140035901E-2</v>
      </c>
      <c r="Y15" s="29">
        <f>IF('FL DOH Cumulative'!U16="","",IF('FL DOH Cumulative'!U15="",'FL DOH Cumulative'!U16-'FL DOH Cumulative'!U14,'FL DOH Cumulative'!U16-'FL DOH Cumulative'!U15))</f>
        <v>1117</v>
      </c>
      <c r="Z15" s="26">
        <v>51</v>
      </c>
      <c r="AA15" s="27">
        <v>2043</v>
      </c>
      <c r="AB15" s="25">
        <f t="shared" si="8"/>
        <v>2.5262732417138237E-2</v>
      </c>
      <c r="AC15" s="6">
        <v>136</v>
      </c>
      <c r="AD15" s="7">
        <v>2520</v>
      </c>
      <c r="AE15" s="25">
        <f t="shared" si="9"/>
        <v>5.443362378267555E-2</v>
      </c>
      <c r="AF15" s="28"/>
    </row>
    <row r="16" spans="1:46">
      <c r="A16" s="1">
        <v>44153</v>
      </c>
      <c r="B16" s="26">
        <f>IF('FL DOH Cumulative'!B17="","",IF('FL DOH Cumulative'!B16="",'FL DOH Cumulative'!B17-'FL DOH Cumulative'!B15,'FL DOH Cumulative'!B17-'FL DOH Cumulative'!B16))</f>
        <v>0</v>
      </c>
      <c r="C16" s="27">
        <f>IF('FL DOH Cumulative'!D17="","",IF('FL DOH Cumulative'!D16="",'FL DOH Cumulative'!D17-'FL DOH Cumulative'!D15,'FL DOH Cumulative'!D17-'FL DOH Cumulative'!D16))</f>
        <v>47</v>
      </c>
      <c r="D16" s="27">
        <f>IF('FL DOH Cumulative'!C17="","",IF('FL DOH Cumulative'!C16="",'FL DOH Cumulative'!C17-'FL DOH Cumulative'!C15,'FL DOH Cumulative'!C17-'FL DOH Cumulative'!C16))</f>
        <v>425</v>
      </c>
      <c r="E16" s="28">
        <f t="shared" si="5"/>
        <v>9.5147478591817311E-2</v>
      </c>
      <c r="F16" s="28">
        <f t="shared" si="0"/>
        <v>9.9576271186440676E-2</v>
      </c>
      <c r="G16" s="29">
        <f>IF('FL DOH Cumulative'!F17="","",IF('FL DOH Cumulative'!F16="",'FL DOH Cumulative'!F17-'FL DOH Cumulative'!F15,'FL DOH Cumulative'!F17-'FL DOH Cumulative'!F16))</f>
        <v>472</v>
      </c>
      <c r="H16" s="26">
        <f>IF('FL DOH Cumulative'!G17="","",IF('FL DOH Cumulative'!G16="",'FL DOH Cumulative'!G17-'FL DOH Cumulative'!G15,'FL DOH Cumulative'!G17-'FL DOH Cumulative'!G16))</f>
        <v>0</v>
      </c>
      <c r="I16" s="27">
        <f>IF('FL DOH Cumulative'!I17="","",IF('FL DOH Cumulative'!I16="",'FL DOH Cumulative'!I17-'FL DOH Cumulative'!I15,'FL DOH Cumulative'!I17-'FL DOH Cumulative'!I16))</f>
        <v>15</v>
      </c>
      <c r="J16" s="27">
        <f>IF('FL DOH Cumulative'!H17="","",IF('FL DOH Cumulative'!H16="",'FL DOH Cumulative'!H17-'FL DOH Cumulative'!H15,'FL DOH Cumulative'!H17-'FL DOH Cumulative'!H16))</f>
        <v>195</v>
      </c>
      <c r="K16" s="28">
        <f t="shared" si="6"/>
        <v>6.6147859922178989E-2</v>
      </c>
      <c r="L16" s="28">
        <f t="shared" si="1"/>
        <v>7.1428571428571425E-2</v>
      </c>
      <c r="M16" s="29">
        <f>IF('FL DOH Cumulative'!K17="","",IF('FL DOH Cumulative'!K16="",'FL DOH Cumulative'!K17-'FL DOH Cumulative'!K15,'FL DOH Cumulative'!K17-'FL DOH Cumulative'!K16))</f>
        <v>210</v>
      </c>
      <c r="N16" s="26">
        <f>IF('FL DOH Cumulative'!L17="","",IF('FL DOH Cumulative'!L16="",'FL DOH Cumulative'!L17-'FL DOH Cumulative'!L15,'FL DOH Cumulative'!L17-'FL DOH Cumulative'!L16))</f>
        <v>0</v>
      </c>
      <c r="O16" s="27">
        <f>IF('FL DOH Cumulative'!N17="","",IF('FL DOH Cumulative'!N16="",'FL DOH Cumulative'!N17-'FL DOH Cumulative'!N15,'FL DOH Cumulative'!N17-'FL DOH Cumulative'!N16))</f>
        <v>6</v>
      </c>
      <c r="P16" s="27">
        <f>IF('FL DOH Cumulative'!M17="","",IF('FL DOH Cumulative'!M16="",'FL DOH Cumulative'!M17-'FL DOH Cumulative'!M15,'FL DOH Cumulative'!M17-'FL DOH Cumulative'!M16))</f>
        <v>94</v>
      </c>
      <c r="Q16" s="28">
        <f t="shared" si="7"/>
        <v>8.1471747700394212E-2</v>
      </c>
      <c r="R16" s="28">
        <f t="shared" si="2"/>
        <v>0.06</v>
      </c>
      <c r="S16" s="29">
        <f>IF('FL DOH Cumulative'!P17="","",IF('FL DOH Cumulative'!P16="",'FL DOH Cumulative'!P17-'FL DOH Cumulative'!P15,'FL DOH Cumulative'!P17-'FL DOH Cumulative'!P16))</f>
        <v>100</v>
      </c>
      <c r="T16" s="26">
        <f>IF('FL DOH Cumulative'!Q17="","",IF('FL DOH Cumulative'!Q16="",'FL DOH Cumulative'!Q17-'FL DOH Cumulative'!Q15,'FL DOH Cumulative'!Q17-'FL DOH Cumulative'!Q16))</f>
        <v>0</v>
      </c>
      <c r="U16" s="27">
        <f>IF('FL DOH Cumulative'!S17="","",IF('FL DOH Cumulative'!S16="",'FL DOH Cumulative'!S17-'FL DOH Cumulative'!S15,'FL DOH Cumulative'!S17-'FL DOH Cumulative'!S16))</f>
        <v>68</v>
      </c>
      <c r="V16" s="27">
        <f>IF('FL DOH Cumulative'!R17="","",IF('FL DOH Cumulative'!R16="",'FL DOH Cumulative'!R17-'FL DOH Cumulative'!R15,'FL DOH Cumulative'!R17-'FL DOH Cumulative'!R16))</f>
        <v>714</v>
      </c>
      <c r="W16" s="28">
        <f t="shared" si="4"/>
        <v>8.3654773384763736E-2</v>
      </c>
      <c r="X16" s="28">
        <f t="shared" si="3"/>
        <v>8.6956521739130432E-2</v>
      </c>
      <c r="Y16" s="29">
        <f>IF('FL DOH Cumulative'!U17="","",IF('FL DOH Cumulative'!U16="",'FL DOH Cumulative'!U17-'FL DOH Cumulative'!U15,'FL DOH Cumulative'!U17-'FL DOH Cumulative'!U16))</f>
        <v>782</v>
      </c>
      <c r="Z16" s="26">
        <v>28</v>
      </c>
      <c r="AA16" s="27">
        <v>1135</v>
      </c>
      <c r="AB16" s="25">
        <f t="shared" si="8"/>
        <v>2.3894862604540025E-2</v>
      </c>
      <c r="AC16" s="6">
        <v>117</v>
      </c>
      <c r="AD16" s="7">
        <v>2136</v>
      </c>
      <c r="AE16" s="25">
        <f t="shared" si="9"/>
        <v>5.3953670217965009E-2</v>
      </c>
      <c r="AF16" s="28"/>
    </row>
    <row r="17" spans="1:32">
      <c r="A17" s="1">
        <v>44154</v>
      </c>
      <c r="B17" s="26">
        <f>IF('FL DOH Cumulative'!B18="","",IF('FL DOH Cumulative'!B17="",'FL DOH Cumulative'!B18-'FL DOH Cumulative'!B16,'FL DOH Cumulative'!B18-'FL DOH Cumulative'!B17))</f>
        <v>0</v>
      </c>
      <c r="C17" s="27">
        <f>IF('FL DOH Cumulative'!D18="","",IF('FL DOH Cumulative'!D17="",'FL DOH Cumulative'!D18-'FL DOH Cumulative'!D16,'FL DOH Cumulative'!D18-'FL DOH Cumulative'!D17))</f>
        <v>33</v>
      </c>
      <c r="D17" s="27">
        <f>IF('FL DOH Cumulative'!C18="","",IF('FL DOH Cumulative'!C17="",'FL DOH Cumulative'!C18-'FL DOH Cumulative'!C16,'FL DOH Cumulative'!C18-'FL DOH Cumulative'!C17))</f>
        <v>620</v>
      </c>
      <c r="E17" s="28">
        <f t="shared" si="5"/>
        <v>8.1656346749226005E-2</v>
      </c>
      <c r="F17" s="28">
        <f t="shared" si="0"/>
        <v>5.0535987748851458E-2</v>
      </c>
      <c r="G17" s="29">
        <f>IF('FL DOH Cumulative'!F18="","",IF('FL DOH Cumulative'!F17="",'FL DOH Cumulative'!F18-'FL DOH Cumulative'!F16,'FL DOH Cumulative'!F18-'FL DOH Cumulative'!F17))</f>
        <v>653</v>
      </c>
      <c r="H17" s="26">
        <f>IF('FL DOH Cumulative'!G18="","",IF('FL DOH Cumulative'!G17="",'FL DOH Cumulative'!G18-'FL DOH Cumulative'!G16,'FL DOH Cumulative'!G18-'FL DOH Cumulative'!G17))</f>
        <v>0</v>
      </c>
      <c r="I17" s="27">
        <f>IF('FL DOH Cumulative'!I18="","",IF('FL DOH Cumulative'!I17="",'FL DOH Cumulative'!I18-'FL DOH Cumulative'!I16,'FL DOH Cumulative'!I18-'FL DOH Cumulative'!I17))</f>
        <v>20</v>
      </c>
      <c r="J17" s="27">
        <f>IF('FL DOH Cumulative'!H18="","",IF('FL DOH Cumulative'!H17="",'FL DOH Cumulative'!H18-'FL DOH Cumulative'!H16,'FL DOH Cumulative'!H18-'FL DOH Cumulative'!H17))</f>
        <v>135</v>
      </c>
      <c r="K17" s="28">
        <f t="shared" si="6"/>
        <v>7.9812206572769953E-2</v>
      </c>
      <c r="L17" s="28">
        <f t="shared" si="1"/>
        <v>0.12903225806451613</v>
      </c>
      <c r="M17" s="29">
        <f>IF('FL DOH Cumulative'!K18="","",IF('FL DOH Cumulative'!K17="",'FL DOH Cumulative'!K18-'FL DOH Cumulative'!K16,'FL DOH Cumulative'!K18-'FL DOH Cumulative'!K17))</f>
        <v>155</v>
      </c>
      <c r="N17" s="26">
        <f>IF('FL DOH Cumulative'!L18="","",IF('FL DOH Cumulative'!L17="",'FL DOH Cumulative'!L18-'FL DOH Cumulative'!L16,'FL DOH Cumulative'!L18-'FL DOH Cumulative'!L17))</f>
        <v>0</v>
      </c>
      <c r="O17" s="27">
        <f>IF('FL DOH Cumulative'!N18="","",IF('FL DOH Cumulative'!N17="",'FL DOH Cumulative'!N18-'FL DOH Cumulative'!N16,'FL DOH Cumulative'!N18-'FL DOH Cumulative'!N17))</f>
        <v>18</v>
      </c>
      <c r="P17" s="27">
        <f>IF('FL DOH Cumulative'!M18="","",IF('FL DOH Cumulative'!M17="",'FL DOH Cumulative'!M18-'FL DOH Cumulative'!M16,'FL DOH Cumulative'!M18-'FL DOH Cumulative'!M17))</f>
        <v>150</v>
      </c>
      <c r="Q17" s="28">
        <f t="shared" si="7"/>
        <v>7.8677309007981755E-2</v>
      </c>
      <c r="R17" s="28">
        <f t="shared" si="2"/>
        <v>0.10714285714285714</v>
      </c>
      <c r="S17" s="29">
        <f>IF('FL DOH Cumulative'!P18="","",IF('FL DOH Cumulative'!P17="",'FL DOH Cumulative'!P18-'FL DOH Cumulative'!P16,'FL DOH Cumulative'!P18-'FL DOH Cumulative'!P17))</f>
        <v>168</v>
      </c>
      <c r="T17" s="26">
        <f>IF('FL DOH Cumulative'!Q18="","",IF('FL DOH Cumulative'!Q17="",'FL DOH Cumulative'!Q18-'FL DOH Cumulative'!Q16,'FL DOH Cumulative'!Q18-'FL DOH Cumulative'!Q17))</f>
        <v>0</v>
      </c>
      <c r="U17" s="27">
        <f>IF('FL DOH Cumulative'!S18="","",IF('FL DOH Cumulative'!S17="",'FL DOH Cumulative'!S18-'FL DOH Cumulative'!S16,'FL DOH Cumulative'!S18-'FL DOH Cumulative'!S17))</f>
        <v>71</v>
      </c>
      <c r="V17" s="27">
        <f>IF('FL DOH Cumulative'!R18="","",IF('FL DOH Cumulative'!R17="",'FL DOH Cumulative'!R18-'FL DOH Cumulative'!R16,'FL DOH Cumulative'!R18-'FL DOH Cumulative'!R17))</f>
        <v>905</v>
      </c>
      <c r="W17" s="28">
        <f t="shared" si="4"/>
        <v>8.0607723148343538E-2</v>
      </c>
      <c r="X17" s="28">
        <f t="shared" si="3"/>
        <v>7.274590163934426E-2</v>
      </c>
      <c r="Y17" s="29">
        <f>IF('FL DOH Cumulative'!U18="","",IF('FL DOH Cumulative'!U17="",'FL DOH Cumulative'!U18-'FL DOH Cumulative'!U16,'FL DOH Cumulative'!U18-'FL DOH Cumulative'!U17))</f>
        <v>976</v>
      </c>
      <c r="Z17" s="26">
        <v>29</v>
      </c>
      <c r="AA17" s="27">
        <v>1863</v>
      </c>
      <c r="AB17" s="25">
        <f t="shared" si="8"/>
        <v>2.2470215653747551E-2</v>
      </c>
      <c r="AC17" s="6">
        <v>68</v>
      </c>
      <c r="AD17" s="7">
        <v>2477</v>
      </c>
      <c r="AE17" s="25">
        <f t="shared" si="9"/>
        <v>4.6849479927791628E-2</v>
      </c>
      <c r="AF17" s="28"/>
    </row>
    <row r="18" spans="1:32">
      <c r="A18" s="1">
        <v>44155</v>
      </c>
      <c r="B18" s="26">
        <f>IF('FL DOH Cumulative'!B19="","",IF('FL DOH Cumulative'!B18="",'FL DOH Cumulative'!B19-'FL DOH Cumulative'!B17,'FL DOH Cumulative'!B19-'FL DOH Cumulative'!B18))</f>
        <v>0</v>
      </c>
      <c r="C18" s="27">
        <f>IF('FL DOH Cumulative'!D19="","",IF('FL DOH Cumulative'!D18="",'FL DOH Cumulative'!D19-'FL DOH Cumulative'!D17,'FL DOH Cumulative'!D19-'FL DOH Cumulative'!D18))</f>
        <v>38</v>
      </c>
      <c r="D18" s="27">
        <f>IF('FL DOH Cumulative'!C19="","",IF('FL DOH Cumulative'!C18="",'FL DOH Cumulative'!C19-'FL DOH Cumulative'!C17,'FL DOH Cumulative'!C19-'FL DOH Cumulative'!C18))</f>
        <v>687</v>
      </c>
      <c r="E18" s="28">
        <f t="shared" si="5"/>
        <v>7.5068660360085443E-2</v>
      </c>
      <c r="F18" s="28">
        <f t="shared" si="0"/>
        <v>5.2413793103448278E-2</v>
      </c>
      <c r="G18" s="29">
        <f>IF('FL DOH Cumulative'!F19="","",IF('FL DOH Cumulative'!F18="",'FL DOH Cumulative'!F19-'FL DOH Cumulative'!F17,'FL DOH Cumulative'!F19-'FL DOH Cumulative'!F18))</f>
        <v>725</v>
      </c>
      <c r="H18" s="26">
        <f>IF('FL DOH Cumulative'!G19="","",IF('FL DOH Cumulative'!G18="",'FL DOH Cumulative'!G19-'FL DOH Cumulative'!G17,'FL DOH Cumulative'!G19-'FL DOH Cumulative'!G18))</f>
        <v>1</v>
      </c>
      <c r="I18" s="27">
        <f>IF('FL DOH Cumulative'!I19="","",IF('FL DOH Cumulative'!I18="",'FL DOH Cumulative'!I19-'FL DOH Cumulative'!I17,'FL DOH Cumulative'!I19-'FL DOH Cumulative'!I18))</f>
        <v>12</v>
      </c>
      <c r="J18" s="27">
        <f>IF('FL DOH Cumulative'!H19="","",IF('FL DOH Cumulative'!H18="",'FL DOH Cumulative'!H19-'FL DOH Cumulative'!H17,'FL DOH Cumulative'!H19-'FL DOH Cumulative'!H18))</f>
        <v>226</v>
      </c>
      <c r="K18" s="28">
        <f t="shared" si="6"/>
        <v>7.7524893314367002E-2</v>
      </c>
      <c r="L18" s="28">
        <f t="shared" si="1"/>
        <v>5.0420168067226892E-2</v>
      </c>
      <c r="M18" s="29">
        <f>IF('FL DOH Cumulative'!K19="","",IF('FL DOH Cumulative'!K18="",'FL DOH Cumulative'!K19-'FL DOH Cumulative'!K17,'FL DOH Cumulative'!K19-'FL DOH Cumulative'!K18))</f>
        <v>239</v>
      </c>
      <c r="N18" s="26">
        <f>IF('FL DOH Cumulative'!L19="","",IF('FL DOH Cumulative'!L18="",'FL DOH Cumulative'!L19-'FL DOH Cumulative'!L17,'FL DOH Cumulative'!L19-'FL DOH Cumulative'!L18))</f>
        <v>0</v>
      </c>
      <c r="O18" s="27">
        <f>IF('FL DOH Cumulative'!N19="","",IF('FL DOH Cumulative'!N18="",'FL DOH Cumulative'!N19-'FL DOH Cumulative'!N17,'FL DOH Cumulative'!N19-'FL DOH Cumulative'!N18))</f>
        <v>16</v>
      </c>
      <c r="P18" s="27">
        <f>IF('FL DOH Cumulative'!M19="","",IF('FL DOH Cumulative'!M18="",'FL DOH Cumulative'!M19-'FL DOH Cumulative'!M17,'FL DOH Cumulative'!M19-'FL DOH Cumulative'!M18))</f>
        <v>116</v>
      </c>
      <c r="Q18" s="28">
        <f t="shared" si="7"/>
        <v>8.3665338645418322E-2</v>
      </c>
      <c r="R18" s="28">
        <f t="shared" si="2"/>
        <v>0.12121212121212122</v>
      </c>
      <c r="S18" s="29">
        <f>IF('FL DOH Cumulative'!P19="","",IF('FL DOH Cumulative'!P18="",'FL DOH Cumulative'!P19-'FL DOH Cumulative'!P17,'FL DOH Cumulative'!P19-'FL DOH Cumulative'!P18))</f>
        <v>132</v>
      </c>
      <c r="T18" s="26">
        <f>IF('FL DOH Cumulative'!Q19="","",IF('FL DOH Cumulative'!Q18="",'FL DOH Cumulative'!Q19-'FL DOH Cumulative'!Q17,'FL DOH Cumulative'!Q19-'FL DOH Cumulative'!Q18))</f>
        <v>1</v>
      </c>
      <c r="U18" s="27">
        <f>IF('FL DOH Cumulative'!S19="","",IF('FL DOH Cumulative'!S18="",'FL DOH Cumulative'!S19-'FL DOH Cumulative'!S17,'FL DOH Cumulative'!S19-'FL DOH Cumulative'!S18))</f>
        <v>66</v>
      </c>
      <c r="V18" s="27">
        <f>IF('FL DOH Cumulative'!R19="","",IF('FL DOH Cumulative'!R18="",'FL DOH Cumulative'!R19-'FL DOH Cumulative'!R17,'FL DOH Cumulative'!R19-'FL DOH Cumulative'!R18))</f>
        <v>1029</v>
      </c>
      <c r="W18" s="28">
        <f t="shared" si="4"/>
        <v>7.7193599437313173E-2</v>
      </c>
      <c r="X18" s="28">
        <f t="shared" si="3"/>
        <v>6.0273972602739728E-2</v>
      </c>
      <c r="Y18" s="29">
        <f>IF('FL DOH Cumulative'!U19="","",IF('FL DOH Cumulative'!U18="",'FL DOH Cumulative'!U19-'FL DOH Cumulative'!U17,'FL DOH Cumulative'!U19-'FL DOH Cumulative'!U18))</f>
        <v>1096</v>
      </c>
      <c r="Z18" s="26">
        <v>34</v>
      </c>
      <c r="AA18" s="27">
        <v>2228</v>
      </c>
      <c r="AB18" s="25">
        <f t="shared" si="8"/>
        <v>1.9798500468603562E-2</v>
      </c>
      <c r="AC18" s="6">
        <v>98</v>
      </c>
      <c r="AD18" s="7">
        <v>3063</v>
      </c>
      <c r="AE18" s="25">
        <f t="shared" si="9"/>
        <v>4.3441938178780282E-2</v>
      </c>
      <c r="AF18" s="28"/>
    </row>
    <row r="19" spans="1:32">
      <c r="A19" s="1">
        <v>44156</v>
      </c>
      <c r="B19" s="26">
        <f>IF('FL DOH Cumulative'!B20="","",IF('FL DOH Cumulative'!B19="",'FL DOH Cumulative'!B20-'FL DOH Cumulative'!B18,'FL DOH Cumulative'!B20-'FL DOH Cumulative'!B19))</f>
        <v>0</v>
      </c>
      <c r="C19" s="27">
        <f>IF('FL DOH Cumulative'!D20="","",IF('FL DOH Cumulative'!D19="",'FL DOH Cumulative'!D20-'FL DOH Cumulative'!D18,'FL DOH Cumulative'!D20-'FL DOH Cumulative'!D19))</f>
        <v>17</v>
      </c>
      <c r="D19" s="27">
        <f>IF('FL DOH Cumulative'!C20="","",IF('FL DOH Cumulative'!C19="",'FL DOH Cumulative'!C20-'FL DOH Cumulative'!C18,'FL DOH Cumulative'!C20-'FL DOH Cumulative'!C19))</f>
        <v>425</v>
      </c>
      <c r="E19" s="28">
        <f t="shared" si="5"/>
        <v>6.735588972431078E-2</v>
      </c>
      <c r="F19" s="28">
        <f t="shared" si="0"/>
        <v>3.8461538461538464E-2</v>
      </c>
      <c r="G19" s="29">
        <f>IF('FL DOH Cumulative'!F20="","",IF('FL DOH Cumulative'!F19="",'FL DOH Cumulative'!F20-'FL DOH Cumulative'!F18,'FL DOH Cumulative'!F20-'FL DOH Cumulative'!F19))</f>
        <v>442</v>
      </c>
      <c r="H19" s="26">
        <f>IF('FL DOH Cumulative'!G20="","",IF('FL DOH Cumulative'!G19="",'FL DOH Cumulative'!G20-'FL DOH Cumulative'!G18,'FL DOH Cumulative'!G20-'FL DOH Cumulative'!G19))</f>
        <v>2</v>
      </c>
      <c r="I19" s="27">
        <f>IF('FL DOH Cumulative'!I20="","",IF('FL DOH Cumulative'!I19="",'FL DOH Cumulative'!I20-'FL DOH Cumulative'!I18,'FL DOH Cumulative'!I20-'FL DOH Cumulative'!I19))</f>
        <v>15</v>
      </c>
      <c r="J19" s="27">
        <f>IF('FL DOH Cumulative'!H20="","",IF('FL DOH Cumulative'!H19="",'FL DOH Cumulative'!H20-'FL DOH Cumulative'!H18,'FL DOH Cumulative'!H20-'FL DOH Cumulative'!H19))</f>
        <v>146</v>
      </c>
      <c r="K19" s="28">
        <f t="shared" si="6"/>
        <v>7.4500768049155147E-2</v>
      </c>
      <c r="L19" s="28">
        <f t="shared" si="1"/>
        <v>9.3167701863354033E-2</v>
      </c>
      <c r="M19" s="29">
        <f>IF('FL DOH Cumulative'!K20="","",IF('FL DOH Cumulative'!K19="",'FL DOH Cumulative'!K20-'FL DOH Cumulative'!K18,'FL DOH Cumulative'!K20-'FL DOH Cumulative'!K19))</f>
        <v>163</v>
      </c>
      <c r="N19" s="26">
        <f>IF('FL DOH Cumulative'!L20="","",IF('FL DOH Cumulative'!L19="",'FL DOH Cumulative'!L20-'FL DOH Cumulative'!L18,'FL DOH Cumulative'!L20-'FL DOH Cumulative'!L19))</f>
        <v>0</v>
      </c>
      <c r="O19" s="27">
        <f>IF('FL DOH Cumulative'!N20="","",IF('FL DOH Cumulative'!N19="",'FL DOH Cumulative'!N20-'FL DOH Cumulative'!N18,'FL DOH Cumulative'!N20-'FL DOH Cumulative'!N19))</f>
        <v>15</v>
      </c>
      <c r="P19" s="27">
        <f>IF('FL DOH Cumulative'!M20="","",IF('FL DOH Cumulative'!M19="",'FL DOH Cumulative'!M20-'FL DOH Cumulative'!M18,'FL DOH Cumulative'!M20-'FL DOH Cumulative'!M19))</f>
        <v>149</v>
      </c>
      <c r="Q19" s="28">
        <f t="shared" si="7"/>
        <v>9.2063492063492069E-2</v>
      </c>
      <c r="R19" s="28">
        <f t="shared" si="2"/>
        <v>9.1463414634146339E-2</v>
      </c>
      <c r="S19" s="29">
        <f>IF('FL DOH Cumulative'!P20="","",IF('FL DOH Cumulative'!P19="",'FL DOH Cumulative'!P20-'FL DOH Cumulative'!P18,'FL DOH Cumulative'!P20-'FL DOH Cumulative'!P19))</f>
        <v>164</v>
      </c>
      <c r="T19" s="26">
        <f>IF('FL DOH Cumulative'!Q20="","",IF('FL DOH Cumulative'!Q19="",'FL DOH Cumulative'!Q20-'FL DOH Cumulative'!Q18,'FL DOH Cumulative'!Q20-'FL DOH Cumulative'!Q19))</f>
        <v>2</v>
      </c>
      <c r="U19" s="27">
        <f>IF('FL DOH Cumulative'!S20="","",IF('FL DOH Cumulative'!S19="",'FL DOH Cumulative'!S20-'FL DOH Cumulative'!S18,'FL DOH Cumulative'!S20-'FL DOH Cumulative'!S19))</f>
        <v>47</v>
      </c>
      <c r="V19" s="27">
        <f>IF('FL DOH Cumulative'!R20="","",IF('FL DOH Cumulative'!R19="",'FL DOH Cumulative'!R20-'FL DOH Cumulative'!R18,'FL DOH Cumulative'!R20-'FL DOH Cumulative'!R19))</f>
        <v>720</v>
      </c>
      <c r="W19" s="28">
        <f t="shared" si="4"/>
        <v>7.3359073359073365E-2</v>
      </c>
      <c r="X19" s="28">
        <f t="shared" si="3"/>
        <v>6.1277705345501955E-2</v>
      </c>
      <c r="Y19" s="29">
        <f>IF('FL DOH Cumulative'!U20="","",IF('FL DOH Cumulative'!U19="",'FL DOH Cumulative'!U20-'FL DOH Cumulative'!U18,'FL DOH Cumulative'!U20-'FL DOH Cumulative'!U19))</f>
        <v>769</v>
      </c>
      <c r="Z19" s="26">
        <v>13</v>
      </c>
      <c r="AA19" s="27">
        <v>754</v>
      </c>
      <c r="AB19" s="25">
        <f t="shared" si="8"/>
        <v>1.9008359097675485E-2</v>
      </c>
      <c r="AC19" s="6">
        <v>61</v>
      </c>
      <c r="AD19" s="7">
        <v>1732</v>
      </c>
      <c r="AE19" s="25">
        <f t="shared" si="9"/>
        <v>4.1602248770203798E-2</v>
      </c>
      <c r="AF19" s="28"/>
    </row>
    <row r="20" spans="1:32">
      <c r="A20" s="1">
        <v>44157</v>
      </c>
      <c r="B20" s="26">
        <f>IF('FL DOH Cumulative'!B21="","",IF('FL DOH Cumulative'!B20="",'FL DOH Cumulative'!B21-'FL DOH Cumulative'!B19,'FL DOH Cumulative'!B21-'FL DOH Cumulative'!B20))</f>
        <v>0</v>
      </c>
      <c r="C20" s="27">
        <f>IF('FL DOH Cumulative'!D21="","",IF('FL DOH Cumulative'!D20="",'FL DOH Cumulative'!D21-'FL DOH Cumulative'!D19,'FL DOH Cumulative'!D21-'FL DOH Cumulative'!D20))</f>
        <v>10</v>
      </c>
      <c r="D20" s="27">
        <f>IF('FL DOH Cumulative'!C21="","",IF('FL DOH Cumulative'!C20="",'FL DOH Cumulative'!C21-'FL DOH Cumulative'!C19,'FL DOH Cumulative'!C21-'FL DOH Cumulative'!C20))</f>
        <v>73</v>
      </c>
      <c r="E20" s="28">
        <f t="shared" si="5"/>
        <v>6.6916823014383994E-2</v>
      </c>
      <c r="F20" s="28">
        <f t="shared" si="0"/>
        <v>0.12048192771084337</v>
      </c>
      <c r="G20" s="29">
        <f>IF('FL DOH Cumulative'!F21="","",IF('FL DOH Cumulative'!F20="",'FL DOH Cumulative'!F21-'FL DOH Cumulative'!F19,'FL DOH Cumulative'!F21-'FL DOH Cumulative'!F20))</f>
        <v>83</v>
      </c>
      <c r="H20" s="26">
        <f>IF('FL DOH Cumulative'!G21="","",IF('FL DOH Cumulative'!G20="",'FL DOH Cumulative'!G21-'FL DOH Cumulative'!G19,'FL DOH Cumulative'!G21-'FL DOH Cumulative'!G20))</f>
        <v>1</v>
      </c>
      <c r="I20" s="27">
        <f>IF('FL DOH Cumulative'!I21="","",IF('FL DOH Cumulative'!I20="",'FL DOH Cumulative'!I21-'FL DOH Cumulative'!I19,'FL DOH Cumulative'!I21-'FL DOH Cumulative'!I20))</f>
        <v>18</v>
      </c>
      <c r="J20" s="27">
        <f>IF('FL DOH Cumulative'!H21="","",IF('FL DOH Cumulative'!H20="",'FL DOH Cumulative'!H21-'FL DOH Cumulative'!H19,'FL DOH Cumulative'!H21-'FL DOH Cumulative'!H20))</f>
        <v>109</v>
      </c>
      <c r="K20" s="28">
        <f t="shared" si="6"/>
        <v>8.0721003134796243E-2</v>
      </c>
      <c r="L20" s="28">
        <f t="shared" si="1"/>
        <v>0.14173228346456693</v>
      </c>
      <c r="M20" s="29">
        <f>IF('FL DOH Cumulative'!K21="","",IF('FL DOH Cumulative'!K20="",'FL DOH Cumulative'!K21-'FL DOH Cumulative'!K19,'FL DOH Cumulative'!K21-'FL DOH Cumulative'!K20))</f>
        <v>128</v>
      </c>
      <c r="N20" s="26">
        <f>IF('FL DOH Cumulative'!L21="","",IF('FL DOH Cumulative'!L20="",'FL DOH Cumulative'!L21-'FL DOH Cumulative'!L19,'FL DOH Cumulative'!L21-'FL DOH Cumulative'!L20))</f>
        <v>0</v>
      </c>
      <c r="O20" s="27">
        <f>IF('FL DOH Cumulative'!N21="","",IF('FL DOH Cumulative'!N20="",'FL DOH Cumulative'!N21-'FL DOH Cumulative'!N19,'FL DOH Cumulative'!N21-'FL DOH Cumulative'!N20))</f>
        <v>5</v>
      </c>
      <c r="P20" s="27">
        <f>IF('FL DOH Cumulative'!M21="","",IF('FL DOH Cumulative'!M20="",'FL DOH Cumulative'!M21-'FL DOH Cumulative'!M19,'FL DOH Cumulative'!M21-'FL DOH Cumulative'!M20))</f>
        <v>30</v>
      </c>
      <c r="Q20" s="28">
        <f t="shared" si="7"/>
        <v>9.6810933940774488E-2</v>
      </c>
      <c r="R20" s="28">
        <f t="shared" si="2"/>
        <v>0.14285714285714285</v>
      </c>
      <c r="S20" s="29">
        <f>IF('FL DOH Cumulative'!P21="","",IF('FL DOH Cumulative'!P20="",'FL DOH Cumulative'!P21-'FL DOH Cumulative'!P19,'FL DOH Cumulative'!P21-'FL DOH Cumulative'!P20))</f>
        <v>35</v>
      </c>
      <c r="T20" s="26">
        <f>IF('FL DOH Cumulative'!Q21="","",IF('FL DOH Cumulative'!Q20="",'FL DOH Cumulative'!Q21-'FL DOH Cumulative'!Q19,'FL DOH Cumulative'!Q21-'FL DOH Cumulative'!Q20))</f>
        <v>1</v>
      </c>
      <c r="U20" s="27">
        <f>IF('FL DOH Cumulative'!S21="","",IF('FL DOH Cumulative'!S20="",'FL DOH Cumulative'!S21-'FL DOH Cumulative'!S19,'FL DOH Cumulative'!S21-'FL DOH Cumulative'!S20))</f>
        <v>33</v>
      </c>
      <c r="V20" s="27">
        <f>IF('FL DOH Cumulative'!R21="","",IF('FL DOH Cumulative'!R20="",'FL DOH Cumulative'!R21-'FL DOH Cumulative'!R19,'FL DOH Cumulative'!R21-'FL DOH Cumulative'!R20))</f>
        <v>212</v>
      </c>
      <c r="W20" s="28">
        <f t="shared" si="4"/>
        <v>7.511210762331838E-2</v>
      </c>
      <c r="X20" s="28">
        <f t="shared" si="3"/>
        <v>0.13469387755102041</v>
      </c>
      <c r="Y20" s="29">
        <f>IF('FL DOH Cumulative'!U21="","",IF('FL DOH Cumulative'!U20="",'FL DOH Cumulative'!U21-'FL DOH Cumulative'!U19,'FL DOH Cumulative'!U21-'FL DOH Cumulative'!U20))</f>
        <v>246</v>
      </c>
      <c r="Z20" s="26">
        <v>4</v>
      </c>
      <c r="AA20" s="27">
        <v>125</v>
      </c>
      <c r="AB20" s="25">
        <f t="shared" si="8"/>
        <v>1.8958428506167201E-2</v>
      </c>
      <c r="AC20" s="6">
        <v>55</v>
      </c>
      <c r="AD20" s="7">
        <v>1034</v>
      </c>
      <c r="AE20" s="25">
        <f t="shared" si="9"/>
        <v>4.0164214847759151E-2</v>
      </c>
      <c r="AF20" s="28"/>
    </row>
    <row r="21" spans="1:32">
      <c r="A21" s="1">
        <v>44158</v>
      </c>
      <c r="B21" s="26">
        <f>IF('FL DOH Cumulative'!B22="","",IF('FL DOH Cumulative'!B21="",'FL DOH Cumulative'!B22-'FL DOH Cumulative'!B20,'FL DOH Cumulative'!B22-'FL DOH Cumulative'!B21))</f>
        <v>0</v>
      </c>
      <c r="C21" s="27">
        <f>IF('FL DOH Cumulative'!D22="","",IF('FL DOH Cumulative'!D21="",'FL DOH Cumulative'!D22-'FL DOH Cumulative'!D20,'FL DOH Cumulative'!D22-'FL DOH Cumulative'!D21))</f>
        <v>15</v>
      </c>
      <c r="D21" s="27">
        <f>IF('FL DOH Cumulative'!C22="","",IF('FL DOH Cumulative'!C21="",'FL DOH Cumulative'!C22-'FL DOH Cumulative'!C20,'FL DOH Cumulative'!C22-'FL DOH Cumulative'!C21))</f>
        <v>280</v>
      </c>
      <c r="E21" s="28">
        <f t="shared" si="5"/>
        <v>6.4760793465577601E-2</v>
      </c>
      <c r="F21" s="28">
        <f t="shared" si="0"/>
        <v>5.0847457627118647E-2</v>
      </c>
      <c r="G21" s="29">
        <f>IF('FL DOH Cumulative'!F22="","",IF('FL DOH Cumulative'!F21="",'FL DOH Cumulative'!F22-'FL DOH Cumulative'!F20,'FL DOH Cumulative'!F22-'FL DOH Cumulative'!F21))</f>
        <v>295</v>
      </c>
      <c r="H21" s="26">
        <f>IF('FL DOH Cumulative'!G22="","",IF('FL DOH Cumulative'!G21="",'FL DOH Cumulative'!G22-'FL DOH Cumulative'!G20,'FL DOH Cumulative'!G22-'FL DOH Cumulative'!G21))</f>
        <v>0</v>
      </c>
      <c r="I21" s="27">
        <f>IF('FL DOH Cumulative'!I22="","",IF('FL DOH Cumulative'!I21="",'FL DOH Cumulative'!I22-'FL DOH Cumulative'!I20,'FL DOH Cumulative'!I22-'FL DOH Cumulative'!I21))</f>
        <v>13</v>
      </c>
      <c r="J21" s="27">
        <f>IF('FL DOH Cumulative'!H22="","",IF('FL DOH Cumulative'!H21="",'FL DOH Cumulative'!H22-'FL DOH Cumulative'!H20,'FL DOH Cumulative'!H22-'FL DOH Cumulative'!H21))</f>
        <v>127</v>
      </c>
      <c r="K21" s="28">
        <f t="shared" si="6"/>
        <v>8.2792207792207792E-2</v>
      </c>
      <c r="L21" s="28">
        <f t="shared" si="1"/>
        <v>9.285714285714286E-2</v>
      </c>
      <c r="M21" s="29">
        <f>IF('FL DOH Cumulative'!K22="","",IF('FL DOH Cumulative'!K21="",'FL DOH Cumulative'!K22-'FL DOH Cumulative'!K20,'FL DOH Cumulative'!K22-'FL DOH Cumulative'!K21))</f>
        <v>140</v>
      </c>
      <c r="N21" s="26">
        <f>IF('FL DOH Cumulative'!L22="","",IF('FL DOH Cumulative'!L21="",'FL DOH Cumulative'!L22-'FL DOH Cumulative'!L20,'FL DOH Cumulative'!L22-'FL DOH Cumulative'!L21))</f>
        <v>0</v>
      </c>
      <c r="O21" s="27">
        <f>IF('FL DOH Cumulative'!N22="","",IF('FL DOH Cumulative'!N21="",'FL DOH Cumulative'!N22-'FL DOH Cumulative'!N20,'FL DOH Cumulative'!N22-'FL DOH Cumulative'!N21))</f>
        <v>10</v>
      </c>
      <c r="P21" s="27">
        <f>IF('FL DOH Cumulative'!M22="","",IF('FL DOH Cumulative'!M21="",'FL DOH Cumulative'!M22-'FL DOH Cumulative'!M20,'FL DOH Cumulative'!M22-'FL DOH Cumulative'!M21))</f>
        <v>98</v>
      </c>
      <c r="Q21" s="28">
        <f t="shared" si="7"/>
        <v>0.10324825986078887</v>
      </c>
      <c r="R21" s="28">
        <f t="shared" si="2"/>
        <v>9.2592592592592587E-2</v>
      </c>
      <c r="S21" s="29">
        <f>IF('FL DOH Cumulative'!P22="","",IF('FL DOH Cumulative'!P21="",'FL DOH Cumulative'!P22-'FL DOH Cumulative'!P20,'FL DOH Cumulative'!P22-'FL DOH Cumulative'!P21))</f>
        <v>108</v>
      </c>
      <c r="T21" s="26">
        <f>IF('FL DOH Cumulative'!Q22="","",IF('FL DOH Cumulative'!Q21="",'FL DOH Cumulative'!Q22-'FL DOH Cumulative'!Q20,'FL DOH Cumulative'!Q22-'FL DOH Cumulative'!Q21))</f>
        <v>0</v>
      </c>
      <c r="U21" s="27">
        <f>IF('FL DOH Cumulative'!S22="","",IF('FL DOH Cumulative'!S21="",'FL DOH Cumulative'!S22-'FL DOH Cumulative'!S20,'FL DOH Cumulative'!S22-'FL DOH Cumulative'!S21))</f>
        <v>38</v>
      </c>
      <c r="V21" s="27">
        <f>IF('FL DOH Cumulative'!R22="","",IF('FL DOH Cumulative'!R21="",'FL DOH Cumulative'!R22-'FL DOH Cumulative'!R20,'FL DOH Cumulative'!R22-'FL DOH Cumulative'!R21))</f>
        <v>505</v>
      </c>
      <c r="W21" s="28">
        <f t="shared" si="4"/>
        <v>7.4791742122419416E-2</v>
      </c>
      <c r="X21" s="28">
        <f t="shared" si="3"/>
        <v>6.9981583793738492E-2</v>
      </c>
      <c r="Y21" s="29">
        <f>IF('FL DOH Cumulative'!U22="","",IF('FL DOH Cumulative'!U21="",'FL DOH Cumulative'!U22-'FL DOH Cumulative'!U20,'FL DOH Cumulative'!U22-'FL DOH Cumulative'!U21))</f>
        <v>543</v>
      </c>
      <c r="Z21" s="26">
        <v>17</v>
      </c>
      <c r="AA21" s="27">
        <v>1714</v>
      </c>
      <c r="AB21" s="25">
        <f t="shared" si="8"/>
        <v>1.7533373181908746E-2</v>
      </c>
      <c r="AC21" s="6">
        <v>76</v>
      </c>
      <c r="AD21" s="7">
        <v>2329</v>
      </c>
      <c r="AE21" s="25">
        <f t="shared" si="9"/>
        <v>3.8422839894352911E-2</v>
      </c>
      <c r="AF21" s="28"/>
    </row>
    <row r="22" spans="1:32">
      <c r="A22" s="1">
        <v>44159</v>
      </c>
      <c r="B22" s="26">
        <f>IF('FL DOH Cumulative'!B23="","",IF('FL DOH Cumulative'!B22="",'FL DOH Cumulative'!B23-'FL DOH Cumulative'!B21,'FL DOH Cumulative'!B23-'FL DOH Cumulative'!B22))</f>
        <v>0</v>
      </c>
      <c r="C22" s="27">
        <f>IF('FL DOH Cumulative'!D23="","",IF('FL DOH Cumulative'!D22="",'FL DOH Cumulative'!D23-'FL DOH Cumulative'!D21,'FL DOH Cumulative'!D23-'FL DOH Cumulative'!D22))</f>
        <v>40</v>
      </c>
      <c r="D22" s="27">
        <f>IF('FL DOH Cumulative'!C23="","",IF('FL DOH Cumulative'!C22="",'FL DOH Cumulative'!C23-'FL DOH Cumulative'!C21,'FL DOH Cumulative'!C23-'FL DOH Cumulative'!C22))</f>
        <v>420</v>
      </c>
      <c r="E22" s="28">
        <f t="shared" si="5"/>
        <v>6.3897763578274758E-2</v>
      </c>
      <c r="F22" s="28">
        <f t="shared" si="0"/>
        <v>8.6956521739130432E-2</v>
      </c>
      <c r="G22" s="29">
        <f>IF('FL DOH Cumulative'!F23="","",IF('FL DOH Cumulative'!F22="",'FL DOH Cumulative'!F23-'FL DOH Cumulative'!F21,'FL DOH Cumulative'!F23-'FL DOH Cumulative'!F22))</f>
        <v>460</v>
      </c>
      <c r="H22" s="26">
        <f>IF('FL DOH Cumulative'!G23="","",IF('FL DOH Cumulative'!G22="",'FL DOH Cumulative'!G23-'FL DOH Cumulative'!G21,'FL DOH Cumulative'!G23-'FL DOH Cumulative'!G22))</f>
        <v>0</v>
      </c>
      <c r="I22" s="27">
        <f>IF('FL DOH Cumulative'!I23="","",IF('FL DOH Cumulative'!I22="",'FL DOH Cumulative'!I23-'FL DOH Cumulative'!I21,'FL DOH Cumulative'!I23-'FL DOH Cumulative'!I22))</f>
        <v>13</v>
      </c>
      <c r="J22" s="27">
        <f>IF('FL DOH Cumulative'!H23="","",IF('FL DOH Cumulative'!H22="",'FL DOH Cumulative'!H23-'FL DOH Cumulative'!H21,'FL DOH Cumulative'!H23-'FL DOH Cumulative'!H22))</f>
        <v>172</v>
      </c>
      <c r="K22" s="28">
        <f t="shared" si="6"/>
        <v>8.7171052631578941E-2</v>
      </c>
      <c r="L22" s="28">
        <f t="shared" si="1"/>
        <v>7.0270270270270274E-2</v>
      </c>
      <c r="M22" s="29">
        <f>IF('FL DOH Cumulative'!K23="","",IF('FL DOH Cumulative'!K22="",'FL DOH Cumulative'!K23-'FL DOH Cumulative'!K21,'FL DOH Cumulative'!K23-'FL DOH Cumulative'!K22))</f>
        <v>185</v>
      </c>
      <c r="N22" s="26">
        <f>IF('FL DOH Cumulative'!L23="","",IF('FL DOH Cumulative'!L22="",'FL DOH Cumulative'!L23-'FL DOH Cumulative'!L21,'FL DOH Cumulative'!L23-'FL DOH Cumulative'!L22))</f>
        <v>1</v>
      </c>
      <c r="O22" s="27">
        <f>IF('FL DOH Cumulative'!N23="","",IF('FL DOH Cumulative'!N22="",'FL DOH Cumulative'!N23-'FL DOH Cumulative'!N21,'FL DOH Cumulative'!N23-'FL DOH Cumulative'!N22))</f>
        <v>25</v>
      </c>
      <c r="P22" s="27">
        <f>IF('FL DOH Cumulative'!M23="","",IF('FL DOH Cumulative'!M22="",'FL DOH Cumulative'!M23-'FL DOH Cumulative'!M21,'FL DOH Cumulative'!M23-'FL DOH Cumulative'!M22))</f>
        <v>82</v>
      </c>
      <c r="Q22" s="28">
        <f t="shared" si="7"/>
        <v>0.1167076167076167</v>
      </c>
      <c r="R22" s="28">
        <f t="shared" si="2"/>
        <v>0.23364485981308411</v>
      </c>
      <c r="S22" s="29">
        <f>IF('FL DOH Cumulative'!P23="","",IF('FL DOH Cumulative'!P22="",'FL DOH Cumulative'!P23-'FL DOH Cumulative'!P21,'FL DOH Cumulative'!P23-'FL DOH Cumulative'!P22))</f>
        <v>108</v>
      </c>
      <c r="T22" s="26">
        <f>IF('FL DOH Cumulative'!Q23="","",IF('FL DOH Cumulative'!Q22="",'FL DOH Cumulative'!Q23-'FL DOH Cumulative'!Q21,'FL DOH Cumulative'!Q23-'FL DOH Cumulative'!Q22))</f>
        <v>1</v>
      </c>
      <c r="U22" s="27">
        <f>IF('FL DOH Cumulative'!S23="","",IF('FL DOH Cumulative'!S22="",'FL DOH Cumulative'!S23-'FL DOH Cumulative'!S21,'FL DOH Cumulative'!S23-'FL DOH Cumulative'!S22))</f>
        <v>78</v>
      </c>
      <c r="V22" s="27">
        <f>IF('FL DOH Cumulative'!R23="","",IF('FL DOH Cumulative'!R22="",'FL DOH Cumulative'!R23-'FL DOH Cumulative'!R21,'FL DOH Cumulative'!R23-'FL DOH Cumulative'!R22))</f>
        <v>674</v>
      </c>
      <c r="W22" s="28">
        <f t="shared" si="4"/>
        <v>7.7713178294573637E-2</v>
      </c>
      <c r="X22" s="28">
        <f t="shared" si="3"/>
        <v>0.10372340425531915</v>
      </c>
      <c r="Y22" s="29">
        <f>IF('FL DOH Cumulative'!U23="","",IF('FL DOH Cumulative'!U22="",'FL DOH Cumulative'!U23-'FL DOH Cumulative'!U21,'FL DOH Cumulative'!U23-'FL DOH Cumulative'!U22))</f>
        <v>753</v>
      </c>
      <c r="Z22" s="26">
        <v>27</v>
      </c>
      <c r="AA22" s="27">
        <v>2095</v>
      </c>
      <c r="AB22" s="25">
        <f t="shared" si="8"/>
        <v>1.5100337770713292E-2</v>
      </c>
      <c r="AC22" s="6">
        <v>82</v>
      </c>
      <c r="AD22" s="7">
        <v>2565</v>
      </c>
      <c r="AE22" s="25">
        <f t="shared" si="9"/>
        <v>3.504687598313723E-2</v>
      </c>
      <c r="AF22" s="28"/>
    </row>
    <row r="23" spans="1:32">
      <c r="A23" s="1">
        <v>44160</v>
      </c>
      <c r="B23" s="26" t="str">
        <f>IF('FL DOH Cumulative'!B24="","",IF('FL DOH Cumulative'!B23="",'FL DOH Cumulative'!B24-'FL DOH Cumulative'!B22,'FL DOH Cumulative'!B24-'FL DOH Cumulative'!B23))</f>
        <v/>
      </c>
      <c r="C23" s="27" t="str">
        <f>IF('FL DOH Cumulative'!D24="","",IF('FL DOH Cumulative'!D23="",'FL DOH Cumulative'!D24-'FL DOH Cumulative'!D22,'FL DOH Cumulative'!D24-'FL DOH Cumulative'!D23))</f>
        <v/>
      </c>
      <c r="D23" s="27" t="str">
        <f>IF('FL DOH Cumulative'!C24="","",IF('FL DOH Cumulative'!C23="",'FL DOH Cumulative'!C24-'FL DOH Cumulative'!C22,'FL DOH Cumulative'!C24-'FL DOH Cumulative'!C23))</f>
        <v/>
      </c>
      <c r="E23" s="28">
        <f t="shared" si="5"/>
        <v>5.7562076749435663E-2</v>
      </c>
      <c r="F23" s="28" t="str">
        <f t="shared" si="0"/>
        <v/>
      </c>
      <c r="G23" s="29" t="str">
        <f>IF('FL DOH Cumulative'!F24="","",IF('FL DOH Cumulative'!F23="",'FL DOH Cumulative'!F24-'FL DOH Cumulative'!F22,'FL DOH Cumulative'!F24-'FL DOH Cumulative'!F23))</f>
        <v/>
      </c>
      <c r="H23" s="26" t="str">
        <f>IF('FL DOH Cumulative'!G24="","",IF('FL DOH Cumulative'!G23="",'FL DOH Cumulative'!G24-'FL DOH Cumulative'!G22,'FL DOH Cumulative'!G24-'FL DOH Cumulative'!G23))</f>
        <v/>
      </c>
      <c r="I23" s="27" t="str">
        <f>IF('FL DOH Cumulative'!I24="","",IF('FL DOH Cumulative'!I23="",'FL DOH Cumulative'!I24-'FL DOH Cumulative'!I22,'FL DOH Cumulative'!I24-'FL DOH Cumulative'!I23))</f>
        <v/>
      </c>
      <c r="J23" s="27" t="str">
        <f>IF('FL DOH Cumulative'!H24="","",IF('FL DOH Cumulative'!H23="",'FL DOH Cumulative'!H24-'FL DOH Cumulative'!H22,'FL DOH Cumulative'!H24-'FL DOH Cumulative'!H23))</f>
        <v/>
      </c>
      <c r="K23" s="28">
        <f t="shared" si="6"/>
        <v>9.0457256461232607E-2</v>
      </c>
      <c r="L23" s="28" t="str">
        <f t="shared" si="1"/>
        <v/>
      </c>
      <c r="M23" s="29" t="str">
        <f>IF('FL DOH Cumulative'!K24="","",IF('FL DOH Cumulative'!K23="",'FL DOH Cumulative'!K24-'FL DOH Cumulative'!K22,'FL DOH Cumulative'!K24-'FL DOH Cumulative'!K23))</f>
        <v/>
      </c>
      <c r="N23" s="26" t="str">
        <f>IF('FL DOH Cumulative'!L24="","",IF('FL DOH Cumulative'!L23="",'FL DOH Cumulative'!L24-'FL DOH Cumulative'!L22,'FL DOH Cumulative'!L24-'FL DOH Cumulative'!L23))</f>
        <v/>
      </c>
      <c r="O23" s="27" t="str">
        <f>IF('FL DOH Cumulative'!N24="","",IF('FL DOH Cumulative'!N23="",'FL DOH Cumulative'!N24-'FL DOH Cumulative'!N22,'FL DOH Cumulative'!N24-'FL DOH Cumulative'!N23))</f>
        <v/>
      </c>
      <c r="P23" s="27" t="str">
        <f>IF('FL DOH Cumulative'!M24="","",IF('FL DOH Cumulative'!M23="",'FL DOH Cumulative'!M24-'FL DOH Cumulative'!M22,'FL DOH Cumulative'!M24-'FL DOH Cumulative'!M23))</f>
        <v/>
      </c>
      <c r="Q23" s="28">
        <f t="shared" si="7"/>
        <v>0.12464985994397759</v>
      </c>
      <c r="R23" s="28" t="str">
        <f t="shared" si="2"/>
        <v/>
      </c>
      <c r="S23" s="29" t="str">
        <f>IF('FL DOH Cumulative'!P24="","",IF('FL DOH Cumulative'!P23="",'FL DOH Cumulative'!P24-'FL DOH Cumulative'!P22,'FL DOH Cumulative'!P24-'FL DOH Cumulative'!P23))</f>
        <v/>
      </c>
      <c r="T23" s="26" t="str">
        <f>IF('FL DOH Cumulative'!Q24="","",IF('FL DOH Cumulative'!Q23="",'FL DOH Cumulative'!Q24-'FL DOH Cumulative'!Q22,'FL DOH Cumulative'!Q24-'FL DOH Cumulative'!Q23))</f>
        <v/>
      </c>
      <c r="U23" s="27" t="str">
        <f>IF('FL DOH Cumulative'!S24="","",IF('FL DOH Cumulative'!S23="",'FL DOH Cumulative'!S24-'FL DOH Cumulative'!S22,'FL DOH Cumulative'!S24-'FL DOH Cumulative'!S23))</f>
        <v/>
      </c>
      <c r="V23" s="27" t="str">
        <f>IF('FL DOH Cumulative'!R24="","",IF('FL DOH Cumulative'!R23="",'FL DOH Cumulative'!R24-'FL DOH Cumulative'!R22,'FL DOH Cumulative'!R24-'FL DOH Cumulative'!R23))</f>
        <v/>
      </c>
      <c r="W23" s="28">
        <f t="shared" si="4"/>
        <v>7.6062128825947928E-2</v>
      </c>
      <c r="X23" s="28" t="str">
        <f t="shared" si="3"/>
        <v/>
      </c>
      <c r="Y23" s="29" t="str">
        <f>IF('FL DOH Cumulative'!U24="","",IF('FL DOH Cumulative'!U23="",'FL DOH Cumulative'!U24-'FL DOH Cumulative'!U22,'FL DOH Cumulative'!U24-'FL DOH Cumulative'!U23))</f>
        <v/>
      </c>
      <c r="Z23" s="26">
        <v>39</v>
      </c>
      <c r="AA23" s="27">
        <v>1618</v>
      </c>
      <c r="AB23" s="25">
        <f t="shared" si="8"/>
        <v>1.5435606060606061E-2</v>
      </c>
      <c r="AC23" s="6">
        <v>98</v>
      </c>
      <c r="AD23" s="7">
        <v>2637</v>
      </c>
      <c r="AE23" s="25">
        <f t="shared" si="9"/>
        <v>3.2854961832061068E-2</v>
      </c>
      <c r="AF23" s="28"/>
    </row>
    <row r="24" spans="1:32">
      <c r="A24" s="1">
        <v>44161</v>
      </c>
      <c r="B24" s="26">
        <f>IF('FL DOH Cumulative'!B25="","",IF('FL DOH Cumulative'!B24="",'FL DOH Cumulative'!B25-'FL DOH Cumulative'!B23,'FL DOH Cumulative'!B25-'FL DOH Cumulative'!B24))</f>
        <v>0</v>
      </c>
      <c r="C24" s="27">
        <f>IF('FL DOH Cumulative'!D25="","",IF('FL DOH Cumulative'!D24="",'FL DOH Cumulative'!D25-'FL DOH Cumulative'!D23,'FL DOH Cumulative'!D25-'FL DOH Cumulative'!D24))</f>
        <v>63</v>
      </c>
      <c r="D24" s="27">
        <f>IF('FL DOH Cumulative'!C25="","",IF('FL DOH Cumulative'!C24="",'FL DOH Cumulative'!C25-'FL DOH Cumulative'!C23,'FL DOH Cumulative'!C25-'FL DOH Cumulative'!C24))</f>
        <v>403</v>
      </c>
      <c r="E24" s="28">
        <f t="shared" si="5"/>
        <v>7.4059085390530147E-2</v>
      </c>
      <c r="F24" s="28">
        <f t="shared" si="0"/>
        <v>0.13519313304721031</v>
      </c>
      <c r="G24" s="29">
        <f>IF('FL DOH Cumulative'!F25="","",IF('FL DOH Cumulative'!F24="",'FL DOH Cumulative'!F25-'FL DOH Cumulative'!F23,'FL DOH Cumulative'!F25-'FL DOH Cumulative'!F24))</f>
        <v>466</v>
      </c>
      <c r="H24" s="26">
        <f>IF('FL DOH Cumulative'!G25="","",IF('FL DOH Cumulative'!G24="",'FL DOH Cumulative'!G25-'FL DOH Cumulative'!G23,'FL DOH Cumulative'!G25-'FL DOH Cumulative'!G24))</f>
        <v>2</v>
      </c>
      <c r="I24" s="27">
        <f>IF('FL DOH Cumulative'!I25="","",IF('FL DOH Cumulative'!I24="",'FL DOH Cumulative'!I25-'FL DOH Cumulative'!I23,'FL DOH Cumulative'!I25-'FL DOH Cumulative'!I24))</f>
        <v>23</v>
      </c>
      <c r="J24" s="27">
        <f>IF('FL DOH Cumulative'!H25="","",IF('FL DOH Cumulative'!H24="",'FL DOH Cumulative'!H25-'FL DOH Cumulative'!H23,'FL DOH Cumulative'!H25-'FL DOH Cumulative'!H24))</f>
        <v>250</v>
      </c>
      <c r="K24" s="28">
        <f t="shared" si="6"/>
        <v>8.3629893238434158E-2</v>
      </c>
      <c r="L24" s="28">
        <f t="shared" si="1"/>
        <v>8.4249084249084255E-2</v>
      </c>
      <c r="M24" s="29">
        <f>IF('FL DOH Cumulative'!K25="","",IF('FL DOH Cumulative'!K24="",'FL DOH Cumulative'!K25-'FL DOH Cumulative'!K23,'FL DOH Cumulative'!K25-'FL DOH Cumulative'!K24))</f>
        <v>275</v>
      </c>
      <c r="N24" s="26">
        <f>IF('FL DOH Cumulative'!L25="","",IF('FL DOH Cumulative'!L24="",'FL DOH Cumulative'!L25-'FL DOH Cumulative'!L23,'FL DOH Cumulative'!L25-'FL DOH Cumulative'!L24))</f>
        <v>0</v>
      </c>
      <c r="O24" s="27">
        <f>IF('FL DOH Cumulative'!N25="","",IF('FL DOH Cumulative'!N24="",'FL DOH Cumulative'!N25-'FL DOH Cumulative'!N23,'FL DOH Cumulative'!N25-'FL DOH Cumulative'!N24))</f>
        <v>32</v>
      </c>
      <c r="P24" s="27">
        <f>IF('FL DOH Cumulative'!M25="","",IF('FL DOH Cumulative'!M24="",'FL DOH Cumulative'!M25-'FL DOH Cumulative'!M23,'FL DOH Cumulative'!M25-'FL DOH Cumulative'!M24))</f>
        <v>143</v>
      </c>
      <c r="Q24" s="28">
        <f t="shared" si="7"/>
        <v>0.14285714285714285</v>
      </c>
      <c r="R24" s="28">
        <f t="shared" si="2"/>
        <v>0.18285714285714286</v>
      </c>
      <c r="S24" s="29">
        <f>IF('FL DOH Cumulative'!P25="","",IF('FL DOH Cumulative'!P24="",'FL DOH Cumulative'!P25-'FL DOH Cumulative'!P23,'FL DOH Cumulative'!P25-'FL DOH Cumulative'!P24))</f>
        <v>175</v>
      </c>
      <c r="T24" s="26">
        <f>IF('FL DOH Cumulative'!Q25="","",IF('FL DOH Cumulative'!Q24="",'FL DOH Cumulative'!Q25-'FL DOH Cumulative'!Q23,'FL DOH Cumulative'!Q25-'FL DOH Cumulative'!Q24))</f>
        <v>2</v>
      </c>
      <c r="U24" s="27">
        <f>IF('FL DOH Cumulative'!S25="","",IF('FL DOH Cumulative'!S24="",'FL DOH Cumulative'!S25-'FL DOH Cumulative'!S23,'FL DOH Cumulative'!S25-'FL DOH Cumulative'!S24))</f>
        <v>118</v>
      </c>
      <c r="V24" s="27">
        <f>IF('FL DOH Cumulative'!R25="","",IF('FL DOH Cumulative'!R24="",'FL DOH Cumulative'!R25-'FL DOH Cumulative'!R23,'FL DOH Cumulative'!R25-'FL DOH Cumulative'!R24))</f>
        <v>796</v>
      </c>
      <c r="W24" s="28">
        <f t="shared" si="4"/>
        <v>8.8044485634847083E-2</v>
      </c>
      <c r="X24" s="28">
        <f t="shared" si="3"/>
        <v>0.12910284463894967</v>
      </c>
      <c r="Y24" s="29">
        <f>IF('FL DOH Cumulative'!U25="","",IF('FL DOH Cumulative'!U24="",'FL DOH Cumulative'!U25-'FL DOH Cumulative'!U23,'FL DOH Cumulative'!U25-'FL DOH Cumulative'!U24))</f>
        <v>916</v>
      </c>
      <c r="Z24" s="26">
        <v>0</v>
      </c>
      <c r="AA24" s="27">
        <v>175</v>
      </c>
      <c r="AB24" s="25">
        <f t="shared" si="8"/>
        <v>1.5153228542349882E-2</v>
      </c>
      <c r="AC24" s="6">
        <v>54</v>
      </c>
      <c r="AD24" s="7">
        <v>1387</v>
      </c>
      <c r="AE24" s="25">
        <f t="shared" si="9"/>
        <v>3.4313404492174709E-2</v>
      </c>
      <c r="AF24" s="28"/>
    </row>
    <row r="25" spans="1:32">
      <c r="A25" s="1">
        <v>44162</v>
      </c>
      <c r="B25" s="26">
        <f>IF('FL DOH Cumulative'!B26="","",IF('FL DOH Cumulative'!B25="",'FL DOH Cumulative'!B26-'FL DOH Cumulative'!B24,'FL DOH Cumulative'!B26-'FL DOH Cumulative'!B25))</f>
        <v>0</v>
      </c>
      <c r="C25" s="27">
        <f>IF('FL DOH Cumulative'!D26="","",IF('FL DOH Cumulative'!D25="",'FL DOH Cumulative'!D26-'FL DOH Cumulative'!D24,'FL DOH Cumulative'!D26-'FL DOH Cumulative'!D25))</f>
        <v>7</v>
      </c>
      <c r="D25" s="27">
        <f>IF('FL DOH Cumulative'!C26="","",IF('FL DOH Cumulative'!C25="",'FL DOH Cumulative'!C26-'FL DOH Cumulative'!C24,'FL DOH Cumulative'!C26-'FL DOH Cumulative'!C25))</f>
        <v>83</v>
      </c>
      <c r="E25" s="28">
        <f t="shared" si="5"/>
        <v>8.2788671023965144E-2</v>
      </c>
      <c r="F25" s="28">
        <f t="shared" si="0"/>
        <v>7.7777777777777779E-2</v>
      </c>
      <c r="G25" s="29">
        <f>IF('FL DOH Cumulative'!F26="","",IF('FL DOH Cumulative'!F25="",'FL DOH Cumulative'!F26-'FL DOH Cumulative'!F24,'FL DOH Cumulative'!F26-'FL DOH Cumulative'!F25))</f>
        <v>90</v>
      </c>
      <c r="H25" s="26">
        <f>IF('FL DOH Cumulative'!G26="","",IF('FL DOH Cumulative'!G25="",'FL DOH Cumulative'!G26-'FL DOH Cumulative'!G24,'FL DOH Cumulative'!G26-'FL DOH Cumulative'!G25))</f>
        <v>0</v>
      </c>
      <c r="I25" s="27">
        <f>IF('FL DOH Cumulative'!I26="","",IF('FL DOH Cumulative'!I25="",'FL DOH Cumulative'!I26-'FL DOH Cumulative'!I24,'FL DOH Cumulative'!I26-'FL DOH Cumulative'!I25))</f>
        <v>14</v>
      </c>
      <c r="J25" s="27">
        <f>IF('FL DOH Cumulative'!H26="","",IF('FL DOH Cumulative'!H25="",'FL DOH Cumulative'!H26-'FL DOH Cumulative'!H24,'FL DOH Cumulative'!H26-'FL DOH Cumulative'!H25))</f>
        <v>104</v>
      </c>
      <c r="K25" s="28">
        <f t="shared" si="6"/>
        <v>9.5617529880478086E-2</v>
      </c>
      <c r="L25" s="28">
        <f t="shared" si="1"/>
        <v>0.11864406779661017</v>
      </c>
      <c r="M25" s="29">
        <f>IF('FL DOH Cumulative'!K26="","",IF('FL DOH Cumulative'!K25="",'FL DOH Cumulative'!K26-'FL DOH Cumulative'!K24,'FL DOH Cumulative'!K26-'FL DOH Cumulative'!K25))</f>
        <v>118</v>
      </c>
      <c r="N25" s="26">
        <f>IF('FL DOH Cumulative'!L26="","",IF('FL DOH Cumulative'!L25="",'FL DOH Cumulative'!L26-'FL DOH Cumulative'!L24,'FL DOH Cumulative'!L26-'FL DOH Cumulative'!L25))</f>
        <v>0</v>
      </c>
      <c r="O25" s="27">
        <f>IF('FL DOH Cumulative'!N26="","",IF('FL DOH Cumulative'!N25="",'FL DOH Cumulative'!N26-'FL DOH Cumulative'!N24,'FL DOH Cumulative'!N26-'FL DOH Cumulative'!N25))</f>
        <v>7</v>
      </c>
      <c r="P25" s="27">
        <f>IF('FL DOH Cumulative'!M26="","",IF('FL DOH Cumulative'!M25="",'FL DOH Cumulative'!M26-'FL DOH Cumulative'!M24,'FL DOH Cumulative'!M26-'FL DOH Cumulative'!M25))</f>
        <v>100</v>
      </c>
      <c r="Q25" s="28">
        <f t="shared" si="7"/>
        <v>0.13505747126436782</v>
      </c>
      <c r="R25" s="28">
        <f t="shared" si="2"/>
        <v>6.5420560747663545E-2</v>
      </c>
      <c r="S25" s="29">
        <f>IF('FL DOH Cumulative'!P26="","",IF('FL DOH Cumulative'!P25="",'FL DOH Cumulative'!P26-'FL DOH Cumulative'!P24,'FL DOH Cumulative'!P26-'FL DOH Cumulative'!P25))</f>
        <v>107</v>
      </c>
      <c r="T25" s="26">
        <f>IF('FL DOH Cumulative'!Q26="","",IF('FL DOH Cumulative'!Q25="",'FL DOH Cumulative'!Q26-'FL DOH Cumulative'!Q24,'FL DOH Cumulative'!Q26-'FL DOH Cumulative'!Q25))</f>
        <v>0</v>
      </c>
      <c r="U25" s="27">
        <f>IF('FL DOH Cumulative'!S26="","",IF('FL DOH Cumulative'!S25="",'FL DOH Cumulative'!S26-'FL DOH Cumulative'!S24,'FL DOH Cumulative'!S26-'FL DOH Cumulative'!S25))</f>
        <v>28</v>
      </c>
      <c r="V25" s="27">
        <f>IF('FL DOH Cumulative'!R26="","",IF('FL DOH Cumulative'!R25="",'FL DOH Cumulative'!R26-'FL DOH Cumulative'!R24,'FL DOH Cumulative'!R26-'FL DOH Cumulative'!R25))</f>
        <v>287</v>
      </c>
      <c r="W25" s="28">
        <f t="shared" si="4"/>
        <v>9.6719457013574664E-2</v>
      </c>
      <c r="X25" s="28">
        <f t="shared" si="3"/>
        <v>8.8888888888888892E-2</v>
      </c>
      <c r="Y25" s="29">
        <f>IF('FL DOH Cumulative'!U26="","",IF('FL DOH Cumulative'!U25="",'FL DOH Cumulative'!U26-'FL DOH Cumulative'!U24,'FL DOH Cumulative'!U26-'FL DOH Cumulative'!U25))</f>
        <v>315</v>
      </c>
      <c r="Z25" s="26">
        <v>0</v>
      </c>
      <c r="AA25" s="27">
        <v>71</v>
      </c>
      <c r="AB25" s="25">
        <f t="shared" si="8"/>
        <v>1.5033072760072159E-2</v>
      </c>
      <c r="AC25" s="6">
        <v>58</v>
      </c>
      <c r="AD25" s="7">
        <v>950</v>
      </c>
      <c r="AE25" s="25">
        <f t="shared" si="9"/>
        <v>3.6895868272602529E-2</v>
      </c>
      <c r="AF25" s="28"/>
    </row>
    <row r="26" spans="1:32">
      <c r="A26" s="1">
        <v>44163</v>
      </c>
      <c r="B26" s="26">
        <f>IF('FL DOH Cumulative'!B27="","",IF('FL DOH Cumulative'!B26="",'FL DOH Cumulative'!B27-'FL DOH Cumulative'!B25,'FL DOH Cumulative'!B27-'FL DOH Cumulative'!B26))</f>
        <v>0</v>
      </c>
      <c r="C26" s="27">
        <f>IF('FL DOH Cumulative'!D27="","",IF('FL DOH Cumulative'!D26="",'FL DOH Cumulative'!D27-'FL DOH Cumulative'!D25,'FL DOH Cumulative'!D27-'FL DOH Cumulative'!D26))</f>
        <v>0</v>
      </c>
      <c r="D26" s="27">
        <f>IF('FL DOH Cumulative'!C27="","",IF('FL DOH Cumulative'!C26="",'FL DOH Cumulative'!C27-'FL DOH Cumulative'!C25,'FL DOH Cumulative'!C27-'FL DOH Cumulative'!C26))</f>
        <v>0</v>
      </c>
      <c r="E26" s="28">
        <f t="shared" si="5"/>
        <v>9.6843615494978483E-2</v>
      </c>
      <c r="F26" s="28" t="str">
        <f t="shared" si="0"/>
        <v/>
      </c>
      <c r="G26" s="29">
        <f>IF('FL DOH Cumulative'!F27="","",IF('FL DOH Cumulative'!F26="",'FL DOH Cumulative'!F27-'FL DOH Cumulative'!F25,'FL DOH Cumulative'!F27-'FL DOH Cumulative'!F26))</f>
        <v>0</v>
      </c>
      <c r="H26" s="26">
        <f>IF('FL DOH Cumulative'!G27="","",IF('FL DOH Cumulative'!G26="",'FL DOH Cumulative'!G27-'FL DOH Cumulative'!G25,'FL DOH Cumulative'!G27-'FL DOH Cumulative'!G26))</f>
        <v>0</v>
      </c>
      <c r="I26" s="27">
        <f>IF('FL DOH Cumulative'!I27="","",IF('FL DOH Cumulative'!I26="",'FL DOH Cumulative'!I27-'FL DOH Cumulative'!I25,'FL DOH Cumulative'!I27-'FL DOH Cumulative'!I26))</f>
        <v>17</v>
      </c>
      <c r="J26" s="27">
        <f>IF('FL DOH Cumulative'!H27="","",IF('FL DOH Cumulative'!H26="",'FL DOH Cumulative'!H27-'FL DOH Cumulative'!H25,'FL DOH Cumulative'!H27-'FL DOH Cumulative'!H26))</f>
        <v>126</v>
      </c>
      <c r="K26" s="28">
        <f t="shared" si="6"/>
        <v>9.9391480730223122E-2</v>
      </c>
      <c r="L26" s="28">
        <f t="shared" si="1"/>
        <v>0.11888111888111888</v>
      </c>
      <c r="M26" s="29">
        <f>IF('FL DOH Cumulative'!K27="","",IF('FL DOH Cumulative'!K26="",'FL DOH Cumulative'!K27-'FL DOH Cumulative'!K25,'FL DOH Cumulative'!K27-'FL DOH Cumulative'!K26))</f>
        <v>143</v>
      </c>
      <c r="N26" s="26">
        <f>IF('FL DOH Cumulative'!L27="","",IF('FL DOH Cumulative'!L26="",'FL DOH Cumulative'!L27-'FL DOH Cumulative'!L25,'FL DOH Cumulative'!L27-'FL DOH Cumulative'!L26))</f>
        <v>0</v>
      </c>
      <c r="O26" s="27">
        <f>IF('FL DOH Cumulative'!N27="","",IF('FL DOH Cumulative'!N26="",'FL DOH Cumulative'!N27-'FL DOH Cumulative'!N25,'FL DOH Cumulative'!N27-'FL DOH Cumulative'!N26))</f>
        <v>9</v>
      </c>
      <c r="P26" s="27">
        <f>IF('FL DOH Cumulative'!M27="","",IF('FL DOH Cumulative'!M26="",'FL DOH Cumulative'!M27-'FL DOH Cumulative'!M25,'FL DOH Cumulative'!M27-'FL DOH Cumulative'!M26))</f>
        <v>116</v>
      </c>
      <c r="Q26" s="28">
        <f t="shared" si="7"/>
        <v>0.13394216133942161</v>
      </c>
      <c r="R26" s="28">
        <f t="shared" si="2"/>
        <v>7.1999999999999995E-2</v>
      </c>
      <c r="S26" s="29">
        <f>IF('FL DOH Cumulative'!P27="","",IF('FL DOH Cumulative'!P26="",'FL DOH Cumulative'!P27-'FL DOH Cumulative'!P25,'FL DOH Cumulative'!P27-'FL DOH Cumulative'!P26))</f>
        <v>125</v>
      </c>
      <c r="T26" s="26">
        <f>IF('FL DOH Cumulative'!Q27="","",IF('FL DOH Cumulative'!Q26="",'FL DOH Cumulative'!Q27-'FL DOH Cumulative'!Q25,'FL DOH Cumulative'!Q27-'FL DOH Cumulative'!Q26))</f>
        <v>0</v>
      </c>
      <c r="U26" s="27">
        <f>IF('FL DOH Cumulative'!S27="","",IF('FL DOH Cumulative'!S26="",'FL DOH Cumulative'!S27-'FL DOH Cumulative'!S25,'FL DOH Cumulative'!S27-'FL DOH Cumulative'!S26))</f>
        <v>26</v>
      </c>
      <c r="V26" s="27">
        <f>IF('FL DOH Cumulative'!R27="","",IF('FL DOH Cumulative'!R26="",'FL DOH Cumulative'!R27-'FL DOH Cumulative'!R25,'FL DOH Cumulative'!R27-'FL DOH Cumulative'!R26))</f>
        <v>242</v>
      </c>
      <c r="W26" s="28">
        <f t="shared" si="4"/>
        <v>0.10569641093184064</v>
      </c>
      <c r="X26" s="28">
        <f t="shared" si="3"/>
        <v>9.7014925373134331E-2</v>
      </c>
      <c r="Y26" s="29">
        <f>IF('FL DOH Cumulative'!U27="","",IF('FL DOH Cumulative'!U26="",'FL DOH Cumulative'!U27-'FL DOH Cumulative'!U25,'FL DOH Cumulative'!U27-'FL DOH Cumulative'!U26))</f>
        <v>268</v>
      </c>
      <c r="Z26" s="26">
        <v>0</v>
      </c>
      <c r="AA26" s="27">
        <v>0</v>
      </c>
      <c r="AB26" s="25">
        <f t="shared" si="8"/>
        <v>1.4783347493627868E-2</v>
      </c>
      <c r="AC26" s="6">
        <v>44</v>
      </c>
      <c r="AD26" s="7">
        <v>413</v>
      </c>
      <c r="AE26" s="25">
        <f t="shared" si="9"/>
        <v>3.9636734001018505E-2</v>
      </c>
      <c r="AF26" s="28"/>
    </row>
    <row r="27" spans="1:32">
      <c r="A27" s="1">
        <v>44164</v>
      </c>
      <c r="B27" s="26">
        <f>IF('FL DOH Cumulative'!B28="","",IF('FL DOH Cumulative'!B27="",'FL DOH Cumulative'!B28-'FL DOH Cumulative'!B26,'FL DOH Cumulative'!B28-'FL DOH Cumulative'!B27))</f>
        <v>0</v>
      </c>
      <c r="C27" s="27">
        <f>IF('FL DOH Cumulative'!D28="","",IF('FL DOH Cumulative'!D27="",'FL DOH Cumulative'!D28-'FL DOH Cumulative'!D26,'FL DOH Cumulative'!D28-'FL DOH Cumulative'!D27))</f>
        <v>16</v>
      </c>
      <c r="D27" s="27">
        <f>IF('FL DOH Cumulative'!C28="","",IF('FL DOH Cumulative'!C27="",'FL DOH Cumulative'!C28-'FL DOH Cumulative'!C26,'FL DOH Cumulative'!C28-'FL DOH Cumulative'!C27))</f>
        <v>216</v>
      </c>
      <c r="E27" s="28">
        <f t="shared" si="5"/>
        <v>9.1380427738172385E-2</v>
      </c>
      <c r="F27" s="28">
        <f t="shared" si="0"/>
        <v>6.8965517241379309E-2</v>
      </c>
      <c r="G27" s="29">
        <f>IF('FL DOH Cumulative'!F28="","",IF('FL DOH Cumulative'!F27="",'FL DOH Cumulative'!F28-'FL DOH Cumulative'!F26,'FL DOH Cumulative'!F28-'FL DOH Cumulative'!F27))</f>
        <v>232</v>
      </c>
      <c r="H27" s="26">
        <f>IF('FL DOH Cumulative'!G28="","",IF('FL DOH Cumulative'!G27="",'FL DOH Cumulative'!G28-'FL DOH Cumulative'!G26,'FL DOH Cumulative'!G28-'FL DOH Cumulative'!G27))</f>
        <v>1</v>
      </c>
      <c r="I27" s="27">
        <f>IF('FL DOH Cumulative'!I28="","",IF('FL DOH Cumulative'!I27="",'FL DOH Cumulative'!I28-'FL DOH Cumulative'!I26,'FL DOH Cumulative'!I28-'FL DOH Cumulative'!I27))</f>
        <v>20</v>
      </c>
      <c r="J27" s="27">
        <f>IF('FL DOH Cumulative'!H28="","",IF('FL DOH Cumulative'!H27="",'FL DOH Cumulative'!H28-'FL DOH Cumulative'!H26,'FL DOH Cumulative'!H28-'FL DOH Cumulative'!H27))</f>
        <v>142</v>
      </c>
      <c r="K27" s="28">
        <f t="shared" si="6"/>
        <v>9.7943192948090105E-2</v>
      </c>
      <c r="L27" s="28">
        <f t="shared" si="1"/>
        <v>0.12345679012345678</v>
      </c>
      <c r="M27" s="29">
        <f>IF('FL DOH Cumulative'!K28="","",IF('FL DOH Cumulative'!K27="",'FL DOH Cumulative'!K28-'FL DOH Cumulative'!K26,'FL DOH Cumulative'!K28-'FL DOH Cumulative'!K27))</f>
        <v>163</v>
      </c>
      <c r="N27" s="26">
        <f>IF('FL DOH Cumulative'!L28="","",IF('FL DOH Cumulative'!L27="",'FL DOH Cumulative'!L28-'FL DOH Cumulative'!L26,'FL DOH Cumulative'!L28-'FL DOH Cumulative'!L27))</f>
        <v>1</v>
      </c>
      <c r="O27" s="27">
        <f>IF('FL DOH Cumulative'!N28="","",IF('FL DOH Cumulative'!N27="",'FL DOH Cumulative'!N28-'FL DOH Cumulative'!N26,'FL DOH Cumulative'!N28-'FL DOH Cumulative'!N27))</f>
        <v>1</v>
      </c>
      <c r="P27" s="27">
        <f>IF('FL DOH Cumulative'!M28="","",IF('FL DOH Cumulative'!M27="",'FL DOH Cumulative'!M28-'FL DOH Cumulative'!M26,'FL DOH Cumulative'!M28-'FL DOH Cumulative'!M27))</f>
        <v>93</v>
      </c>
      <c r="Q27" s="28">
        <f t="shared" si="7"/>
        <v>0.11731843575418995</v>
      </c>
      <c r="R27" s="28">
        <f t="shared" si="2"/>
        <v>1.0638297872340425E-2</v>
      </c>
      <c r="S27" s="29">
        <f>IF('FL DOH Cumulative'!P28="","",IF('FL DOH Cumulative'!P27="",'FL DOH Cumulative'!P28-'FL DOH Cumulative'!P26,'FL DOH Cumulative'!P28-'FL DOH Cumulative'!P27))</f>
        <v>95</v>
      </c>
      <c r="T27" s="26">
        <f>IF('FL DOH Cumulative'!Q28="","",IF('FL DOH Cumulative'!Q27="",'FL DOH Cumulative'!Q28-'FL DOH Cumulative'!Q26,'FL DOH Cumulative'!Q28-'FL DOH Cumulative'!Q27))</f>
        <v>2</v>
      </c>
      <c r="U27" s="27">
        <f>IF('FL DOH Cumulative'!S28="","",IF('FL DOH Cumulative'!S27="",'FL DOH Cumulative'!S28-'FL DOH Cumulative'!S26,'FL DOH Cumulative'!S28-'FL DOH Cumulative'!S27))</f>
        <v>37</v>
      </c>
      <c r="V27" s="27">
        <f>IF('FL DOH Cumulative'!R28="","",IF('FL DOH Cumulative'!R27="",'FL DOH Cumulative'!R28-'FL DOH Cumulative'!R26,'FL DOH Cumulative'!R28-'FL DOH Cumulative'!R27))</f>
        <v>451</v>
      </c>
      <c r="W27" s="28">
        <f t="shared" si="4"/>
        <v>9.9085365853658541E-2</v>
      </c>
      <c r="X27" s="28">
        <f t="shared" si="3"/>
        <v>7.5819672131147542E-2</v>
      </c>
      <c r="Y27" s="29">
        <f>IF('FL DOH Cumulative'!U28="","",IF('FL DOH Cumulative'!U27="",'FL DOH Cumulative'!U28-'FL DOH Cumulative'!U26,'FL DOH Cumulative'!U28-'FL DOH Cumulative'!U27))</f>
        <v>490</v>
      </c>
      <c r="Z27" s="26">
        <v>1</v>
      </c>
      <c r="AA27" s="27">
        <v>49</v>
      </c>
      <c r="AB27" s="25">
        <f t="shared" si="8"/>
        <v>1.4467791939373063E-2</v>
      </c>
      <c r="AC27" s="6">
        <v>55</v>
      </c>
      <c r="AD27" s="7">
        <v>513</v>
      </c>
      <c r="AE27" s="25">
        <f t="shared" si="9"/>
        <v>4.1470562117041115E-2</v>
      </c>
      <c r="AF27" s="28"/>
    </row>
    <row r="28" spans="1:32">
      <c r="A28" s="1">
        <v>44165</v>
      </c>
      <c r="B28" s="26">
        <f>IF('FL DOH Cumulative'!B29="","",IF('FL DOH Cumulative'!B28="",'FL DOH Cumulative'!B29-'FL DOH Cumulative'!B27,'FL DOH Cumulative'!B29-'FL DOH Cumulative'!B28))</f>
        <v>0</v>
      </c>
      <c r="C28" s="27">
        <f>IF('FL DOH Cumulative'!D29="","",IF('FL DOH Cumulative'!D28="",'FL DOH Cumulative'!D29-'FL DOH Cumulative'!D27,'FL DOH Cumulative'!D29-'FL DOH Cumulative'!D28))</f>
        <v>3</v>
      </c>
      <c r="D28" s="27">
        <f>IF('FL DOH Cumulative'!C29="","",IF('FL DOH Cumulative'!C28="",'FL DOH Cumulative'!C29-'FL DOH Cumulative'!C27,'FL DOH Cumulative'!C29-'FL DOH Cumulative'!C28))</f>
        <v>65</v>
      </c>
      <c r="E28" s="28">
        <f t="shared" si="5"/>
        <v>9.8024316109422499E-2</v>
      </c>
      <c r="F28" s="28">
        <f t="shared" si="0"/>
        <v>4.4117647058823532E-2</v>
      </c>
      <c r="G28" s="29">
        <f>IF('FL DOH Cumulative'!F29="","",IF('FL DOH Cumulative'!F28="",'FL DOH Cumulative'!F29-'FL DOH Cumulative'!F27,'FL DOH Cumulative'!F29-'FL DOH Cumulative'!F28))</f>
        <v>68</v>
      </c>
      <c r="H28" s="26">
        <f>IF('FL DOH Cumulative'!G29="","",IF('FL DOH Cumulative'!G28="",'FL DOH Cumulative'!G29-'FL DOH Cumulative'!G27,'FL DOH Cumulative'!G29-'FL DOH Cumulative'!G28))</f>
        <v>2</v>
      </c>
      <c r="I28" s="27">
        <f>IF('FL DOH Cumulative'!I29="","",IF('FL DOH Cumulative'!I28="",'FL DOH Cumulative'!I29-'FL DOH Cumulative'!I27,'FL DOH Cumulative'!I29-'FL DOH Cumulative'!I28))</f>
        <v>17</v>
      </c>
      <c r="J28" s="27">
        <f>IF('FL DOH Cumulative'!H29="","",IF('FL DOH Cumulative'!H28="",'FL DOH Cumulative'!H29-'FL DOH Cumulative'!H27,'FL DOH Cumulative'!H29-'FL DOH Cumulative'!H28))</f>
        <v>176</v>
      </c>
      <c r="K28" s="28">
        <f t="shared" si="6"/>
        <v>9.683426443202979E-2</v>
      </c>
      <c r="L28" s="28">
        <f t="shared" si="1"/>
        <v>8.8082901554404139E-2</v>
      </c>
      <c r="M28" s="29">
        <f>IF('FL DOH Cumulative'!K29="","",IF('FL DOH Cumulative'!K28="",'FL DOH Cumulative'!K29-'FL DOH Cumulative'!K27,'FL DOH Cumulative'!K29-'FL DOH Cumulative'!K28))</f>
        <v>195</v>
      </c>
      <c r="N28" s="26">
        <f>IF('FL DOH Cumulative'!L29="","",IF('FL DOH Cumulative'!L28="",'FL DOH Cumulative'!L29-'FL DOH Cumulative'!L27,'FL DOH Cumulative'!L29-'FL DOH Cumulative'!L28))</f>
        <v>0</v>
      </c>
      <c r="O28" s="27">
        <f>IF('FL DOH Cumulative'!N29="","",IF('FL DOH Cumulative'!N28="",'FL DOH Cumulative'!N29-'FL DOH Cumulative'!N27,'FL DOH Cumulative'!N29-'FL DOH Cumulative'!N28))</f>
        <v>13</v>
      </c>
      <c r="P28" s="27">
        <f>IF('FL DOH Cumulative'!M29="","",IF('FL DOH Cumulative'!M28="",'FL DOH Cumulative'!M29-'FL DOH Cumulative'!M27,'FL DOH Cumulative'!M29-'FL DOH Cumulative'!M28))</f>
        <v>106</v>
      </c>
      <c r="Q28" s="28">
        <f t="shared" si="7"/>
        <v>0.11966987620357634</v>
      </c>
      <c r="R28" s="28">
        <f t="shared" si="2"/>
        <v>0.1092436974789916</v>
      </c>
      <c r="S28" s="29">
        <f>IF('FL DOH Cumulative'!P29="","",IF('FL DOH Cumulative'!P28="",'FL DOH Cumulative'!P29-'FL DOH Cumulative'!P27,'FL DOH Cumulative'!P29-'FL DOH Cumulative'!P28))</f>
        <v>119</v>
      </c>
      <c r="T28" s="26">
        <f>IF('FL DOH Cumulative'!Q29="","",IF('FL DOH Cumulative'!Q28="",'FL DOH Cumulative'!Q29-'FL DOH Cumulative'!Q27,'FL DOH Cumulative'!Q29-'FL DOH Cumulative'!Q28))</f>
        <v>2</v>
      </c>
      <c r="U28" s="27">
        <f>IF('FL DOH Cumulative'!S29="","",IF('FL DOH Cumulative'!S28="",'FL DOH Cumulative'!S29-'FL DOH Cumulative'!S27,'FL DOH Cumulative'!S29-'FL DOH Cumulative'!S28))</f>
        <v>33</v>
      </c>
      <c r="V28" s="27">
        <f>IF('FL DOH Cumulative'!R29="","",IF('FL DOH Cumulative'!R28="",'FL DOH Cumulative'!R29-'FL DOH Cumulative'!R27,'FL DOH Cumulative'!R29-'FL DOH Cumulative'!R28))</f>
        <v>347</v>
      </c>
      <c r="W28" s="28">
        <f t="shared" si="4"/>
        <v>0.10266281681103626</v>
      </c>
      <c r="X28" s="28">
        <f t="shared" si="3"/>
        <v>8.6842105263157901E-2</v>
      </c>
      <c r="Y28" s="29">
        <f>IF('FL DOH Cumulative'!U29="","",IF('FL DOH Cumulative'!U28="",'FL DOH Cumulative'!U29-'FL DOH Cumulative'!U27,'FL DOH Cumulative'!U29-'FL DOH Cumulative'!U28))</f>
        <v>382</v>
      </c>
      <c r="Z28" s="26">
        <v>0</v>
      </c>
      <c r="AA28" s="27">
        <v>355</v>
      </c>
      <c r="AB28" s="25">
        <f t="shared" si="8"/>
        <v>1.5124153498871333E-2</v>
      </c>
      <c r="AC28" s="6">
        <v>38</v>
      </c>
      <c r="AD28" s="7">
        <v>987</v>
      </c>
      <c r="AE28" s="25">
        <f t="shared" si="9"/>
        <v>4.3416658232972374E-2</v>
      </c>
      <c r="AF28" s="28"/>
    </row>
    <row r="29" spans="1:32">
      <c r="A29" s="1">
        <v>44166</v>
      </c>
      <c r="B29" s="26">
        <f>IF('FL DOH Cumulative'!B30="","",IF('FL DOH Cumulative'!B29="",'FL DOH Cumulative'!B30-'FL DOH Cumulative'!B28,'FL DOH Cumulative'!B30-'FL DOH Cumulative'!B29))</f>
        <v>0</v>
      </c>
      <c r="C29" s="27">
        <f>IF('FL DOH Cumulative'!D30="","",IF('FL DOH Cumulative'!D29="",'FL DOH Cumulative'!D30-'FL DOH Cumulative'!D28,'FL DOH Cumulative'!D30-'FL DOH Cumulative'!D29))</f>
        <v>28</v>
      </c>
      <c r="D29" s="27">
        <f>IF('FL DOH Cumulative'!C30="","",IF('FL DOH Cumulative'!C29="",'FL DOH Cumulative'!C30-'FL DOH Cumulative'!C28,'FL DOH Cumulative'!C30-'FL DOH Cumulative'!C29))</f>
        <v>249</v>
      </c>
      <c r="E29" s="28">
        <f t="shared" si="5"/>
        <v>0.10326566637246248</v>
      </c>
      <c r="F29" s="28">
        <f t="shared" si="0"/>
        <v>0.10108303249097472</v>
      </c>
      <c r="G29" s="29">
        <f>IF('FL DOH Cumulative'!F30="","",IF('FL DOH Cumulative'!F29="",'FL DOH Cumulative'!F30-'FL DOH Cumulative'!F28,'FL DOH Cumulative'!F30-'FL DOH Cumulative'!F29))</f>
        <v>277</v>
      </c>
      <c r="H29" s="26">
        <f>IF('FL DOH Cumulative'!G30="","",IF('FL DOH Cumulative'!G29="",'FL DOH Cumulative'!G30-'FL DOH Cumulative'!G28,'FL DOH Cumulative'!G30-'FL DOH Cumulative'!G29))</f>
        <v>1</v>
      </c>
      <c r="I29" s="27">
        <f>IF('FL DOH Cumulative'!I30="","",IF('FL DOH Cumulative'!I29="",'FL DOH Cumulative'!I30-'FL DOH Cumulative'!I28,'FL DOH Cumulative'!I30-'FL DOH Cumulative'!I29))</f>
        <v>16</v>
      </c>
      <c r="J29" s="27">
        <f>IF('FL DOH Cumulative'!H30="","",IF('FL DOH Cumulative'!H29="",'FL DOH Cumulative'!H30-'FL DOH Cumulative'!H28,'FL DOH Cumulative'!H30-'FL DOH Cumulative'!H29))</f>
        <v>220</v>
      </c>
      <c r="K29" s="28">
        <f t="shared" si="6"/>
        <v>9.5111111111111105E-2</v>
      </c>
      <c r="L29" s="28">
        <f t="shared" si="1"/>
        <v>6.7796610169491525E-2</v>
      </c>
      <c r="M29" s="29">
        <f>IF('FL DOH Cumulative'!K30="","",IF('FL DOH Cumulative'!K29="",'FL DOH Cumulative'!K30-'FL DOH Cumulative'!K28,'FL DOH Cumulative'!K30-'FL DOH Cumulative'!K29))</f>
        <v>237</v>
      </c>
      <c r="N29" s="26">
        <f>IF('FL DOH Cumulative'!L30="","",IF('FL DOH Cumulative'!L29="",'FL DOH Cumulative'!L30-'FL DOH Cumulative'!L28,'FL DOH Cumulative'!L30-'FL DOH Cumulative'!L29))</f>
        <v>0</v>
      </c>
      <c r="O29" s="27">
        <f>IF('FL DOH Cumulative'!N30="","",IF('FL DOH Cumulative'!N29="",'FL DOH Cumulative'!N30-'FL DOH Cumulative'!N28,'FL DOH Cumulative'!N30-'FL DOH Cumulative'!N29))</f>
        <v>16</v>
      </c>
      <c r="P29" s="27">
        <f>IF('FL DOH Cumulative'!M30="","",IF('FL DOH Cumulative'!M29="",'FL DOH Cumulative'!M30-'FL DOH Cumulative'!M28,'FL DOH Cumulative'!M30-'FL DOH Cumulative'!M29))</f>
        <v>118</v>
      </c>
      <c r="Q29" s="28">
        <f t="shared" si="7"/>
        <v>0.10344827586206896</v>
      </c>
      <c r="R29" s="28">
        <f t="shared" si="2"/>
        <v>0.11940298507462686</v>
      </c>
      <c r="S29" s="29">
        <f>IF('FL DOH Cumulative'!P30="","",IF('FL DOH Cumulative'!P29="",'FL DOH Cumulative'!P30-'FL DOH Cumulative'!P28,'FL DOH Cumulative'!P30-'FL DOH Cumulative'!P29))</f>
        <v>134</v>
      </c>
      <c r="T29" s="26">
        <f>IF('FL DOH Cumulative'!Q30="","",IF('FL DOH Cumulative'!Q29="",'FL DOH Cumulative'!Q30-'FL DOH Cumulative'!Q28,'FL DOH Cumulative'!Q30-'FL DOH Cumulative'!Q29))</f>
        <v>1</v>
      </c>
      <c r="U29" s="27">
        <f>IF('FL DOH Cumulative'!S30="","",IF('FL DOH Cumulative'!S29="",'FL DOH Cumulative'!S30-'FL DOH Cumulative'!S28,'FL DOH Cumulative'!S30-'FL DOH Cumulative'!S29))</f>
        <v>60</v>
      </c>
      <c r="V29" s="27">
        <f>IF('FL DOH Cumulative'!R30="","",IF('FL DOH Cumulative'!R29="",'FL DOH Cumulative'!R30-'FL DOH Cumulative'!R28,'FL DOH Cumulative'!R30-'FL DOH Cumulative'!R29))</f>
        <v>587</v>
      </c>
      <c r="W29" s="28">
        <f t="shared" si="4"/>
        <v>0.10026560424966799</v>
      </c>
      <c r="X29" s="28">
        <f t="shared" si="3"/>
        <v>9.2735703245749618E-2</v>
      </c>
      <c r="Y29" s="29">
        <f>IF('FL DOH Cumulative'!U30="","",IF('FL DOH Cumulative'!U29="",'FL DOH Cumulative'!U30-'FL DOH Cumulative'!U28,'FL DOH Cumulative'!U30-'FL DOH Cumulative'!U29))</f>
        <v>648</v>
      </c>
      <c r="Z29" s="26">
        <v>11</v>
      </c>
      <c r="AA29" s="27">
        <v>643</v>
      </c>
      <c r="AB29" s="25">
        <f t="shared" si="8"/>
        <v>1.7218095881161376E-2</v>
      </c>
      <c r="AC29" s="6">
        <v>104</v>
      </c>
      <c r="AD29" s="7">
        <v>1567</v>
      </c>
      <c r="AE29" s="25">
        <f t="shared" si="9"/>
        <v>5.0645704660303201E-2</v>
      </c>
      <c r="AF29" s="28"/>
    </row>
    <row r="30" spans="1:32">
      <c r="A30" s="1">
        <v>44167</v>
      </c>
      <c r="B30" s="26">
        <f>IF('FL DOH Cumulative'!B31="","",IF('FL DOH Cumulative'!B30="",'FL DOH Cumulative'!B31-'FL DOH Cumulative'!B29,'FL DOH Cumulative'!B31-'FL DOH Cumulative'!B30))</f>
        <v>0</v>
      </c>
      <c r="C30" s="27">
        <f>IF('FL DOH Cumulative'!D31="","",IF('FL DOH Cumulative'!D30="",'FL DOH Cumulative'!D31-'FL DOH Cumulative'!D29,'FL DOH Cumulative'!D31-'FL DOH Cumulative'!D30))</f>
        <v>52</v>
      </c>
      <c r="D30" s="27">
        <f>IF('FL DOH Cumulative'!C31="","",IF('FL DOH Cumulative'!C30="",'FL DOH Cumulative'!C31-'FL DOH Cumulative'!C29,'FL DOH Cumulative'!C31-'FL DOH Cumulative'!C30))</f>
        <v>308</v>
      </c>
      <c r="E30" s="28">
        <f t="shared" si="5"/>
        <v>0.11319490957803081</v>
      </c>
      <c r="F30" s="28">
        <f t="shared" si="0"/>
        <v>0.14444444444444443</v>
      </c>
      <c r="G30" s="29">
        <f>IF('FL DOH Cumulative'!F31="","",IF('FL DOH Cumulative'!F30="",'FL DOH Cumulative'!F31-'FL DOH Cumulative'!F29,'FL DOH Cumulative'!F31-'FL DOH Cumulative'!F30))</f>
        <v>360</v>
      </c>
      <c r="H30" s="26">
        <f>IF('FL DOH Cumulative'!G31="","",IF('FL DOH Cumulative'!G30="",'FL DOH Cumulative'!G31-'FL DOH Cumulative'!G29,'FL DOH Cumulative'!G31-'FL DOH Cumulative'!G30))</f>
        <v>1</v>
      </c>
      <c r="I30" s="27">
        <f>IF('FL DOH Cumulative'!I31="","",IF('FL DOH Cumulative'!I30="",'FL DOH Cumulative'!I31-'FL DOH Cumulative'!I29,'FL DOH Cumulative'!I31-'FL DOH Cumulative'!I30))</f>
        <v>18</v>
      </c>
      <c r="J30" s="27">
        <f>IF('FL DOH Cumulative'!H31="","",IF('FL DOH Cumulative'!H30="",'FL DOH Cumulative'!H31-'FL DOH Cumulative'!H29,'FL DOH Cumulative'!H31-'FL DOH Cumulative'!H30))</f>
        <v>192</v>
      </c>
      <c r="K30" s="28">
        <f t="shared" si="6"/>
        <v>9.3632958801498134E-2</v>
      </c>
      <c r="L30" s="28">
        <f t="shared" si="1"/>
        <v>8.5714285714285715E-2</v>
      </c>
      <c r="M30" s="29">
        <f>IF('FL DOH Cumulative'!K31="","",IF('FL DOH Cumulative'!K30="",'FL DOH Cumulative'!K31-'FL DOH Cumulative'!K29,'FL DOH Cumulative'!K31-'FL DOH Cumulative'!K30))</f>
        <v>211</v>
      </c>
      <c r="N30" s="26">
        <f>IF('FL DOH Cumulative'!L31="","",IF('FL DOH Cumulative'!L30="",'FL DOH Cumulative'!L31-'FL DOH Cumulative'!L29,'FL DOH Cumulative'!L31-'FL DOH Cumulative'!L30))</f>
        <v>0</v>
      </c>
      <c r="O30" s="27">
        <f>IF('FL DOH Cumulative'!N31="","",IF('FL DOH Cumulative'!N30="",'FL DOH Cumulative'!N31-'FL DOH Cumulative'!N29,'FL DOH Cumulative'!N31-'FL DOH Cumulative'!N30))</f>
        <v>27</v>
      </c>
      <c r="P30" s="27">
        <f>IF('FL DOH Cumulative'!M31="","",IF('FL DOH Cumulative'!M30="",'FL DOH Cumulative'!M31-'FL DOH Cumulative'!M29,'FL DOH Cumulative'!M31-'FL DOH Cumulative'!M30))</f>
        <v>90</v>
      </c>
      <c r="Q30" s="28">
        <f t="shared" si="7"/>
        <v>0.12055109070034443</v>
      </c>
      <c r="R30" s="28">
        <f t="shared" si="2"/>
        <v>0.23076923076923078</v>
      </c>
      <c r="S30" s="29">
        <f>IF('FL DOH Cumulative'!P31="","",IF('FL DOH Cumulative'!P30="",'FL DOH Cumulative'!P31-'FL DOH Cumulative'!P29,'FL DOH Cumulative'!P31-'FL DOH Cumulative'!P30))</f>
        <v>117</v>
      </c>
      <c r="T30" s="26">
        <f>IF('FL DOH Cumulative'!Q31="","",IF('FL DOH Cumulative'!Q30="",'FL DOH Cumulative'!Q31-'FL DOH Cumulative'!Q29,'FL DOH Cumulative'!Q31-'FL DOH Cumulative'!Q30))</f>
        <v>1</v>
      </c>
      <c r="U30" s="27">
        <f>IF('FL DOH Cumulative'!S31="","",IF('FL DOH Cumulative'!S30="",'FL DOH Cumulative'!S31-'FL DOH Cumulative'!S29,'FL DOH Cumulative'!S31-'FL DOH Cumulative'!S30))</f>
        <v>97</v>
      </c>
      <c r="V30" s="27">
        <f>IF('FL DOH Cumulative'!R31="","",IF('FL DOH Cumulative'!R30="",'FL DOH Cumulative'!R31-'FL DOH Cumulative'!R29,'FL DOH Cumulative'!R31-'FL DOH Cumulative'!R30))</f>
        <v>590</v>
      </c>
      <c r="W30" s="28">
        <f t="shared" si="4"/>
        <v>0.10786699107866991</v>
      </c>
      <c r="X30" s="28">
        <f t="shared" si="3"/>
        <v>0.14119359534206696</v>
      </c>
      <c r="Y30" s="29">
        <f>IF('FL DOH Cumulative'!U31="","",IF('FL DOH Cumulative'!U30="",'FL DOH Cumulative'!U31-'FL DOH Cumulative'!U29,'FL DOH Cumulative'!U31-'FL DOH Cumulative'!U30))</f>
        <v>688</v>
      </c>
      <c r="Z30" s="26">
        <v>27</v>
      </c>
      <c r="AA30" s="27">
        <v>1032</v>
      </c>
      <c r="AB30" s="25">
        <f t="shared" si="8"/>
        <v>1.6497461928934011E-2</v>
      </c>
      <c r="AC30" s="6">
        <v>101</v>
      </c>
      <c r="AD30" s="7">
        <v>2114</v>
      </c>
      <c r="AE30" s="25">
        <f t="shared" si="9"/>
        <v>5.4144305307096005E-2</v>
      </c>
      <c r="AF30" s="28"/>
    </row>
    <row r="31" spans="1:32">
      <c r="A31" s="1">
        <v>44168</v>
      </c>
      <c r="B31" s="26">
        <f>IF('FL DOH Cumulative'!B32="","",IF('FL DOH Cumulative'!B31="",'FL DOH Cumulative'!B32-'FL DOH Cumulative'!B30,'FL DOH Cumulative'!B32-'FL DOH Cumulative'!B31))</f>
        <v>0</v>
      </c>
      <c r="C31" s="27">
        <f>IF('FL DOH Cumulative'!D32="","",IF('FL DOH Cumulative'!D31="",'FL DOH Cumulative'!D32-'FL DOH Cumulative'!D30,'FL DOH Cumulative'!D32-'FL DOH Cumulative'!D31))</f>
        <v>27</v>
      </c>
      <c r="D31" s="27">
        <f>IF('FL DOH Cumulative'!C32="","",IF('FL DOH Cumulative'!C31="",'FL DOH Cumulative'!C32-'FL DOH Cumulative'!C30,'FL DOH Cumulative'!C32-'FL DOH Cumulative'!C31))</f>
        <v>258</v>
      </c>
      <c r="E31" s="28">
        <f t="shared" si="5"/>
        <v>0.1013719512195122</v>
      </c>
      <c r="F31" s="28">
        <f t="shared" si="0"/>
        <v>9.4736842105263161E-2</v>
      </c>
      <c r="G31" s="29">
        <f>IF('FL DOH Cumulative'!F32="","",IF('FL DOH Cumulative'!F31="",'FL DOH Cumulative'!F32-'FL DOH Cumulative'!F30,'FL DOH Cumulative'!F32-'FL DOH Cumulative'!F31))</f>
        <v>285</v>
      </c>
      <c r="H31" s="26">
        <f>IF('FL DOH Cumulative'!G32="","",IF('FL DOH Cumulative'!G31="",'FL DOH Cumulative'!G32-'FL DOH Cumulative'!G30,'FL DOH Cumulative'!G32-'FL DOH Cumulative'!G31))</f>
        <v>0</v>
      </c>
      <c r="I31" s="27">
        <f>IF('FL DOH Cumulative'!I32="","",IF('FL DOH Cumulative'!I31="",'FL DOH Cumulative'!I32-'FL DOH Cumulative'!I30,'FL DOH Cumulative'!I32-'FL DOH Cumulative'!I31))</f>
        <v>15</v>
      </c>
      <c r="J31" s="27">
        <f>IF('FL DOH Cumulative'!H32="","",IF('FL DOH Cumulative'!H31="",'FL DOH Cumulative'!H32-'FL DOH Cumulative'!H30,'FL DOH Cumulative'!H32-'FL DOH Cumulative'!H31))</f>
        <v>167</v>
      </c>
      <c r="K31" s="28">
        <f t="shared" si="6"/>
        <v>9.4051446945337625E-2</v>
      </c>
      <c r="L31" s="28">
        <f t="shared" si="1"/>
        <v>8.2417582417582416E-2</v>
      </c>
      <c r="M31" s="29">
        <f>IF('FL DOH Cumulative'!K32="","",IF('FL DOH Cumulative'!K31="",'FL DOH Cumulative'!K32-'FL DOH Cumulative'!K30,'FL DOH Cumulative'!K32-'FL DOH Cumulative'!K31))</f>
        <v>182</v>
      </c>
      <c r="N31" s="26">
        <f>IF('FL DOH Cumulative'!L32="","",IF('FL DOH Cumulative'!L31="",'FL DOH Cumulative'!L32-'FL DOH Cumulative'!L30,'FL DOH Cumulative'!L32-'FL DOH Cumulative'!L31))</f>
        <v>0</v>
      </c>
      <c r="O31" s="27">
        <f>IF('FL DOH Cumulative'!N32="","",IF('FL DOH Cumulative'!N31="",'FL DOH Cumulative'!N32-'FL DOH Cumulative'!N30,'FL DOH Cumulative'!N32-'FL DOH Cumulative'!N31))</f>
        <v>4</v>
      </c>
      <c r="P31" s="27">
        <f>IF('FL DOH Cumulative'!M32="","",IF('FL DOH Cumulative'!M31="",'FL DOH Cumulative'!M32-'FL DOH Cumulative'!M30,'FL DOH Cumulative'!M32-'FL DOH Cumulative'!M31))</f>
        <v>59</v>
      </c>
      <c r="Q31" s="28">
        <f t="shared" si="7"/>
        <v>0.10144927536231885</v>
      </c>
      <c r="R31" s="28">
        <f t="shared" si="2"/>
        <v>6.3492063492063489E-2</v>
      </c>
      <c r="S31" s="29">
        <f>IF('FL DOH Cumulative'!P32="","",IF('FL DOH Cumulative'!P31="",'FL DOH Cumulative'!P32-'FL DOH Cumulative'!P30,'FL DOH Cumulative'!P32-'FL DOH Cumulative'!P31))</f>
        <v>63</v>
      </c>
      <c r="T31" s="26">
        <f>IF('FL DOH Cumulative'!Q32="","",IF('FL DOH Cumulative'!Q31="",'FL DOH Cumulative'!Q32-'FL DOH Cumulative'!Q30,'FL DOH Cumulative'!Q32-'FL DOH Cumulative'!Q31))</f>
        <v>0</v>
      </c>
      <c r="U31" s="27">
        <f>IF('FL DOH Cumulative'!S32="","",IF('FL DOH Cumulative'!S31="",'FL DOH Cumulative'!S32-'FL DOH Cumulative'!S30,'FL DOH Cumulative'!S32-'FL DOH Cumulative'!S31))</f>
        <v>46</v>
      </c>
      <c r="V31" s="27">
        <f>IF('FL DOH Cumulative'!R32="","",IF('FL DOH Cumulative'!R31="",'FL DOH Cumulative'!R32-'FL DOH Cumulative'!R30,'FL DOH Cumulative'!R32-'FL DOH Cumulative'!R31))</f>
        <v>484</v>
      </c>
      <c r="W31" s="28">
        <f t="shared" si="4"/>
        <v>9.864253393665158E-2</v>
      </c>
      <c r="X31" s="28">
        <f t="shared" si="3"/>
        <v>8.6792452830188674E-2</v>
      </c>
      <c r="Y31" s="29">
        <f>IF('FL DOH Cumulative'!U32="","",IF('FL DOH Cumulative'!U31="",'FL DOH Cumulative'!U32-'FL DOH Cumulative'!U30,'FL DOH Cumulative'!U32-'FL DOH Cumulative'!U31))</f>
        <v>530</v>
      </c>
      <c r="Z31" s="26">
        <v>15</v>
      </c>
      <c r="AA31" s="27">
        <v>1096</v>
      </c>
      <c r="AB31" s="25">
        <f t="shared" si="8"/>
        <v>1.6363636363636365E-2</v>
      </c>
      <c r="AC31" s="6">
        <v>78</v>
      </c>
      <c r="AD31" s="7">
        <v>1869</v>
      </c>
      <c r="AE31" s="25">
        <f t="shared" si="9"/>
        <v>5.3762231470025866E-2</v>
      </c>
      <c r="AF31" s="28"/>
    </row>
    <row r="32" spans="1:32">
      <c r="A32" s="1">
        <v>44169</v>
      </c>
      <c r="B32" s="26">
        <f>IF('FL DOH Cumulative'!B33="","",IF('FL DOH Cumulative'!B32="",'FL DOH Cumulative'!B33-'FL DOH Cumulative'!B31,'FL DOH Cumulative'!B33-'FL DOH Cumulative'!B32))</f>
        <v>0</v>
      </c>
      <c r="C32" s="27">
        <f>IF('FL DOH Cumulative'!D33="","",IF('FL DOH Cumulative'!D32="",'FL DOH Cumulative'!D33-'FL DOH Cumulative'!D31,'FL DOH Cumulative'!D33-'FL DOH Cumulative'!D32))</f>
        <v>58</v>
      </c>
      <c r="D32" s="27">
        <f>IF('FL DOH Cumulative'!C33="","",IF('FL DOH Cumulative'!C32="",'FL DOH Cumulative'!C33-'FL DOH Cumulative'!C31,'FL DOH Cumulative'!C33-'FL DOH Cumulative'!C32))</f>
        <v>329</v>
      </c>
      <c r="E32" s="28">
        <f t="shared" si="5"/>
        <v>0.11435674331883157</v>
      </c>
      <c r="F32" s="28">
        <f t="shared" si="0"/>
        <v>0.14987080103359174</v>
      </c>
      <c r="G32" s="29">
        <f>IF('FL DOH Cumulative'!F33="","",IF('FL DOH Cumulative'!F32="",'FL DOH Cumulative'!F33-'FL DOH Cumulative'!F31,'FL DOH Cumulative'!F33-'FL DOH Cumulative'!F32))</f>
        <v>387</v>
      </c>
      <c r="H32" s="26">
        <f>IF('FL DOH Cumulative'!G33="","",IF('FL DOH Cumulative'!G32="",'FL DOH Cumulative'!G33-'FL DOH Cumulative'!G31,'FL DOH Cumulative'!G33-'FL DOH Cumulative'!G32))</f>
        <v>0</v>
      </c>
      <c r="I32" s="27">
        <f>IF('FL DOH Cumulative'!I33="","",IF('FL DOH Cumulative'!I32="",'FL DOH Cumulative'!I33-'FL DOH Cumulative'!I31,'FL DOH Cumulative'!I33-'FL DOH Cumulative'!I32))</f>
        <v>17</v>
      </c>
      <c r="J32" s="27">
        <f>IF('FL DOH Cumulative'!H33="","",IF('FL DOH Cumulative'!H32="",'FL DOH Cumulative'!H33-'FL DOH Cumulative'!H31,'FL DOH Cumulative'!H33-'FL DOH Cumulative'!H32))</f>
        <v>128</v>
      </c>
      <c r="K32" s="28">
        <f t="shared" si="6"/>
        <v>9.4413847364280101E-2</v>
      </c>
      <c r="L32" s="28">
        <f t="shared" si="1"/>
        <v>0.11724137931034483</v>
      </c>
      <c r="M32" s="29">
        <f>IF('FL DOH Cumulative'!K33="","",IF('FL DOH Cumulative'!K32="",'FL DOH Cumulative'!K33-'FL DOH Cumulative'!K31,'FL DOH Cumulative'!K33-'FL DOH Cumulative'!K32))</f>
        <v>145</v>
      </c>
      <c r="N32" s="26">
        <f>IF('FL DOH Cumulative'!L33="","",IF('FL DOH Cumulative'!L32="",'FL DOH Cumulative'!L33-'FL DOH Cumulative'!L31,'FL DOH Cumulative'!L33-'FL DOH Cumulative'!L32))</f>
        <v>0</v>
      </c>
      <c r="O32" s="27">
        <f>IF('FL DOH Cumulative'!N33="","",IF('FL DOH Cumulative'!N32="",'FL DOH Cumulative'!N33-'FL DOH Cumulative'!N31,'FL DOH Cumulative'!N33-'FL DOH Cumulative'!N32))</f>
        <v>18</v>
      </c>
      <c r="P32" s="27">
        <f>IF('FL DOH Cumulative'!M33="","",IF('FL DOH Cumulative'!M32="",'FL DOH Cumulative'!M33-'FL DOH Cumulative'!M31,'FL DOH Cumulative'!M33-'FL DOH Cumulative'!M32))</f>
        <v>187</v>
      </c>
      <c r="Q32" s="28">
        <f t="shared" si="7"/>
        <v>0.10268378063010501</v>
      </c>
      <c r="R32" s="28">
        <f t="shared" si="2"/>
        <v>8.7804878048780483E-2</v>
      </c>
      <c r="S32" s="29">
        <f>IF('FL DOH Cumulative'!P33="","",IF('FL DOH Cumulative'!P32="",'FL DOH Cumulative'!P33-'FL DOH Cumulative'!P31,'FL DOH Cumulative'!P33-'FL DOH Cumulative'!P32))</f>
        <v>205</v>
      </c>
      <c r="T32" s="26">
        <f>IF('FL DOH Cumulative'!Q33="","",IF('FL DOH Cumulative'!Q32="",'FL DOH Cumulative'!Q33-'FL DOH Cumulative'!Q31,'FL DOH Cumulative'!Q33-'FL DOH Cumulative'!Q32))</f>
        <v>0</v>
      </c>
      <c r="U32" s="27">
        <f>IF('FL DOH Cumulative'!S33="","",IF('FL DOH Cumulative'!S32="",'FL DOH Cumulative'!S33-'FL DOH Cumulative'!S31,'FL DOH Cumulative'!S33-'FL DOH Cumulative'!S32))</f>
        <v>93</v>
      </c>
      <c r="V32" s="27">
        <f>IF('FL DOH Cumulative'!R33="","",IF('FL DOH Cumulative'!R32="",'FL DOH Cumulative'!R33-'FL DOH Cumulative'!R31,'FL DOH Cumulative'!R33-'FL DOH Cumulative'!R32))</f>
        <v>644</v>
      </c>
      <c r="W32" s="28">
        <f t="shared" si="4"/>
        <v>0.1048969761841049</v>
      </c>
      <c r="X32" s="28">
        <f t="shared" si="3"/>
        <v>0.12618724559023067</v>
      </c>
      <c r="Y32" s="29">
        <f>IF('FL DOH Cumulative'!U33="","",IF('FL DOH Cumulative'!U32="",'FL DOH Cumulative'!U33-'FL DOH Cumulative'!U31,'FL DOH Cumulative'!U33-'FL DOH Cumulative'!U32))</f>
        <v>737</v>
      </c>
      <c r="Z32" s="26">
        <v>45</v>
      </c>
      <c r="AA32" s="27">
        <v>1565</v>
      </c>
      <c r="AB32" s="25">
        <f t="shared" si="8"/>
        <v>2.045877247365158E-2</v>
      </c>
      <c r="AC32" s="6">
        <v>128</v>
      </c>
      <c r="AD32" s="7">
        <v>2452</v>
      </c>
      <c r="AE32" s="25">
        <f t="shared" si="9"/>
        <v>5.2375035840581098E-2</v>
      </c>
      <c r="AF32" s="28"/>
    </row>
    <row r="33" spans="1:32">
      <c r="A33" s="1">
        <v>44170</v>
      </c>
      <c r="B33" s="26">
        <f>IF('FL DOH Cumulative'!B34="","",IF('FL DOH Cumulative'!B33="",'FL DOH Cumulative'!B34-'FL DOH Cumulative'!B32,'FL DOH Cumulative'!B34-'FL DOH Cumulative'!B33))</f>
        <v>0</v>
      </c>
      <c r="C33" s="27">
        <f>IF('FL DOH Cumulative'!D34="","",IF('FL DOH Cumulative'!D33="",'FL DOH Cumulative'!D34-'FL DOH Cumulative'!D32,'FL DOH Cumulative'!D34-'FL DOH Cumulative'!D33))</f>
        <v>20</v>
      </c>
      <c r="D33" s="27">
        <f>IF('FL DOH Cumulative'!C34="","",IF('FL DOH Cumulative'!C33="",'FL DOH Cumulative'!C34-'FL DOH Cumulative'!C32,'FL DOH Cumulative'!C34-'FL DOH Cumulative'!C33))</f>
        <v>167</v>
      </c>
      <c r="E33" s="28">
        <f t="shared" si="5"/>
        <v>0.11358574610244988</v>
      </c>
      <c r="F33" s="28">
        <f t="shared" si="0"/>
        <v>0.10695187165775401</v>
      </c>
      <c r="G33" s="29">
        <f>IF('FL DOH Cumulative'!F34="","",IF('FL DOH Cumulative'!F33="",'FL DOH Cumulative'!F34-'FL DOH Cumulative'!F32,'FL DOH Cumulative'!F34-'FL DOH Cumulative'!F33))</f>
        <v>187</v>
      </c>
      <c r="H33" s="26">
        <f>IF('FL DOH Cumulative'!G34="","",IF('FL DOH Cumulative'!G33="",'FL DOH Cumulative'!G34-'FL DOH Cumulative'!G32,'FL DOH Cumulative'!G34-'FL DOH Cumulative'!G33))</f>
        <v>0</v>
      </c>
      <c r="I33" s="27">
        <f>IF('FL DOH Cumulative'!I34="","",IF('FL DOH Cumulative'!I33="",'FL DOH Cumulative'!I34-'FL DOH Cumulative'!I32,'FL DOH Cumulative'!I34-'FL DOH Cumulative'!I33))</f>
        <v>10</v>
      </c>
      <c r="J33" s="27">
        <f>IF('FL DOH Cumulative'!H34="","",IF('FL DOH Cumulative'!H33="",'FL DOH Cumulative'!H34-'FL DOH Cumulative'!H32,'FL DOH Cumulative'!H34-'FL DOH Cumulative'!H33))</f>
        <v>177</v>
      </c>
      <c r="K33" s="28">
        <f t="shared" si="6"/>
        <v>8.593155893536121E-2</v>
      </c>
      <c r="L33" s="28">
        <f t="shared" si="1"/>
        <v>5.3475935828877004E-2</v>
      </c>
      <c r="M33" s="29">
        <f>IF('FL DOH Cumulative'!K34="","",IF('FL DOH Cumulative'!K33="",'FL DOH Cumulative'!K34-'FL DOH Cumulative'!K32,'FL DOH Cumulative'!K34-'FL DOH Cumulative'!K33))</f>
        <v>187</v>
      </c>
      <c r="N33" s="26">
        <f>IF('FL DOH Cumulative'!L34="","",IF('FL DOH Cumulative'!L33="",'FL DOH Cumulative'!L34-'FL DOH Cumulative'!L32,'FL DOH Cumulative'!L34-'FL DOH Cumulative'!L33))</f>
        <v>1</v>
      </c>
      <c r="O33" s="27">
        <f>IF('FL DOH Cumulative'!N34="","",IF('FL DOH Cumulative'!N33="",'FL DOH Cumulative'!N34-'FL DOH Cumulative'!N32,'FL DOH Cumulative'!N34-'FL DOH Cumulative'!N33))</f>
        <v>8</v>
      </c>
      <c r="P33" s="27">
        <f>IF('FL DOH Cumulative'!M34="","",IF('FL DOH Cumulative'!M33="",'FL DOH Cumulative'!M34-'FL DOH Cumulative'!M32,'FL DOH Cumulative'!M34-'FL DOH Cumulative'!M33))</f>
        <v>125</v>
      </c>
      <c r="Q33" s="28">
        <f t="shared" si="7"/>
        <v>0.10057803468208093</v>
      </c>
      <c r="R33" s="28">
        <f t="shared" si="2"/>
        <v>6.0150375939849621E-2</v>
      </c>
      <c r="S33" s="29">
        <f>IF('FL DOH Cumulative'!P34="","",IF('FL DOH Cumulative'!P33="",'FL DOH Cumulative'!P34-'FL DOH Cumulative'!P32,'FL DOH Cumulative'!P34-'FL DOH Cumulative'!P33))</f>
        <v>134</v>
      </c>
      <c r="T33" s="26">
        <f>IF('FL DOH Cumulative'!Q34="","",IF('FL DOH Cumulative'!Q33="",'FL DOH Cumulative'!Q34-'FL DOH Cumulative'!Q32,'FL DOH Cumulative'!Q34-'FL DOH Cumulative'!Q33))</f>
        <v>1</v>
      </c>
      <c r="U33" s="27">
        <f>IF('FL DOH Cumulative'!S34="","",IF('FL DOH Cumulative'!S33="",'FL DOH Cumulative'!S34-'FL DOH Cumulative'!S32,'FL DOH Cumulative'!S34-'FL DOH Cumulative'!S33))</f>
        <v>38</v>
      </c>
      <c r="V33" s="27">
        <f>IF('FL DOH Cumulative'!R34="","",IF('FL DOH Cumulative'!R33="",'FL DOH Cumulative'!R34-'FL DOH Cumulative'!R32,'FL DOH Cumulative'!R34-'FL DOH Cumulative'!R33))</f>
        <v>469</v>
      </c>
      <c r="W33" s="28">
        <f t="shared" si="4"/>
        <v>0.10160965794768612</v>
      </c>
      <c r="X33" s="28">
        <f t="shared" si="3"/>
        <v>7.4950690335305714E-2</v>
      </c>
      <c r="Y33" s="29">
        <f>IF('FL DOH Cumulative'!U34="","",IF('FL DOH Cumulative'!U33="",'FL DOH Cumulative'!U34-'FL DOH Cumulative'!U32,'FL DOH Cumulative'!U34-'FL DOH Cumulative'!U33))</f>
        <v>508</v>
      </c>
      <c r="Z33" s="26">
        <v>4</v>
      </c>
      <c r="AA33" s="27">
        <v>33</v>
      </c>
      <c r="AB33" s="25">
        <f t="shared" si="8"/>
        <v>2.1123872026251024E-2</v>
      </c>
      <c r="AC33" s="6">
        <v>60</v>
      </c>
      <c r="AD33" s="7">
        <v>621</v>
      </c>
      <c r="AE33" s="25">
        <f t="shared" si="9"/>
        <v>5.277439880228315E-2</v>
      </c>
      <c r="AF33" s="28"/>
    </row>
    <row r="34" spans="1:32">
      <c r="A34" s="1">
        <v>44171</v>
      </c>
      <c r="B34" s="26">
        <f>IF('FL DOH Cumulative'!B35="","",IF('FL DOH Cumulative'!B34="",'FL DOH Cumulative'!B35-'FL DOH Cumulative'!B33,'FL DOH Cumulative'!B35-'FL DOH Cumulative'!B34))</f>
        <v>0</v>
      </c>
      <c r="C34" s="27">
        <f>IF('FL DOH Cumulative'!D35="","",IF('FL DOH Cumulative'!D34="",'FL DOH Cumulative'!D35-'FL DOH Cumulative'!D33,'FL DOH Cumulative'!D35-'FL DOH Cumulative'!D34))</f>
        <v>12</v>
      </c>
      <c r="D34" s="27">
        <f>IF('FL DOH Cumulative'!C35="","",IF('FL DOH Cumulative'!C34="",'FL DOH Cumulative'!C35-'FL DOH Cumulative'!C33,'FL DOH Cumulative'!C35-'FL DOH Cumulative'!C34))</f>
        <v>137</v>
      </c>
      <c r="E34" s="28">
        <f t="shared" si="5"/>
        <v>0.11675423234092236</v>
      </c>
      <c r="F34" s="28">
        <f t="shared" si="0"/>
        <v>8.0536912751677847E-2</v>
      </c>
      <c r="G34" s="29">
        <f>IF('FL DOH Cumulative'!F35="","",IF('FL DOH Cumulative'!F34="",'FL DOH Cumulative'!F35-'FL DOH Cumulative'!F33,'FL DOH Cumulative'!F35-'FL DOH Cumulative'!F34))</f>
        <v>149</v>
      </c>
      <c r="H34" s="26">
        <f>IF('FL DOH Cumulative'!G35="","",IF('FL DOH Cumulative'!G34="",'FL DOH Cumulative'!G35-'FL DOH Cumulative'!G33,'FL DOH Cumulative'!G35-'FL DOH Cumulative'!G34))</f>
        <v>1</v>
      </c>
      <c r="I34" s="27">
        <f>IF('FL DOH Cumulative'!I35="","",IF('FL DOH Cumulative'!I34="",'FL DOH Cumulative'!I35-'FL DOH Cumulative'!I33,'FL DOH Cumulative'!I35-'FL DOH Cumulative'!I34))</f>
        <v>19</v>
      </c>
      <c r="J34" s="27">
        <f>IF('FL DOH Cumulative'!H35="","",IF('FL DOH Cumulative'!H34="",'FL DOH Cumulative'!H35-'FL DOH Cumulative'!H33,'FL DOH Cumulative'!H35-'FL DOH Cumulative'!H34))</f>
        <v>163</v>
      </c>
      <c r="K34" s="28">
        <f t="shared" si="6"/>
        <v>8.3895131086142327E-2</v>
      </c>
      <c r="L34" s="28">
        <f t="shared" si="1"/>
        <v>0.1043956043956044</v>
      </c>
      <c r="M34" s="29">
        <f>IF('FL DOH Cumulative'!K35="","",IF('FL DOH Cumulative'!K34="",'FL DOH Cumulative'!K35-'FL DOH Cumulative'!K33,'FL DOH Cumulative'!K35-'FL DOH Cumulative'!K34))</f>
        <v>183</v>
      </c>
      <c r="N34" s="26">
        <f>IF('FL DOH Cumulative'!L35="","",IF('FL DOH Cumulative'!L34="",'FL DOH Cumulative'!L35-'FL DOH Cumulative'!L33,'FL DOH Cumulative'!L35-'FL DOH Cumulative'!L34))</f>
        <v>0</v>
      </c>
      <c r="O34" s="27">
        <f>IF('FL DOH Cumulative'!N35="","",IF('FL DOH Cumulative'!N34="",'FL DOH Cumulative'!N35-'FL DOH Cumulative'!N33,'FL DOH Cumulative'!N35-'FL DOH Cumulative'!N34))</f>
        <v>7</v>
      </c>
      <c r="P34" s="27">
        <f>IF('FL DOH Cumulative'!M35="","",IF('FL DOH Cumulative'!M34="",'FL DOH Cumulative'!M35-'FL DOH Cumulative'!M33,'FL DOH Cumulative'!M35-'FL DOH Cumulative'!M34))</f>
        <v>62</v>
      </c>
      <c r="Q34" s="28">
        <f t="shared" si="7"/>
        <v>0.11071428571428571</v>
      </c>
      <c r="R34" s="28">
        <f t="shared" si="2"/>
        <v>0.10144927536231885</v>
      </c>
      <c r="S34" s="29">
        <f>IF('FL DOH Cumulative'!P35="","",IF('FL DOH Cumulative'!P34="",'FL DOH Cumulative'!P35-'FL DOH Cumulative'!P33,'FL DOH Cumulative'!P35-'FL DOH Cumulative'!P34))</f>
        <v>69</v>
      </c>
      <c r="T34" s="26">
        <f>IF('FL DOH Cumulative'!Q35="","",IF('FL DOH Cumulative'!Q34="",'FL DOH Cumulative'!Q35-'FL DOH Cumulative'!Q33,'FL DOH Cumulative'!Q35-'FL DOH Cumulative'!Q34))</f>
        <v>1</v>
      </c>
      <c r="U34" s="27">
        <f>IF('FL DOH Cumulative'!S35="","",IF('FL DOH Cumulative'!S34="",'FL DOH Cumulative'!S35-'FL DOH Cumulative'!S33,'FL DOH Cumulative'!S35-'FL DOH Cumulative'!S34))</f>
        <v>38</v>
      </c>
      <c r="V34" s="27">
        <f>IF('FL DOH Cumulative'!R35="","",IF('FL DOH Cumulative'!R34="",'FL DOH Cumulative'!R35-'FL DOH Cumulative'!R33,'FL DOH Cumulative'!R35-'FL DOH Cumulative'!R34))</f>
        <v>362</v>
      </c>
      <c r="W34" s="28">
        <f t="shared" si="4"/>
        <v>0.10416666666666667</v>
      </c>
      <c r="X34" s="28">
        <f t="shared" si="3"/>
        <v>9.5000000000000001E-2</v>
      </c>
      <c r="Y34" s="29">
        <f>IF('FL DOH Cumulative'!U35="","",IF('FL DOH Cumulative'!U34="",'FL DOH Cumulative'!U35-'FL DOH Cumulative'!U33,'FL DOH Cumulative'!U35-'FL DOH Cumulative'!U34))</f>
        <v>401</v>
      </c>
      <c r="Z34" s="26">
        <v>1</v>
      </c>
      <c r="AA34" s="27">
        <v>44</v>
      </c>
      <c r="AB34" s="25">
        <f t="shared" si="8"/>
        <v>2.1145555327448162E-2</v>
      </c>
      <c r="AC34" s="6">
        <v>90</v>
      </c>
      <c r="AD34" s="7">
        <v>1207</v>
      </c>
      <c r="AE34" s="25">
        <f t="shared" si="9"/>
        <v>5.2470217238962856E-2</v>
      </c>
      <c r="AF34" s="28"/>
    </row>
    <row r="35" spans="1:32">
      <c r="A35" s="1">
        <v>44172</v>
      </c>
      <c r="B35" s="26">
        <f>IF('FL DOH Cumulative'!B36="","",IF('FL DOH Cumulative'!B35="",'FL DOH Cumulative'!B36-'FL DOH Cumulative'!B34,'FL DOH Cumulative'!B36-'FL DOH Cumulative'!B35))</f>
        <v>0</v>
      </c>
      <c r="C35" s="27">
        <f>IF('FL DOH Cumulative'!D36="","",IF('FL DOH Cumulative'!D35="",'FL DOH Cumulative'!D36-'FL DOH Cumulative'!D34,'FL DOH Cumulative'!D36-'FL DOH Cumulative'!D35))</f>
        <v>7</v>
      </c>
      <c r="D35" s="27">
        <f>IF('FL DOH Cumulative'!C36="","",IF('FL DOH Cumulative'!C35="",'FL DOH Cumulative'!C36-'FL DOH Cumulative'!C34,'FL DOH Cumulative'!C36-'FL DOH Cumulative'!C35))</f>
        <v>59</v>
      </c>
      <c r="E35" s="28">
        <f t="shared" si="5"/>
        <v>0.11922852133255406</v>
      </c>
      <c r="F35" s="28">
        <f t="shared" si="0"/>
        <v>0.10606060606060606</v>
      </c>
      <c r="G35" s="29">
        <f>IF('FL DOH Cumulative'!F36="","",IF('FL DOH Cumulative'!F35="",'FL DOH Cumulative'!F36-'FL DOH Cumulative'!F34,'FL DOH Cumulative'!F36-'FL DOH Cumulative'!F35))</f>
        <v>66</v>
      </c>
      <c r="H35" s="26">
        <f>IF('FL DOH Cumulative'!G36="","",IF('FL DOH Cumulative'!G35="",'FL DOH Cumulative'!G36-'FL DOH Cumulative'!G34,'FL DOH Cumulative'!G36-'FL DOH Cumulative'!G35))</f>
        <v>5</v>
      </c>
      <c r="I35" s="27">
        <f>IF('FL DOH Cumulative'!I36="","",IF('FL DOH Cumulative'!I35="",'FL DOH Cumulative'!I36-'FL DOH Cumulative'!I34,'FL DOH Cumulative'!I36-'FL DOH Cumulative'!I35))</f>
        <v>19</v>
      </c>
      <c r="J35" s="27">
        <f>IF('FL DOH Cumulative'!H36="","",IF('FL DOH Cumulative'!H35="",'FL DOH Cumulative'!H36-'FL DOH Cumulative'!H34,'FL DOH Cumulative'!H36-'FL DOH Cumulative'!H35))</f>
        <v>119</v>
      </c>
      <c r="K35" s="28">
        <f t="shared" si="6"/>
        <v>8.9062500000000003E-2</v>
      </c>
      <c r="L35" s="28">
        <f t="shared" si="1"/>
        <v>0.13768115942028986</v>
      </c>
      <c r="M35" s="29">
        <f>IF('FL DOH Cumulative'!K36="","",IF('FL DOH Cumulative'!K35="",'FL DOH Cumulative'!K36-'FL DOH Cumulative'!K34,'FL DOH Cumulative'!K36-'FL DOH Cumulative'!K35))</f>
        <v>143</v>
      </c>
      <c r="N35" s="26">
        <f>IF('FL DOH Cumulative'!L36="","",IF('FL DOH Cumulative'!L35="",'FL DOH Cumulative'!L36-'FL DOH Cumulative'!L34,'FL DOH Cumulative'!L36-'FL DOH Cumulative'!L35))</f>
        <v>0</v>
      </c>
      <c r="O35" s="27">
        <f>IF('FL DOH Cumulative'!N36="","",IF('FL DOH Cumulative'!N35="",'FL DOH Cumulative'!N36-'FL DOH Cumulative'!N34,'FL DOH Cumulative'!N36-'FL DOH Cumulative'!N35))</f>
        <v>8</v>
      </c>
      <c r="P35" s="27">
        <f>IF('FL DOH Cumulative'!M36="","",IF('FL DOH Cumulative'!M35="",'FL DOH Cumulative'!M36-'FL DOH Cumulative'!M34,'FL DOH Cumulative'!M36-'FL DOH Cumulative'!M35))</f>
        <v>100</v>
      </c>
      <c r="Q35" s="28">
        <f t="shared" si="7"/>
        <v>0.10615199034981906</v>
      </c>
      <c r="R35" s="28">
        <f t="shared" si="2"/>
        <v>7.407407407407407E-2</v>
      </c>
      <c r="S35" s="29">
        <f>IF('FL DOH Cumulative'!P36="","",IF('FL DOH Cumulative'!P35="",'FL DOH Cumulative'!P36-'FL DOH Cumulative'!P34,'FL DOH Cumulative'!P36-'FL DOH Cumulative'!P35))</f>
        <v>108</v>
      </c>
      <c r="T35" s="26">
        <f>IF('FL DOH Cumulative'!Q36="","",IF('FL DOH Cumulative'!Q35="",'FL DOH Cumulative'!Q36-'FL DOH Cumulative'!Q34,'FL DOH Cumulative'!Q36-'FL DOH Cumulative'!Q35))</f>
        <v>5</v>
      </c>
      <c r="U35" s="27">
        <f>IF('FL DOH Cumulative'!S36="","",IF('FL DOH Cumulative'!S35="",'FL DOH Cumulative'!S36-'FL DOH Cumulative'!S34,'FL DOH Cumulative'!S36-'FL DOH Cumulative'!S35))</f>
        <v>34</v>
      </c>
      <c r="V35" s="27">
        <f>IF('FL DOH Cumulative'!R36="","",IF('FL DOH Cumulative'!R35="",'FL DOH Cumulative'!R36-'FL DOH Cumulative'!R34,'FL DOH Cumulative'!R36-'FL DOH Cumulative'!R35))</f>
        <v>278</v>
      </c>
      <c r="W35" s="28">
        <f t="shared" si="4"/>
        <v>0.10628272251308901</v>
      </c>
      <c r="X35" s="28">
        <f t="shared" si="3"/>
        <v>0.10897435897435898</v>
      </c>
      <c r="Y35" s="29">
        <f>IF('FL DOH Cumulative'!U36="","",IF('FL DOH Cumulative'!U35="",'FL DOH Cumulative'!U36-'FL DOH Cumulative'!U34,'FL DOH Cumulative'!U36-'FL DOH Cumulative'!U35))</f>
        <v>317</v>
      </c>
      <c r="Z35" s="26">
        <v>1</v>
      </c>
      <c r="AA35" s="27">
        <v>229</v>
      </c>
      <c r="AB35" s="25">
        <f t="shared" si="8"/>
        <v>2.1913190054782976E-2</v>
      </c>
      <c r="AC35" s="6">
        <v>55</v>
      </c>
      <c r="AD35" s="7">
        <v>845</v>
      </c>
      <c r="AE35" s="25">
        <f t="shared" si="9"/>
        <v>5.4556726596404218E-2</v>
      </c>
      <c r="AF35" s="28"/>
    </row>
    <row r="36" spans="1:32">
      <c r="A36" s="1">
        <v>44173</v>
      </c>
      <c r="B36" s="26">
        <f>IF('FL DOH Cumulative'!B37="","",IF('FL DOH Cumulative'!B36="",'FL DOH Cumulative'!B37-'FL DOH Cumulative'!B35,'FL DOH Cumulative'!B37-'FL DOH Cumulative'!B36))</f>
        <v>0</v>
      </c>
      <c r="C36" s="27">
        <f>IF('FL DOH Cumulative'!D37="","",IF('FL DOH Cumulative'!D36="",'FL DOH Cumulative'!D37-'FL DOH Cumulative'!D35,'FL DOH Cumulative'!D37-'FL DOH Cumulative'!D36))</f>
        <v>36</v>
      </c>
      <c r="D36" s="27">
        <f>IF('FL DOH Cumulative'!C37="","",IF('FL DOH Cumulative'!C36="",'FL DOH Cumulative'!C37-'FL DOH Cumulative'!C35,'FL DOH Cumulative'!C37-'FL DOH Cumulative'!C36))</f>
        <v>227</v>
      </c>
      <c r="E36" s="28">
        <f t="shared" si="5"/>
        <v>0.1249263406010607</v>
      </c>
      <c r="F36" s="28">
        <f t="shared" si="0"/>
        <v>0.13688212927756654</v>
      </c>
      <c r="G36" s="29">
        <f>IF('FL DOH Cumulative'!F37="","",IF('FL DOH Cumulative'!F36="",'FL DOH Cumulative'!F37-'FL DOH Cumulative'!F35,'FL DOH Cumulative'!F37-'FL DOH Cumulative'!F36))</f>
        <v>263</v>
      </c>
      <c r="H36" s="26">
        <f>IF('FL DOH Cumulative'!G37="","",IF('FL DOH Cumulative'!G36="",'FL DOH Cumulative'!G37-'FL DOH Cumulative'!G35,'FL DOH Cumulative'!G37-'FL DOH Cumulative'!G36))</f>
        <v>1</v>
      </c>
      <c r="I36" s="27">
        <f>IF('FL DOH Cumulative'!I37="","",IF('FL DOH Cumulative'!I36="",'FL DOH Cumulative'!I37-'FL DOH Cumulative'!I35,'FL DOH Cumulative'!I37-'FL DOH Cumulative'!I36))</f>
        <v>11</v>
      </c>
      <c r="J36" s="27">
        <f>IF('FL DOH Cumulative'!H37="","",IF('FL DOH Cumulative'!H36="",'FL DOH Cumulative'!H37-'FL DOH Cumulative'!H35,'FL DOH Cumulative'!H37-'FL DOH Cumulative'!H36))</f>
        <v>200</v>
      </c>
      <c r="K36" s="28">
        <f t="shared" si="6"/>
        <v>8.6852589641434261E-2</v>
      </c>
      <c r="L36" s="28">
        <f t="shared" si="1"/>
        <v>5.2132701421800945E-2</v>
      </c>
      <c r="M36" s="29">
        <f>IF('FL DOH Cumulative'!K37="","",IF('FL DOH Cumulative'!K36="",'FL DOH Cumulative'!K37-'FL DOH Cumulative'!K35,'FL DOH Cumulative'!K37-'FL DOH Cumulative'!K36))</f>
        <v>212</v>
      </c>
      <c r="N36" s="26">
        <f>IF('FL DOH Cumulative'!L37="","",IF('FL DOH Cumulative'!L36="",'FL DOH Cumulative'!L37-'FL DOH Cumulative'!L35,'FL DOH Cumulative'!L37-'FL DOH Cumulative'!L36))</f>
        <v>2</v>
      </c>
      <c r="O36" s="27">
        <f>IF('FL DOH Cumulative'!N37="","",IF('FL DOH Cumulative'!N36="",'FL DOH Cumulative'!N37-'FL DOH Cumulative'!N35,'FL DOH Cumulative'!N37-'FL DOH Cumulative'!N36))</f>
        <v>20</v>
      </c>
      <c r="P36" s="27">
        <f>IF('FL DOH Cumulative'!M37="","",IF('FL DOH Cumulative'!M36="",'FL DOH Cumulative'!M37-'FL DOH Cumulative'!M35,'FL DOH Cumulative'!M37-'FL DOH Cumulative'!M36))</f>
        <v>168</v>
      </c>
      <c r="Q36" s="28">
        <f t="shared" si="7"/>
        <v>0.10419026047565119</v>
      </c>
      <c r="R36" s="28">
        <f t="shared" si="2"/>
        <v>0.10638297872340426</v>
      </c>
      <c r="S36" s="29">
        <f>IF('FL DOH Cumulative'!P37="","",IF('FL DOH Cumulative'!P36="",'FL DOH Cumulative'!P37-'FL DOH Cumulative'!P35,'FL DOH Cumulative'!P37-'FL DOH Cumulative'!P36))</f>
        <v>190</v>
      </c>
      <c r="T36" s="26">
        <f>IF('FL DOH Cumulative'!Q37="","",IF('FL DOH Cumulative'!Q36="",'FL DOH Cumulative'!Q37-'FL DOH Cumulative'!Q35,'FL DOH Cumulative'!Q37-'FL DOH Cumulative'!Q36))</f>
        <v>3</v>
      </c>
      <c r="U36" s="27">
        <f>IF('FL DOH Cumulative'!S37="","",IF('FL DOH Cumulative'!S36="",'FL DOH Cumulative'!S37-'FL DOH Cumulative'!S35,'FL DOH Cumulative'!S37-'FL DOH Cumulative'!S36))</f>
        <v>67</v>
      </c>
      <c r="V36" s="27">
        <f>IF('FL DOH Cumulative'!R37="","",IF('FL DOH Cumulative'!R36="",'FL DOH Cumulative'!R37-'FL DOH Cumulative'!R35,'FL DOH Cumulative'!R37-'FL DOH Cumulative'!R36))</f>
        <v>595</v>
      </c>
      <c r="W36" s="28">
        <f t="shared" si="4"/>
        <v>0.1076923076923077</v>
      </c>
      <c r="X36" s="28">
        <f t="shared" si="3"/>
        <v>0.10120845921450151</v>
      </c>
      <c r="Y36" s="29">
        <f>IF('FL DOH Cumulative'!U37="","",IF('FL DOH Cumulative'!U36="",'FL DOH Cumulative'!U37-'FL DOH Cumulative'!U35,'FL DOH Cumulative'!U37-'FL DOH Cumulative'!U36))</f>
        <v>665</v>
      </c>
      <c r="Z36" s="26">
        <v>10</v>
      </c>
      <c r="AA36" s="27">
        <v>682</v>
      </c>
      <c r="AB36" s="25">
        <f t="shared" si="8"/>
        <v>2.153010033444816E-2</v>
      </c>
      <c r="AC36" s="6">
        <v>86</v>
      </c>
      <c r="AD36" s="7">
        <v>1642</v>
      </c>
      <c r="AE36" s="25">
        <f t="shared" si="9"/>
        <v>5.2696510398308069E-2</v>
      </c>
      <c r="AF36" s="28"/>
    </row>
    <row r="37" spans="1:32">
      <c r="A37" s="1">
        <v>44174</v>
      </c>
      <c r="B37" s="26">
        <f>IF('FL DOH Cumulative'!B38="","",IF('FL DOH Cumulative'!B37="",'FL DOH Cumulative'!B38-'FL DOH Cumulative'!B36,'FL DOH Cumulative'!B38-'FL DOH Cumulative'!B37))</f>
        <v>0</v>
      </c>
      <c r="C37" s="27">
        <f>IF('FL DOH Cumulative'!D38="","",IF('FL DOH Cumulative'!D37="",'FL DOH Cumulative'!D38-'FL DOH Cumulative'!D36,'FL DOH Cumulative'!D38-'FL DOH Cumulative'!D37))</f>
        <v>66</v>
      </c>
      <c r="D37" s="27">
        <f>IF('FL DOH Cumulative'!C38="","",IF('FL DOH Cumulative'!C37="",'FL DOH Cumulative'!C38-'FL DOH Cumulative'!C36,'FL DOH Cumulative'!C38-'FL DOH Cumulative'!C37))</f>
        <v>372</v>
      </c>
      <c r="E37" s="28">
        <f t="shared" si="5"/>
        <v>0.12732394366197183</v>
      </c>
      <c r="F37" s="28">
        <f t="shared" si="0"/>
        <v>0.15068493150684931</v>
      </c>
      <c r="G37" s="29">
        <f>IF('FL DOH Cumulative'!F38="","",IF('FL DOH Cumulative'!F37="",'FL DOH Cumulative'!F38-'FL DOH Cumulative'!F36,'FL DOH Cumulative'!F38-'FL DOH Cumulative'!F37))</f>
        <v>438</v>
      </c>
      <c r="H37" s="26">
        <f>IF('FL DOH Cumulative'!G38="","",IF('FL DOH Cumulative'!G37="",'FL DOH Cumulative'!G38-'FL DOH Cumulative'!G36,'FL DOH Cumulative'!G38-'FL DOH Cumulative'!G37))</f>
        <v>1</v>
      </c>
      <c r="I37" s="27">
        <f>IF('FL DOH Cumulative'!I38="","",IF('FL DOH Cumulative'!I37="",'FL DOH Cumulative'!I38-'FL DOH Cumulative'!I36,'FL DOH Cumulative'!I38-'FL DOH Cumulative'!I37))</f>
        <v>12</v>
      </c>
      <c r="J37" s="27">
        <f>IF('FL DOH Cumulative'!H38="","",IF('FL DOH Cumulative'!H37="",'FL DOH Cumulative'!H38-'FL DOH Cumulative'!H36,'FL DOH Cumulative'!H38-'FL DOH Cumulative'!H37))</f>
        <v>160</v>
      </c>
      <c r="K37" s="28">
        <f t="shared" si="6"/>
        <v>8.4634346754313888E-2</v>
      </c>
      <c r="L37" s="28">
        <f t="shared" si="1"/>
        <v>6.9767441860465115E-2</v>
      </c>
      <c r="M37" s="29">
        <f>IF('FL DOH Cumulative'!K38="","",IF('FL DOH Cumulative'!K37="",'FL DOH Cumulative'!K38-'FL DOH Cumulative'!K36,'FL DOH Cumulative'!K38-'FL DOH Cumulative'!K37))</f>
        <v>173</v>
      </c>
      <c r="N37" s="26">
        <f>IF('FL DOH Cumulative'!L38="","",IF('FL DOH Cumulative'!L37="",'FL DOH Cumulative'!L38-'FL DOH Cumulative'!L36,'FL DOH Cumulative'!L38-'FL DOH Cumulative'!L37))</f>
        <v>0</v>
      </c>
      <c r="O37" s="27">
        <f>IF('FL DOH Cumulative'!N38="","",IF('FL DOH Cumulative'!N37="",'FL DOH Cumulative'!N38-'FL DOH Cumulative'!N36,'FL DOH Cumulative'!N38-'FL DOH Cumulative'!N37))</f>
        <v>13</v>
      </c>
      <c r="P37" s="27">
        <f>IF('FL DOH Cumulative'!M38="","",IF('FL DOH Cumulative'!M37="",'FL DOH Cumulative'!M38-'FL DOH Cumulative'!M36,'FL DOH Cumulative'!M38-'FL DOH Cumulative'!M37))</f>
        <v>94</v>
      </c>
      <c r="Q37" s="28">
        <f t="shared" si="7"/>
        <v>8.9347079037800689E-2</v>
      </c>
      <c r="R37" s="28">
        <f t="shared" si="2"/>
        <v>0.12149532710280374</v>
      </c>
      <c r="S37" s="29">
        <f>IF('FL DOH Cumulative'!P38="","",IF('FL DOH Cumulative'!P37="",'FL DOH Cumulative'!P38-'FL DOH Cumulative'!P36,'FL DOH Cumulative'!P38-'FL DOH Cumulative'!P37))</f>
        <v>107</v>
      </c>
      <c r="T37" s="26">
        <f>IF('FL DOH Cumulative'!Q38="","",IF('FL DOH Cumulative'!Q37="",'FL DOH Cumulative'!Q38-'FL DOH Cumulative'!Q36,'FL DOH Cumulative'!Q38-'FL DOH Cumulative'!Q37))</f>
        <v>1</v>
      </c>
      <c r="U37" s="27">
        <f>IF('FL DOH Cumulative'!S38="","",IF('FL DOH Cumulative'!S37="",'FL DOH Cumulative'!S38-'FL DOH Cumulative'!S36,'FL DOH Cumulative'!S38-'FL DOH Cumulative'!S37))</f>
        <v>91</v>
      </c>
      <c r="V37" s="27">
        <f>IF('FL DOH Cumulative'!R38="","",IF('FL DOH Cumulative'!R37="",'FL DOH Cumulative'!R38-'FL DOH Cumulative'!R36,'FL DOH Cumulative'!R38-'FL DOH Cumulative'!R37))</f>
        <v>626</v>
      </c>
      <c r="W37" s="28">
        <f t="shared" si="4"/>
        <v>0.10530401034928849</v>
      </c>
      <c r="X37" s="28">
        <f t="shared" si="3"/>
        <v>0.12691771269177127</v>
      </c>
      <c r="Y37" s="29">
        <f>IF('FL DOH Cumulative'!U38="","",IF('FL DOH Cumulative'!U37="",'FL DOH Cumulative'!U38-'FL DOH Cumulative'!U36,'FL DOH Cumulative'!U38-'FL DOH Cumulative'!U37))</f>
        <v>718</v>
      </c>
      <c r="Z37" s="26"/>
      <c r="AA37" s="27">
        <v>1032</v>
      </c>
      <c r="AB37" s="25">
        <f t="shared" si="8"/>
        <v>1.5976455749421904E-2</v>
      </c>
      <c r="AC37" s="11">
        <v>123</v>
      </c>
      <c r="AD37" s="12">
        <v>2228</v>
      </c>
      <c r="AE37" s="25">
        <f t="shared" si="9"/>
        <v>5.3988157436433301E-2</v>
      </c>
      <c r="AF37" s="28"/>
    </row>
    <row r="38" spans="1:32">
      <c r="A38" s="1">
        <v>44175</v>
      </c>
      <c r="B38" s="26">
        <f>IF('FL DOH Cumulative'!B39="","",IF('FL DOH Cumulative'!B38="",'FL DOH Cumulative'!B39-'FL DOH Cumulative'!B37,'FL DOH Cumulative'!B39-'FL DOH Cumulative'!B38))</f>
        <v>0</v>
      </c>
      <c r="C38" s="27">
        <f>IF('FL DOH Cumulative'!D39="","",IF('FL DOH Cumulative'!D38="",'FL DOH Cumulative'!D39-'FL DOH Cumulative'!D37,'FL DOH Cumulative'!D39-'FL DOH Cumulative'!D38))</f>
        <v>35</v>
      </c>
      <c r="D38" s="27">
        <f>IF('FL DOH Cumulative'!C39="","",IF('FL DOH Cumulative'!C38="",'FL DOH Cumulative'!C39-'FL DOH Cumulative'!C37,'FL DOH Cumulative'!C39-'FL DOH Cumulative'!C38))</f>
        <v>243</v>
      </c>
      <c r="E38" s="28">
        <f t="shared" si="5"/>
        <v>0.13235294117647059</v>
      </c>
      <c r="F38" s="28">
        <f t="shared" si="0"/>
        <v>0.12589928057553956</v>
      </c>
      <c r="G38" s="29">
        <f>IF('FL DOH Cumulative'!F39="","",IF('FL DOH Cumulative'!F38="",'FL DOH Cumulative'!F39-'FL DOH Cumulative'!F37,'FL DOH Cumulative'!F39-'FL DOH Cumulative'!F38))</f>
        <v>278</v>
      </c>
      <c r="H38" s="26">
        <f>IF('FL DOH Cumulative'!G39="","",IF('FL DOH Cumulative'!G38="",'FL DOH Cumulative'!G39-'FL DOH Cumulative'!G37,'FL DOH Cumulative'!G39-'FL DOH Cumulative'!G38))</f>
        <v>2</v>
      </c>
      <c r="I38" s="27">
        <f>IF('FL DOH Cumulative'!I39="","",IF('FL DOH Cumulative'!I38="",'FL DOH Cumulative'!I39-'FL DOH Cumulative'!I37,'FL DOH Cumulative'!I39-'FL DOH Cumulative'!I38))</f>
        <v>16</v>
      </c>
      <c r="J38" s="27">
        <f>IF('FL DOH Cumulative'!H39="","",IF('FL DOH Cumulative'!H38="",'FL DOH Cumulative'!H39-'FL DOH Cumulative'!H37,'FL DOH Cumulative'!H39-'FL DOH Cumulative'!H38))</f>
        <v>184</v>
      </c>
      <c r="K38" s="28">
        <f t="shared" si="6"/>
        <v>8.4210526315789472E-2</v>
      </c>
      <c r="L38" s="28">
        <f t="shared" si="1"/>
        <v>0.08</v>
      </c>
      <c r="M38" s="29">
        <f>IF('FL DOH Cumulative'!K39="","",IF('FL DOH Cumulative'!K38="",'FL DOH Cumulative'!K39-'FL DOH Cumulative'!K37,'FL DOH Cumulative'!K39-'FL DOH Cumulative'!K38))</f>
        <v>202</v>
      </c>
      <c r="N38" s="26">
        <f>IF('FL DOH Cumulative'!L39="","",IF('FL DOH Cumulative'!L38="",'FL DOH Cumulative'!L39-'FL DOH Cumulative'!L37,'FL DOH Cumulative'!L39-'FL DOH Cumulative'!L38))</f>
        <v>0</v>
      </c>
      <c r="O38" s="27">
        <f>IF('FL DOH Cumulative'!N39="","",IF('FL DOH Cumulative'!N38="",'FL DOH Cumulative'!N39-'FL DOH Cumulative'!N37,'FL DOH Cumulative'!N39-'FL DOH Cumulative'!N38))</f>
        <v>23</v>
      </c>
      <c r="P38" s="27">
        <f>IF('FL DOH Cumulative'!M39="","",IF('FL DOH Cumulative'!M38="",'FL DOH Cumulative'!M39-'FL DOH Cumulative'!M37,'FL DOH Cumulative'!M39-'FL DOH Cumulative'!M38))</f>
        <v>122</v>
      </c>
      <c r="Q38" s="28">
        <f t="shared" si="7"/>
        <v>0.10157068062827225</v>
      </c>
      <c r="R38" s="28">
        <f t="shared" si="2"/>
        <v>0.15862068965517243</v>
      </c>
      <c r="S38" s="29">
        <f>IF('FL DOH Cumulative'!P39="","",IF('FL DOH Cumulative'!P38="",'FL DOH Cumulative'!P39-'FL DOH Cumulative'!P37,'FL DOH Cumulative'!P39-'FL DOH Cumulative'!P38))</f>
        <v>145</v>
      </c>
      <c r="T38" s="26">
        <f>IF('FL DOH Cumulative'!Q39="","",IF('FL DOH Cumulative'!Q38="",'FL DOH Cumulative'!Q39-'FL DOH Cumulative'!Q37,'FL DOH Cumulative'!Q39-'FL DOH Cumulative'!Q38))</f>
        <v>2</v>
      </c>
      <c r="U38" s="27">
        <f>IF('FL DOH Cumulative'!S39="","",IF('FL DOH Cumulative'!S38="",'FL DOH Cumulative'!S39-'FL DOH Cumulative'!S37,'FL DOH Cumulative'!S39-'FL DOH Cumulative'!S38))</f>
        <v>74</v>
      </c>
      <c r="V38" s="27">
        <f>IF('FL DOH Cumulative'!R39="","",IF('FL DOH Cumulative'!R38="",'FL DOH Cumulative'!R39-'FL DOH Cumulative'!R37,'FL DOH Cumulative'!R39-'FL DOH Cumulative'!R38))</f>
        <v>549</v>
      </c>
      <c r="W38" s="28">
        <f t="shared" si="4"/>
        <v>0.10990399191510863</v>
      </c>
      <c r="X38" s="28">
        <f t="shared" si="3"/>
        <v>0.1187800963081862</v>
      </c>
      <c r="Y38" s="29">
        <f>IF('FL DOH Cumulative'!U39="","",IF('FL DOH Cumulative'!U38="",'FL DOH Cumulative'!U39-'FL DOH Cumulative'!U37,'FL DOH Cumulative'!U39-'FL DOH Cumulative'!U38))</f>
        <v>625</v>
      </c>
      <c r="Z38" s="26"/>
      <c r="AA38" s="27">
        <v>1073</v>
      </c>
      <c r="AB38" s="25">
        <f t="shared" si="8"/>
        <v>1.2926467471922018E-2</v>
      </c>
      <c r="AC38" s="6">
        <v>90</v>
      </c>
      <c r="AD38" s="7">
        <v>2151</v>
      </c>
      <c r="AE38" s="25">
        <f t="shared" si="9"/>
        <v>5.3659364917643067E-2</v>
      </c>
      <c r="AF38" s="28"/>
    </row>
    <row r="39" spans="1:32">
      <c r="A39" s="1">
        <v>44176</v>
      </c>
      <c r="B39" s="26">
        <f>IF('FL DOH Cumulative'!B40="","",IF('FL DOH Cumulative'!B39="",'FL DOH Cumulative'!B40-'FL DOH Cumulative'!B38,'FL DOH Cumulative'!B40-'FL DOH Cumulative'!B39))</f>
        <v>0</v>
      </c>
      <c r="C39" s="27">
        <f>IF('FL DOH Cumulative'!D40="","",IF('FL DOH Cumulative'!D39="",'FL DOH Cumulative'!D40-'FL DOH Cumulative'!D38,'FL DOH Cumulative'!D40-'FL DOH Cumulative'!D39))</f>
        <v>49</v>
      </c>
      <c r="D39" s="27">
        <f>IF('FL DOH Cumulative'!C40="","",IF('FL DOH Cumulative'!C39="",'FL DOH Cumulative'!C40-'FL DOH Cumulative'!C38,'FL DOH Cumulative'!C40-'FL DOH Cumulative'!C39))</f>
        <v>446</v>
      </c>
      <c r="E39" s="28">
        <f t="shared" si="5"/>
        <v>0.11993603411513859</v>
      </c>
      <c r="F39" s="28">
        <f t="shared" si="0"/>
        <v>9.8989898989898989E-2</v>
      </c>
      <c r="G39" s="29">
        <f>IF('FL DOH Cumulative'!F40="","",IF('FL DOH Cumulative'!F39="",'FL DOH Cumulative'!F40-'FL DOH Cumulative'!F38,'FL DOH Cumulative'!F40-'FL DOH Cumulative'!F39))</f>
        <v>495</v>
      </c>
      <c r="H39" s="26">
        <f>IF('FL DOH Cumulative'!G40="","",IF('FL DOH Cumulative'!G39="",'FL DOH Cumulative'!G40-'FL DOH Cumulative'!G38,'FL DOH Cumulative'!G40-'FL DOH Cumulative'!G39))</f>
        <v>0</v>
      </c>
      <c r="I39" s="27">
        <f>IF('FL DOH Cumulative'!I40="","",IF('FL DOH Cumulative'!I39="",'FL DOH Cumulative'!I40-'FL DOH Cumulative'!I38,'FL DOH Cumulative'!I40-'FL DOH Cumulative'!I39))</f>
        <v>17</v>
      </c>
      <c r="J39" s="27">
        <f>IF('FL DOH Cumulative'!H40="","",IF('FL DOH Cumulative'!H39="",'FL DOH Cumulative'!H40-'FL DOH Cumulative'!H38,'FL DOH Cumulative'!H40-'FL DOH Cumulative'!H39))</f>
        <v>155</v>
      </c>
      <c r="K39" s="28">
        <f t="shared" si="6"/>
        <v>8.2408874801901746E-2</v>
      </c>
      <c r="L39" s="28">
        <f t="shared" si="1"/>
        <v>9.8837209302325577E-2</v>
      </c>
      <c r="M39" s="29">
        <f>IF('FL DOH Cumulative'!K40="","",IF('FL DOH Cumulative'!K39="",'FL DOH Cumulative'!K40-'FL DOH Cumulative'!K38,'FL DOH Cumulative'!K40-'FL DOH Cumulative'!K39))</f>
        <v>172</v>
      </c>
      <c r="N39" s="26">
        <f>IF('FL DOH Cumulative'!L40="","",IF('FL DOH Cumulative'!L39="",'FL DOH Cumulative'!L40-'FL DOH Cumulative'!L38,'FL DOH Cumulative'!L40-'FL DOH Cumulative'!L39))</f>
        <v>0</v>
      </c>
      <c r="O39" s="27">
        <f>IF('FL DOH Cumulative'!N40="","",IF('FL DOH Cumulative'!N39="",'FL DOH Cumulative'!N40-'FL DOH Cumulative'!N38,'FL DOH Cumulative'!N40-'FL DOH Cumulative'!N39))</f>
        <v>13</v>
      </c>
      <c r="P39" s="27">
        <f>IF('FL DOH Cumulative'!M40="","",IF('FL DOH Cumulative'!M39="",'FL DOH Cumulative'!M40-'FL DOH Cumulative'!M38,'FL DOH Cumulative'!M40-'FL DOH Cumulative'!M39))</f>
        <v>108</v>
      </c>
      <c r="Q39" s="28">
        <f t="shared" si="7"/>
        <v>0.10562571756601608</v>
      </c>
      <c r="R39" s="28">
        <f t="shared" si="2"/>
        <v>0.10743801652892562</v>
      </c>
      <c r="S39" s="29">
        <f>IF('FL DOH Cumulative'!P40="","",IF('FL DOH Cumulative'!P39="",'FL DOH Cumulative'!P40-'FL DOH Cumulative'!P38,'FL DOH Cumulative'!P40-'FL DOH Cumulative'!P39))</f>
        <v>121</v>
      </c>
      <c r="T39" s="26">
        <f>IF('FL DOH Cumulative'!Q40="","",IF('FL DOH Cumulative'!Q39="",'FL DOH Cumulative'!Q40-'FL DOH Cumulative'!Q38,'FL DOH Cumulative'!Q40-'FL DOH Cumulative'!Q39))</f>
        <v>0</v>
      </c>
      <c r="U39" s="27">
        <f>IF('FL DOH Cumulative'!S40="","",IF('FL DOH Cumulative'!S39="",'FL DOH Cumulative'!S40-'FL DOH Cumulative'!S38,'FL DOH Cumulative'!S40-'FL DOH Cumulative'!S39))</f>
        <v>79</v>
      </c>
      <c r="V39" s="27">
        <f>IF('FL DOH Cumulative'!R40="","",IF('FL DOH Cumulative'!R39="",'FL DOH Cumulative'!R40-'FL DOH Cumulative'!R38,'FL DOH Cumulative'!R40-'FL DOH Cumulative'!R39))</f>
        <v>709</v>
      </c>
      <c r="W39" s="28">
        <f t="shared" si="4"/>
        <v>0.10501371913195311</v>
      </c>
      <c r="X39" s="28">
        <f t="shared" si="3"/>
        <v>0.10025380710659898</v>
      </c>
      <c r="Y39" s="29">
        <f>IF('FL DOH Cumulative'!U40="","",IF('FL DOH Cumulative'!U39="",'FL DOH Cumulative'!U40-'FL DOH Cumulative'!U38,'FL DOH Cumulative'!U40-'FL DOH Cumulative'!U39))</f>
        <v>788</v>
      </c>
      <c r="Z39" s="26">
        <v>31</v>
      </c>
      <c r="AA39" s="27">
        <v>2044</v>
      </c>
      <c r="AB39" s="25">
        <f t="shared" si="8"/>
        <v>9.0663580246913584E-3</v>
      </c>
      <c r="AC39" s="6">
        <v>102</v>
      </c>
      <c r="AD39" s="7">
        <v>3264</v>
      </c>
      <c r="AE39" s="25">
        <f t="shared" si="9"/>
        <v>4.8233046800382047E-2</v>
      </c>
      <c r="AF39" s="28"/>
    </row>
    <row r="40" spans="1:32">
      <c r="A40" s="1">
        <v>44177</v>
      </c>
      <c r="B40" s="26">
        <f>IF('FL DOH Cumulative'!B41="","",IF('FL DOH Cumulative'!B40="",'FL DOH Cumulative'!B41-'FL DOH Cumulative'!B39,'FL DOH Cumulative'!B41-'FL DOH Cumulative'!B40))</f>
        <v>0</v>
      </c>
      <c r="C40" s="27">
        <f>IF('FL DOH Cumulative'!D41="","",IF('FL DOH Cumulative'!D40="",'FL DOH Cumulative'!D41-'FL DOH Cumulative'!D39,'FL DOH Cumulative'!D41-'FL DOH Cumulative'!D40))</f>
        <v>9</v>
      </c>
      <c r="D40" s="27">
        <f>IF('FL DOH Cumulative'!C41="","",IF('FL DOH Cumulative'!C40="",'FL DOH Cumulative'!C41-'FL DOH Cumulative'!C39,'FL DOH Cumulative'!C41-'FL DOH Cumulative'!C40))</f>
        <v>86</v>
      </c>
      <c r="E40" s="28">
        <f t="shared" si="5"/>
        <v>0.11995515695067265</v>
      </c>
      <c r="F40" s="28">
        <f t="shared" si="0"/>
        <v>9.4736842105263161E-2</v>
      </c>
      <c r="G40" s="29">
        <f>IF('FL DOH Cumulative'!F41="","",IF('FL DOH Cumulative'!F40="",'FL DOH Cumulative'!F41-'FL DOH Cumulative'!F39,'FL DOH Cumulative'!F41-'FL DOH Cumulative'!F40))</f>
        <v>95</v>
      </c>
      <c r="H40" s="26">
        <f>IF('FL DOH Cumulative'!G41="","",IF('FL DOH Cumulative'!G40="",'FL DOH Cumulative'!G41-'FL DOH Cumulative'!G39,'FL DOH Cumulative'!G41-'FL DOH Cumulative'!G40))</f>
        <v>0</v>
      </c>
      <c r="I40" s="27">
        <f>IF('FL DOH Cumulative'!I41="","",IF('FL DOH Cumulative'!I40="",'FL DOH Cumulative'!I41-'FL DOH Cumulative'!I39,'FL DOH Cumulative'!I41-'FL DOH Cumulative'!I40))</f>
        <v>10</v>
      </c>
      <c r="J40" s="27">
        <f>IF('FL DOH Cumulative'!H41="","",IF('FL DOH Cumulative'!H40="",'FL DOH Cumulative'!H41-'FL DOH Cumulative'!H39,'FL DOH Cumulative'!H41-'FL DOH Cumulative'!H40))</f>
        <v>92</v>
      </c>
      <c r="K40" s="28">
        <f t="shared" si="6"/>
        <v>8.8360237892948168E-2</v>
      </c>
      <c r="L40" s="28">
        <f t="shared" si="1"/>
        <v>9.8039215686274508E-2</v>
      </c>
      <c r="M40" s="29">
        <f>IF('FL DOH Cumulative'!K41="","",IF('FL DOH Cumulative'!K40="",'FL DOH Cumulative'!K41-'FL DOH Cumulative'!K39,'FL DOH Cumulative'!K41-'FL DOH Cumulative'!K40))</f>
        <v>102</v>
      </c>
      <c r="N40" s="26">
        <f>IF('FL DOH Cumulative'!L41="","",IF('FL DOH Cumulative'!L40="",'FL DOH Cumulative'!L41-'FL DOH Cumulative'!L39,'FL DOH Cumulative'!L41-'FL DOH Cumulative'!L40))</f>
        <v>0</v>
      </c>
      <c r="O40" s="27">
        <f>IF('FL DOH Cumulative'!N41="","",IF('FL DOH Cumulative'!N40="",'FL DOH Cumulative'!N41-'FL DOH Cumulative'!N39,'FL DOH Cumulative'!N41-'FL DOH Cumulative'!N40))</f>
        <v>17</v>
      </c>
      <c r="P40" s="27">
        <f>IF('FL DOH Cumulative'!M41="","",IF('FL DOH Cumulative'!M40="",'FL DOH Cumulative'!M41-'FL DOH Cumulative'!M39,'FL DOH Cumulative'!M41-'FL DOH Cumulative'!M40))</f>
        <v>125</v>
      </c>
      <c r="Q40" s="28">
        <f t="shared" si="7"/>
        <v>0.11477272727272728</v>
      </c>
      <c r="R40" s="28">
        <f t="shared" si="2"/>
        <v>0.11971830985915492</v>
      </c>
      <c r="S40" s="29">
        <f>IF('FL DOH Cumulative'!P41="","",IF('FL DOH Cumulative'!P40="",'FL DOH Cumulative'!P41-'FL DOH Cumulative'!P39,'FL DOH Cumulative'!P41-'FL DOH Cumulative'!P40))</f>
        <v>142</v>
      </c>
      <c r="T40" s="26">
        <f>IF('FL DOH Cumulative'!Q41="","",IF('FL DOH Cumulative'!Q40="",'FL DOH Cumulative'!Q41-'FL DOH Cumulative'!Q39,'FL DOH Cumulative'!Q41-'FL DOH Cumulative'!Q40))</f>
        <v>0</v>
      </c>
      <c r="U40" s="27">
        <f>IF('FL DOH Cumulative'!S41="","",IF('FL DOH Cumulative'!S40="",'FL DOH Cumulative'!S41-'FL DOH Cumulative'!S39,'FL DOH Cumulative'!S41-'FL DOH Cumulative'!S40))</f>
        <v>36</v>
      </c>
      <c r="V40" s="27">
        <f>IF('FL DOH Cumulative'!R41="","",IF('FL DOH Cumulative'!R40="",'FL DOH Cumulative'!R41-'FL DOH Cumulative'!R39,'FL DOH Cumulative'!R41-'FL DOH Cumulative'!R40))</f>
        <v>303</v>
      </c>
      <c r="W40" s="28">
        <f t="shared" si="4"/>
        <v>0.10908617547513669</v>
      </c>
      <c r="X40" s="28">
        <f t="shared" si="3"/>
        <v>0.10619469026548672</v>
      </c>
      <c r="Y40" s="29">
        <f>IF('FL DOH Cumulative'!U41="","",IF('FL DOH Cumulative'!U40="",'FL DOH Cumulative'!U41-'FL DOH Cumulative'!U39,'FL DOH Cumulative'!U41-'FL DOH Cumulative'!U40))</f>
        <v>339</v>
      </c>
      <c r="Z40" s="26">
        <v>3</v>
      </c>
      <c r="AA40" s="27">
        <v>8</v>
      </c>
      <c r="AB40" s="25">
        <f t="shared" si="8"/>
        <v>8.9181853431562624E-3</v>
      </c>
      <c r="AC40" s="6">
        <v>72</v>
      </c>
      <c r="AD40" s="7">
        <v>925</v>
      </c>
      <c r="AE40" s="25">
        <f t="shared" si="9"/>
        <v>4.7981366459627327E-2</v>
      </c>
      <c r="AF40" s="28"/>
    </row>
    <row r="41" spans="1:32">
      <c r="A41" s="1">
        <v>44178</v>
      </c>
      <c r="B41" s="26">
        <f>IF('FL DOH Cumulative'!B42="","",IF('FL DOH Cumulative'!B41="",'FL DOH Cumulative'!B42-'FL DOH Cumulative'!B40,'FL DOH Cumulative'!B42-'FL DOH Cumulative'!B41))</f>
        <v>0</v>
      </c>
      <c r="C41" s="27">
        <f>IF('FL DOH Cumulative'!D42="","",IF('FL DOH Cumulative'!D41="",'FL DOH Cumulative'!D42-'FL DOH Cumulative'!D40,'FL DOH Cumulative'!D42-'FL DOH Cumulative'!D41))</f>
        <v>28</v>
      </c>
      <c r="D41" s="27">
        <f>IF('FL DOH Cumulative'!C42="","",IF('FL DOH Cumulative'!C41="",'FL DOH Cumulative'!C42-'FL DOH Cumulative'!C40,'FL DOH Cumulative'!C42-'FL DOH Cumulative'!C41))</f>
        <v>253</v>
      </c>
      <c r="E41" s="28">
        <f t="shared" si="5"/>
        <v>0.12004175365344467</v>
      </c>
      <c r="F41" s="28">
        <f t="shared" si="0"/>
        <v>9.9644128113879002E-2</v>
      </c>
      <c r="G41" s="29">
        <f>IF('FL DOH Cumulative'!F42="","",IF('FL DOH Cumulative'!F41="",'FL DOH Cumulative'!F42-'FL DOH Cumulative'!F40,'FL DOH Cumulative'!F42-'FL DOH Cumulative'!F41))</f>
        <v>281</v>
      </c>
      <c r="H41" s="26">
        <f>IF('FL DOH Cumulative'!G42="","",IF('FL DOH Cumulative'!G41="",'FL DOH Cumulative'!G42-'FL DOH Cumulative'!G40,'FL DOH Cumulative'!G42-'FL DOH Cumulative'!G41))</f>
        <v>0</v>
      </c>
      <c r="I41" s="27">
        <f>IF('FL DOH Cumulative'!I42="","",IF('FL DOH Cumulative'!I41="",'FL DOH Cumulative'!I42-'FL DOH Cumulative'!I40,'FL DOH Cumulative'!I42-'FL DOH Cumulative'!I41))</f>
        <v>29</v>
      </c>
      <c r="J41" s="27">
        <f>IF('FL DOH Cumulative'!H42="","",IF('FL DOH Cumulative'!H41="",'FL DOH Cumulative'!H42-'FL DOH Cumulative'!H40,'FL DOH Cumulative'!H42-'FL DOH Cumulative'!H41))</f>
        <v>158</v>
      </c>
      <c r="K41" s="28">
        <f t="shared" si="6"/>
        <v>9.6446700507614211E-2</v>
      </c>
      <c r="L41" s="28">
        <f t="shared" si="1"/>
        <v>0.15508021390374332</v>
      </c>
      <c r="M41" s="29">
        <f>IF('FL DOH Cumulative'!K42="","",IF('FL DOH Cumulative'!K41="",'FL DOH Cumulative'!K42-'FL DOH Cumulative'!K40,'FL DOH Cumulative'!K42-'FL DOH Cumulative'!K41))</f>
        <v>187</v>
      </c>
      <c r="N41" s="26">
        <f>IF('FL DOH Cumulative'!L42="","",IF('FL DOH Cumulative'!L41="",'FL DOH Cumulative'!L42-'FL DOH Cumulative'!L40,'FL DOH Cumulative'!L42-'FL DOH Cumulative'!L41))</f>
        <v>0</v>
      </c>
      <c r="O41" s="27">
        <f>IF('FL DOH Cumulative'!N42="","",IF('FL DOH Cumulative'!N41="",'FL DOH Cumulative'!N42-'FL DOH Cumulative'!N40,'FL DOH Cumulative'!N42-'FL DOH Cumulative'!N41))</f>
        <v>11</v>
      </c>
      <c r="P41" s="27">
        <f>IF('FL DOH Cumulative'!M42="","",IF('FL DOH Cumulative'!M41="",'FL DOH Cumulative'!M42-'FL DOH Cumulative'!M40,'FL DOH Cumulative'!M42-'FL DOH Cumulative'!M41))</f>
        <v>55</v>
      </c>
      <c r="Q41" s="28">
        <f t="shared" si="7"/>
        <v>0.11972633979475485</v>
      </c>
      <c r="R41" s="28">
        <f t="shared" si="2"/>
        <v>0.16666666666666666</v>
      </c>
      <c r="S41" s="29">
        <f>IF('FL DOH Cumulative'!P42="","",IF('FL DOH Cumulative'!P41="",'FL DOH Cumulative'!P42-'FL DOH Cumulative'!P40,'FL DOH Cumulative'!P42-'FL DOH Cumulative'!P41))</f>
        <v>66</v>
      </c>
      <c r="T41" s="26">
        <f>IF('FL DOH Cumulative'!Q42="","",IF('FL DOH Cumulative'!Q41="",'FL DOH Cumulative'!Q42-'FL DOH Cumulative'!Q40,'FL DOH Cumulative'!Q42-'FL DOH Cumulative'!Q41))</f>
        <v>0</v>
      </c>
      <c r="U41" s="27">
        <f>IF('FL DOH Cumulative'!S42="","",IF('FL DOH Cumulative'!S41="",'FL DOH Cumulative'!S42-'FL DOH Cumulative'!S40,'FL DOH Cumulative'!S42-'FL DOH Cumulative'!S41))</f>
        <v>68</v>
      </c>
      <c r="V41" s="27">
        <f>IF('FL DOH Cumulative'!R42="","",IF('FL DOH Cumulative'!R41="",'FL DOH Cumulative'!R42-'FL DOH Cumulative'!R40,'FL DOH Cumulative'!R42-'FL DOH Cumulative'!R41))</f>
        <v>466</v>
      </c>
      <c r="W41" s="28">
        <f t="shared" ref="W41:W72" si="10">IF(SUM(U35:V41)=0,"",SUM(U35:U41)/SUM(U35:V41))</f>
        <v>0.1129559748427673</v>
      </c>
      <c r="X41" s="28">
        <f t="shared" si="3"/>
        <v>0.12734082397003746</v>
      </c>
      <c r="Y41" s="29">
        <f>IF('FL DOH Cumulative'!U42="","",IF('FL DOH Cumulative'!U41="",'FL DOH Cumulative'!U42-'FL DOH Cumulative'!U40,'FL DOH Cumulative'!U42-'FL DOH Cumulative'!U41))</f>
        <v>534</v>
      </c>
      <c r="Z41" s="26">
        <v>2</v>
      </c>
      <c r="AA41" s="27">
        <v>143</v>
      </c>
      <c r="AB41" s="25">
        <f t="shared" si="8"/>
        <v>8.9387599847850895E-3</v>
      </c>
      <c r="AC41" s="6">
        <v>85</v>
      </c>
      <c r="AD41" s="7">
        <v>1192</v>
      </c>
      <c r="AE41" s="25">
        <f t="shared" si="9"/>
        <v>4.766718506998445E-2</v>
      </c>
      <c r="AF41" s="28"/>
    </row>
    <row r="42" spans="1:32">
      <c r="A42" s="1">
        <v>44179</v>
      </c>
      <c r="B42" s="26">
        <f>IF('FL DOH Cumulative'!B43="","",IF('FL DOH Cumulative'!B42="",'FL DOH Cumulative'!B43-'FL DOH Cumulative'!B41,'FL DOH Cumulative'!B43-'FL DOH Cumulative'!B42))</f>
        <v>0</v>
      </c>
      <c r="C42" s="27">
        <f>IF('FL DOH Cumulative'!D43="","",IF('FL DOH Cumulative'!D42="",'FL DOH Cumulative'!D43-'FL DOH Cumulative'!D41,'FL DOH Cumulative'!D43-'FL DOH Cumulative'!D42))</f>
        <v>25</v>
      </c>
      <c r="D42" s="27">
        <f>IF('FL DOH Cumulative'!C43="","",IF('FL DOH Cumulative'!C42="",'FL DOH Cumulative'!C43-'FL DOH Cumulative'!C41,'FL DOH Cumulative'!C43-'FL DOH Cumulative'!C42))</f>
        <v>125</v>
      </c>
      <c r="E42" s="28">
        <f t="shared" si="5"/>
        <v>0.124</v>
      </c>
      <c r="F42" s="28">
        <f t="shared" si="0"/>
        <v>0.16666666666666666</v>
      </c>
      <c r="G42" s="29">
        <f>IF('FL DOH Cumulative'!F43="","",IF('FL DOH Cumulative'!F42="",'FL DOH Cumulative'!F43-'FL DOH Cumulative'!F41,'FL DOH Cumulative'!F43-'FL DOH Cumulative'!F42))</f>
        <v>150</v>
      </c>
      <c r="H42" s="26">
        <f>IF('FL DOH Cumulative'!G43="","",IF('FL DOH Cumulative'!G42="",'FL DOH Cumulative'!G43-'FL DOH Cumulative'!G41,'FL DOH Cumulative'!G43-'FL DOH Cumulative'!G42))</f>
        <v>2</v>
      </c>
      <c r="I42" s="27">
        <f>IF('FL DOH Cumulative'!I43="","",IF('FL DOH Cumulative'!I42="",'FL DOH Cumulative'!I43-'FL DOH Cumulative'!I41,'FL DOH Cumulative'!I43-'FL DOH Cumulative'!I42))</f>
        <v>15</v>
      </c>
      <c r="J42" s="27">
        <f>IF('FL DOH Cumulative'!H43="","",IF('FL DOH Cumulative'!H42="",'FL DOH Cumulative'!H43-'FL DOH Cumulative'!H41,'FL DOH Cumulative'!H43-'FL DOH Cumulative'!H42))</f>
        <v>145</v>
      </c>
      <c r="K42" s="28">
        <f t="shared" si="6"/>
        <v>9.1362126245847178E-2</v>
      </c>
      <c r="L42" s="28">
        <f t="shared" si="1"/>
        <v>9.375E-2</v>
      </c>
      <c r="M42" s="29">
        <f>IF('FL DOH Cumulative'!K43="","",IF('FL DOH Cumulative'!K42="",'FL DOH Cumulative'!K43-'FL DOH Cumulative'!K41,'FL DOH Cumulative'!K43-'FL DOH Cumulative'!K42))</f>
        <v>162</v>
      </c>
      <c r="N42" s="26">
        <f>IF('FL DOH Cumulative'!L43="","",IF('FL DOH Cumulative'!L42="",'FL DOH Cumulative'!L43-'FL DOH Cumulative'!L41,'FL DOH Cumulative'!L43-'FL DOH Cumulative'!L42))</f>
        <v>0</v>
      </c>
      <c r="O42" s="27">
        <f>IF('FL DOH Cumulative'!N43="","",IF('FL DOH Cumulative'!N42="",'FL DOH Cumulative'!N43-'FL DOH Cumulative'!N41,'FL DOH Cumulative'!N43-'FL DOH Cumulative'!N42))</f>
        <v>20</v>
      </c>
      <c r="P42" s="27">
        <f>IF('FL DOH Cumulative'!M43="","",IF('FL DOH Cumulative'!M42="",'FL DOH Cumulative'!M43-'FL DOH Cumulative'!M41,'FL DOH Cumulative'!M43-'FL DOH Cumulative'!M42))</f>
        <v>134</v>
      </c>
      <c r="Q42" s="28">
        <f t="shared" si="7"/>
        <v>0.12676056338028169</v>
      </c>
      <c r="R42" s="28">
        <f t="shared" si="2"/>
        <v>0.12987012987012986</v>
      </c>
      <c r="S42" s="29">
        <f>IF('FL DOH Cumulative'!P43="","",IF('FL DOH Cumulative'!P42="",'FL DOH Cumulative'!P43-'FL DOH Cumulative'!P41,'FL DOH Cumulative'!P43-'FL DOH Cumulative'!P42))</f>
        <v>154</v>
      </c>
      <c r="T42" s="26">
        <f>IF('FL DOH Cumulative'!Q43="","",IF('FL DOH Cumulative'!Q42="",'FL DOH Cumulative'!Q43-'FL DOH Cumulative'!Q41,'FL DOH Cumulative'!Q43-'FL DOH Cumulative'!Q42))</f>
        <v>2</v>
      </c>
      <c r="U42" s="27">
        <f>IF('FL DOH Cumulative'!S43="","",IF('FL DOH Cumulative'!S42="",'FL DOH Cumulative'!S43-'FL DOH Cumulative'!S41,'FL DOH Cumulative'!S43-'FL DOH Cumulative'!S42))</f>
        <v>60</v>
      </c>
      <c r="V42" s="27">
        <f>IF('FL DOH Cumulative'!R43="","",IF('FL DOH Cumulative'!R42="",'FL DOH Cumulative'!R43-'FL DOH Cumulative'!R41,'FL DOH Cumulative'!R43-'FL DOH Cumulative'!R42))</f>
        <v>404</v>
      </c>
      <c r="W42" s="28">
        <f t="shared" si="10"/>
        <v>0.11509571117034165</v>
      </c>
      <c r="X42" s="28">
        <f t="shared" si="3"/>
        <v>0.12931034482758622</v>
      </c>
      <c r="Y42" s="29">
        <f>IF('FL DOH Cumulative'!U43="","",IF('FL DOH Cumulative'!U42="",'FL DOH Cumulative'!U43-'FL DOH Cumulative'!U41,'FL DOH Cumulative'!U43-'FL DOH Cumulative'!U42))</f>
        <v>466</v>
      </c>
      <c r="Z42" s="26">
        <v>2</v>
      </c>
      <c r="AA42" s="27">
        <v>100</v>
      </c>
      <c r="AB42" s="25">
        <f t="shared" si="8"/>
        <v>9.3567251461988306E-3</v>
      </c>
      <c r="AC42" s="6">
        <v>96</v>
      </c>
      <c r="AD42" s="7">
        <v>1050</v>
      </c>
      <c r="AE42" s="25">
        <f t="shared" si="9"/>
        <v>4.9900808789867239E-2</v>
      </c>
      <c r="AF42" s="28"/>
    </row>
    <row r="43" spans="1:32">
      <c r="A43" s="1">
        <v>44180</v>
      </c>
      <c r="B43" s="26">
        <f>IF('FL DOH Cumulative'!B44="","",IF('FL DOH Cumulative'!B43="",'FL DOH Cumulative'!B44-'FL DOH Cumulative'!B42,'FL DOH Cumulative'!B44-'FL DOH Cumulative'!B43))</f>
        <v>0</v>
      </c>
      <c r="C43" s="27">
        <f>IF('FL DOH Cumulative'!D44="","",IF('FL DOH Cumulative'!D43="",'FL DOH Cumulative'!D44-'FL DOH Cumulative'!D42,'FL DOH Cumulative'!D44-'FL DOH Cumulative'!D43))</f>
        <v>49</v>
      </c>
      <c r="D43" s="27">
        <f>IF('FL DOH Cumulative'!C44="","",IF('FL DOH Cumulative'!C43="",'FL DOH Cumulative'!C44-'FL DOH Cumulative'!C42,'FL DOH Cumulative'!C44-'FL DOH Cumulative'!C43))</f>
        <v>321</v>
      </c>
      <c r="E43" s="28">
        <f t="shared" si="5"/>
        <v>0.12387280493592787</v>
      </c>
      <c r="F43" s="28">
        <f t="shared" si="0"/>
        <v>0.13243243243243244</v>
      </c>
      <c r="G43" s="29">
        <f>IF('FL DOH Cumulative'!F44="","",IF('FL DOH Cumulative'!F43="",'FL DOH Cumulative'!F44-'FL DOH Cumulative'!F42,'FL DOH Cumulative'!F44-'FL DOH Cumulative'!F43))</f>
        <v>370</v>
      </c>
      <c r="H43" s="26">
        <f>IF('FL DOH Cumulative'!G44="","",IF('FL DOH Cumulative'!G43="",'FL DOH Cumulative'!G44-'FL DOH Cumulative'!G42,'FL DOH Cumulative'!G44-'FL DOH Cumulative'!G43))</f>
        <v>1</v>
      </c>
      <c r="I43" s="27">
        <f>IF('FL DOH Cumulative'!I44="","",IF('FL DOH Cumulative'!I43="",'FL DOH Cumulative'!I44-'FL DOH Cumulative'!I42,'FL DOH Cumulative'!I44-'FL DOH Cumulative'!I43))</f>
        <v>17</v>
      </c>
      <c r="J43" s="27">
        <f>IF('FL DOH Cumulative'!H44="","",IF('FL DOH Cumulative'!H43="",'FL DOH Cumulative'!H44-'FL DOH Cumulative'!H42,'FL DOH Cumulative'!H44-'FL DOH Cumulative'!H43))</f>
        <v>198</v>
      </c>
      <c r="K43" s="28">
        <f t="shared" si="6"/>
        <v>9.602649006622517E-2</v>
      </c>
      <c r="L43" s="28">
        <f t="shared" si="1"/>
        <v>7.9069767441860464E-2</v>
      </c>
      <c r="M43" s="29">
        <f>IF('FL DOH Cumulative'!K44="","",IF('FL DOH Cumulative'!K43="",'FL DOH Cumulative'!K44-'FL DOH Cumulative'!K42,'FL DOH Cumulative'!K44-'FL DOH Cumulative'!K43))</f>
        <v>216</v>
      </c>
      <c r="N43" s="26">
        <f>IF('FL DOH Cumulative'!L44="","",IF('FL DOH Cumulative'!L43="",'FL DOH Cumulative'!L44-'FL DOH Cumulative'!L42,'FL DOH Cumulative'!L44-'FL DOH Cumulative'!L43))</f>
        <v>0</v>
      </c>
      <c r="O43" s="27">
        <f>IF('FL DOH Cumulative'!N44="","",IF('FL DOH Cumulative'!N43="",'FL DOH Cumulative'!N44-'FL DOH Cumulative'!N42,'FL DOH Cumulative'!N44-'FL DOH Cumulative'!N43))</f>
        <v>36</v>
      </c>
      <c r="P43" s="27">
        <f>IF('FL DOH Cumulative'!M44="","",IF('FL DOH Cumulative'!M43="",'FL DOH Cumulative'!M44-'FL DOH Cumulative'!M42,'FL DOH Cumulative'!M44-'FL DOH Cumulative'!M43))</f>
        <v>154</v>
      </c>
      <c r="Q43" s="28">
        <f t="shared" si="7"/>
        <v>0.14378378378378379</v>
      </c>
      <c r="R43" s="28">
        <f t="shared" si="2"/>
        <v>0.18947368421052632</v>
      </c>
      <c r="S43" s="29">
        <f>IF('FL DOH Cumulative'!P44="","",IF('FL DOH Cumulative'!P43="",'FL DOH Cumulative'!P44-'FL DOH Cumulative'!P42,'FL DOH Cumulative'!P44-'FL DOH Cumulative'!P43))</f>
        <v>190</v>
      </c>
      <c r="T43" s="26">
        <f>IF('FL DOH Cumulative'!Q44="","",IF('FL DOH Cumulative'!Q43="",'FL DOH Cumulative'!Q44-'FL DOH Cumulative'!Q42,'FL DOH Cumulative'!Q44-'FL DOH Cumulative'!Q43))</f>
        <v>1</v>
      </c>
      <c r="U43" s="27">
        <f>IF('FL DOH Cumulative'!S44="","",IF('FL DOH Cumulative'!S43="",'FL DOH Cumulative'!S44-'FL DOH Cumulative'!S42,'FL DOH Cumulative'!S44-'FL DOH Cumulative'!S43))</f>
        <v>102</v>
      </c>
      <c r="V43" s="27">
        <f>IF('FL DOH Cumulative'!R44="","",IF('FL DOH Cumulative'!R43="",'FL DOH Cumulative'!R44-'FL DOH Cumulative'!R42,'FL DOH Cumulative'!R44-'FL DOH Cumulative'!R43))</f>
        <v>673</v>
      </c>
      <c r="W43" s="28">
        <f t="shared" si="10"/>
        <v>0.12028301886792453</v>
      </c>
      <c r="X43" s="28">
        <f t="shared" si="3"/>
        <v>0.13161290322580646</v>
      </c>
      <c r="Y43" s="29">
        <f>IF('FL DOH Cumulative'!U44="","",IF('FL DOH Cumulative'!U43="",'FL DOH Cumulative'!U44-'FL DOH Cumulative'!U42,'FL DOH Cumulative'!U44-'FL DOH Cumulative'!U43))</f>
        <v>776</v>
      </c>
      <c r="Z43" s="26">
        <v>19</v>
      </c>
      <c r="AA43" s="27">
        <v>1084</v>
      </c>
      <c r="AB43" s="25">
        <f t="shared" si="8"/>
        <v>1.028695181375203E-2</v>
      </c>
      <c r="AC43" s="6">
        <v>105</v>
      </c>
      <c r="AD43" s="7">
        <v>1838</v>
      </c>
      <c r="AE43" s="25">
        <f t="shared" si="9"/>
        <v>5.0521732602657458E-2</v>
      </c>
      <c r="AF43" s="28"/>
    </row>
    <row r="44" spans="1:32">
      <c r="A44" s="1">
        <v>44181</v>
      </c>
      <c r="B44" s="26">
        <f>IF('FL DOH Cumulative'!B45="","",IF('FL DOH Cumulative'!B44="",'FL DOH Cumulative'!B45-'FL DOH Cumulative'!B43,'FL DOH Cumulative'!B45-'FL DOH Cumulative'!B44))</f>
        <v>0</v>
      </c>
      <c r="C44" s="27">
        <f>IF('FL DOH Cumulative'!D45="","",IF('FL DOH Cumulative'!D44="",'FL DOH Cumulative'!D45-'FL DOH Cumulative'!D43,'FL DOH Cumulative'!D45-'FL DOH Cumulative'!D44))</f>
        <v>90</v>
      </c>
      <c r="D44" s="27">
        <f>IF('FL DOH Cumulative'!C45="","",IF('FL DOH Cumulative'!C44="",'FL DOH Cumulative'!C45-'FL DOH Cumulative'!C43,'FL DOH Cumulative'!C45-'FL DOH Cumulative'!C44))</f>
        <v>393</v>
      </c>
      <c r="E44" s="28">
        <f t="shared" si="5"/>
        <v>0.13243494423791821</v>
      </c>
      <c r="F44" s="28">
        <f t="shared" si="0"/>
        <v>0.18633540372670807</v>
      </c>
      <c r="G44" s="29">
        <f>IF('FL DOH Cumulative'!F45="","",IF('FL DOH Cumulative'!F44="",'FL DOH Cumulative'!F45-'FL DOH Cumulative'!F43,'FL DOH Cumulative'!F45-'FL DOH Cumulative'!F44))</f>
        <v>483</v>
      </c>
      <c r="H44" s="26">
        <f>IF('FL DOH Cumulative'!G45="","",IF('FL DOH Cumulative'!G44="",'FL DOH Cumulative'!G45-'FL DOH Cumulative'!G43,'FL DOH Cumulative'!G45-'FL DOH Cumulative'!G44))</f>
        <v>4</v>
      </c>
      <c r="I44" s="27">
        <f>IF('FL DOH Cumulative'!I45="","",IF('FL DOH Cumulative'!I44="",'FL DOH Cumulative'!I45-'FL DOH Cumulative'!I43,'FL DOH Cumulative'!I45-'FL DOH Cumulative'!I44))</f>
        <v>30</v>
      </c>
      <c r="J44" s="27">
        <f>IF('FL DOH Cumulative'!H45="","",IF('FL DOH Cumulative'!H44="",'FL DOH Cumulative'!H45-'FL DOH Cumulative'!H43,'FL DOH Cumulative'!H45-'FL DOH Cumulative'!H44))</f>
        <v>241</v>
      </c>
      <c r="K44" s="28">
        <f t="shared" si="6"/>
        <v>0.10252486610558531</v>
      </c>
      <c r="L44" s="28">
        <f t="shared" si="1"/>
        <v>0.11070110701107011</v>
      </c>
      <c r="M44" s="29">
        <f>IF('FL DOH Cumulative'!K45="","",IF('FL DOH Cumulative'!K44="",'FL DOH Cumulative'!K45-'FL DOH Cumulative'!K43,'FL DOH Cumulative'!K45-'FL DOH Cumulative'!K44))</f>
        <v>275</v>
      </c>
      <c r="N44" s="26">
        <f>IF('FL DOH Cumulative'!L45="","",IF('FL DOH Cumulative'!L44="",'FL DOH Cumulative'!L45-'FL DOH Cumulative'!L43,'FL DOH Cumulative'!L45-'FL DOH Cumulative'!L44))</f>
        <v>0</v>
      </c>
      <c r="O44" s="27">
        <f>IF('FL DOH Cumulative'!N45="","",IF('FL DOH Cumulative'!N44="",'FL DOH Cumulative'!N45-'FL DOH Cumulative'!N43,'FL DOH Cumulative'!N45-'FL DOH Cumulative'!N44))</f>
        <v>21</v>
      </c>
      <c r="P44" s="27">
        <f>IF('FL DOH Cumulative'!M45="","",IF('FL DOH Cumulative'!M44="",'FL DOH Cumulative'!M45-'FL DOH Cumulative'!M43,'FL DOH Cumulative'!M45-'FL DOH Cumulative'!M44))</f>
        <v>100</v>
      </c>
      <c r="Q44" s="28">
        <f t="shared" si="7"/>
        <v>0.15015974440894569</v>
      </c>
      <c r="R44" s="28">
        <f t="shared" si="2"/>
        <v>0.17355371900826447</v>
      </c>
      <c r="S44" s="29">
        <f>IF('FL DOH Cumulative'!P45="","",IF('FL DOH Cumulative'!P44="",'FL DOH Cumulative'!P45-'FL DOH Cumulative'!P43,'FL DOH Cumulative'!P45-'FL DOH Cumulative'!P44))</f>
        <v>121</v>
      </c>
      <c r="T44" s="26">
        <f>IF('FL DOH Cumulative'!Q45="","",IF('FL DOH Cumulative'!Q44="",'FL DOH Cumulative'!Q45-'FL DOH Cumulative'!Q43,'FL DOH Cumulative'!Q45-'FL DOH Cumulative'!Q44))</f>
        <v>4</v>
      </c>
      <c r="U44" s="27">
        <f>IF('FL DOH Cumulative'!S45="","",IF('FL DOH Cumulative'!S44="",'FL DOH Cumulative'!S45-'FL DOH Cumulative'!S43,'FL DOH Cumulative'!S45-'FL DOH Cumulative'!S44))</f>
        <v>141</v>
      </c>
      <c r="V44" s="27">
        <f>IF('FL DOH Cumulative'!R45="","",IF('FL DOH Cumulative'!R44="",'FL DOH Cumulative'!R45-'FL DOH Cumulative'!R43,'FL DOH Cumulative'!R45-'FL DOH Cumulative'!R44))</f>
        <v>734</v>
      </c>
      <c r="W44" s="28">
        <f t="shared" si="10"/>
        <v>0.12733060482037289</v>
      </c>
      <c r="X44" s="28">
        <f t="shared" si="3"/>
        <v>0.16114285714285714</v>
      </c>
      <c r="Y44" s="29">
        <f>IF('FL DOH Cumulative'!U45="","",IF('FL DOH Cumulative'!U44="",'FL DOH Cumulative'!U45-'FL DOH Cumulative'!U43,'FL DOH Cumulative'!U45-'FL DOH Cumulative'!U44))</f>
        <v>879</v>
      </c>
      <c r="Z44" s="26">
        <v>27</v>
      </c>
      <c r="AA44" s="27">
        <v>1644</v>
      </c>
      <c r="AB44" s="25">
        <f t="shared" si="8"/>
        <v>1.3592233009708738E-2</v>
      </c>
      <c r="AC44" s="6">
        <v>143</v>
      </c>
      <c r="AD44" s="7">
        <v>2755</v>
      </c>
      <c r="AE44" s="25">
        <f t="shared" si="9"/>
        <v>4.9971156619555812E-2</v>
      </c>
      <c r="AF44" s="28"/>
    </row>
    <row r="45" spans="1:32">
      <c r="A45" s="1">
        <v>44182</v>
      </c>
      <c r="B45" s="26">
        <f>IF('FL DOH Cumulative'!B46="","",IF('FL DOH Cumulative'!B45="",'FL DOH Cumulative'!B46-'FL DOH Cumulative'!B44,'FL DOH Cumulative'!B46-'FL DOH Cumulative'!B45))</f>
        <v>0</v>
      </c>
      <c r="C45" s="27">
        <f>IF('FL DOH Cumulative'!D46="","",IF('FL DOH Cumulative'!D45="",'FL DOH Cumulative'!D46-'FL DOH Cumulative'!D44,'FL DOH Cumulative'!D46-'FL DOH Cumulative'!D45))</f>
        <v>59</v>
      </c>
      <c r="D45" s="27">
        <f>IF('FL DOH Cumulative'!C46="","",IF('FL DOH Cumulative'!C45="",'FL DOH Cumulative'!C46-'FL DOH Cumulative'!C44,'FL DOH Cumulative'!C46-'FL DOH Cumulative'!C45))</f>
        <v>282</v>
      </c>
      <c r="E45" s="28">
        <f t="shared" si="5"/>
        <v>0.13950338600451467</v>
      </c>
      <c r="F45" s="28">
        <f t="shared" si="0"/>
        <v>0.17302052785923755</v>
      </c>
      <c r="G45" s="29">
        <f>IF('FL DOH Cumulative'!F46="","",IF('FL DOH Cumulative'!F45="",'FL DOH Cumulative'!F46-'FL DOH Cumulative'!F44,'FL DOH Cumulative'!F46-'FL DOH Cumulative'!F45))</f>
        <v>341</v>
      </c>
      <c r="H45" s="26">
        <f>IF('FL DOH Cumulative'!G46="","",IF('FL DOH Cumulative'!G45="",'FL DOH Cumulative'!G46-'FL DOH Cumulative'!G44,'FL DOH Cumulative'!G46-'FL DOH Cumulative'!G45))</f>
        <v>3</v>
      </c>
      <c r="I45" s="27">
        <f>IF('FL DOH Cumulative'!I46="","",IF('FL DOH Cumulative'!I45="",'FL DOH Cumulative'!I46-'FL DOH Cumulative'!I44,'FL DOH Cumulative'!I46-'FL DOH Cumulative'!I45))</f>
        <v>18</v>
      </c>
      <c r="J45" s="27">
        <f>IF('FL DOH Cumulative'!H46="","",IF('FL DOH Cumulative'!H45="",'FL DOH Cumulative'!H46-'FL DOH Cumulative'!H44,'FL DOH Cumulative'!H46-'FL DOH Cumulative'!H45))</f>
        <v>181</v>
      </c>
      <c r="K45" s="28">
        <f t="shared" si="6"/>
        <v>0.10413476263399694</v>
      </c>
      <c r="L45" s="28">
        <f t="shared" si="1"/>
        <v>9.0452261306532666E-2</v>
      </c>
      <c r="M45" s="29">
        <f>IF('FL DOH Cumulative'!K46="","",IF('FL DOH Cumulative'!K45="",'FL DOH Cumulative'!K46-'FL DOH Cumulative'!K44,'FL DOH Cumulative'!K46-'FL DOH Cumulative'!K45))</f>
        <v>202</v>
      </c>
      <c r="N45" s="26">
        <f>IF('FL DOH Cumulative'!L46="","",IF('FL DOH Cumulative'!L45="",'FL DOH Cumulative'!L46-'FL DOH Cumulative'!L44,'FL DOH Cumulative'!L46-'FL DOH Cumulative'!L45))</f>
        <v>0</v>
      </c>
      <c r="O45" s="27">
        <f>IF('FL DOH Cumulative'!N46="","",IF('FL DOH Cumulative'!N45="",'FL DOH Cumulative'!N46-'FL DOH Cumulative'!N44,'FL DOH Cumulative'!N46-'FL DOH Cumulative'!N45))</f>
        <v>16</v>
      </c>
      <c r="P45" s="27">
        <f>IF('FL DOH Cumulative'!M46="","",IF('FL DOH Cumulative'!M45="",'FL DOH Cumulative'!M46-'FL DOH Cumulative'!M44,'FL DOH Cumulative'!M46-'FL DOH Cumulative'!M45))</f>
        <v>110</v>
      </c>
      <c r="Q45" s="28">
        <f t="shared" si="7"/>
        <v>0.14565217391304347</v>
      </c>
      <c r="R45" s="28">
        <f t="shared" si="2"/>
        <v>0.12698412698412698</v>
      </c>
      <c r="S45" s="29">
        <f>IF('FL DOH Cumulative'!P46="","",IF('FL DOH Cumulative'!P45="",'FL DOH Cumulative'!P46-'FL DOH Cumulative'!P44,'FL DOH Cumulative'!P46-'FL DOH Cumulative'!P45))</f>
        <v>126</v>
      </c>
      <c r="T45" s="26">
        <f>IF('FL DOH Cumulative'!Q46="","",IF('FL DOH Cumulative'!Q45="",'FL DOH Cumulative'!Q46-'FL DOH Cumulative'!Q44,'FL DOH Cumulative'!Q46-'FL DOH Cumulative'!Q45))</f>
        <v>3</v>
      </c>
      <c r="U45" s="27">
        <f>IF('FL DOH Cumulative'!S46="","",IF('FL DOH Cumulative'!S45="",'FL DOH Cumulative'!S46-'FL DOH Cumulative'!S44,'FL DOH Cumulative'!S46-'FL DOH Cumulative'!S45))</f>
        <v>93</v>
      </c>
      <c r="V45" s="27">
        <f>IF('FL DOH Cumulative'!R46="","",IF('FL DOH Cumulative'!R45="",'FL DOH Cumulative'!R46-'FL DOH Cumulative'!R44,'FL DOH Cumulative'!R46-'FL DOH Cumulative'!R45))</f>
        <v>573</v>
      </c>
      <c r="W45" s="28">
        <f t="shared" si="10"/>
        <v>0.13037604143210987</v>
      </c>
      <c r="X45" s="28">
        <f t="shared" si="3"/>
        <v>0.13963963963963963</v>
      </c>
      <c r="Y45" s="29">
        <f>IF('FL DOH Cumulative'!U46="","",IF('FL DOH Cumulative'!U45="",'FL DOH Cumulative'!U46-'FL DOH Cumulative'!U44,'FL DOH Cumulative'!U46-'FL DOH Cumulative'!U45))</f>
        <v>669</v>
      </c>
      <c r="Z45" s="26">
        <v>29</v>
      </c>
      <c r="AA45" s="27">
        <v>1043</v>
      </c>
      <c r="AB45" s="25">
        <f t="shared" si="8"/>
        <v>1.8287748826670981E-2</v>
      </c>
      <c r="AC45" s="6">
        <v>109</v>
      </c>
      <c r="AD45" s="7">
        <v>1921</v>
      </c>
      <c r="AE45" s="25">
        <f t="shared" si="9"/>
        <v>5.2134436552683606E-2</v>
      </c>
      <c r="AF45" s="28"/>
    </row>
    <row r="46" spans="1:32">
      <c r="A46" s="1">
        <v>44183</v>
      </c>
      <c r="B46" s="26">
        <f>IF('FL DOH Cumulative'!B47="","",IF('FL DOH Cumulative'!B46="",'FL DOH Cumulative'!B47-'FL DOH Cumulative'!B45,'FL DOH Cumulative'!B47-'FL DOH Cumulative'!B46))</f>
        <v>0</v>
      </c>
      <c r="C46" s="27">
        <f>IF('FL DOH Cumulative'!D47="","",IF('FL DOH Cumulative'!D46="",'FL DOH Cumulative'!D47-'FL DOH Cumulative'!D45,'FL DOH Cumulative'!D47-'FL DOH Cumulative'!D46))</f>
        <v>61</v>
      </c>
      <c r="D46" s="27">
        <f>IF('FL DOH Cumulative'!C47="","",IF('FL DOH Cumulative'!C46="",'FL DOH Cumulative'!C47-'FL DOH Cumulative'!C45,'FL DOH Cumulative'!C47-'FL DOH Cumulative'!C46))</f>
        <v>438</v>
      </c>
      <c r="E46" s="28">
        <f t="shared" si="5"/>
        <v>0.14465975664713834</v>
      </c>
      <c r="F46" s="28">
        <f t="shared" si="0"/>
        <v>0.12224448897795591</v>
      </c>
      <c r="G46" s="29">
        <f>IF('FL DOH Cumulative'!F47="","",IF('FL DOH Cumulative'!F46="",'FL DOH Cumulative'!F47-'FL DOH Cumulative'!F45,'FL DOH Cumulative'!F47-'FL DOH Cumulative'!F46))</f>
        <v>499</v>
      </c>
      <c r="H46" s="26">
        <f>IF('FL DOH Cumulative'!G47="","",IF('FL DOH Cumulative'!G46="",'FL DOH Cumulative'!G47-'FL DOH Cumulative'!G45,'FL DOH Cumulative'!G47-'FL DOH Cumulative'!G46))</f>
        <v>1</v>
      </c>
      <c r="I46" s="27">
        <f>IF('FL DOH Cumulative'!I47="","",IF('FL DOH Cumulative'!I46="",'FL DOH Cumulative'!I47-'FL DOH Cumulative'!I45,'FL DOH Cumulative'!I47-'FL DOH Cumulative'!I46))</f>
        <v>15</v>
      </c>
      <c r="J46" s="27">
        <f>IF('FL DOH Cumulative'!H47="","",IF('FL DOH Cumulative'!H46="",'FL DOH Cumulative'!H47-'FL DOH Cumulative'!H45,'FL DOH Cumulative'!H47-'FL DOH Cumulative'!H46))</f>
        <v>167</v>
      </c>
      <c r="K46" s="28">
        <f t="shared" si="6"/>
        <v>0.10182370820668693</v>
      </c>
      <c r="L46" s="28">
        <f t="shared" si="1"/>
        <v>8.2417582417582416E-2</v>
      </c>
      <c r="M46" s="29">
        <f>IF('FL DOH Cumulative'!K47="","",IF('FL DOH Cumulative'!K46="",'FL DOH Cumulative'!K47-'FL DOH Cumulative'!K45,'FL DOH Cumulative'!K47-'FL DOH Cumulative'!K46))</f>
        <v>183</v>
      </c>
      <c r="N46" s="26">
        <f>IF('FL DOH Cumulative'!L47="","",IF('FL DOH Cumulative'!L46="",'FL DOH Cumulative'!L47-'FL DOH Cumulative'!L45,'FL DOH Cumulative'!L47-'FL DOH Cumulative'!L46))</f>
        <v>0</v>
      </c>
      <c r="O46" s="27">
        <f>IF('FL DOH Cumulative'!N47="","",IF('FL DOH Cumulative'!N46="",'FL DOH Cumulative'!N47-'FL DOH Cumulative'!N45,'FL DOH Cumulative'!N47-'FL DOH Cumulative'!N46))</f>
        <v>30</v>
      </c>
      <c r="P46" s="27">
        <f>IF('FL DOH Cumulative'!M47="","",IF('FL DOH Cumulative'!M46="",'FL DOH Cumulative'!M47-'FL DOH Cumulative'!M45,'FL DOH Cumulative'!M47-'FL DOH Cumulative'!M46))</f>
        <v>112</v>
      </c>
      <c r="Q46" s="28">
        <f t="shared" si="7"/>
        <v>0.16046758767268862</v>
      </c>
      <c r="R46" s="28">
        <f t="shared" si="2"/>
        <v>0.21126760563380281</v>
      </c>
      <c r="S46" s="29">
        <f>IF('FL DOH Cumulative'!P47="","",IF('FL DOH Cumulative'!P46="",'FL DOH Cumulative'!P47-'FL DOH Cumulative'!P45,'FL DOH Cumulative'!P47-'FL DOH Cumulative'!P46))</f>
        <v>142</v>
      </c>
      <c r="T46" s="26">
        <f>IF('FL DOH Cumulative'!Q47="","",IF('FL DOH Cumulative'!Q46="",'FL DOH Cumulative'!Q47-'FL DOH Cumulative'!Q45,'FL DOH Cumulative'!Q47-'FL DOH Cumulative'!Q46))</f>
        <v>1</v>
      </c>
      <c r="U46" s="27">
        <f>IF('FL DOH Cumulative'!S47="","",IF('FL DOH Cumulative'!S46="",'FL DOH Cumulative'!S47-'FL DOH Cumulative'!S45,'FL DOH Cumulative'!S47-'FL DOH Cumulative'!S46))</f>
        <v>106</v>
      </c>
      <c r="V46" s="27">
        <f>IF('FL DOH Cumulative'!R47="","",IF('FL DOH Cumulative'!R46="",'FL DOH Cumulative'!R47-'FL DOH Cumulative'!R45,'FL DOH Cumulative'!R47-'FL DOH Cumulative'!R46))</f>
        <v>717</v>
      </c>
      <c r="W46" s="28">
        <f t="shared" si="10"/>
        <v>0.1353887399463807</v>
      </c>
      <c r="X46" s="28">
        <f t="shared" si="3"/>
        <v>0.12879708383961117</v>
      </c>
      <c r="Y46" s="29">
        <f>IF('FL DOH Cumulative'!U47="","",IF('FL DOH Cumulative'!U46="",'FL DOH Cumulative'!U47-'FL DOH Cumulative'!U45,'FL DOH Cumulative'!U47-'FL DOH Cumulative'!U46))</f>
        <v>824</v>
      </c>
      <c r="Z46" s="26">
        <v>34</v>
      </c>
      <c r="AA46" s="27">
        <v>2534</v>
      </c>
      <c r="AB46" s="25">
        <f t="shared" si="8"/>
        <v>1.7386091127098321E-2</v>
      </c>
      <c r="AC46" s="6">
        <v>129</v>
      </c>
      <c r="AD46" s="7">
        <v>3642</v>
      </c>
      <c r="AE46" s="25">
        <f t="shared" si="9"/>
        <v>5.2552979661499077E-2</v>
      </c>
      <c r="AF46" s="28"/>
    </row>
    <row r="47" spans="1:32">
      <c r="A47" s="1">
        <v>44184</v>
      </c>
      <c r="B47" s="26">
        <f>IF('FL DOH Cumulative'!B48="","",IF('FL DOH Cumulative'!B47="",'FL DOH Cumulative'!B48-'FL DOH Cumulative'!B46,'FL DOH Cumulative'!B48-'FL DOH Cumulative'!B47))</f>
        <v>0</v>
      </c>
      <c r="C47" s="27">
        <f>IF('FL DOH Cumulative'!D48="","",IF('FL DOH Cumulative'!D47="",'FL DOH Cumulative'!D48-'FL DOH Cumulative'!D46,'FL DOH Cumulative'!D48-'FL DOH Cumulative'!D47))</f>
        <v>2</v>
      </c>
      <c r="D47" s="27">
        <f>IF('FL DOH Cumulative'!C48="","",IF('FL DOH Cumulative'!C47="",'FL DOH Cumulative'!C48-'FL DOH Cumulative'!C46,'FL DOH Cumulative'!C48-'FL DOH Cumulative'!C47))</f>
        <v>25</v>
      </c>
      <c r="E47" s="28">
        <f t="shared" si="5"/>
        <v>0.14597861459786146</v>
      </c>
      <c r="F47" s="28">
        <f t="shared" si="0"/>
        <v>7.407407407407407E-2</v>
      </c>
      <c r="G47" s="29">
        <f>IF('FL DOH Cumulative'!F48="","",IF('FL DOH Cumulative'!F47="",'FL DOH Cumulative'!F48-'FL DOH Cumulative'!F46,'FL DOH Cumulative'!F48-'FL DOH Cumulative'!F47))</f>
        <v>27</v>
      </c>
      <c r="H47" s="26">
        <f>IF('FL DOH Cumulative'!G48="","",IF('FL DOH Cumulative'!G47="",'FL DOH Cumulative'!G48-'FL DOH Cumulative'!G46,'FL DOH Cumulative'!G48-'FL DOH Cumulative'!G47))</f>
        <v>0</v>
      </c>
      <c r="I47" s="27">
        <f>IF('FL DOH Cumulative'!I48="","",IF('FL DOH Cumulative'!I47="",'FL DOH Cumulative'!I48-'FL DOH Cumulative'!I46,'FL DOH Cumulative'!I48-'FL DOH Cumulative'!I47))</f>
        <v>19</v>
      </c>
      <c r="J47" s="27">
        <f>IF('FL DOH Cumulative'!H48="","",IF('FL DOH Cumulative'!H47="",'FL DOH Cumulative'!H48-'FL DOH Cumulative'!H46,'FL DOH Cumulative'!H48-'FL DOH Cumulative'!H47))</f>
        <v>111</v>
      </c>
      <c r="K47" s="28">
        <f t="shared" si="6"/>
        <v>0.10639880952380952</v>
      </c>
      <c r="L47" s="28">
        <f t="shared" si="1"/>
        <v>0.14615384615384616</v>
      </c>
      <c r="M47" s="29">
        <f>IF('FL DOH Cumulative'!K48="","",IF('FL DOH Cumulative'!K47="",'FL DOH Cumulative'!K48-'FL DOH Cumulative'!K46,'FL DOH Cumulative'!K48-'FL DOH Cumulative'!K47))</f>
        <v>130</v>
      </c>
      <c r="N47" s="26">
        <f>IF('FL DOH Cumulative'!L48="","",IF('FL DOH Cumulative'!L47="",'FL DOH Cumulative'!L48-'FL DOH Cumulative'!L46,'FL DOH Cumulative'!L48-'FL DOH Cumulative'!L47))</f>
        <v>0</v>
      </c>
      <c r="O47" s="27">
        <f>IF('FL DOH Cumulative'!N48="","",IF('FL DOH Cumulative'!N47="",'FL DOH Cumulative'!N48-'FL DOH Cumulative'!N46,'FL DOH Cumulative'!N48-'FL DOH Cumulative'!N47))</f>
        <v>36</v>
      </c>
      <c r="P47" s="27">
        <f>IF('FL DOH Cumulative'!M48="","",IF('FL DOH Cumulative'!M47="",'FL DOH Cumulative'!M48-'FL DOH Cumulative'!M46,'FL DOH Cumulative'!M48-'FL DOH Cumulative'!M47))</f>
        <v>110</v>
      </c>
      <c r="Q47" s="28">
        <f t="shared" si="7"/>
        <v>0.17989417989417988</v>
      </c>
      <c r="R47" s="28">
        <f t="shared" si="2"/>
        <v>0.24657534246575341</v>
      </c>
      <c r="S47" s="29">
        <f>IF('FL DOH Cumulative'!P48="","",IF('FL DOH Cumulative'!P47="",'FL DOH Cumulative'!P48-'FL DOH Cumulative'!P46,'FL DOH Cumulative'!P48-'FL DOH Cumulative'!P47))</f>
        <v>146</v>
      </c>
      <c r="T47" s="26">
        <f>IF('FL DOH Cumulative'!Q48="","",IF('FL DOH Cumulative'!Q47="",'FL DOH Cumulative'!Q48-'FL DOH Cumulative'!Q46,'FL DOH Cumulative'!Q48-'FL DOH Cumulative'!Q47))</f>
        <v>0</v>
      </c>
      <c r="U47" s="27">
        <f>IF('FL DOH Cumulative'!S48="","",IF('FL DOH Cumulative'!S47="",'FL DOH Cumulative'!S48-'FL DOH Cumulative'!S46,'FL DOH Cumulative'!S48-'FL DOH Cumulative'!S47))</f>
        <v>57</v>
      </c>
      <c r="V47" s="27">
        <f>IF('FL DOH Cumulative'!R48="","",IF('FL DOH Cumulative'!R47="",'FL DOH Cumulative'!R48-'FL DOH Cumulative'!R46,'FL DOH Cumulative'!R48-'FL DOH Cumulative'!R47))</f>
        <v>246</v>
      </c>
      <c r="W47" s="28">
        <f t="shared" si="10"/>
        <v>0.14121621621621622</v>
      </c>
      <c r="X47" s="28">
        <f t="shared" si="3"/>
        <v>0.18811881188118812</v>
      </c>
      <c r="Y47" s="29">
        <f>IF('FL DOH Cumulative'!U48="","",IF('FL DOH Cumulative'!U47="",'FL DOH Cumulative'!U48-'FL DOH Cumulative'!U46,'FL DOH Cumulative'!U48-'FL DOH Cumulative'!U47))</f>
        <v>303</v>
      </c>
      <c r="Z47" s="26">
        <v>0</v>
      </c>
      <c r="AA47" s="27">
        <v>8</v>
      </c>
      <c r="AB47" s="25">
        <f t="shared" si="8"/>
        <v>1.6944069575648524E-2</v>
      </c>
      <c r="AC47" s="6">
        <v>57</v>
      </c>
      <c r="AD47" s="7">
        <v>993</v>
      </c>
      <c r="AE47" s="25">
        <f t="shared" si="9"/>
        <v>5.1292950761601133E-2</v>
      </c>
      <c r="AF47" s="28"/>
    </row>
    <row r="48" spans="1:32">
      <c r="A48" s="1">
        <v>44185</v>
      </c>
      <c r="B48" s="26">
        <f>IF('FL DOH Cumulative'!B49="","",IF('FL DOH Cumulative'!B48="",'FL DOH Cumulative'!B49-'FL DOH Cumulative'!B47,'FL DOH Cumulative'!B49-'FL DOH Cumulative'!B48))</f>
        <v>0</v>
      </c>
      <c r="C48" s="27">
        <f>IF('FL DOH Cumulative'!D49="","",IF('FL DOH Cumulative'!D48="",'FL DOH Cumulative'!D49-'FL DOH Cumulative'!D47,'FL DOH Cumulative'!D49-'FL DOH Cumulative'!D48))</f>
        <v>47</v>
      </c>
      <c r="D48" s="27">
        <f>IF('FL DOH Cumulative'!C49="","",IF('FL DOH Cumulative'!C48="",'FL DOH Cumulative'!C49-'FL DOH Cumulative'!C47,'FL DOH Cumulative'!C49-'FL DOH Cumulative'!C48))</f>
        <v>190</v>
      </c>
      <c r="E48" s="28">
        <f t="shared" si="5"/>
        <v>0.15804461319411486</v>
      </c>
      <c r="F48" s="28">
        <f t="shared" si="0"/>
        <v>0.19831223628691982</v>
      </c>
      <c r="G48" s="29">
        <f>IF('FL DOH Cumulative'!F49="","",IF('FL DOH Cumulative'!F48="",'FL DOH Cumulative'!F49-'FL DOH Cumulative'!F47,'FL DOH Cumulative'!F49-'FL DOH Cumulative'!F48))</f>
        <v>237</v>
      </c>
      <c r="H48" s="26">
        <f>IF('FL DOH Cumulative'!G49="","",IF('FL DOH Cumulative'!G48="",'FL DOH Cumulative'!G49-'FL DOH Cumulative'!G47,'FL DOH Cumulative'!G49-'FL DOH Cumulative'!G48))</f>
        <v>1</v>
      </c>
      <c r="I48" s="27">
        <f>IF('FL DOH Cumulative'!I49="","",IF('FL DOH Cumulative'!I48="",'FL DOH Cumulative'!I49-'FL DOH Cumulative'!I47,'FL DOH Cumulative'!I49-'FL DOH Cumulative'!I48))</f>
        <v>17</v>
      </c>
      <c r="J48" s="27">
        <f>IF('FL DOH Cumulative'!H49="","",IF('FL DOH Cumulative'!H48="",'FL DOH Cumulative'!H49-'FL DOH Cumulative'!H47,'FL DOH Cumulative'!H49-'FL DOH Cumulative'!H48))</f>
        <v>86</v>
      </c>
      <c r="K48" s="28">
        <f t="shared" si="6"/>
        <v>0.10396825396825397</v>
      </c>
      <c r="L48" s="28">
        <f t="shared" si="1"/>
        <v>0.1650485436893204</v>
      </c>
      <c r="M48" s="29">
        <f>IF('FL DOH Cumulative'!K49="","",IF('FL DOH Cumulative'!K48="",'FL DOH Cumulative'!K49-'FL DOH Cumulative'!K47,'FL DOH Cumulative'!K49-'FL DOH Cumulative'!K48))</f>
        <v>104</v>
      </c>
      <c r="N48" s="26">
        <f>IF('FL DOH Cumulative'!L49="","",IF('FL DOH Cumulative'!L48="",'FL DOH Cumulative'!L49-'FL DOH Cumulative'!L47,'FL DOH Cumulative'!L49-'FL DOH Cumulative'!L48))</f>
        <v>0</v>
      </c>
      <c r="O48" s="27">
        <f>IF('FL DOH Cumulative'!N49="","",IF('FL DOH Cumulative'!N48="",'FL DOH Cumulative'!N49-'FL DOH Cumulative'!N47,'FL DOH Cumulative'!N49-'FL DOH Cumulative'!N48))</f>
        <v>16</v>
      </c>
      <c r="P48" s="27">
        <f>IF('FL DOH Cumulative'!M49="","",IF('FL DOH Cumulative'!M48="",'FL DOH Cumulative'!M49-'FL DOH Cumulative'!M47,'FL DOH Cumulative'!M49-'FL DOH Cumulative'!M48))</f>
        <v>71</v>
      </c>
      <c r="Q48" s="28">
        <f t="shared" si="7"/>
        <v>0.18115942028985507</v>
      </c>
      <c r="R48" s="28">
        <f t="shared" si="2"/>
        <v>0.18390804597701149</v>
      </c>
      <c r="S48" s="29">
        <f>IF('FL DOH Cumulative'!P49="","",IF('FL DOH Cumulative'!P48="",'FL DOH Cumulative'!P49-'FL DOH Cumulative'!P47,'FL DOH Cumulative'!P49-'FL DOH Cumulative'!P48))</f>
        <v>87</v>
      </c>
      <c r="T48" s="26">
        <f>IF('FL DOH Cumulative'!Q49="","",IF('FL DOH Cumulative'!Q48="",'FL DOH Cumulative'!Q49-'FL DOH Cumulative'!Q47,'FL DOH Cumulative'!Q49-'FL DOH Cumulative'!Q48))</f>
        <v>1</v>
      </c>
      <c r="U48" s="27">
        <f>IF('FL DOH Cumulative'!S49="","",IF('FL DOH Cumulative'!S48="",'FL DOH Cumulative'!S49-'FL DOH Cumulative'!S47,'FL DOH Cumulative'!S49-'FL DOH Cumulative'!S48))</f>
        <v>80</v>
      </c>
      <c r="V48" s="27">
        <f>IF('FL DOH Cumulative'!R49="","",IF('FL DOH Cumulative'!R48="",'FL DOH Cumulative'!R49-'FL DOH Cumulative'!R47,'FL DOH Cumulative'!R49-'FL DOH Cumulative'!R48))</f>
        <v>347</v>
      </c>
      <c r="W48" s="28">
        <f t="shared" si="10"/>
        <v>0.14747288252942534</v>
      </c>
      <c r="X48" s="28">
        <f t="shared" si="3"/>
        <v>0.18735362997658081</v>
      </c>
      <c r="Y48" s="29">
        <f>IF('FL DOH Cumulative'!U49="","",IF('FL DOH Cumulative'!U48="",'FL DOH Cumulative'!U49-'FL DOH Cumulative'!U47,'FL DOH Cumulative'!U49-'FL DOH Cumulative'!U48))</f>
        <v>428</v>
      </c>
      <c r="Z48" s="26">
        <v>2</v>
      </c>
      <c r="AA48" s="27">
        <v>54</v>
      </c>
      <c r="AB48" s="25">
        <f t="shared" si="8"/>
        <v>1.7173252279635259E-2</v>
      </c>
      <c r="AC48" s="6">
        <v>111</v>
      </c>
      <c r="AD48" s="7">
        <v>1566</v>
      </c>
      <c r="AE48" s="25">
        <f t="shared" si="9"/>
        <v>5.1670685497760938E-2</v>
      </c>
      <c r="AF48" s="28"/>
    </row>
    <row r="49" spans="1:32">
      <c r="A49" s="1">
        <v>44186</v>
      </c>
      <c r="B49" s="26">
        <f>IF('FL DOH Cumulative'!B50="","",IF('FL DOH Cumulative'!B49="",'FL DOH Cumulative'!B50-'FL DOH Cumulative'!B48,'FL DOH Cumulative'!B50-'FL DOH Cumulative'!B49))</f>
        <v>0</v>
      </c>
      <c r="C49" s="27">
        <f>IF('FL DOH Cumulative'!D50="","",IF('FL DOH Cumulative'!D49="",'FL DOH Cumulative'!D50-'FL DOH Cumulative'!D48,'FL DOH Cumulative'!D50-'FL DOH Cumulative'!D49))</f>
        <v>17</v>
      </c>
      <c r="D49" s="27">
        <f>IF('FL DOH Cumulative'!C50="","",IF('FL DOH Cumulative'!C49="",'FL DOH Cumulative'!C50-'FL DOH Cumulative'!C48,'FL DOH Cumulative'!C50-'FL DOH Cumulative'!C49))</f>
        <v>112</v>
      </c>
      <c r="E49" s="28">
        <f t="shared" si="5"/>
        <v>0.15580057526366251</v>
      </c>
      <c r="F49" s="28">
        <f t="shared" si="0"/>
        <v>0.13178294573643412</v>
      </c>
      <c r="G49" s="29">
        <f>IF('FL DOH Cumulative'!F50="","",IF('FL DOH Cumulative'!F49="",'FL DOH Cumulative'!F50-'FL DOH Cumulative'!F48,'FL DOH Cumulative'!F50-'FL DOH Cumulative'!F49))</f>
        <v>129</v>
      </c>
      <c r="H49" s="26">
        <f>IF('FL DOH Cumulative'!G50="","",IF('FL DOH Cumulative'!G49="",'FL DOH Cumulative'!G50-'FL DOH Cumulative'!G48,'FL DOH Cumulative'!G50-'FL DOH Cumulative'!G49))</f>
        <v>3</v>
      </c>
      <c r="I49" s="27">
        <f>IF('FL DOH Cumulative'!I50="","",IF('FL DOH Cumulative'!I49="",'FL DOH Cumulative'!I50-'FL DOH Cumulative'!I48,'FL DOH Cumulative'!I50-'FL DOH Cumulative'!I49))</f>
        <v>18</v>
      </c>
      <c r="J49" s="27">
        <f>IF('FL DOH Cumulative'!H50="","",IF('FL DOH Cumulative'!H49="",'FL DOH Cumulative'!H50-'FL DOH Cumulative'!H48,'FL DOH Cumulative'!H50-'FL DOH Cumulative'!H49))</f>
        <v>116</v>
      </c>
      <c r="K49" s="28">
        <f t="shared" si="6"/>
        <v>0.10858995137763371</v>
      </c>
      <c r="L49" s="28">
        <f t="shared" si="1"/>
        <v>0.13432835820895522</v>
      </c>
      <c r="M49" s="29">
        <f>IF('FL DOH Cumulative'!K50="","",IF('FL DOH Cumulative'!K49="",'FL DOH Cumulative'!K50-'FL DOH Cumulative'!K48,'FL DOH Cumulative'!K50-'FL DOH Cumulative'!K49))</f>
        <v>137</v>
      </c>
      <c r="N49" s="26">
        <f>IF('FL DOH Cumulative'!L50="","",IF('FL DOH Cumulative'!L49="",'FL DOH Cumulative'!L50-'FL DOH Cumulative'!L48,'FL DOH Cumulative'!L50-'FL DOH Cumulative'!L49))</f>
        <v>0</v>
      </c>
      <c r="O49" s="27">
        <f>IF('FL DOH Cumulative'!N50="","",IF('FL DOH Cumulative'!N49="",'FL DOH Cumulative'!N50-'FL DOH Cumulative'!N48,'FL DOH Cumulative'!N50-'FL DOH Cumulative'!N49))</f>
        <v>15</v>
      </c>
      <c r="P49" s="27">
        <f>IF('FL DOH Cumulative'!M50="","",IF('FL DOH Cumulative'!M49="",'FL DOH Cumulative'!M50-'FL DOH Cumulative'!M48,'FL DOH Cumulative'!M50-'FL DOH Cumulative'!M49))</f>
        <v>103</v>
      </c>
      <c r="Q49" s="28">
        <f t="shared" si="7"/>
        <v>0.18279569892473119</v>
      </c>
      <c r="R49" s="28">
        <f t="shared" si="2"/>
        <v>0.1271186440677966</v>
      </c>
      <c r="S49" s="29">
        <f>IF('FL DOH Cumulative'!P50="","",IF('FL DOH Cumulative'!P49="",'FL DOH Cumulative'!P50-'FL DOH Cumulative'!P48,'FL DOH Cumulative'!P50-'FL DOH Cumulative'!P49))</f>
        <v>118</v>
      </c>
      <c r="T49" s="26">
        <f>IF('FL DOH Cumulative'!Q50="","",IF('FL DOH Cumulative'!Q49="",'FL DOH Cumulative'!Q50-'FL DOH Cumulative'!Q48,'FL DOH Cumulative'!Q50-'FL DOH Cumulative'!Q49))</f>
        <v>3</v>
      </c>
      <c r="U49" s="27">
        <f>IF('FL DOH Cumulative'!S50="","",IF('FL DOH Cumulative'!S49="",'FL DOH Cumulative'!S50-'FL DOH Cumulative'!S48,'FL DOH Cumulative'!S50-'FL DOH Cumulative'!S49))</f>
        <v>50</v>
      </c>
      <c r="V49" s="27">
        <f>IF('FL DOH Cumulative'!R50="","",IF('FL DOH Cumulative'!R49="",'FL DOH Cumulative'!R50-'FL DOH Cumulative'!R48,'FL DOH Cumulative'!R50-'FL DOH Cumulative'!R49))</f>
        <v>331</v>
      </c>
      <c r="W49" s="28">
        <f t="shared" si="10"/>
        <v>0.14799999999999999</v>
      </c>
      <c r="X49" s="28">
        <f t="shared" si="3"/>
        <v>0.13123359580052493</v>
      </c>
      <c r="Y49" s="29">
        <f>IF('FL DOH Cumulative'!U50="","",IF('FL DOH Cumulative'!U49="",'FL DOH Cumulative'!U50-'FL DOH Cumulative'!U48,'FL DOH Cumulative'!U50-'FL DOH Cumulative'!U49))</f>
        <v>384</v>
      </c>
      <c r="Z49" s="26">
        <v>4</v>
      </c>
      <c r="AA49" s="27">
        <v>384</v>
      </c>
      <c r="AB49" s="25">
        <f t="shared" si="8"/>
        <v>1.6749198951354502E-2</v>
      </c>
      <c r="AC49" s="6">
        <v>76</v>
      </c>
      <c r="AD49" s="7">
        <v>1286</v>
      </c>
      <c r="AE49" s="25">
        <f t="shared" si="9"/>
        <v>4.9555359446066122E-2</v>
      </c>
      <c r="AF49" s="28"/>
    </row>
    <row r="50" spans="1:32">
      <c r="A50" s="1">
        <v>44187</v>
      </c>
      <c r="B50" s="26">
        <f>IF('FL DOH Cumulative'!B51="","",IF('FL DOH Cumulative'!B50="",'FL DOH Cumulative'!B51-'FL DOH Cumulative'!B49,'FL DOH Cumulative'!B51-'FL DOH Cumulative'!B50))</f>
        <v>0</v>
      </c>
      <c r="C50" s="27">
        <f>IF('FL DOH Cumulative'!D51="","",IF('FL DOH Cumulative'!D50="",'FL DOH Cumulative'!D51-'FL DOH Cumulative'!D49,'FL DOH Cumulative'!D51-'FL DOH Cumulative'!D50))</f>
        <v>47</v>
      </c>
      <c r="D50" s="27">
        <f>IF('FL DOH Cumulative'!C51="","",IF('FL DOH Cumulative'!C50="",'FL DOH Cumulative'!C51-'FL DOH Cumulative'!C49,'FL DOH Cumulative'!C51-'FL DOH Cumulative'!C50))</f>
        <v>240</v>
      </c>
      <c r="E50" s="28">
        <f t="shared" si="5"/>
        <v>0.16125811283075386</v>
      </c>
      <c r="F50" s="28">
        <f t="shared" si="0"/>
        <v>0.16376306620209058</v>
      </c>
      <c r="G50" s="29">
        <f>IF('FL DOH Cumulative'!F51="","",IF('FL DOH Cumulative'!F50="",'FL DOH Cumulative'!F51-'FL DOH Cumulative'!F49,'FL DOH Cumulative'!F51-'FL DOH Cumulative'!F50))</f>
        <v>287</v>
      </c>
      <c r="H50" s="26">
        <f>IF('FL DOH Cumulative'!G51="","",IF('FL DOH Cumulative'!G50="",'FL DOH Cumulative'!G51-'FL DOH Cumulative'!G49,'FL DOH Cumulative'!G51-'FL DOH Cumulative'!G50))</f>
        <v>2</v>
      </c>
      <c r="I50" s="27">
        <f>IF('FL DOH Cumulative'!I51="","",IF('FL DOH Cumulative'!I50="",'FL DOH Cumulative'!I51-'FL DOH Cumulative'!I49,'FL DOH Cumulative'!I51-'FL DOH Cumulative'!I50))</f>
        <v>23</v>
      </c>
      <c r="J50" s="27">
        <f>IF('FL DOH Cumulative'!H51="","",IF('FL DOH Cumulative'!H50="",'FL DOH Cumulative'!H51-'FL DOH Cumulative'!H49,'FL DOH Cumulative'!H51-'FL DOH Cumulative'!H50))</f>
        <v>137</v>
      </c>
      <c r="K50" s="28">
        <f t="shared" si="6"/>
        <v>0.11874469889737066</v>
      </c>
      <c r="L50" s="28">
        <f t="shared" si="1"/>
        <v>0.14374999999999999</v>
      </c>
      <c r="M50" s="29">
        <f>IF('FL DOH Cumulative'!K51="","",IF('FL DOH Cumulative'!K50="",'FL DOH Cumulative'!K51-'FL DOH Cumulative'!K49,'FL DOH Cumulative'!K51-'FL DOH Cumulative'!K50))</f>
        <v>162</v>
      </c>
      <c r="N50" s="26">
        <f>IF('FL DOH Cumulative'!L51="","",IF('FL DOH Cumulative'!L50="",'FL DOH Cumulative'!L51-'FL DOH Cumulative'!L49,'FL DOH Cumulative'!L51-'FL DOH Cumulative'!L50))</f>
        <v>0</v>
      </c>
      <c r="O50" s="27">
        <f>IF('FL DOH Cumulative'!N51="","",IF('FL DOH Cumulative'!N50="",'FL DOH Cumulative'!N51-'FL DOH Cumulative'!N49,'FL DOH Cumulative'!N51-'FL DOH Cumulative'!N50))</f>
        <v>16</v>
      </c>
      <c r="P50" s="27">
        <f>IF('FL DOH Cumulative'!M51="","",IF('FL DOH Cumulative'!M50="",'FL DOH Cumulative'!M51-'FL DOH Cumulative'!M49,'FL DOH Cumulative'!M51-'FL DOH Cumulative'!M50))</f>
        <v>119</v>
      </c>
      <c r="Q50" s="28">
        <f t="shared" si="7"/>
        <v>0.17142857142857143</v>
      </c>
      <c r="R50" s="28">
        <f t="shared" si="2"/>
        <v>0.11851851851851852</v>
      </c>
      <c r="S50" s="29">
        <f>IF('FL DOH Cumulative'!P51="","",IF('FL DOH Cumulative'!P50="",'FL DOH Cumulative'!P51-'FL DOH Cumulative'!P49,'FL DOH Cumulative'!P51-'FL DOH Cumulative'!P50))</f>
        <v>135</v>
      </c>
      <c r="T50" s="26">
        <f>IF('FL DOH Cumulative'!Q51="","",IF('FL DOH Cumulative'!Q50="",'FL DOH Cumulative'!Q51-'FL DOH Cumulative'!Q49,'FL DOH Cumulative'!Q51-'FL DOH Cumulative'!Q50))</f>
        <v>2</v>
      </c>
      <c r="U50" s="27">
        <f>IF('FL DOH Cumulative'!S51="","",IF('FL DOH Cumulative'!S50="",'FL DOH Cumulative'!S51-'FL DOH Cumulative'!S49,'FL DOH Cumulative'!S51-'FL DOH Cumulative'!S50))</f>
        <v>86</v>
      </c>
      <c r="V50" s="27">
        <f>IF('FL DOH Cumulative'!R51="","",IF('FL DOH Cumulative'!R50="",'FL DOH Cumulative'!R51-'FL DOH Cumulative'!R49,'FL DOH Cumulative'!R51-'FL DOH Cumulative'!R50))</f>
        <v>496</v>
      </c>
      <c r="W50" s="28">
        <f t="shared" si="10"/>
        <v>0.1510968696080848</v>
      </c>
      <c r="X50" s="28">
        <f t="shared" si="3"/>
        <v>0.14776632302405499</v>
      </c>
      <c r="Y50" s="29">
        <f>IF('FL DOH Cumulative'!U51="","",IF('FL DOH Cumulative'!U50="",'FL DOH Cumulative'!U51-'FL DOH Cumulative'!U49,'FL DOH Cumulative'!U51-'FL DOH Cumulative'!U50))</f>
        <v>584</v>
      </c>
      <c r="Z50" s="26">
        <v>7</v>
      </c>
      <c r="AA50" s="27">
        <v>812</v>
      </c>
      <c r="AB50" s="25">
        <f t="shared" si="8"/>
        <v>1.5648738985110908E-2</v>
      </c>
      <c r="AC50" s="6">
        <v>100</v>
      </c>
      <c r="AD50" s="7">
        <v>1668</v>
      </c>
      <c r="AE50" s="25">
        <f t="shared" si="9"/>
        <v>4.9807639461390489E-2</v>
      </c>
      <c r="AF50" s="28"/>
    </row>
    <row r="51" spans="1:32">
      <c r="A51" s="1">
        <v>44188</v>
      </c>
      <c r="B51" s="26">
        <f>IF('FL DOH Cumulative'!B52="","",IF('FL DOH Cumulative'!B51="",'FL DOH Cumulative'!B52-'FL DOH Cumulative'!B50,'FL DOH Cumulative'!B52-'FL DOH Cumulative'!B51))</f>
        <v>0</v>
      </c>
      <c r="C51" s="27">
        <f>IF('FL DOH Cumulative'!D52="","",IF('FL DOH Cumulative'!D51="",'FL DOH Cumulative'!D52-'FL DOH Cumulative'!D50,'FL DOH Cumulative'!D52-'FL DOH Cumulative'!D51))</f>
        <v>56</v>
      </c>
      <c r="D51" s="27">
        <f>IF('FL DOH Cumulative'!C52="","",IF('FL DOH Cumulative'!C51="",'FL DOH Cumulative'!C52-'FL DOH Cumulative'!C50,'FL DOH Cumulative'!C52-'FL DOH Cumulative'!C51))</f>
        <v>203</v>
      </c>
      <c r="E51" s="28">
        <f t="shared" si="5"/>
        <v>0.16245081506464307</v>
      </c>
      <c r="F51" s="28">
        <f t="shared" si="0"/>
        <v>0.21621621621621623</v>
      </c>
      <c r="G51" s="29">
        <f>IF('FL DOH Cumulative'!F52="","",IF('FL DOH Cumulative'!F51="",'FL DOH Cumulative'!F52-'FL DOH Cumulative'!F50,'FL DOH Cumulative'!F52-'FL DOH Cumulative'!F51))</f>
        <v>259</v>
      </c>
      <c r="H51" s="26">
        <f>IF('FL DOH Cumulative'!G52="","",IF('FL DOH Cumulative'!G51="",'FL DOH Cumulative'!G52-'FL DOH Cumulative'!G50,'FL DOH Cumulative'!G52-'FL DOH Cumulative'!G51))</f>
        <v>1</v>
      </c>
      <c r="I51" s="27">
        <f>IF('FL DOH Cumulative'!I52="","",IF('FL DOH Cumulative'!I51="",'FL DOH Cumulative'!I52-'FL DOH Cumulative'!I50,'FL DOH Cumulative'!I52-'FL DOH Cumulative'!I51))</f>
        <v>25</v>
      </c>
      <c r="J51" s="27">
        <f>IF('FL DOH Cumulative'!H52="","",IF('FL DOH Cumulative'!H51="",'FL DOH Cumulative'!H52-'FL DOH Cumulative'!H50,'FL DOH Cumulative'!H52-'FL DOH Cumulative'!H51))</f>
        <v>115</v>
      </c>
      <c r="K51" s="28">
        <f t="shared" si="6"/>
        <v>0.12881679389312978</v>
      </c>
      <c r="L51" s="28">
        <f t="shared" si="1"/>
        <v>0.17857142857142858</v>
      </c>
      <c r="M51" s="29">
        <f>IF('FL DOH Cumulative'!K52="","",IF('FL DOH Cumulative'!K51="",'FL DOH Cumulative'!K52-'FL DOH Cumulative'!K50,'FL DOH Cumulative'!K52-'FL DOH Cumulative'!K51))</f>
        <v>141</v>
      </c>
      <c r="N51" s="26">
        <f>IF('FL DOH Cumulative'!L52="","",IF('FL DOH Cumulative'!L51="",'FL DOH Cumulative'!L52-'FL DOH Cumulative'!L50,'FL DOH Cumulative'!L52-'FL DOH Cumulative'!L51))</f>
        <v>0</v>
      </c>
      <c r="O51" s="27">
        <f>IF('FL DOH Cumulative'!N52="","",IF('FL DOH Cumulative'!N51="",'FL DOH Cumulative'!N52-'FL DOH Cumulative'!N50,'FL DOH Cumulative'!N52-'FL DOH Cumulative'!N51))</f>
        <v>34</v>
      </c>
      <c r="P51" s="27">
        <f>IF('FL DOH Cumulative'!M52="","",IF('FL DOH Cumulative'!M51="",'FL DOH Cumulative'!M52-'FL DOH Cumulative'!M50,'FL DOH Cumulative'!M52-'FL DOH Cumulative'!M51))</f>
        <v>92</v>
      </c>
      <c r="Q51" s="28">
        <f t="shared" si="7"/>
        <v>0.18522727272727274</v>
      </c>
      <c r="R51" s="28">
        <f t="shared" si="2"/>
        <v>0.26984126984126983</v>
      </c>
      <c r="S51" s="29">
        <f>IF('FL DOH Cumulative'!P52="","",IF('FL DOH Cumulative'!P51="",'FL DOH Cumulative'!P52-'FL DOH Cumulative'!P50,'FL DOH Cumulative'!P52-'FL DOH Cumulative'!P51))</f>
        <v>126</v>
      </c>
      <c r="T51" s="26">
        <f>IF('FL DOH Cumulative'!Q52="","",IF('FL DOH Cumulative'!Q51="",'FL DOH Cumulative'!Q52-'FL DOH Cumulative'!Q50,'FL DOH Cumulative'!Q52-'FL DOH Cumulative'!Q51))</f>
        <v>1</v>
      </c>
      <c r="U51" s="27">
        <f>IF('FL DOH Cumulative'!S52="","",IF('FL DOH Cumulative'!S51="",'FL DOH Cumulative'!S52-'FL DOH Cumulative'!S50,'FL DOH Cumulative'!S52-'FL DOH Cumulative'!S51))</f>
        <v>115</v>
      </c>
      <c r="V51" s="27">
        <f>IF('FL DOH Cumulative'!R52="","",IF('FL DOH Cumulative'!R51="",'FL DOH Cumulative'!R52-'FL DOH Cumulative'!R50,'FL DOH Cumulative'!R52-'FL DOH Cumulative'!R51))</f>
        <v>410</v>
      </c>
      <c r="W51" s="28">
        <f t="shared" si="10"/>
        <v>0.15834906932829781</v>
      </c>
      <c r="X51" s="28">
        <f t="shared" si="3"/>
        <v>0.21904761904761905</v>
      </c>
      <c r="Y51" s="29">
        <f>IF('FL DOH Cumulative'!U52="","",IF('FL DOH Cumulative'!U51="",'FL DOH Cumulative'!U52-'FL DOH Cumulative'!U50,'FL DOH Cumulative'!U52-'FL DOH Cumulative'!U51))</f>
        <v>526</v>
      </c>
      <c r="Z51" s="26">
        <v>9</v>
      </c>
      <c r="AA51" s="27">
        <v>504</v>
      </c>
      <c r="AB51" s="25">
        <f t="shared" si="8"/>
        <v>1.5671091445427728E-2</v>
      </c>
      <c r="AC51" s="6">
        <v>109</v>
      </c>
      <c r="AD51" s="7">
        <v>1594</v>
      </c>
      <c r="AE51" s="25">
        <f t="shared" si="9"/>
        <v>5.1717685801960935E-2</v>
      </c>
      <c r="AF51" s="28"/>
    </row>
    <row r="52" spans="1:32">
      <c r="A52" s="1">
        <v>44189</v>
      </c>
      <c r="B52" s="26" t="str">
        <f>IF('FL DOH Cumulative'!B53="","",IF('FL DOH Cumulative'!B52="",'FL DOH Cumulative'!B53-'FL DOH Cumulative'!B51,'FL DOH Cumulative'!B53-'FL DOH Cumulative'!B52))</f>
        <v/>
      </c>
      <c r="C52" s="27" t="str">
        <f>IF('FL DOH Cumulative'!D53="","",IF('FL DOH Cumulative'!D52="",'FL DOH Cumulative'!D53-'FL DOH Cumulative'!D51,'FL DOH Cumulative'!D53-'FL DOH Cumulative'!D52))</f>
        <v/>
      </c>
      <c r="D52" s="27" t="str">
        <f>IF('FL DOH Cumulative'!C53="","",IF('FL DOH Cumulative'!C52="",'FL DOH Cumulative'!C53-'FL DOH Cumulative'!C51,'FL DOH Cumulative'!C53-'FL DOH Cumulative'!C52))</f>
        <v/>
      </c>
      <c r="E52" s="28">
        <f t="shared" si="5"/>
        <v>0.15994436717663421</v>
      </c>
      <c r="F52" s="28" t="str">
        <f t="shared" si="0"/>
        <v/>
      </c>
      <c r="G52" s="29" t="str">
        <f>IF('FL DOH Cumulative'!F53="","",IF('FL DOH Cumulative'!F52="",'FL DOH Cumulative'!F53-'FL DOH Cumulative'!F51,'FL DOH Cumulative'!F53-'FL DOH Cumulative'!F52))</f>
        <v/>
      </c>
      <c r="H52" s="26" t="str">
        <f>IF('FL DOH Cumulative'!G53="","",IF('FL DOH Cumulative'!G52="",'FL DOH Cumulative'!G53-'FL DOH Cumulative'!G51,'FL DOH Cumulative'!G53-'FL DOH Cumulative'!G52))</f>
        <v/>
      </c>
      <c r="I52" s="27" t="str">
        <f>IF('FL DOH Cumulative'!I53="","",IF('FL DOH Cumulative'!I52="",'FL DOH Cumulative'!I53-'FL DOH Cumulative'!I51,'FL DOH Cumulative'!I53-'FL DOH Cumulative'!I52))</f>
        <v/>
      </c>
      <c r="J52" s="27" t="str">
        <f>IF('FL DOH Cumulative'!H53="","",IF('FL DOH Cumulative'!H52="",'FL DOH Cumulative'!H53-'FL DOH Cumulative'!H51,'FL DOH Cumulative'!H53-'FL DOH Cumulative'!H52))</f>
        <v/>
      </c>
      <c r="K52" s="28">
        <f t="shared" si="6"/>
        <v>0.13780918727915195</v>
      </c>
      <c r="L52" s="28" t="str">
        <f t="shared" si="1"/>
        <v/>
      </c>
      <c r="M52" s="29" t="str">
        <f>IF('FL DOH Cumulative'!K53="","",IF('FL DOH Cumulative'!K52="",'FL DOH Cumulative'!K53-'FL DOH Cumulative'!K51,'FL DOH Cumulative'!K53-'FL DOH Cumulative'!K52))</f>
        <v/>
      </c>
      <c r="N52" s="26" t="str">
        <f>IF('FL DOH Cumulative'!L53="","",IF('FL DOH Cumulative'!L52="",'FL DOH Cumulative'!L53-'FL DOH Cumulative'!L51,'FL DOH Cumulative'!L53-'FL DOH Cumulative'!L52))</f>
        <v/>
      </c>
      <c r="O52" s="27" t="str">
        <f>IF('FL DOH Cumulative'!N53="","",IF('FL DOH Cumulative'!N52="",'FL DOH Cumulative'!N53-'FL DOH Cumulative'!N51,'FL DOH Cumulative'!N53-'FL DOH Cumulative'!N52))</f>
        <v/>
      </c>
      <c r="P52" s="27" t="str">
        <f>IF('FL DOH Cumulative'!M53="","",IF('FL DOH Cumulative'!M52="",'FL DOH Cumulative'!M53-'FL DOH Cumulative'!M51,'FL DOH Cumulative'!M53-'FL DOH Cumulative'!M52))</f>
        <v/>
      </c>
      <c r="Q52" s="28">
        <f t="shared" si="7"/>
        <v>0.19496021220159152</v>
      </c>
      <c r="R52" s="28" t="str">
        <f t="shared" si="2"/>
        <v/>
      </c>
      <c r="S52" s="29" t="str">
        <f>IF('FL DOH Cumulative'!P53="","",IF('FL DOH Cumulative'!P52="",'FL DOH Cumulative'!P53-'FL DOH Cumulative'!P51,'FL DOH Cumulative'!P53-'FL DOH Cumulative'!P52))</f>
        <v/>
      </c>
      <c r="T52" s="26" t="str">
        <f>IF('FL DOH Cumulative'!Q53="","",IF('FL DOH Cumulative'!Q52="",'FL DOH Cumulative'!Q53-'FL DOH Cumulative'!Q51,'FL DOH Cumulative'!Q53-'FL DOH Cumulative'!Q52))</f>
        <v/>
      </c>
      <c r="U52" s="27" t="str">
        <f>IF('FL DOH Cumulative'!S53="","",IF('FL DOH Cumulative'!S52="",'FL DOH Cumulative'!S53-'FL DOH Cumulative'!S51,'FL DOH Cumulative'!S53-'FL DOH Cumulative'!S52))</f>
        <v/>
      </c>
      <c r="V52" s="27" t="str">
        <f>IF('FL DOH Cumulative'!R53="","",IF('FL DOH Cumulative'!R52="",'FL DOH Cumulative'!R53-'FL DOH Cumulative'!R51,'FL DOH Cumulative'!R53-'FL DOH Cumulative'!R52))</f>
        <v/>
      </c>
      <c r="W52" s="28">
        <f t="shared" si="10"/>
        <v>0.16244656363038473</v>
      </c>
      <c r="X52" s="28" t="str">
        <f t="shared" si="3"/>
        <v/>
      </c>
      <c r="Y52" s="29" t="str">
        <f>IF('FL DOH Cumulative'!U53="","",IF('FL DOH Cumulative'!U52="",'FL DOH Cumulative'!U53-'FL DOH Cumulative'!U51,'FL DOH Cumulative'!U53-'FL DOH Cumulative'!U52))</f>
        <v/>
      </c>
      <c r="Z52" s="26">
        <v>0</v>
      </c>
      <c r="AA52" s="27">
        <v>9</v>
      </c>
      <c r="AB52" s="25">
        <f t="shared" si="8"/>
        <v>1.2841091492776886E-2</v>
      </c>
      <c r="AC52" s="6">
        <v>139</v>
      </c>
      <c r="AD52" s="7">
        <v>1512</v>
      </c>
      <c r="AE52" s="25">
        <f t="shared" si="9"/>
        <v>5.5538437837005086E-2</v>
      </c>
      <c r="AF52" s="28"/>
    </row>
    <row r="53" spans="1:32">
      <c r="A53" s="1">
        <v>44190</v>
      </c>
      <c r="B53" s="26">
        <f>IF('FL DOH Cumulative'!B54="","",IF('FL DOH Cumulative'!B53="",'FL DOH Cumulative'!B54-'FL DOH Cumulative'!B52,'FL DOH Cumulative'!B54-'FL DOH Cumulative'!B53))</f>
        <v>0</v>
      </c>
      <c r="C53" s="27">
        <f>IF('FL DOH Cumulative'!D54="","",IF('FL DOH Cumulative'!D53="",'FL DOH Cumulative'!D54-'FL DOH Cumulative'!D52,'FL DOH Cumulative'!D54-'FL DOH Cumulative'!D53))</f>
        <v>55</v>
      </c>
      <c r="D53" s="27">
        <f>IF('FL DOH Cumulative'!C54="","",IF('FL DOH Cumulative'!C53="",'FL DOH Cumulative'!C54-'FL DOH Cumulative'!C52,'FL DOH Cumulative'!C54-'FL DOH Cumulative'!C53))</f>
        <v>124</v>
      </c>
      <c r="E53" s="28">
        <f t="shared" si="5"/>
        <v>0.2003577817531306</v>
      </c>
      <c r="F53" s="28">
        <f t="shared" si="0"/>
        <v>0.30726256983240224</v>
      </c>
      <c r="G53" s="29">
        <f>IF('FL DOH Cumulative'!F54="","",IF('FL DOH Cumulative'!F53="",'FL DOH Cumulative'!F54-'FL DOH Cumulative'!F52,'FL DOH Cumulative'!F54-'FL DOH Cumulative'!F53))</f>
        <v>179</v>
      </c>
      <c r="H53" s="26">
        <f>IF('FL DOH Cumulative'!G54="","",IF('FL DOH Cumulative'!G53="",'FL DOH Cumulative'!G54-'FL DOH Cumulative'!G52,'FL DOH Cumulative'!G54-'FL DOH Cumulative'!G53))</f>
        <v>1</v>
      </c>
      <c r="I53" s="27">
        <f>IF('FL DOH Cumulative'!I54="","",IF('FL DOH Cumulative'!I53="",'FL DOH Cumulative'!I54-'FL DOH Cumulative'!I52,'FL DOH Cumulative'!I54-'FL DOH Cumulative'!I53))</f>
        <v>41</v>
      </c>
      <c r="J53" s="27">
        <f>IF('FL DOH Cumulative'!H54="","",IF('FL DOH Cumulative'!H53="",'FL DOH Cumulative'!H54-'FL DOH Cumulative'!H52,'FL DOH Cumulative'!H54-'FL DOH Cumulative'!H53))</f>
        <v>228</v>
      </c>
      <c r="K53" s="28">
        <f t="shared" si="6"/>
        <v>0.15277777777777779</v>
      </c>
      <c r="L53" s="28">
        <f t="shared" si="1"/>
        <v>0.15241635687732341</v>
      </c>
      <c r="M53" s="29">
        <f>IF('FL DOH Cumulative'!K54="","",IF('FL DOH Cumulative'!K53="",'FL DOH Cumulative'!K54-'FL DOH Cumulative'!K52,'FL DOH Cumulative'!K54-'FL DOH Cumulative'!K53))</f>
        <v>270</v>
      </c>
      <c r="N53" s="26">
        <f>IF('FL DOH Cumulative'!L54="","",IF('FL DOH Cumulative'!L53="",'FL DOH Cumulative'!L54-'FL DOH Cumulative'!L52,'FL DOH Cumulative'!L54-'FL DOH Cumulative'!L53))</f>
        <v>0</v>
      </c>
      <c r="O53" s="27">
        <f>IF('FL DOH Cumulative'!N54="","",IF('FL DOH Cumulative'!N53="",'FL DOH Cumulative'!N54-'FL DOH Cumulative'!N52,'FL DOH Cumulative'!N54-'FL DOH Cumulative'!N53))</f>
        <v>43</v>
      </c>
      <c r="P53" s="27">
        <f>IF('FL DOH Cumulative'!M54="","",IF('FL DOH Cumulative'!M53="",'FL DOH Cumulative'!M54-'FL DOH Cumulative'!M52,'FL DOH Cumulative'!M54-'FL DOH Cumulative'!M53))</f>
        <v>124</v>
      </c>
      <c r="Q53" s="28">
        <f t="shared" si="7"/>
        <v>0.20539152759948653</v>
      </c>
      <c r="R53" s="28">
        <f t="shared" si="2"/>
        <v>0.25748502994011974</v>
      </c>
      <c r="S53" s="29">
        <f>IF('FL DOH Cumulative'!P54="","",IF('FL DOH Cumulative'!P53="",'FL DOH Cumulative'!P54-'FL DOH Cumulative'!P52,'FL DOH Cumulative'!P54-'FL DOH Cumulative'!P53))</f>
        <v>167</v>
      </c>
      <c r="T53" s="26">
        <f>IF('FL DOH Cumulative'!Q54="","",IF('FL DOH Cumulative'!Q53="",'FL DOH Cumulative'!Q54-'FL DOH Cumulative'!Q52,'FL DOH Cumulative'!Q54-'FL DOH Cumulative'!Q53))</f>
        <v>1</v>
      </c>
      <c r="U53" s="27">
        <f>IF('FL DOH Cumulative'!S54="","",IF('FL DOH Cumulative'!S53="",'FL DOH Cumulative'!S54-'FL DOH Cumulative'!S52,'FL DOH Cumulative'!S54-'FL DOH Cumulative'!S53))</f>
        <v>139</v>
      </c>
      <c r="V53" s="27">
        <f>IF('FL DOH Cumulative'!R54="","",IF('FL DOH Cumulative'!R53="",'FL DOH Cumulative'!R54-'FL DOH Cumulative'!R52,'FL DOH Cumulative'!R54-'FL DOH Cumulative'!R53))</f>
        <v>476</v>
      </c>
      <c r="W53" s="28">
        <f t="shared" si="10"/>
        <v>0.18602188492763855</v>
      </c>
      <c r="X53" s="28">
        <f t="shared" si="3"/>
        <v>0.22601626016260162</v>
      </c>
      <c r="Y53" s="29">
        <f>IF('FL DOH Cumulative'!U54="","",IF('FL DOH Cumulative'!U53="",'FL DOH Cumulative'!U54-'FL DOH Cumulative'!U52,'FL DOH Cumulative'!U54-'FL DOH Cumulative'!U53))</f>
        <v>616</v>
      </c>
      <c r="Z53" s="26">
        <v>0</v>
      </c>
      <c r="AA53" s="27">
        <v>0</v>
      </c>
      <c r="AB53" s="25">
        <f t="shared" si="8"/>
        <v>1.2269938650306749E-2</v>
      </c>
      <c r="AC53" s="6">
        <v>46</v>
      </c>
      <c r="AD53" s="7">
        <v>720</v>
      </c>
      <c r="AE53" s="25">
        <f t="shared" si="9"/>
        <v>6.3947078280044103E-2</v>
      </c>
      <c r="AF53" s="28"/>
    </row>
    <row r="54" spans="1:32">
      <c r="A54" s="1">
        <v>44191</v>
      </c>
      <c r="B54" s="26">
        <f>IF('FL DOH Cumulative'!B55="","",IF('FL DOH Cumulative'!B54="",'FL DOH Cumulative'!B55-'FL DOH Cumulative'!B53,'FL DOH Cumulative'!B55-'FL DOH Cumulative'!B54))</f>
        <v>0</v>
      </c>
      <c r="C54" s="27">
        <f>IF('FL DOH Cumulative'!D55="","",IF('FL DOH Cumulative'!D54="",'FL DOH Cumulative'!D55-'FL DOH Cumulative'!D53,'FL DOH Cumulative'!D55-'FL DOH Cumulative'!D54))</f>
        <v>16</v>
      </c>
      <c r="D54" s="27">
        <f>IF('FL DOH Cumulative'!C55="","",IF('FL DOH Cumulative'!C54="",'FL DOH Cumulative'!C55-'FL DOH Cumulative'!C53,'FL DOH Cumulative'!C55-'FL DOH Cumulative'!C54))</f>
        <v>106</v>
      </c>
      <c r="E54" s="28">
        <f t="shared" si="5"/>
        <v>0.19620774938169827</v>
      </c>
      <c r="F54" s="28">
        <f t="shared" si="0"/>
        <v>0.13114754098360656</v>
      </c>
      <c r="G54" s="29">
        <f>IF('FL DOH Cumulative'!F55="","",IF('FL DOH Cumulative'!F54="",'FL DOH Cumulative'!F55-'FL DOH Cumulative'!F53,'FL DOH Cumulative'!F55-'FL DOH Cumulative'!F54))</f>
        <v>122</v>
      </c>
      <c r="H54" s="26">
        <f>IF('FL DOH Cumulative'!G55="","",IF('FL DOH Cumulative'!G54="",'FL DOH Cumulative'!G55-'FL DOH Cumulative'!G53,'FL DOH Cumulative'!G55-'FL DOH Cumulative'!G54))</f>
        <v>1</v>
      </c>
      <c r="I54" s="27">
        <f>IF('FL DOH Cumulative'!I55="","",IF('FL DOH Cumulative'!I54="",'FL DOH Cumulative'!I55-'FL DOH Cumulative'!I53,'FL DOH Cumulative'!I55-'FL DOH Cumulative'!I54))</f>
        <v>31</v>
      </c>
      <c r="J54" s="27">
        <f>IF('FL DOH Cumulative'!H55="","",IF('FL DOH Cumulative'!H54="",'FL DOH Cumulative'!H55-'FL DOH Cumulative'!H53,'FL DOH Cumulative'!H55-'FL DOH Cumulative'!H54))</f>
        <v>79</v>
      </c>
      <c r="K54" s="28">
        <f t="shared" si="6"/>
        <v>0.16921397379912664</v>
      </c>
      <c r="L54" s="28">
        <f t="shared" si="1"/>
        <v>0.2818181818181818</v>
      </c>
      <c r="M54" s="29">
        <f>IF('FL DOH Cumulative'!K55="","",IF('FL DOH Cumulative'!K54="",'FL DOH Cumulative'!K55-'FL DOH Cumulative'!K53,'FL DOH Cumulative'!K55-'FL DOH Cumulative'!K54))</f>
        <v>111</v>
      </c>
      <c r="N54" s="26">
        <f>IF('FL DOH Cumulative'!L55="","",IF('FL DOH Cumulative'!L54="",'FL DOH Cumulative'!L55-'FL DOH Cumulative'!L53,'FL DOH Cumulative'!L55-'FL DOH Cumulative'!L54))</f>
        <v>0</v>
      </c>
      <c r="O54" s="27">
        <f>IF('FL DOH Cumulative'!N55="","",IF('FL DOH Cumulative'!N54="",'FL DOH Cumulative'!N55-'FL DOH Cumulative'!N53,'FL DOH Cumulative'!N55-'FL DOH Cumulative'!N54))</f>
        <v>15</v>
      </c>
      <c r="P54" s="27">
        <f>IF('FL DOH Cumulative'!M55="","",IF('FL DOH Cumulative'!M54="",'FL DOH Cumulative'!M55-'FL DOH Cumulative'!M53,'FL DOH Cumulative'!M55-'FL DOH Cumulative'!M54))</f>
        <v>86</v>
      </c>
      <c r="Q54" s="28">
        <f t="shared" si="7"/>
        <v>0.18937329700272479</v>
      </c>
      <c r="R54" s="28">
        <f t="shared" si="2"/>
        <v>0.14851485148514851</v>
      </c>
      <c r="S54" s="29">
        <f>IF('FL DOH Cumulative'!P55="","",IF('FL DOH Cumulative'!P54="",'FL DOH Cumulative'!P55-'FL DOH Cumulative'!P53,'FL DOH Cumulative'!P55-'FL DOH Cumulative'!P54))</f>
        <v>101</v>
      </c>
      <c r="T54" s="26">
        <f>IF('FL DOH Cumulative'!Q55="","",IF('FL DOH Cumulative'!Q54="",'FL DOH Cumulative'!Q55-'FL DOH Cumulative'!Q53,'FL DOH Cumulative'!Q55-'FL DOH Cumulative'!Q54))</f>
        <v>1</v>
      </c>
      <c r="U54" s="27">
        <f>IF('FL DOH Cumulative'!S55="","",IF('FL DOH Cumulative'!S54="",'FL DOH Cumulative'!S55-'FL DOH Cumulative'!S53,'FL DOH Cumulative'!S55-'FL DOH Cumulative'!S54))</f>
        <v>62</v>
      </c>
      <c r="V54" s="27">
        <f>IF('FL DOH Cumulative'!R55="","",IF('FL DOH Cumulative'!R54="",'FL DOH Cumulative'!R55-'FL DOH Cumulative'!R53,'FL DOH Cumulative'!R55-'FL DOH Cumulative'!R54))</f>
        <v>271</v>
      </c>
      <c r="W54" s="28">
        <f t="shared" si="10"/>
        <v>0.18581907090464547</v>
      </c>
      <c r="X54" s="28">
        <f t="shared" si="3"/>
        <v>0.18618618618618618</v>
      </c>
      <c r="Y54" s="29">
        <f>IF('FL DOH Cumulative'!U55="","",IF('FL DOH Cumulative'!U54="",'FL DOH Cumulative'!U55-'FL DOH Cumulative'!U53,'FL DOH Cumulative'!U55-'FL DOH Cumulative'!U54))</f>
        <v>334</v>
      </c>
      <c r="Z54" s="26">
        <v>1</v>
      </c>
      <c r="AA54" s="27">
        <v>62</v>
      </c>
      <c r="AB54" s="25">
        <f t="shared" si="8"/>
        <v>1.2445887445887446E-2</v>
      </c>
      <c r="AC54" s="6">
        <v>44</v>
      </c>
      <c r="AD54" s="7">
        <v>703</v>
      </c>
      <c r="AE54" s="25">
        <f t="shared" si="9"/>
        <v>6.4606160843498031E-2</v>
      </c>
      <c r="AF54" s="28"/>
    </row>
    <row r="55" spans="1:32">
      <c r="A55" s="1">
        <v>44192</v>
      </c>
      <c r="B55" s="26">
        <f>IF('FL DOH Cumulative'!B56="","",IF('FL DOH Cumulative'!B55="",'FL DOH Cumulative'!B56-'FL DOH Cumulative'!B54,'FL DOH Cumulative'!B56-'FL DOH Cumulative'!B55))</f>
        <v>0</v>
      </c>
      <c r="C55" s="27">
        <f>IF('FL DOH Cumulative'!D56="","",IF('FL DOH Cumulative'!D55="",'FL DOH Cumulative'!D56-'FL DOH Cumulative'!D54,'FL DOH Cumulative'!D56-'FL DOH Cumulative'!D55))</f>
        <v>12</v>
      </c>
      <c r="D55" s="27">
        <f>IF('FL DOH Cumulative'!C56="","",IF('FL DOH Cumulative'!C55="",'FL DOH Cumulative'!C56-'FL DOH Cumulative'!C54,'FL DOH Cumulative'!C56-'FL DOH Cumulative'!C55))</f>
        <v>29</v>
      </c>
      <c r="E55" s="28">
        <f t="shared" si="5"/>
        <v>0.19960668633235004</v>
      </c>
      <c r="F55" s="28">
        <f t="shared" si="0"/>
        <v>0.29268292682926828</v>
      </c>
      <c r="G55" s="29">
        <f>IF('FL DOH Cumulative'!F56="","",IF('FL DOH Cumulative'!F55="",'FL DOH Cumulative'!F56-'FL DOH Cumulative'!F54,'FL DOH Cumulative'!F56-'FL DOH Cumulative'!F55))</f>
        <v>41</v>
      </c>
      <c r="H55" s="26">
        <f>IF('FL DOH Cumulative'!G56="","",IF('FL DOH Cumulative'!G55="",'FL DOH Cumulative'!G56-'FL DOH Cumulative'!G54,'FL DOH Cumulative'!G56-'FL DOH Cumulative'!G55))</f>
        <v>0</v>
      </c>
      <c r="I55" s="27">
        <f>IF('FL DOH Cumulative'!I56="","",IF('FL DOH Cumulative'!I55="",'FL DOH Cumulative'!I56-'FL DOH Cumulative'!I54,'FL DOH Cumulative'!I56-'FL DOH Cumulative'!I55))</f>
        <v>27</v>
      </c>
      <c r="J55" s="27">
        <f>IF('FL DOH Cumulative'!H56="","",IF('FL DOH Cumulative'!H55="",'FL DOH Cumulative'!H56-'FL DOH Cumulative'!H54,'FL DOH Cumulative'!H56-'FL DOH Cumulative'!H55))</f>
        <v>103</v>
      </c>
      <c r="K55" s="28">
        <f t="shared" si="6"/>
        <v>0.17497348886532343</v>
      </c>
      <c r="L55" s="28">
        <f t="shared" si="1"/>
        <v>0.2076923076923077</v>
      </c>
      <c r="M55" s="29">
        <f>IF('FL DOH Cumulative'!K56="","",IF('FL DOH Cumulative'!K55="",'FL DOH Cumulative'!K56-'FL DOH Cumulative'!K54,'FL DOH Cumulative'!K56-'FL DOH Cumulative'!K55))</f>
        <v>130</v>
      </c>
      <c r="N55" s="26">
        <f>IF('FL DOH Cumulative'!L56="","",IF('FL DOH Cumulative'!L55="",'FL DOH Cumulative'!L56-'FL DOH Cumulative'!L54,'FL DOH Cumulative'!L56-'FL DOH Cumulative'!L55))</f>
        <v>0</v>
      </c>
      <c r="O55" s="27">
        <f>IF('FL DOH Cumulative'!N56="","",IF('FL DOH Cumulative'!N55="",'FL DOH Cumulative'!N56-'FL DOH Cumulative'!N54,'FL DOH Cumulative'!N56-'FL DOH Cumulative'!N55))</f>
        <v>23</v>
      </c>
      <c r="P55" s="27">
        <f>IF('FL DOH Cumulative'!M56="","",IF('FL DOH Cumulative'!M55="",'FL DOH Cumulative'!M56-'FL DOH Cumulative'!M54,'FL DOH Cumulative'!M56-'FL DOH Cumulative'!M55))</f>
        <v>79</v>
      </c>
      <c r="Q55" s="28">
        <f t="shared" si="7"/>
        <v>0.19492656875834447</v>
      </c>
      <c r="R55" s="28">
        <f t="shared" si="2"/>
        <v>0.22549019607843138</v>
      </c>
      <c r="S55" s="29">
        <f>IF('FL DOH Cumulative'!P56="","",IF('FL DOH Cumulative'!P55="",'FL DOH Cumulative'!P56-'FL DOH Cumulative'!P54,'FL DOH Cumulative'!P56-'FL DOH Cumulative'!P55))</f>
        <v>102</v>
      </c>
      <c r="T55" s="26">
        <f>IF('FL DOH Cumulative'!Q56="","",IF('FL DOH Cumulative'!Q55="",'FL DOH Cumulative'!Q56-'FL DOH Cumulative'!Q54,'FL DOH Cumulative'!Q56-'FL DOH Cumulative'!Q55))</f>
        <v>0</v>
      </c>
      <c r="U55" s="27">
        <f>IF('FL DOH Cumulative'!S56="","",IF('FL DOH Cumulative'!S55="",'FL DOH Cumulative'!S56-'FL DOH Cumulative'!S54,'FL DOH Cumulative'!S56-'FL DOH Cumulative'!S55))</f>
        <v>62</v>
      </c>
      <c r="V55" s="27">
        <f>IF('FL DOH Cumulative'!R56="","",IF('FL DOH Cumulative'!R55="",'FL DOH Cumulative'!R56-'FL DOH Cumulative'!R54,'FL DOH Cumulative'!R56-'FL DOH Cumulative'!R55))</f>
        <v>211</v>
      </c>
      <c r="W55" s="28">
        <f t="shared" si="10"/>
        <v>0.18973791066814322</v>
      </c>
      <c r="X55" s="28">
        <f t="shared" si="3"/>
        <v>0.2271062271062271</v>
      </c>
      <c r="Y55" s="29">
        <f>IF('FL DOH Cumulative'!U56="","",IF('FL DOH Cumulative'!U55="",'FL DOH Cumulative'!U56-'FL DOH Cumulative'!U54,'FL DOH Cumulative'!U56-'FL DOH Cumulative'!U55))</f>
        <v>273</v>
      </c>
      <c r="Z55" s="26">
        <v>2</v>
      </c>
      <c r="AA55" s="27">
        <v>323</v>
      </c>
      <c r="AB55" s="25">
        <f t="shared" si="8"/>
        <v>1.086443079829948E-2</v>
      </c>
      <c r="AC55" s="6">
        <v>53</v>
      </c>
      <c r="AD55" s="7">
        <v>819</v>
      </c>
      <c r="AE55" s="25">
        <f t="shared" si="9"/>
        <v>6.3930544593528024E-2</v>
      </c>
      <c r="AF55" s="28"/>
    </row>
    <row r="56" spans="1:32">
      <c r="A56" s="1">
        <v>44193</v>
      </c>
      <c r="B56" s="26">
        <f>IF('FL DOH Cumulative'!B57="","",IF('FL DOH Cumulative'!B56="",'FL DOH Cumulative'!B57-'FL DOH Cumulative'!B55,'FL DOH Cumulative'!B57-'FL DOH Cumulative'!B56))</f>
        <v>0</v>
      </c>
      <c r="C56" s="27">
        <f>IF('FL DOH Cumulative'!D57="","",IF('FL DOH Cumulative'!D56="",'FL DOH Cumulative'!D57-'FL DOH Cumulative'!D55,'FL DOH Cumulative'!D57-'FL DOH Cumulative'!D56))</f>
        <v>23</v>
      </c>
      <c r="D56" s="27">
        <f>IF('FL DOH Cumulative'!C57="","",IF('FL DOH Cumulative'!C56="",'FL DOH Cumulative'!C57-'FL DOH Cumulative'!C55,'FL DOH Cumulative'!C57-'FL DOH Cumulative'!C56))</f>
        <v>1</v>
      </c>
      <c r="E56" s="28">
        <f t="shared" si="5"/>
        <v>0.22916666666666666</v>
      </c>
      <c r="F56" s="28">
        <f t="shared" si="0"/>
        <v>0.95833333333333337</v>
      </c>
      <c r="G56" s="29">
        <f>IF('FL DOH Cumulative'!F57="","",IF('FL DOH Cumulative'!F56="",'FL DOH Cumulative'!F57-'FL DOH Cumulative'!F55,'FL DOH Cumulative'!F57-'FL DOH Cumulative'!F56))</f>
        <v>24</v>
      </c>
      <c r="H56" s="26">
        <f>IF('FL DOH Cumulative'!G57="","",IF('FL DOH Cumulative'!G56="",'FL DOH Cumulative'!G57-'FL DOH Cumulative'!G55,'FL DOH Cumulative'!G57-'FL DOH Cumulative'!G56))</f>
        <v>0</v>
      </c>
      <c r="I56" s="27">
        <f>IF('FL DOH Cumulative'!I57="","",IF('FL DOH Cumulative'!I56="",'FL DOH Cumulative'!I57-'FL DOH Cumulative'!I55,'FL DOH Cumulative'!I57-'FL DOH Cumulative'!I56))</f>
        <v>30</v>
      </c>
      <c r="J56" s="27">
        <f>IF('FL DOH Cumulative'!H57="","",IF('FL DOH Cumulative'!H56="",'FL DOH Cumulative'!H57-'FL DOH Cumulative'!H55,'FL DOH Cumulative'!H57-'FL DOH Cumulative'!H56))</f>
        <v>43</v>
      </c>
      <c r="K56" s="28">
        <f t="shared" si="6"/>
        <v>0.20068027210884354</v>
      </c>
      <c r="L56" s="28">
        <f t="shared" si="1"/>
        <v>0.41095890410958902</v>
      </c>
      <c r="M56" s="29">
        <f>IF('FL DOH Cumulative'!K57="","",IF('FL DOH Cumulative'!K56="",'FL DOH Cumulative'!K57-'FL DOH Cumulative'!K55,'FL DOH Cumulative'!K57-'FL DOH Cumulative'!K56))</f>
        <v>73</v>
      </c>
      <c r="N56" s="26">
        <f>IF('FL DOH Cumulative'!L57="","",IF('FL DOH Cumulative'!L56="",'FL DOH Cumulative'!L57-'FL DOH Cumulative'!L55,'FL DOH Cumulative'!L57-'FL DOH Cumulative'!L56))</f>
        <v>0</v>
      </c>
      <c r="O56" s="27">
        <f>IF('FL DOH Cumulative'!N57="","",IF('FL DOH Cumulative'!N56="",'FL DOH Cumulative'!N57-'FL DOH Cumulative'!N55,'FL DOH Cumulative'!N57-'FL DOH Cumulative'!N56))</f>
        <v>26</v>
      </c>
      <c r="P56" s="27">
        <f>IF('FL DOH Cumulative'!M57="","",IF('FL DOH Cumulative'!M56="",'FL DOH Cumulative'!M57-'FL DOH Cumulative'!M55,'FL DOH Cumulative'!M57-'FL DOH Cumulative'!M56))</f>
        <v>15</v>
      </c>
      <c r="Q56" s="28">
        <f t="shared" si="7"/>
        <v>0.23363095238095238</v>
      </c>
      <c r="R56" s="28">
        <f t="shared" si="2"/>
        <v>0.63414634146341464</v>
      </c>
      <c r="S56" s="29">
        <f>IF('FL DOH Cumulative'!P57="","",IF('FL DOH Cumulative'!P56="",'FL DOH Cumulative'!P57-'FL DOH Cumulative'!P55,'FL DOH Cumulative'!P57-'FL DOH Cumulative'!P56))</f>
        <v>41</v>
      </c>
      <c r="T56" s="26">
        <f>IF('FL DOH Cumulative'!Q57="","",IF('FL DOH Cumulative'!Q56="",'FL DOH Cumulative'!Q57-'FL DOH Cumulative'!Q55,'FL DOH Cumulative'!Q57-'FL DOH Cumulative'!Q56))</f>
        <v>0</v>
      </c>
      <c r="U56" s="27">
        <f>IF('FL DOH Cumulative'!S57="","",IF('FL DOH Cumulative'!S56="",'FL DOH Cumulative'!S57-'FL DOH Cumulative'!S55,'FL DOH Cumulative'!S57-'FL DOH Cumulative'!S56))</f>
        <v>79</v>
      </c>
      <c r="V56" s="27">
        <f>IF('FL DOH Cumulative'!R57="","",IF('FL DOH Cumulative'!R56="",'FL DOH Cumulative'!R57-'FL DOH Cumulative'!R55,'FL DOH Cumulative'!R57-'FL DOH Cumulative'!R56))</f>
        <v>59</v>
      </c>
      <c r="W56" s="28">
        <f t="shared" si="10"/>
        <v>0.22019464720194648</v>
      </c>
      <c r="X56" s="28">
        <f t="shared" si="3"/>
        <v>0.57246376811594202</v>
      </c>
      <c r="Y56" s="29">
        <f>IF('FL DOH Cumulative'!U57="","",IF('FL DOH Cumulative'!U56="",'FL DOH Cumulative'!U57-'FL DOH Cumulative'!U55,'FL DOH Cumulative'!U57-'FL DOH Cumulative'!U56))</f>
        <v>138</v>
      </c>
      <c r="Z56" s="26">
        <v>6</v>
      </c>
      <c r="AA56" s="27">
        <v>176</v>
      </c>
      <c r="AB56" s="25">
        <f t="shared" si="8"/>
        <v>1.3082155939298797E-2</v>
      </c>
      <c r="AC56" s="6">
        <v>109</v>
      </c>
      <c r="AD56" s="7">
        <v>150</v>
      </c>
      <c r="AE56" s="25">
        <f t="shared" si="9"/>
        <v>7.7259850630955446E-2</v>
      </c>
      <c r="AF56" s="28"/>
    </row>
    <row r="57" spans="1:32">
      <c r="A57" s="1">
        <v>44194</v>
      </c>
      <c r="B57" s="26">
        <f>IF('FL DOH Cumulative'!B58="","",IF('FL DOH Cumulative'!B57="",'FL DOH Cumulative'!B58-'FL DOH Cumulative'!B56,'FL DOH Cumulative'!B58-'FL DOH Cumulative'!B57))</f>
        <v>0</v>
      </c>
      <c r="C57" s="27">
        <f>IF('FL DOH Cumulative'!D58="","",IF('FL DOH Cumulative'!D57="",'FL DOH Cumulative'!D58-'FL DOH Cumulative'!D56,'FL DOH Cumulative'!D58-'FL DOH Cumulative'!D57))</f>
        <v>35</v>
      </c>
      <c r="D57" s="27">
        <f>IF('FL DOH Cumulative'!C58="","",IF('FL DOH Cumulative'!C57="",'FL DOH Cumulative'!C58-'FL DOH Cumulative'!C56,'FL DOH Cumulative'!C58-'FL DOH Cumulative'!C57))</f>
        <v>242</v>
      </c>
      <c r="E57" s="28">
        <f t="shared" si="5"/>
        <v>0.21840354767184036</v>
      </c>
      <c r="F57" s="28">
        <f t="shared" si="0"/>
        <v>0.1263537906137184</v>
      </c>
      <c r="G57" s="29">
        <f>IF('FL DOH Cumulative'!F58="","",IF('FL DOH Cumulative'!F57="",'FL DOH Cumulative'!F58-'FL DOH Cumulative'!F56,'FL DOH Cumulative'!F58-'FL DOH Cumulative'!F57))</f>
        <v>277</v>
      </c>
      <c r="H57" s="26">
        <f>IF('FL DOH Cumulative'!G58="","",IF('FL DOH Cumulative'!G57="",'FL DOH Cumulative'!G58-'FL DOH Cumulative'!G56,'FL DOH Cumulative'!G58-'FL DOH Cumulative'!G57))</f>
        <v>1</v>
      </c>
      <c r="I57" s="27">
        <f>IF('FL DOH Cumulative'!I58="","",IF('FL DOH Cumulative'!I57="",'FL DOH Cumulative'!I58-'FL DOH Cumulative'!I56,'FL DOH Cumulative'!I58-'FL DOH Cumulative'!I57))</f>
        <v>35</v>
      </c>
      <c r="J57" s="27">
        <f>IF('FL DOH Cumulative'!H58="","",IF('FL DOH Cumulative'!H57="",'FL DOH Cumulative'!H58-'FL DOH Cumulative'!H56,'FL DOH Cumulative'!H58-'FL DOH Cumulative'!H57))</f>
        <v>203</v>
      </c>
      <c r="K57" s="28">
        <f t="shared" si="6"/>
        <v>0.19687499999999999</v>
      </c>
      <c r="L57" s="28">
        <f t="shared" si="1"/>
        <v>0.14705882352941177</v>
      </c>
      <c r="M57" s="29">
        <f>IF('FL DOH Cumulative'!K58="","",IF('FL DOH Cumulative'!K57="",'FL DOH Cumulative'!K58-'FL DOH Cumulative'!K56,'FL DOH Cumulative'!K58-'FL DOH Cumulative'!K57))</f>
        <v>239</v>
      </c>
      <c r="N57" s="26">
        <f>IF('FL DOH Cumulative'!L58="","",IF('FL DOH Cumulative'!L57="",'FL DOH Cumulative'!L58-'FL DOH Cumulative'!L56,'FL DOH Cumulative'!L58-'FL DOH Cumulative'!L57))</f>
        <v>2</v>
      </c>
      <c r="O57" s="27">
        <f>IF('FL DOH Cumulative'!N58="","",IF('FL DOH Cumulative'!N57="",'FL DOH Cumulative'!N58-'FL DOH Cumulative'!N56,'FL DOH Cumulative'!N58-'FL DOH Cumulative'!N57))</f>
        <v>50</v>
      </c>
      <c r="P57" s="27">
        <f>IF('FL DOH Cumulative'!M58="","",IF('FL DOH Cumulative'!M57="",'FL DOH Cumulative'!M58-'FL DOH Cumulative'!M56,'FL DOH Cumulative'!M58-'FL DOH Cumulative'!M57))</f>
        <v>176</v>
      </c>
      <c r="Q57" s="28">
        <f t="shared" si="7"/>
        <v>0.25032765399737877</v>
      </c>
      <c r="R57" s="28">
        <f t="shared" si="2"/>
        <v>0.22123893805309736</v>
      </c>
      <c r="S57" s="29">
        <f>IF('FL DOH Cumulative'!P58="","",IF('FL DOH Cumulative'!P57="",'FL DOH Cumulative'!P58-'FL DOH Cumulative'!P56,'FL DOH Cumulative'!P58-'FL DOH Cumulative'!P57))</f>
        <v>228</v>
      </c>
      <c r="T57" s="26">
        <f>IF('FL DOH Cumulative'!Q58="","",IF('FL DOH Cumulative'!Q57="",'FL DOH Cumulative'!Q58-'FL DOH Cumulative'!Q56,'FL DOH Cumulative'!Q58-'FL DOH Cumulative'!Q57))</f>
        <v>3</v>
      </c>
      <c r="U57" s="27">
        <f>IF('FL DOH Cumulative'!S58="","",IF('FL DOH Cumulative'!S57="",'FL DOH Cumulative'!S58-'FL DOH Cumulative'!S56,'FL DOH Cumulative'!S58-'FL DOH Cumulative'!S57))</f>
        <v>120</v>
      </c>
      <c r="V57" s="27">
        <f>IF('FL DOH Cumulative'!R58="","",IF('FL DOH Cumulative'!R57="",'FL DOH Cumulative'!R58-'FL DOH Cumulative'!R56,'FL DOH Cumulative'!R58-'FL DOH Cumulative'!R57))</f>
        <v>621</v>
      </c>
      <c r="W57" s="28">
        <f t="shared" si="10"/>
        <v>0.21980952380952382</v>
      </c>
      <c r="X57" s="28">
        <f t="shared" si="3"/>
        <v>0.16194331983805668</v>
      </c>
      <c r="Y57" s="29">
        <f>IF('FL DOH Cumulative'!U58="","",IF('FL DOH Cumulative'!U57="",'FL DOH Cumulative'!U58-'FL DOH Cumulative'!U56,'FL DOH Cumulative'!U58-'FL DOH Cumulative'!U57))</f>
        <v>744</v>
      </c>
      <c r="Z57" s="26">
        <v>4</v>
      </c>
      <c r="AA57" s="27">
        <v>67</v>
      </c>
      <c r="AB57" s="25">
        <f t="shared" si="8"/>
        <v>1.8916595012897677E-2</v>
      </c>
      <c r="AC57" s="6">
        <v>98</v>
      </c>
      <c r="AD57" s="7">
        <v>1285</v>
      </c>
      <c r="AE57" s="25">
        <f t="shared" si="9"/>
        <v>8.1018832136566854E-2</v>
      </c>
      <c r="AF57" s="28"/>
    </row>
    <row r="58" spans="1:32">
      <c r="A58" s="1">
        <v>44195</v>
      </c>
      <c r="B58" s="26">
        <f>IF('FL DOH Cumulative'!B59="","",IF('FL DOH Cumulative'!B58="",'FL DOH Cumulative'!B59-'FL DOH Cumulative'!B57,'FL DOH Cumulative'!B59-'FL DOH Cumulative'!B58))</f>
        <v>0</v>
      </c>
      <c r="C58" s="27">
        <f>IF('FL DOH Cumulative'!D59="","",IF('FL DOH Cumulative'!D58="",'FL DOH Cumulative'!D59-'FL DOH Cumulative'!D57,'FL DOH Cumulative'!D59-'FL DOH Cumulative'!D58))</f>
        <v>72</v>
      </c>
      <c r="D58" s="27">
        <f>IF('FL DOH Cumulative'!C59="","",IF('FL DOH Cumulative'!C58="",'FL DOH Cumulative'!C59-'FL DOH Cumulative'!C57,'FL DOH Cumulative'!C59-'FL DOH Cumulative'!C58))</f>
        <v>145</v>
      </c>
      <c r="E58" s="28">
        <f t="shared" si="5"/>
        <v>0.24767441860465117</v>
      </c>
      <c r="F58" s="28">
        <f t="shared" si="0"/>
        <v>0.33179723502304148</v>
      </c>
      <c r="G58" s="29">
        <f>IF('FL DOH Cumulative'!F59="","",IF('FL DOH Cumulative'!F58="",'FL DOH Cumulative'!F59-'FL DOH Cumulative'!F57,'FL DOH Cumulative'!F59-'FL DOH Cumulative'!F58))</f>
        <v>217</v>
      </c>
      <c r="H58" s="26">
        <f>IF('FL DOH Cumulative'!G59="","",IF('FL DOH Cumulative'!G58="",'FL DOH Cumulative'!G59-'FL DOH Cumulative'!G57,'FL DOH Cumulative'!G59-'FL DOH Cumulative'!G58))</f>
        <v>1</v>
      </c>
      <c r="I58" s="27">
        <f>IF('FL DOH Cumulative'!I59="","",IF('FL DOH Cumulative'!I58="",'FL DOH Cumulative'!I59-'FL DOH Cumulative'!I57,'FL DOH Cumulative'!I59-'FL DOH Cumulative'!I58))</f>
        <v>26</v>
      </c>
      <c r="J58" s="27">
        <f>IF('FL DOH Cumulative'!H59="","",IF('FL DOH Cumulative'!H58="",'FL DOH Cumulative'!H59-'FL DOH Cumulative'!H57,'FL DOH Cumulative'!H59-'FL DOH Cumulative'!H58))</f>
        <v>168</v>
      </c>
      <c r="K58" s="28">
        <f t="shared" si="6"/>
        <v>0.18737672583826431</v>
      </c>
      <c r="L58" s="28">
        <f t="shared" si="1"/>
        <v>0.13402061855670103</v>
      </c>
      <c r="M58" s="29">
        <f>IF('FL DOH Cumulative'!K59="","",IF('FL DOH Cumulative'!K58="",'FL DOH Cumulative'!K59-'FL DOH Cumulative'!K57,'FL DOH Cumulative'!K59-'FL DOH Cumulative'!K58))</f>
        <v>195</v>
      </c>
      <c r="N58" s="26">
        <f>IF('FL DOH Cumulative'!L59="","",IF('FL DOH Cumulative'!L58="",'FL DOH Cumulative'!L59-'FL DOH Cumulative'!L57,'FL DOH Cumulative'!L59-'FL DOH Cumulative'!L58))</f>
        <v>0</v>
      </c>
      <c r="O58" s="27">
        <f>IF('FL DOH Cumulative'!N59="","",IF('FL DOH Cumulative'!N58="",'FL DOH Cumulative'!N59-'FL DOH Cumulative'!N57,'FL DOH Cumulative'!N59-'FL DOH Cumulative'!N58))</f>
        <v>49</v>
      </c>
      <c r="P58" s="27">
        <f>IF('FL DOH Cumulative'!M59="","",IF('FL DOH Cumulative'!M58="",'FL DOH Cumulative'!M59-'FL DOH Cumulative'!M57,'FL DOH Cumulative'!M59-'FL DOH Cumulative'!M58))</f>
        <v>88</v>
      </c>
      <c r="Q58" s="28">
        <f t="shared" si="7"/>
        <v>0.26614987080103358</v>
      </c>
      <c r="R58" s="28">
        <f t="shared" si="2"/>
        <v>0.35766423357664234</v>
      </c>
      <c r="S58" s="29">
        <f>IF('FL DOH Cumulative'!P59="","",IF('FL DOH Cumulative'!P58="",'FL DOH Cumulative'!P59-'FL DOH Cumulative'!P57,'FL DOH Cumulative'!P59-'FL DOH Cumulative'!P58))</f>
        <v>137</v>
      </c>
      <c r="T58" s="26">
        <f>IF('FL DOH Cumulative'!Q59="","",IF('FL DOH Cumulative'!Q58="",'FL DOH Cumulative'!Q59-'FL DOH Cumulative'!Q57,'FL DOH Cumulative'!Q59-'FL DOH Cumulative'!Q58))</f>
        <v>1</v>
      </c>
      <c r="U58" s="27">
        <f>IF('FL DOH Cumulative'!S59="","",IF('FL DOH Cumulative'!S58="",'FL DOH Cumulative'!S59-'FL DOH Cumulative'!S57,'FL DOH Cumulative'!S59-'FL DOH Cumulative'!S58))</f>
        <v>147</v>
      </c>
      <c r="V58" s="27">
        <f>IF('FL DOH Cumulative'!R59="","",IF('FL DOH Cumulative'!R58="",'FL DOH Cumulative'!R59-'FL DOH Cumulative'!R57,'FL DOH Cumulative'!R59-'FL DOH Cumulative'!R58))</f>
        <v>401</v>
      </c>
      <c r="W58" s="28">
        <f t="shared" si="10"/>
        <v>0.22998489425981872</v>
      </c>
      <c r="X58" s="28">
        <f t="shared" si="3"/>
        <v>0.26824817518248173</v>
      </c>
      <c r="Y58" s="29">
        <f>IF('FL DOH Cumulative'!U59="","",IF('FL DOH Cumulative'!U58="",'FL DOH Cumulative'!U59-'FL DOH Cumulative'!U57,'FL DOH Cumulative'!U59-'FL DOH Cumulative'!U58))</f>
        <v>549</v>
      </c>
      <c r="Z58" s="26">
        <v>3</v>
      </c>
      <c r="AA58" s="27">
        <v>32</v>
      </c>
      <c r="AB58" s="25">
        <f t="shared" si="8"/>
        <v>2.3357664233576641E-2</v>
      </c>
      <c r="AC58" s="6">
        <v>188</v>
      </c>
      <c r="AD58" s="7">
        <v>1250</v>
      </c>
      <c r="AE58" s="25">
        <f t="shared" si="9"/>
        <v>9.5137717818999434E-2</v>
      </c>
      <c r="AF58" s="28"/>
    </row>
    <row r="59" spans="1:32">
      <c r="A59" s="1">
        <v>44196</v>
      </c>
      <c r="B59" s="26" t="str">
        <f>IF('FL DOH Cumulative'!B60="","",IF('FL DOH Cumulative'!B59="",'FL DOH Cumulative'!B60-'FL DOH Cumulative'!B58,'FL DOH Cumulative'!B60-'FL DOH Cumulative'!B59))</f>
        <v/>
      </c>
      <c r="C59" s="27" t="str">
        <f>IF('FL DOH Cumulative'!D60="","",IF('FL DOH Cumulative'!D59="",'FL DOH Cumulative'!D60-'FL DOH Cumulative'!D58,'FL DOH Cumulative'!D60-'FL DOH Cumulative'!D59))</f>
        <v/>
      </c>
      <c r="D59" s="27" t="str">
        <f>IF('FL DOH Cumulative'!C60="","",IF('FL DOH Cumulative'!C59="",'FL DOH Cumulative'!C60-'FL DOH Cumulative'!C58,'FL DOH Cumulative'!C60-'FL DOH Cumulative'!C59))</f>
        <v/>
      </c>
      <c r="E59" s="28">
        <f t="shared" si="5"/>
        <v>0.24767441860465117</v>
      </c>
      <c r="F59" s="28" t="str">
        <f t="shared" si="0"/>
        <v/>
      </c>
      <c r="G59" s="29" t="str">
        <f>IF('FL DOH Cumulative'!F60="","",IF('FL DOH Cumulative'!F59="",'FL DOH Cumulative'!F60-'FL DOH Cumulative'!F58,'FL DOH Cumulative'!F60-'FL DOH Cumulative'!F59))</f>
        <v/>
      </c>
      <c r="H59" s="26" t="str">
        <f>IF('FL DOH Cumulative'!G60="","",IF('FL DOH Cumulative'!G59="",'FL DOH Cumulative'!G60-'FL DOH Cumulative'!G58,'FL DOH Cumulative'!G60-'FL DOH Cumulative'!G59))</f>
        <v/>
      </c>
      <c r="I59" s="27" t="str">
        <f>IF('FL DOH Cumulative'!I60="","",IF('FL DOH Cumulative'!I59="",'FL DOH Cumulative'!I60-'FL DOH Cumulative'!I58,'FL DOH Cumulative'!I60-'FL DOH Cumulative'!I59))</f>
        <v/>
      </c>
      <c r="J59" s="27" t="str">
        <f>IF('FL DOH Cumulative'!H60="","",IF('FL DOH Cumulative'!H59="",'FL DOH Cumulative'!H60-'FL DOH Cumulative'!H58,'FL DOH Cumulative'!H60-'FL DOH Cumulative'!H59))</f>
        <v/>
      </c>
      <c r="K59" s="28">
        <f t="shared" si="6"/>
        <v>0.18737672583826431</v>
      </c>
      <c r="L59" s="28" t="str">
        <f t="shared" si="1"/>
        <v/>
      </c>
      <c r="M59" s="29" t="str">
        <f>IF('FL DOH Cumulative'!K60="","",IF('FL DOH Cumulative'!K59="",'FL DOH Cumulative'!K60-'FL DOH Cumulative'!K58,'FL DOH Cumulative'!K60-'FL DOH Cumulative'!K59))</f>
        <v/>
      </c>
      <c r="N59" s="26" t="str">
        <f>IF('FL DOH Cumulative'!L60="","",IF('FL DOH Cumulative'!L59="",'FL DOH Cumulative'!L60-'FL DOH Cumulative'!L58,'FL DOH Cumulative'!L60-'FL DOH Cumulative'!L59))</f>
        <v/>
      </c>
      <c r="O59" s="27" t="str">
        <f>IF('FL DOH Cumulative'!N60="","",IF('FL DOH Cumulative'!N59="",'FL DOH Cumulative'!N60-'FL DOH Cumulative'!N58,'FL DOH Cumulative'!N60-'FL DOH Cumulative'!N59))</f>
        <v/>
      </c>
      <c r="P59" s="27" t="str">
        <f>IF('FL DOH Cumulative'!M60="","",IF('FL DOH Cumulative'!M59="",'FL DOH Cumulative'!M60-'FL DOH Cumulative'!M58,'FL DOH Cumulative'!M60-'FL DOH Cumulative'!M59))</f>
        <v/>
      </c>
      <c r="Q59" s="28">
        <f t="shared" si="7"/>
        <v>0.26614987080103358</v>
      </c>
      <c r="R59" s="28" t="str">
        <f t="shared" si="2"/>
        <v/>
      </c>
      <c r="S59" s="29" t="str">
        <f>IF('FL DOH Cumulative'!P60="","",IF('FL DOH Cumulative'!P59="",'FL DOH Cumulative'!P60-'FL DOH Cumulative'!P58,'FL DOH Cumulative'!P60-'FL DOH Cumulative'!P59))</f>
        <v/>
      </c>
      <c r="T59" s="26" t="str">
        <f>IF('FL DOH Cumulative'!Q60="","",IF('FL DOH Cumulative'!Q59="",'FL DOH Cumulative'!Q60-'FL DOH Cumulative'!Q58,'FL DOH Cumulative'!Q60-'FL DOH Cumulative'!Q59))</f>
        <v/>
      </c>
      <c r="U59" s="27" t="str">
        <f>IF('FL DOH Cumulative'!S60="","",IF('FL DOH Cumulative'!S59="",'FL DOH Cumulative'!S60-'FL DOH Cumulative'!S58,'FL DOH Cumulative'!S60-'FL DOH Cumulative'!S59))</f>
        <v/>
      </c>
      <c r="V59" s="27" t="str">
        <f>IF('FL DOH Cumulative'!R60="","",IF('FL DOH Cumulative'!R59="",'FL DOH Cumulative'!R60-'FL DOH Cumulative'!R58,'FL DOH Cumulative'!R60-'FL DOH Cumulative'!R59))</f>
        <v/>
      </c>
      <c r="W59" s="28">
        <f t="shared" si="10"/>
        <v>0.22998489425981872</v>
      </c>
      <c r="X59" s="28" t="str">
        <f t="shared" si="3"/>
        <v/>
      </c>
      <c r="Y59" s="29" t="str">
        <f>IF('FL DOH Cumulative'!U60="","",IF('FL DOH Cumulative'!U59="",'FL DOH Cumulative'!U60-'FL DOH Cumulative'!U58,'FL DOH Cumulative'!U60-'FL DOH Cumulative'!U59))</f>
        <v/>
      </c>
      <c r="Z59" s="26">
        <v>2</v>
      </c>
      <c r="AA59" s="27">
        <v>22</v>
      </c>
      <c r="AB59" s="25">
        <f t="shared" si="8"/>
        <v>2.5714285714285714E-2</v>
      </c>
      <c r="AC59" s="6">
        <v>221</v>
      </c>
      <c r="AD59" s="7">
        <v>1490</v>
      </c>
      <c r="AE59" s="25">
        <f t="shared" si="9"/>
        <v>0.10576923076923077</v>
      </c>
      <c r="AF59" s="28"/>
    </row>
    <row r="60" spans="1:32">
      <c r="A60" s="1">
        <v>44197</v>
      </c>
      <c r="B60" s="26">
        <f>IF('FL DOH Cumulative'!B61="","",IF('FL DOH Cumulative'!B60="",'FL DOH Cumulative'!B61-'FL DOH Cumulative'!B59,'FL DOH Cumulative'!B61-'FL DOH Cumulative'!B60))</f>
        <v>0</v>
      </c>
      <c r="C60" s="27">
        <f>IF('FL DOH Cumulative'!D61="","",IF('FL DOH Cumulative'!D60="",'FL DOH Cumulative'!D61-'FL DOH Cumulative'!D59,'FL DOH Cumulative'!D61-'FL DOH Cumulative'!D60))</f>
        <v>84</v>
      </c>
      <c r="D60" s="27">
        <f>IF('FL DOH Cumulative'!C61="","",IF('FL DOH Cumulative'!C60="",'FL DOH Cumulative'!C61-'FL DOH Cumulative'!C59,'FL DOH Cumulative'!C61-'FL DOH Cumulative'!C60))</f>
        <v>235</v>
      </c>
      <c r="E60" s="28">
        <f t="shared" si="5"/>
        <v>0.24199999999999999</v>
      </c>
      <c r="F60" s="28">
        <f t="shared" si="0"/>
        <v>0.26332288401253917</v>
      </c>
      <c r="G60" s="29">
        <f>IF('FL DOH Cumulative'!F61="","",IF('FL DOH Cumulative'!F60="",'FL DOH Cumulative'!F61-'FL DOH Cumulative'!F59,'FL DOH Cumulative'!F61-'FL DOH Cumulative'!F60))</f>
        <v>319</v>
      </c>
      <c r="H60" s="26">
        <f>IF('FL DOH Cumulative'!G61="","",IF('FL DOH Cumulative'!G60="",'FL DOH Cumulative'!G61-'FL DOH Cumulative'!G59,'FL DOH Cumulative'!G61-'FL DOH Cumulative'!G60))</f>
        <v>7</v>
      </c>
      <c r="I60" s="27">
        <f>IF('FL DOH Cumulative'!I61="","",IF('FL DOH Cumulative'!I60="",'FL DOH Cumulative'!I61-'FL DOH Cumulative'!I59,'FL DOH Cumulative'!I61-'FL DOH Cumulative'!I60))</f>
        <v>70</v>
      </c>
      <c r="J60" s="27">
        <f>IF('FL DOH Cumulative'!H61="","",IF('FL DOH Cumulative'!H60="",'FL DOH Cumulative'!H61-'FL DOH Cumulative'!H59,'FL DOH Cumulative'!H61-'FL DOH Cumulative'!H60))</f>
        <v>277</v>
      </c>
      <c r="K60" s="28">
        <f t="shared" si="6"/>
        <v>0.20054945054945056</v>
      </c>
      <c r="L60" s="28">
        <f t="shared" si="1"/>
        <v>0.20172910662824209</v>
      </c>
      <c r="M60" s="29">
        <f>IF('FL DOH Cumulative'!K61="","",IF('FL DOH Cumulative'!K60="",'FL DOH Cumulative'!K61-'FL DOH Cumulative'!K59,'FL DOH Cumulative'!K61-'FL DOH Cumulative'!K60))</f>
        <v>354</v>
      </c>
      <c r="N60" s="26">
        <f>IF('FL DOH Cumulative'!L61="","",IF('FL DOH Cumulative'!L60="",'FL DOH Cumulative'!L61-'FL DOH Cumulative'!L59,'FL DOH Cumulative'!L61-'FL DOH Cumulative'!L60))</f>
        <v>0</v>
      </c>
      <c r="O60" s="27">
        <f>IF('FL DOH Cumulative'!N61="","",IF('FL DOH Cumulative'!N60="",'FL DOH Cumulative'!N61-'FL DOH Cumulative'!N59,'FL DOH Cumulative'!N61-'FL DOH Cumulative'!N60))</f>
        <v>78</v>
      </c>
      <c r="P60" s="27">
        <f>IF('FL DOH Cumulative'!M61="","",IF('FL DOH Cumulative'!M60="",'FL DOH Cumulative'!M61-'FL DOH Cumulative'!M59,'FL DOH Cumulative'!M61-'FL DOH Cumulative'!M60))</f>
        <v>187</v>
      </c>
      <c r="Q60" s="28">
        <f t="shared" si="7"/>
        <v>0.27637614678899081</v>
      </c>
      <c r="R60" s="28">
        <f t="shared" si="2"/>
        <v>0.29433962264150942</v>
      </c>
      <c r="S60" s="29">
        <f>IF('FL DOH Cumulative'!P61="","",IF('FL DOH Cumulative'!P60="",'FL DOH Cumulative'!P61-'FL DOH Cumulative'!P59,'FL DOH Cumulative'!P61-'FL DOH Cumulative'!P60))</f>
        <v>265</v>
      </c>
      <c r="T60" s="26">
        <f>IF('FL DOH Cumulative'!Q61="","",IF('FL DOH Cumulative'!Q60="",'FL DOH Cumulative'!Q61-'FL DOH Cumulative'!Q59,'FL DOH Cumulative'!Q61-'FL DOH Cumulative'!Q60))</f>
        <v>7</v>
      </c>
      <c r="U60" s="27">
        <f>IF('FL DOH Cumulative'!S61="","",IF('FL DOH Cumulative'!S60="",'FL DOH Cumulative'!S61-'FL DOH Cumulative'!S59,'FL DOH Cumulative'!S61-'FL DOH Cumulative'!S60))</f>
        <v>232</v>
      </c>
      <c r="V60" s="27">
        <f>IF('FL DOH Cumulative'!R61="","",IF('FL DOH Cumulative'!R60="",'FL DOH Cumulative'!R61-'FL DOH Cumulative'!R59,'FL DOH Cumulative'!R61-'FL DOH Cumulative'!R60))</f>
        <v>699</v>
      </c>
      <c r="W60" s="28">
        <f t="shared" si="10"/>
        <v>0.23684210526315788</v>
      </c>
      <c r="X60" s="28">
        <f t="shared" si="3"/>
        <v>0.24919441460794844</v>
      </c>
      <c r="Y60" s="29">
        <f>IF('FL DOH Cumulative'!U61="","",IF('FL DOH Cumulative'!U60="",'FL DOH Cumulative'!U61-'FL DOH Cumulative'!U59,'FL DOH Cumulative'!U61-'FL DOH Cumulative'!U60))</f>
        <v>938</v>
      </c>
      <c r="Z60" s="26">
        <v>3</v>
      </c>
      <c r="AA60" s="27">
        <v>98</v>
      </c>
      <c r="AB60" s="25">
        <f t="shared" si="8"/>
        <v>2.6217228464419477E-2</v>
      </c>
      <c r="AC60" s="6">
        <v>141</v>
      </c>
      <c r="AD60" s="7">
        <v>1309</v>
      </c>
      <c r="AE60" s="25">
        <f t="shared" si="9"/>
        <v>0.10865139949109415</v>
      </c>
      <c r="AF60" s="28"/>
    </row>
    <row r="61" spans="1:32">
      <c r="A61" s="1">
        <v>44198</v>
      </c>
      <c r="B61" s="26">
        <f>IF('FL DOH Cumulative'!B62="","",IF('FL DOH Cumulative'!B61="",'FL DOH Cumulative'!B62-'FL DOH Cumulative'!B60,'FL DOH Cumulative'!B62-'FL DOH Cumulative'!B61))</f>
        <v>0</v>
      </c>
      <c r="C61" s="27">
        <f>IF('FL DOH Cumulative'!D62="","",IF('FL DOH Cumulative'!D61="",'FL DOH Cumulative'!D62-'FL DOH Cumulative'!D60,'FL DOH Cumulative'!D62-'FL DOH Cumulative'!D61))</f>
        <v>0</v>
      </c>
      <c r="D61" s="27">
        <f>IF('FL DOH Cumulative'!C62="","",IF('FL DOH Cumulative'!C61="",'FL DOH Cumulative'!C62-'FL DOH Cumulative'!C60,'FL DOH Cumulative'!C62-'FL DOH Cumulative'!C61))</f>
        <v>0</v>
      </c>
      <c r="E61" s="28">
        <f t="shared" si="5"/>
        <v>0.25740318906605925</v>
      </c>
      <c r="F61" s="28" t="str">
        <f t="shared" si="0"/>
        <v/>
      </c>
      <c r="G61" s="29">
        <f>IF('FL DOH Cumulative'!F62="","",IF('FL DOH Cumulative'!F61="",'FL DOH Cumulative'!F62-'FL DOH Cumulative'!F60,'FL DOH Cumulative'!F62-'FL DOH Cumulative'!F61))</f>
        <v>0</v>
      </c>
      <c r="H61" s="26">
        <f>IF('FL DOH Cumulative'!G62="","",IF('FL DOH Cumulative'!G61="",'FL DOH Cumulative'!G62-'FL DOH Cumulative'!G60,'FL DOH Cumulative'!G62-'FL DOH Cumulative'!G61))</f>
        <v>1</v>
      </c>
      <c r="I61" s="27">
        <f>IF('FL DOH Cumulative'!I62="","",IF('FL DOH Cumulative'!I61="",'FL DOH Cumulative'!I62-'FL DOH Cumulative'!I60,'FL DOH Cumulative'!I62-'FL DOH Cumulative'!I61))</f>
        <v>37</v>
      </c>
      <c r="J61" s="27">
        <f>IF('FL DOH Cumulative'!H62="","",IF('FL DOH Cumulative'!H61="",'FL DOH Cumulative'!H62-'FL DOH Cumulative'!H60,'FL DOH Cumulative'!H62-'FL DOH Cumulative'!H61))</f>
        <v>97</v>
      </c>
      <c r="K61" s="28">
        <f t="shared" si="6"/>
        <v>0.20161290322580644</v>
      </c>
      <c r="L61" s="28">
        <f t="shared" si="1"/>
        <v>0.27611940298507465</v>
      </c>
      <c r="M61" s="29">
        <f>IF('FL DOH Cumulative'!K62="","",IF('FL DOH Cumulative'!K61="",'FL DOH Cumulative'!K62-'FL DOH Cumulative'!K60,'FL DOH Cumulative'!K62-'FL DOH Cumulative'!K61))</f>
        <v>135</v>
      </c>
      <c r="N61" s="26">
        <f>IF('FL DOH Cumulative'!L62="","",IF('FL DOH Cumulative'!L61="",'FL DOH Cumulative'!L62-'FL DOH Cumulative'!L60,'FL DOH Cumulative'!L62-'FL DOH Cumulative'!L61))</f>
        <v>0</v>
      </c>
      <c r="O61" s="27">
        <f>IF('FL DOH Cumulative'!N62="","",IF('FL DOH Cumulative'!N61="",'FL DOH Cumulative'!N62-'FL DOH Cumulative'!N60,'FL DOH Cumulative'!N62-'FL DOH Cumulative'!N61))</f>
        <v>22</v>
      </c>
      <c r="P61" s="27">
        <f>IF('FL DOH Cumulative'!M62="","",IF('FL DOH Cumulative'!M61="",'FL DOH Cumulative'!M62-'FL DOH Cumulative'!M60,'FL DOH Cumulative'!M62-'FL DOH Cumulative'!M61))</f>
        <v>85</v>
      </c>
      <c r="Q61" s="28">
        <f t="shared" si="7"/>
        <v>0.28246013667425968</v>
      </c>
      <c r="R61" s="28">
        <f t="shared" si="2"/>
        <v>0.20560747663551401</v>
      </c>
      <c r="S61" s="29">
        <f>IF('FL DOH Cumulative'!P62="","",IF('FL DOH Cumulative'!P61="",'FL DOH Cumulative'!P62-'FL DOH Cumulative'!P60,'FL DOH Cumulative'!P62-'FL DOH Cumulative'!P61))</f>
        <v>107</v>
      </c>
      <c r="T61" s="26">
        <f>IF('FL DOH Cumulative'!Q62="","",IF('FL DOH Cumulative'!Q61="",'FL DOH Cumulative'!Q62-'FL DOH Cumulative'!Q60,'FL DOH Cumulative'!Q62-'FL DOH Cumulative'!Q61))</f>
        <v>1</v>
      </c>
      <c r="U61" s="27">
        <f>IF('FL DOH Cumulative'!S62="","",IF('FL DOH Cumulative'!S61="",'FL DOH Cumulative'!S62-'FL DOH Cumulative'!S60,'FL DOH Cumulative'!S62-'FL DOH Cumulative'!S61))</f>
        <v>59</v>
      </c>
      <c r="V61" s="27">
        <f>IF('FL DOH Cumulative'!R62="","",IF('FL DOH Cumulative'!R61="",'FL DOH Cumulative'!R62-'FL DOH Cumulative'!R60,'FL DOH Cumulative'!R62-'FL DOH Cumulative'!R61))</f>
        <v>182</v>
      </c>
      <c r="W61" s="28">
        <f t="shared" si="10"/>
        <v>0.24338440111420612</v>
      </c>
      <c r="X61" s="28">
        <f t="shared" si="3"/>
        <v>0.24481327800829875</v>
      </c>
      <c r="Y61" s="29">
        <f>IF('FL DOH Cumulative'!U62="","",IF('FL DOH Cumulative'!U61="",'FL DOH Cumulative'!U62-'FL DOH Cumulative'!U60,'FL DOH Cumulative'!U62-'FL DOH Cumulative'!U61))</f>
        <v>242</v>
      </c>
      <c r="Z61" s="26">
        <v>0</v>
      </c>
      <c r="AA61" s="27">
        <v>1</v>
      </c>
      <c r="AB61" s="25">
        <f t="shared" si="8"/>
        <v>2.7063599458728011E-2</v>
      </c>
      <c r="AC61" s="6">
        <v>102</v>
      </c>
      <c r="AD61" s="7">
        <v>737</v>
      </c>
      <c r="AE61" s="25">
        <f t="shared" si="9"/>
        <v>0.11468812877263582</v>
      </c>
      <c r="AF61" s="28"/>
    </row>
    <row r="62" spans="1:32">
      <c r="A62" s="1">
        <v>44199</v>
      </c>
      <c r="B62" s="26">
        <f>IF('FL DOH Cumulative'!B63="","",IF('FL DOH Cumulative'!B62="",'FL DOH Cumulative'!B63-'FL DOH Cumulative'!B61,'FL DOH Cumulative'!B63-'FL DOH Cumulative'!B62))</f>
        <v>0</v>
      </c>
      <c r="C62" s="27">
        <f>IF('FL DOH Cumulative'!D63="","",IF('FL DOH Cumulative'!D62="",'FL DOH Cumulative'!D63-'FL DOH Cumulative'!D61,'FL DOH Cumulative'!D63-'FL DOH Cumulative'!D62))</f>
        <v>42</v>
      </c>
      <c r="D62" s="27">
        <f>IF('FL DOH Cumulative'!C63="","",IF('FL DOH Cumulative'!C62="",'FL DOH Cumulative'!C63-'FL DOH Cumulative'!C61,'FL DOH Cumulative'!C63-'FL DOH Cumulative'!C62))</f>
        <v>151</v>
      </c>
      <c r="E62" s="28">
        <f t="shared" si="5"/>
        <v>0.24854368932038834</v>
      </c>
      <c r="F62" s="28">
        <f t="shared" si="0"/>
        <v>0.21761658031088082</v>
      </c>
      <c r="G62" s="29">
        <f>IF('FL DOH Cumulative'!F63="","",IF('FL DOH Cumulative'!F62="",'FL DOH Cumulative'!F63-'FL DOH Cumulative'!F61,'FL DOH Cumulative'!F63-'FL DOH Cumulative'!F62))</f>
        <v>193</v>
      </c>
      <c r="H62" s="26">
        <f>IF('FL DOH Cumulative'!G63="","",IF('FL DOH Cumulative'!G62="",'FL DOH Cumulative'!G63-'FL DOH Cumulative'!G61,'FL DOH Cumulative'!G63-'FL DOH Cumulative'!G62))</f>
        <v>1</v>
      </c>
      <c r="I62" s="27">
        <f>IF('FL DOH Cumulative'!I63="","",IF('FL DOH Cumulative'!I62="",'FL DOH Cumulative'!I63-'FL DOH Cumulative'!I61,'FL DOH Cumulative'!I63-'FL DOH Cumulative'!I62))</f>
        <v>38</v>
      </c>
      <c r="J62" s="27">
        <f>IF('FL DOH Cumulative'!H63="","",IF('FL DOH Cumulative'!H62="",'FL DOH Cumulative'!H63-'FL DOH Cumulative'!H61,'FL DOH Cumulative'!H63-'FL DOH Cumulative'!H62))</f>
        <v>106</v>
      </c>
      <c r="K62" s="28">
        <f t="shared" si="6"/>
        <v>0.20884955752212389</v>
      </c>
      <c r="L62" s="28">
        <f t="shared" si="1"/>
        <v>0.2638888888888889</v>
      </c>
      <c r="M62" s="29">
        <f>IF('FL DOH Cumulative'!K63="","",IF('FL DOH Cumulative'!K62="",'FL DOH Cumulative'!K63-'FL DOH Cumulative'!K61,'FL DOH Cumulative'!K63-'FL DOH Cumulative'!K62))</f>
        <v>145</v>
      </c>
      <c r="N62" s="26">
        <f>IF('FL DOH Cumulative'!L63="","",IF('FL DOH Cumulative'!L62="",'FL DOH Cumulative'!L63-'FL DOH Cumulative'!L61,'FL DOH Cumulative'!L63-'FL DOH Cumulative'!L62))</f>
        <v>0</v>
      </c>
      <c r="O62" s="27">
        <f>IF('FL DOH Cumulative'!N63="","",IF('FL DOH Cumulative'!N62="",'FL DOH Cumulative'!N63-'FL DOH Cumulative'!N61,'FL DOH Cumulative'!N63-'FL DOH Cumulative'!N62))</f>
        <v>62</v>
      </c>
      <c r="P62" s="27">
        <f>IF('FL DOH Cumulative'!M63="","",IF('FL DOH Cumulative'!M62="",'FL DOH Cumulative'!M63-'FL DOH Cumulative'!M61,'FL DOH Cumulative'!M63-'FL DOH Cumulative'!M62))</f>
        <v>130</v>
      </c>
      <c r="Q62" s="28">
        <f t="shared" si="7"/>
        <v>0.29648760330578511</v>
      </c>
      <c r="R62" s="28">
        <f t="shared" si="2"/>
        <v>0.32291666666666669</v>
      </c>
      <c r="S62" s="29">
        <f>IF('FL DOH Cumulative'!P63="","",IF('FL DOH Cumulative'!P62="",'FL DOH Cumulative'!P63-'FL DOH Cumulative'!P61,'FL DOH Cumulative'!P63-'FL DOH Cumulative'!P62))</f>
        <v>192</v>
      </c>
      <c r="T62" s="26">
        <f>IF('FL DOH Cumulative'!Q63="","",IF('FL DOH Cumulative'!Q62="",'FL DOH Cumulative'!Q63-'FL DOH Cumulative'!Q61,'FL DOH Cumulative'!Q63-'FL DOH Cumulative'!Q62))</f>
        <v>1</v>
      </c>
      <c r="U62" s="27">
        <f>IF('FL DOH Cumulative'!S63="","",IF('FL DOH Cumulative'!S62="",'FL DOH Cumulative'!S63-'FL DOH Cumulative'!S61,'FL DOH Cumulative'!S63-'FL DOH Cumulative'!S62))</f>
        <v>142</v>
      </c>
      <c r="V62" s="27">
        <f>IF('FL DOH Cumulative'!R63="","",IF('FL DOH Cumulative'!R62="",'FL DOH Cumulative'!R63-'FL DOH Cumulative'!R61,'FL DOH Cumulative'!R63-'FL DOH Cumulative'!R62))</f>
        <v>387</v>
      </c>
      <c r="W62" s="28">
        <f t="shared" si="10"/>
        <v>0.24904092071611253</v>
      </c>
      <c r="X62" s="28">
        <f t="shared" si="3"/>
        <v>0.26843100189035918</v>
      </c>
      <c r="Y62" s="29">
        <f>IF('FL DOH Cumulative'!U63="","",IF('FL DOH Cumulative'!U62="",'FL DOH Cumulative'!U63-'FL DOH Cumulative'!U61,'FL DOH Cumulative'!U63-'FL DOH Cumulative'!U62))</f>
        <v>530</v>
      </c>
      <c r="Z62" s="26">
        <v>3</v>
      </c>
      <c r="AA62" s="27">
        <v>40</v>
      </c>
      <c r="AB62" s="25">
        <f t="shared" si="8"/>
        <v>4.5951859956236324E-2</v>
      </c>
      <c r="AC62" s="6">
        <v>104</v>
      </c>
      <c r="AD62" s="7">
        <v>683</v>
      </c>
      <c r="AE62" s="25">
        <f t="shared" si="9"/>
        <v>0.12241006737002669</v>
      </c>
      <c r="AF62" s="28"/>
    </row>
    <row r="63" spans="1:32">
      <c r="A63" s="1">
        <v>44200</v>
      </c>
      <c r="B63" s="26">
        <f>IF('FL DOH Cumulative'!B64="","",IF('FL DOH Cumulative'!B63="",'FL DOH Cumulative'!B64-'FL DOH Cumulative'!B62,'FL DOH Cumulative'!B64-'FL DOH Cumulative'!B63))</f>
        <v>0</v>
      </c>
      <c r="C63" s="27">
        <f>IF('FL DOH Cumulative'!D64="","",IF('FL DOH Cumulative'!D63="",'FL DOH Cumulative'!D64-'FL DOH Cumulative'!D62,'FL DOH Cumulative'!D64-'FL DOH Cumulative'!D63))</f>
        <v>49</v>
      </c>
      <c r="D63" s="27">
        <f>IF('FL DOH Cumulative'!C64="","",IF('FL DOH Cumulative'!C63="",'FL DOH Cumulative'!C64-'FL DOH Cumulative'!C62,'FL DOH Cumulative'!C64-'FL DOH Cumulative'!C63))</f>
        <v>369</v>
      </c>
      <c r="E63" s="28">
        <f t="shared" si="5"/>
        <v>0.19803370786516855</v>
      </c>
      <c r="F63" s="28">
        <f t="shared" si="0"/>
        <v>0.11722488038277512</v>
      </c>
      <c r="G63" s="29">
        <f>IF('FL DOH Cumulative'!F64="","",IF('FL DOH Cumulative'!F63="",'FL DOH Cumulative'!F64-'FL DOH Cumulative'!F62,'FL DOH Cumulative'!F64-'FL DOH Cumulative'!F63))</f>
        <v>418</v>
      </c>
      <c r="H63" s="26">
        <f>IF('FL DOH Cumulative'!G64="","",IF('FL DOH Cumulative'!G63="",'FL DOH Cumulative'!G64-'FL DOH Cumulative'!G62,'FL DOH Cumulative'!G64-'FL DOH Cumulative'!G63))</f>
        <v>4</v>
      </c>
      <c r="I63" s="27">
        <f>IF('FL DOH Cumulative'!I64="","",IF('FL DOH Cumulative'!I63="",'FL DOH Cumulative'!I64-'FL DOH Cumulative'!I62,'FL DOH Cumulative'!I64-'FL DOH Cumulative'!I63))</f>
        <v>28</v>
      </c>
      <c r="J63" s="27">
        <f>IF('FL DOH Cumulative'!H64="","",IF('FL DOH Cumulative'!H63="",'FL DOH Cumulative'!H64-'FL DOH Cumulative'!H62,'FL DOH Cumulative'!H64-'FL DOH Cumulative'!H63))</f>
        <v>133</v>
      </c>
      <c r="K63" s="28">
        <f t="shared" si="6"/>
        <v>0.19211822660098521</v>
      </c>
      <c r="L63" s="28">
        <f t="shared" si="1"/>
        <v>0.17391304347826086</v>
      </c>
      <c r="M63" s="29">
        <f>IF('FL DOH Cumulative'!K64="","",IF('FL DOH Cumulative'!K63="",'FL DOH Cumulative'!K64-'FL DOH Cumulative'!K62,'FL DOH Cumulative'!K64-'FL DOH Cumulative'!K63))</f>
        <v>165</v>
      </c>
      <c r="N63" s="26">
        <f>IF('FL DOH Cumulative'!L64="","",IF('FL DOH Cumulative'!L63="",'FL DOH Cumulative'!L64-'FL DOH Cumulative'!L62,'FL DOH Cumulative'!L64-'FL DOH Cumulative'!L63))</f>
        <v>0</v>
      </c>
      <c r="O63" s="27">
        <f>IF('FL DOH Cumulative'!N64="","",IF('FL DOH Cumulative'!N63="",'FL DOH Cumulative'!N64-'FL DOH Cumulative'!N62,'FL DOH Cumulative'!N64-'FL DOH Cumulative'!N63))</f>
        <v>40</v>
      </c>
      <c r="P63" s="27">
        <f>IF('FL DOH Cumulative'!M64="","",IF('FL DOH Cumulative'!M63="",'FL DOH Cumulative'!M64-'FL DOH Cumulative'!M62,'FL DOH Cumulative'!M64-'FL DOH Cumulative'!M63))</f>
        <v>94</v>
      </c>
      <c r="Q63" s="28">
        <f t="shared" si="7"/>
        <v>0.28369462770970783</v>
      </c>
      <c r="R63" s="28">
        <f t="shared" si="2"/>
        <v>0.29850746268656714</v>
      </c>
      <c r="S63" s="29">
        <f>IF('FL DOH Cumulative'!P64="","",IF('FL DOH Cumulative'!P63="",'FL DOH Cumulative'!P64-'FL DOH Cumulative'!P62,'FL DOH Cumulative'!P64-'FL DOH Cumulative'!P63))</f>
        <v>134</v>
      </c>
      <c r="T63" s="26">
        <f>IF('FL DOH Cumulative'!Q64="","",IF('FL DOH Cumulative'!Q63="",'FL DOH Cumulative'!Q64-'FL DOH Cumulative'!Q62,'FL DOH Cumulative'!Q64-'FL DOH Cumulative'!Q63))</f>
        <v>4</v>
      </c>
      <c r="U63" s="27">
        <f>IF('FL DOH Cumulative'!S64="","",IF('FL DOH Cumulative'!S63="",'FL DOH Cumulative'!S64-'FL DOH Cumulative'!S62,'FL DOH Cumulative'!S64-'FL DOH Cumulative'!S63))</f>
        <v>117</v>
      </c>
      <c r="V63" s="27">
        <f>IF('FL DOH Cumulative'!R64="","",IF('FL DOH Cumulative'!R63="",'FL DOH Cumulative'!R64-'FL DOH Cumulative'!R62,'FL DOH Cumulative'!R64-'FL DOH Cumulative'!R63))</f>
        <v>596</v>
      </c>
      <c r="W63" s="28">
        <f t="shared" si="10"/>
        <v>0.2206319200648123</v>
      </c>
      <c r="X63" s="28">
        <f t="shared" si="3"/>
        <v>0.1640953716690042</v>
      </c>
      <c r="Y63" s="29">
        <f>IF('FL DOH Cumulative'!U64="","",IF('FL DOH Cumulative'!U63="",'FL DOH Cumulative'!U64-'FL DOH Cumulative'!U62,'FL DOH Cumulative'!U64-'FL DOH Cumulative'!U63))</f>
        <v>717</v>
      </c>
      <c r="Z63" s="26">
        <v>39</v>
      </c>
      <c r="AA63" s="27">
        <v>2301</v>
      </c>
      <c r="AB63" s="25">
        <f t="shared" si="8"/>
        <v>2.0650095602294454E-2</v>
      </c>
      <c r="AC63" s="6">
        <v>130</v>
      </c>
      <c r="AD63" s="7">
        <v>2415</v>
      </c>
      <c r="AE63" s="25">
        <f t="shared" si="9"/>
        <v>9.6917167339702556E-2</v>
      </c>
      <c r="AF63" s="28"/>
    </row>
    <row r="64" spans="1:32">
      <c r="A64" s="1">
        <v>44201</v>
      </c>
      <c r="B64" s="26">
        <f>IF('FL DOH Cumulative'!B65="","",IF('FL DOH Cumulative'!B64="",'FL DOH Cumulative'!B65-'FL DOH Cumulative'!B63,'FL DOH Cumulative'!B65-'FL DOH Cumulative'!B64))</f>
        <v>0</v>
      </c>
      <c r="C64" s="27">
        <f>IF('FL DOH Cumulative'!D65="","",IF('FL DOH Cumulative'!D64="",'FL DOH Cumulative'!D65-'FL DOH Cumulative'!D63,'FL DOH Cumulative'!D65-'FL DOH Cumulative'!D64))</f>
        <v>151</v>
      </c>
      <c r="D64" s="27">
        <f>IF('FL DOH Cumulative'!C65="","",IF('FL DOH Cumulative'!C64="",'FL DOH Cumulative'!C65-'FL DOH Cumulative'!C63,'FL DOH Cumulative'!C65-'FL DOH Cumulative'!C64))</f>
        <v>560</v>
      </c>
      <c r="E64" s="28">
        <f t="shared" si="5"/>
        <v>0.21420882669537136</v>
      </c>
      <c r="F64" s="28">
        <f t="shared" si="0"/>
        <v>0.21237693389592124</v>
      </c>
      <c r="G64" s="29">
        <f>IF('FL DOH Cumulative'!F65="","",IF('FL DOH Cumulative'!F64="",'FL DOH Cumulative'!F65-'FL DOH Cumulative'!F63,'FL DOH Cumulative'!F65-'FL DOH Cumulative'!F64))</f>
        <v>711</v>
      </c>
      <c r="H64" s="26">
        <f>IF('FL DOH Cumulative'!G65="","",IF('FL DOH Cumulative'!G64="",'FL DOH Cumulative'!G65-'FL DOH Cumulative'!G63,'FL DOH Cumulative'!G65-'FL DOH Cumulative'!G64))</f>
        <v>6</v>
      </c>
      <c r="I64" s="27">
        <f>IF('FL DOH Cumulative'!I65="","",IF('FL DOH Cumulative'!I64="",'FL DOH Cumulative'!I65-'FL DOH Cumulative'!I63,'FL DOH Cumulative'!I65-'FL DOH Cumulative'!I64))</f>
        <v>40</v>
      </c>
      <c r="J64" s="27">
        <f>IF('FL DOH Cumulative'!H65="","",IF('FL DOH Cumulative'!H64="",'FL DOH Cumulative'!H65-'FL DOH Cumulative'!H63,'FL DOH Cumulative'!H65-'FL DOH Cumulative'!H64))</f>
        <v>184</v>
      </c>
      <c r="K64" s="28">
        <f t="shared" si="6"/>
        <v>0.19850498338870431</v>
      </c>
      <c r="L64" s="28">
        <f t="shared" si="1"/>
        <v>0.17857142857142858</v>
      </c>
      <c r="M64" s="29">
        <f>IF('FL DOH Cumulative'!K65="","",IF('FL DOH Cumulative'!K64="",'FL DOH Cumulative'!K65-'FL DOH Cumulative'!K63,'FL DOH Cumulative'!K65-'FL DOH Cumulative'!K64))</f>
        <v>230</v>
      </c>
      <c r="N64" s="26">
        <f>IF('FL DOH Cumulative'!L65="","",IF('FL DOH Cumulative'!L64="",'FL DOH Cumulative'!L65-'FL DOH Cumulative'!L63,'FL DOH Cumulative'!L65-'FL DOH Cumulative'!L64))</f>
        <v>0</v>
      </c>
      <c r="O64" s="27">
        <f>IF('FL DOH Cumulative'!N65="","",IF('FL DOH Cumulative'!N64="",'FL DOH Cumulative'!N65-'FL DOH Cumulative'!N63,'FL DOH Cumulative'!N65-'FL DOH Cumulative'!N64))</f>
        <v>40</v>
      </c>
      <c r="P64" s="27">
        <f>IF('FL DOH Cumulative'!M65="","",IF('FL DOH Cumulative'!M64="",'FL DOH Cumulative'!M65-'FL DOH Cumulative'!M63,'FL DOH Cumulative'!M65-'FL DOH Cumulative'!M64))</f>
        <v>156</v>
      </c>
      <c r="Q64" s="28">
        <f t="shared" si="7"/>
        <v>0.28225024248302621</v>
      </c>
      <c r="R64" s="28">
        <f t="shared" si="2"/>
        <v>0.20408163265306123</v>
      </c>
      <c r="S64" s="29">
        <f>IF('FL DOH Cumulative'!P65="","",IF('FL DOH Cumulative'!P64="",'FL DOH Cumulative'!P65-'FL DOH Cumulative'!P63,'FL DOH Cumulative'!P65-'FL DOH Cumulative'!P64))</f>
        <v>196</v>
      </c>
      <c r="T64" s="26">
        <f>IF('FL DOH Cumulative'!Q65="","",IF('FL DOH Cumulative'!Q64="",'FL DOH Cumulative'!Q65-'FL DOH Cumulative'!Q63,'FL DOH Cumulative'!Q65-'FL DOH Cumulative'!Q64))</f>
        <v>6</v>
      </c>
      <c r="U64" s="27">
        <f>IF('FL DOH Cumulative'!S65="","",IF('FL DOH Cumulative'!S64="",'FL DOH Cumulative'!S65-'FL DOH Cumulative'!S63,'FL DOH Cumulative'!S65-'FL DOH Cumulative'!S64))</f>
        <v>231</v>
      </c>
      <c r="V64" s="27">
        <f>IF('FL DOH Cumulative'!R65="","",IF('FL DOH Cumulative'!R64="",'FL DOH Cumulative'!R65-'FL DOH Cumulative'!R63,'FL DOH Cumulative'!R65-'FL DOH Cumulative'!R64))</f>
        <v>900</v>
      </c>
      <c r="W64" s="28">
        <f t="shared" si="10"/>
        <v>0.22672856095773272</v>
      </c>
      <c r="X64" s="28">
        <f t="shared" si="3"/>
        <v>0.20424403183023873</v>
      </c>
      <c r="Y64" s="29">
        <f>IF('FL DOH Cumulative'!U65="","",IF('FL DOH Cumulative'!U64="",'FL DOH Cumulative'!U65-'FL DOH Cumulative'!U63,'FL DOH Cumulative'!U65-'FL DOH Cumulative'!U64))</f>
        <v>1137</v>
      </c>
      <c r="Z64" s="26">
        <v>65</v>
      </c>
      <c r="AA64" s="27">
        <v>2344</v>
      </c>
      <c r="AB64" s="25">
        <f t="shared" si="8"/>
        <v>2.3218251564708258E-2</v>
      </c>
      <c r="AC64" s="6">
        <v>221</v>
      </c>
      <c r="AD64" s="7">
        <v>2705</v>
      </c>
      <c r="AE64" s="25">
        <f t="shared" si="9"/>
        <v>9.4647742818057462E-2</v>
      </c>
      <c r="AF64" s="28"/>
    </row>
    <row r="65" spans="1:32">
      <c r="A65" s="1">
        <v>44202</v>
      </c>
      <c r="B65" s="26">
        <f>IF('FL DOH Cumulative'!B66="","",IF('FL DOH Cumulative'!B65="",'FL DOH Cumulative'!B66-'FL DOH Cumulative'!B64,'FL DOH Cumulative'!B66-'FL DOH Cumulative'!B65))</f>
        <v>0</v>
      </c>
      <c r="C65" s="27">
        <f>IF('FL DOH Cumulative'!D66="","",IF('FL DOH Cumulative'!D65="",'FL DOH Cumulative'!D66-'FL DOH Cumulative'!D64,'FL DOH Cumulative'!D66-'FL DOH Cumulative'!D65))</f>
        <v>123</v>
      </c>
      <c r="D65" s="27">
        <f>IF('FL DOH Cumulative'!C66="","",IF('FL DOH Cumulative'!C65="",'FL DOH Cumulative'!C66-'FL DOH Cumulative'!C64,'FL DOH Cumulative'!C66-'FL DOH Cumulative'!C65))</f>
        <v>699</v>
      </c>
      <c r="E65" s="28">
        <f t="shared" si="5"/>
        <v>0.18229801055623224</v>
      </c>
      <c r="F65" s="28">
        <f t="shared" si="0"/>
        <v>0.14963503649635038</v>
      </c>
      <c r="G65" s="29">
        <f>IF('FL DOH Cumulative'!F66="","",IF('FL DOH Cumulative'!F65="",'FL DOH Cumulative'!F66-'FL DOH Cumulative'!F64,'FL DOH Cumulative'!F66-'FL DOH Cumulative'!F65))</f>
        <v>822</v>
      </c>
      <c r="H65" s="26">
        <f>IF('FL DOH Cumulative'!G66="","",IF('FL DOH Cumulative'!G65="",'FL DOH Cumulative'!G66-'FL DOH Cumulative'!G64,'FL DOH Cumulative'!G66-'FL DOH Cumulative'!G65))</f>
        <v>3</v>
      </c>
      <c r="I65" s="27">
        <f>IF('FL DOH Cumulative'!I66="","",IF('FL DOH Cumulative'!I65="",'FL DOH Cumulative'!I66-'FL DOH Cumulative'!I64,'FL DOH Cumulative'!I66-'FL DOH Cumulative'!I65))</f>
        <v>29</v>
      </c>
      <c r="J65" s="27">
        <f>IF('FL DOH Cumulative'!H66="","",IF('FL DOH Cumulative'!H65="",'FL DOH Cumulative'!H66-'FL DOH Cumulative'!H64,'FL DOH Cumulative'!H66-'FL DOH Cumulative'!H65))</f>
        <v>148</v>
      </c>
      <c r="K65" s="28">
        <f t="shared" si="6"/>
        <v>0.20387531592249369</v>
      </c>
      <c r="L65" s="28">
        <f t="shared" si="1"/>
        <v>0.16384180790960451</v>
      </c>
      <c r="M65" s="29">
        <f>IF('FL DOH Cumulative'!K66="","",IF('FL DOH Cumulative'!K65="",'FL DOH Cumulative'!K66-'FL DOH Cumulative'!K64,'FL DOH Cumulative'!K66-'FL DOH Cumulative'!K65))</f>
        <v>180</v>
      </c>
      <c r="N65" s="26">
        <f>IF('FL DOH Cumulative'!L66="","",IF('FL DOH Cumulative'!L65="",'FL DOH Cumulative'!L66-'FL DOH Cumulative'!L64,'FL DOH Cumulative'!L66-'FL DOH Cumulative'!L65))</f>
        <v>0</v>
      </c>
      <c r="O65" s="27">
        <f>IF('FL DOH Cumulative'!N66="","",IF('FL DOH Cumulative'!N65="",'FL DOH Cumulative'!N66-'FL DOH Cumulative'!N64,'FL DOH Cumulative'!N66-'FL DOH Cumulative'!N65))</f>
        <v>56</v>
      </c>
      <c r="P65" s="27">
        <f>IF('FL DOH Cumulative'!M66="","",IF('FL DOH Cumulative'!M65="",'FL DOH Cumulative'!M66-'FL DOH Cumulative'!M64,'FL DOH Cumulative'!M66-'FL DOH Cumulative'!M65))</f>
        <v>108</v>
      </c>
      <c r="Q65" s="28">
        <f t="shared" si="7"/>
        <v>0.28166351606805295</v>
      </c>
      <c r="R65" s="28">
        <f t="shared" si="2"/>
        <v>0.34146341463414637</v>
      </c>
      <c r="S65" s="29">
        <f>IF('FL DOH Cumulative'!P66="","",IF('FL DOH Cumulative'!P65="",'FL DOH Cumulative'!P66-'FL DOH Cumulative'!P64,'FL DOH Cumulative'!P66-'FL DOH Cumulative'!P65))</f>
        <v>164</v>
      </c>
      <c r="T65" s="26">
        <f>IF('FL DOH Cumulative'!Q66="","",IF('FL DOH Cumulative'!Q65="",'FL DOH Cumulative'!Q66-'FL DOH Cumulative'!Q64,'FL DOH Cumulative'!Q66-'FL DOH Cumulative'!Q65))</f>
        <v>3</v>
      </c>
      <c r="U65" s="27">
        <f>IF('FL DOH Cumulative'!S66="","",IF('FL DOH Cumulative'!S65="",'FL DOH Cumulative'!S66-'FL DOH Cumulative'!S64,'FL DOH Cumulative'!S66-'FL DOH Cumulative'!S65))</f>
        <v>208</v>
      </c>
      <c r="V65" s="27">
        <f>IF('FL DOH Cumulative'!R66="","",IF('FL DOH Cumulative'!R65="",'FL DOH Cumulative'!R66-'FL DOH Cumulative'!R64,'FL DOH Cumulative'!R66-'FL DOH Cumulative'!R65))</f>
        <v>955</v>
      </c>
      <c r="W65" s="28">
        <f t="shared" si="10"/>
        <v>0.21006796941376379</v>
      </c>
      <c r="X65" s="28">
        <f t="shared" si="3"/>
        <v>0.17884780739466896</v>
      </c>
      <c r="Y65" s="29">
        <f>IF('FL DOH Cumulative'!U66="","",IF('FL DOH Cumulative'!U65="",'FL DOH Cumulative'!U66-'FL DOH Cumulative'!U64,'FL DOH Cumulative'!U66-'FL DOH Cumulative'!U65))</f>
        <v>1166</v>
      </c>
      <c r="Z65" s="26">
        <v>82</v>
      </c>
      <c r="AA65" s="27">
        <v>2616</v>
      </c>
      <c r="AB65" s="25">
        <f t="shared" si="8"/>
        <v>2.5472689075630252E-2</v>
      </c>
      <c r="AC65" s="6">
        <v>208</v>
      </c>
      <c r="AD65" s="7">
        <v>3141</v>
      </c>
      <c r="AE65" s="25">
        <f t="shared" si="9"/>
        <v>8.2825016535606671E-2</v>
      </c>
      <c r="AF65" s="28"/>
    </row>
    <row r="66" spans="1:32">
      <c r="A66" s="1">
        <v>44203</v>
      </c>
      <c r="B66" s="26">
        <f>IF('FL DOH Cumulative'!B67="","",IF('FL DOH Cumulative'!B66="",'FL DOH Cumulative'!B67-'FL DOH Cumulative'!B65,'FL DOH Cumulative'!B67-'FL DOH Cumulative'!B66))</f>
        <v>0</v>
      </c>
      <c r="C66" s="27">
        <f>IF('FL DOH Cumulative'!D67="","",IF('FL DOH Cumulative'!D66="",'FL DOH Cumulative'!D67-'FL DOH Cumulative'!D65,'FL DOH Cumulative'!D67-'FL DOH Cumulative'!D66))</f>
        <v>91</v>
      </c>
      <c r="D66" s="27">
        <f>IF('FL DOH Cumulative'!C67="","",IF('FL DOH Cumulative'!C66="",'FL DOH Cumulative'!C67-'FL DOH Cumulative'!C65,'FL DOH Cumulative'!C67-'FL DOH Cumulative'!C66))</f>
        <v>829</v>
      </c>
      <c r="E66" s="28">
        <f t="shared" si="5"/>
        <v>0.15962163759976353</v>
      </c>
      <c r="F66" s="28">
        <f t="shared" si="0"/>
        <v>9.8913043478260868E-2</v>
      </c>
      <c r="G66" s="29">
        <f>IF('FL DOH Cumulative'!F67="","",IF('FL DOH Cumulative'!F66="",'FL DOH Cumulative'!F67-'FL DOH Cumulative'!F65,'FL DOH Cumulative'!F67-'FL DOH Cumulative'!F66))</f>
        <v>920</v>
      </c>
      <c r="H66" s="26">
        <f>IF('FL DOH Cumulative'!G67="","",IF('FL DOH Cumulative'!G66="",'FL DOH Cumulative'!G67-'FL DOH Cumulative'!G65,'FL DOH Cumulative'!G67-'FL DOH Cumulative'!G66))</f>
        <v>6</v>
      </c>
      <c r="I66" s="27">
        <f>IF('FL DOH Cumulative'!I67="","",IF('FL DOH Cumulative'!I66="",'FL DOH Cumulative'!I67-'FL DOH Cumulative'!I65,'FL DOH Cumulative'!I67-'FL DOH Cumulative'!I66))</f>
        <v>35</v>
      </c>
      <c r="J66" s="27">
        <f>IF('FL DOH Cumulative'!H67="","",IF('FL DOH Cumulative'!H66="",'FL DOH Cumulative'!H67-'FL DOH Cumulative'!H65,'FL DOH Cumulative'!H67-'FL DOH Cumulative'!H66))</f>
        <v>176</v>
      </c>
      <c r="K66" s="28">
        <f t="shared" si="6"/>
        <v>0.19814020028612303</v>
      </c>
      <c r="L66" s="28">
        <f t="shared" si="1"/>
        <v>0.16587677725118483</v>
      </c>
      <c r="M66" s="29">
        <f>IF('FL DOH Cumulative'!K67="","",IF('FL DOH Cumulative'!K66="",'FL DOH Cumulative'!K67-'FL DOH Cumulative'!K65,'FL DOH Cumulative'!K67-'FL DOH Cumulative'!K66))</f>
        <v>217</v>
      </c>
      <c r="N66" s="26">
        <f>IF('FL DOH Cumulative'!L67="","",IF('FL DOH Cumulative'!L66="",'FL DOH Cumulative'!L67-'FL DOH Cumulative'!L65,'FL DOH Cumulative'!L67-'FL DOH Cumulative'!L66))</f>
        <v>0</v>
      </c>
      <c r="O66" s="27">
        <f>IF('FL DOH Cumulative'!N67="","",IF('FL DOH Cumulative'!N66="",'FL DOH Cumulative'!N67-'FL DOH Cumulative'!N65,'FL DOH Cumulative'!N67-'FL DOH Cumulative'!N66))</f>
        <v>28</v>
      </c>
      <c r="P66" s="27">
        <f>IF('FL DOH Cumulative'!M67="","",IF('FL DOH Cumulative'!M66="",'FL DOH Cumulative'!M67-'FL DOH Cumulative'!M65,'FL DOH Cumulative'!M67-'FL DOH Cumulative'!M66))</f>
        <v>71</v>
      </c>
      <c r="Q66" s="28">
        <f t="shared" si="7"/>
        <v>0.28176318063958511</v>
      </c>
      <c r="R66" s="28">
        <f t="shared" si="2"/>
        <v>0.28282828282828282</v>
      </c>
      <c r="S66" s="29">
        <f>IF('FL DOH Cumulative'!P67="","",IF('FL DOH Cumulative'!P66="",'FL DOH Cumulative'!P67-'FL DOH Cumulative'!P65,'FL DOH Cumulative'!P67-'FL DOH Cumulative'!P66))</f>
        <v>99</v>
      </c>
      <c r="T66" s="26">
        <f>IF('FL DOH Cumulative'!Q67="","",IF('FL DOH Cumulative'!Q66="",'FL DOH Cumulative'!Q67-'FL DOH Cumulative'!Q65,'FL DOH Cumulative'!Q67-'FL DOH Cumulative'!Q66))</f>
        <v>6</v>
      </c>
      <c r="U66" s="27">
        <f>IF('FL DOH Cumulative'!S67="","",IF('FL DOH Cumulative'!S66="",'FL DOH Cumulative'!S67-'FL DOH Cumulative'!S65,'FL DOH Cumulative'!S67-'FL DOH Cumulative'!S66))</f>
        <v>154</v>
      </c>
      <c r="V66" s="27">
        <f>IF('FL DOH Cumulative'!R67="","",IF('FL DOH Cumulative'!R66="",'FL DOH Cumulative'!R67-'FL DOH Cumulative'!R65,'FL DOH Cumulative'!R67-'FL DOH Cumulative'!R66))</f>
        <v>1076</v>
      </c>
      <c r="W66" s="28">
        <f t="shared" si="10"/>
        <v>0.19248905355338497</v>
      </c>
      <c r="X66" s="28">
        <f t="shared" si="3"/>
        <v>0.12520325203252033</v>
      </c>
      <c r="Y66" s="29">
        <f>IF('FL DOH Cumulative'!U67="","",IF('FL DOH Cumulative'!U66="",'FL DOH Cumulative'!U67-'FL DOH Cumulative'!U65,'FL DOH Cumulative'!U67-'FL DOH Cumulative'!U66))</f>
        <v>1236</v>
      </c>
      <c r="Z66" s="26">
        <v>36</v>
      </c>
      <c r="AA66" s="27">
        <v>1895</v>
      </c>
      <c r="AB66" s="25">
        <f t="shared" si="8"/>
        <v>2.3942035072981205E-2</v>
      </c>
      <c r="AC66" s="6">
        <v>247</v>
      </c>
      <c r="AD66" s="7">
        <v>2790</v>
      </c>
      <c r="AE66" s="25">
        <f t="shared" si="9"/>
        <v>7.7211544900555817E-2</v>
      </c>
      <c r="AF66" s="28"/>
    </row>
    <row r="67" spans="1:32">
      <c r="A67" s="1">
        <v>44204</v>
      </c>
      <c r="B67" s="26">
        <f>IF('FL DOH Cumulative'!B68="","",IF('FL DOH Cumulative'!B67="",'FL DOH Cumulative'!B68-'FL DOH Cumulative'!B66,'FL DOH Cumulative'!B68-'FL DOH Cumulative'!B67))</f>
        <v>0</v>
      </c>
      <c r="C67" s="27">
        <f>IF('FL DOH Cumulative'!D68="","",IF('FL DOH Cumulative'!D67="",'FL DOH Cumulative'!D68-'FL DOH Cumulative'!D66,'FL DOH Cumulative'!D68-'FL DOH Cumulative'!D67))</f>
        <v>88</v>
      </c>
      <c r="D67" s="27">
        <f>IF('FL DOH Cumulative'!C68="","",IF('FL DOH Cumulative'!C67="",'FL DOH Cumulative'!C68-'FL DOH Cumulative'!C66,'FL DOH Cumulative'!C68-'FL DOH Cumulative'!C67))</f>
        <v>1388</v>
      </c>
      <c r="E67" s="28">
        <f t="shared" si="5"/>
        <v>0.1198237885462555</v>
      </c>
      <c r="F67" s="28">
        <f t="shared" si="0"/>
        <v>5.9620596205962058E-2</v>
      </c>
      <c r="G67" s="29">
        <f>IF('FL DOH Cumulative'!F68="","",IF('FL DOH Cumulative'!F67="",'FL DOH Cumulative'!F68-'FL DOH Cumulative'!F66,'FL DOH Cumulative'!F68-'FL DOH Cumulative'!F67))</f>
        <v>1476</v>
      </c>
      <c r="H67" s="26">
        <f>IF('FL DOH Cumulative'!G68="","",IF('FL DOH Cumulative'!G67="",'FL DOH Cumulative'!G68-'FL DOH Cumulative'!G66,'FL DOH Cumulative'!G68-'FL DOH Cumulative'!G67))</f>
        <v>0</v>
      </c>
      <c r="I67" s="27">
        <f>IF('FL DOH Cumulative'!I68="","",IF('FL DOH Cumulative'!I67="",'FL DOH Cumulative'!I68-'FL DOH Cumulative'!I66,'FL DOH Cumulative'!I68-'FL DOH Cumulative'!I67))</f>
        <v>41</v>
      </c>
      <c r="J67" s="27">
        <f>IF('FL DOH Cumulative'!H68="","",IF('FL DOH Cumulative'!H67="",'FL DOH Cumulative'!H68-'FL DOH Cumulative'!H66,'FL DOH Cumulative'!H68-'FL DOH Cumulative'!H67))</f>
        <v>177</v>
      </c>
      <c r="K67" s="28">
        <f t="shared" si="6"/>
        <v>0.19542947202521671</v>
      </c>
      <c r="L67" s="28">
        <f t="shared" si="1"/>
        <v>0.18807339449541285</v>
      </c>
      <c r="M67" s="29">
        <f>IF('FL DOH Cumulative'!K68="","",IF('FL DOH Cumulative'!K67="",'FL DOH Cumulative'!K68-'FL DOH Cumulative'!K66,'FL DOH Cumulative'!K68-'FL DOH Cumulative'!K67))</f>
        <v>218</v>
      </c>
      <c r="N67" s="26">
        <f>IF('FL DOH Cumulative'!L68="","",IF('FL DOH Cumulative'!L67="",'FL DOH Cumulative'!L68-'FL DOH Cumulative'!L66,'FL DOH Cumulative'!L68-'FL DOH Cumulative'!L67))</f>
        <v>1</v>
      </c>
      <c r="O67" s="27">
        <f>IF('FL DOH Cumulative'!N68="","",IF('FL DOH Cumulative'!N67="",'FL DOH Cumulative'!N68-'FL DOH Cumulative'!N66,'FL DOH Cumulative'!N68-'FL DOH Cumulative'!N67))</f>
        <v>47</v>
      </c>
      <c r="P67" s="27">
        <f>IF('FL DOH Cumulative'!M68="","",IF('FL DOH Cumulative'!M67="",'FL DOH Cumulative'!M68-'FL DOH Cumulative'!M66,'FL DOH Cumulative'!M68-'FL DOH Cumulative'!M67))</f>
        <v>158</v>
      </c>
      <c r="Q67" s="28">
        <f t="shared" si="7"/>
        <v>0.26891522333637191</v>
      </c>
      <c r="R67" s="28">
        <f t="shared" si="2"/>
        <v>0.22926829268292684</v>
      </c>
      <c r="S67" s="29">
        <f>IF('FL DOH Cumulative'!P68="","",IF('FL DOH Cumulative'!P67="",'FL DOH Cumulative'!P68-'FL DOH Cumulative'!P66,'FL DOH Cumulative'!P68-'FL DOH Cumulative'!P67))</f>
        <v>206</v>
      </c>
      <c r="T67" s="26">
        <f>IF('FL DOH Cumulative'!Q68="","",IF('FL DOH Cumulative'!Q67="",'FL DOH Cumulative'!Q68-'FL DOH Cumulative'!Q66,'FL DOH Cumulative'!Q68-'FL DOH Cumulative'!Q67))</f>
        <v>1</v>
      </c>
      <c r="U67" s="27">
        <f>IF('FL DOH Cumulative'!S68="","",IF('FL DOH Cumulative'!S67="",'FL DOH Cumulative'!S68-'FL DOH Cumulative'!S66,'FL DOH Cumulative'!S68-'FL DOH Cumulative'!S67))</f>
        <v>176</v>
      </c>
      <c r="V67" s="27">
        <f>IF('FL DOH Cumulative'!R68="","",IF('FL DOH Cumulative'!R67="",'FL DOH Cumulative'!R68-'FL DOH Cumulative'!R66,'FL DOH Cumulative'!R68-'FL DOH Cumulative'!R67))</f>
        <v>1723</v>
      </c>
      <c r="W67" s="28">
        <f t="shared" si="10"/>
        <v>0.15739936287286418</v>
      </c>
      <c r="X67" s="28">
        <f t="shared" si="3"/>
        <v>9.2680358083201686E-2</v>
      </c>
      <c r="Y67" s="29">
        <f>IF('FL DOH Cumulative'!U68="","",IF('FL DOH Cumulative'!U67="",'FL DOH Cumulative'!U68-'FL DOH Cumulative'!U66,'FL DOH Cumulative'!U68-'FL DOH Cumulative'!U67))</f>
        <v>1900</v>
      </c>
      <c r="Z67" s="26">
        <v>82</v>
      </c>
      <c r="AA67" s="27">
        <v>3761</v>
      </c>
      <c r="AB67" s="25">
        <f t="shared" si="8"/>
        <v>2.3143611006407841E-2</v>
      </c>
      <c r="AC67" s="6">
        <v>182</v>
      </c>
      <c r="AD67" s="7">
        <v>2864</v>
      </c>
      <c r="AE67" s="25">
        <f t="shared" si="9"/>
        <v>7.2236674934962788E-2</v>
      </c>
      <c r="AF67" s="28"/>
    </row>
    <row r="68" spans="1:32">
      <c r="A68" s="1">
        <v>44205</v>
      </c>
      <c r="B68" s="26">
        <f>IF('FL DOH Cumulative'!B69="","",IF('FL DOH Cumulative'!B68="",'FL DOH Cumulative'!B69-'FL DOH Cumulative'!B67,'FL DOH Cumulative'!B69-'FL DOH Cumulative'!B68))</f>
        <v>0</v>
      </c>
      <c r="C68" s="27">
        <f>IF('FL DOH Cumulative'!D69="","",IF('FL DOH Cumulative'!D68="",'FL DOH Cumulative'!D69-'FL DOH Cumulative'!D67,'FL DOH Cumulative'!D69-'FL DOH Cumulative'!D68))</f>
        <v>42</v>
      </c>
      <c r="D68" s="27">
        <f>IF('FL DOH Cumulative'!C69="","",IF('FL DOH Cumulative'!C68="",'FL DOH Cumulative'!C69-'FL DOH Cumulative'!C67,'FL DOH Cumulative'!C69-'FL DOH Cumulative'!C68))</f>
        <v>313</v>
      </c>
      <c r="E68" s="28">
        <f t="shared" si="5"/>
        <v>0.11971399387129725</v>
      </c>
      <c r="F68" s="28">
        <f t="shared" ref="F68:F97" si="11">IF(SUM(C68:D68)=0,"",C68/SUM(C68:D68))</f>
        <v>0.11830985915492957</v>
      </c>
      <c r="G68" s="29">
        <f>IF('FL DOH Cumulative'!F69="","",IF('FL DOH Cumulative'!F68="",'FL DOH Cumulative'!F69-'FL DOH Cumulative'!F67,'FL DOH Cumulative'!F69-'FL DOH Cumulative'!F68))</f>
        <v>355</v>
      </c>
      <c r="H68" s="26">
        <f>IF('FL DOH Cumulative'!G69="","",IF('FL DOH Cumulative'!G68="",'FL DOH Cumulative'!G69-'FL DOH Cumulative'!G67,'FL DOH Cumulative'!G69-'FL DOH Cumulative'!G68))</f>
        <v>3</v>
      </c>
      <c r="I68" s="27">
        <f>IF('FL DOH Cumulative'!I69="","",IF('FL DOH Cumulative'!I68="",'FL DOH Cumulative'!I69-'FL DOH Cumulative'!I67,'FL DOH Cumulative'!I69-'FL DOH Cumulative'!I68))</f>
        <v>29</v>
      </c>
      <c r="J68" s="27">
        <f>IF('FL DOH Cumulative'!H69="","",IF('FL DOH Cumulative'!H68="",'FL DOH Cumulative'!H69-'FL DOH Cumulative'!H67,'FL DOH Cumulative'!H69-'FL DOH Cumulative'!H68))</f>
        <v>146</v>
      </c>
      <c r="K68" s="28">
        <f t="shared" si="6"/>
        <v>0.18320610687022901</v>
      </c>
      <c r="L68" s="28">
        <f t="shared" ref="L68:L97" si="12">IF(SUM(I68:J68)=0,"",I68/SUM(I68:J68))</f>
        <v>0.1657142857142857</v>
      </c>
      <c r="M68" s="29">
        <f>IF('FL DOH Cumulative'!K69="","",IF('FL DOH Cumulative'!K68="",'FL DOH Cumulative'!K69-'FL DOH Cumulative'!K67,'FL DOH Cumulative'!K69-'FL DOH Cumulative'!K68))</f>
        <v>178</v>
      </c>
      <c r="N68" s="26">
        <f>IF('FL DOH Cumulative'!L69="","",IF('FL DOH Cumulative'!L68="",'FL DOH Cumulative'!L69-'FL DOH Cumulative'!L67,'FL DOH Cumulative'!L69-'FL DOH Cumulative'!L68))</f>
        <v>0</v>
      </c>
      <c r="O68" s="27">
        <f>IF('FL DOH Cumulative'!N69="","",IF('FL DOH Cumulative'!N68="",'FL DOH Cumulative'!N69-'FL DOH Cumulative'!N67,'FL DOH Cumulative'!N69-'FL DOH Cumulative'!N68))</f>
        <v>27</v>
      </c>
      <c r="P68" s="27">
        <f>IF('FL DOH Cumulative'!M69="","",IF('FL DOH Cumulative'!M68="",'FL DOH Cumulative'!M69-'FL DOH Cumulative'!M67,'FL DOH Cumulative'!M69-'FL DOH Cumulative'!M68))</f>
        <v>89</v>
      </c>
      <c r="Q68" s="28">
        <f t="shared" si="7"/>
        <v>0.27124773960216997</v>
      </c>
      <c r="R68" s="28">
        <f t="shared" ref="R68:R97" si="13">IF(SUM(O68:P68)=0,"",O68/SUM(O68:P68))</f>
        <v>0.23275862068965517</v>
      </c>
      <c r="S68" s="29">
        <f>IF('FL DOH Cumulative'!P69="","",IF('FL DOH Cumulative'!P68="",'FL DOH Cumulative'!P69-'FL DOH Cumulative'!P67,'FL DOH Cumulative'!P69-'FL DOH Cumulative'!P68))</f>
        <v>116</v>
      </c>
      <c r="T68" s="26">
        <f>IF('FL DOH Cumulative'!Q69="","",IF('FL DOH Cumulative'!Q68="",'FL DOH Cumulative'!Q69-'FL DOH Cumulative'!Q67,'FL DOH Cumulative'!Q69-'FL DOH Cumulative'!Q68))</f>
        <v>3</v>
      </c>
      <c r="U68" s="27">
        <f>IF('FL DOH Cumulative'!S69="","",IF('FL DOH Cumulative'!S68="",'FL DOH Cumulative'!S69-'FL DOH Cumulative'!S67,'FL DOH Cumulative'!S69-'FL DOH Cumulative'!S68))</f>
        <v>98</v>
      </c>
      <c r="V68" s="27">
        <f>IF('FL DOH Cumulative'!R69="","",IF('FL DOH Cumulative'!R68="",'FL DOH Cumulative'!R69-'FL DOH Cumulative'!R67,'FL DOH Cumulative'!R69-'FL DOH Cumulative'!R68))</f>
        <v>548</v>
      </c>
      <c r="W68" s="28">
        <f t="shared" si="10"/>
        <v>0.15401449870058814</v>
      </c>
      <c r="X68" s="28">
        <f t="shared" ref="X68:X97" si="14">IF(SUM(U68:V68)=0,"",U68/SUM(U68:V68))</f>
        <v>0.15170278637770898</v>
      </c>
      <c r="Y68" s="29">
        <f>IF('FL DOH Cumulative'!U69="","",IF('FL DOH Cumulative'!U68="",'FL DOH Cumulative'!U69-'FL DOH Cumulative'!U67,'FL DOH Cumulative'!U69-'FL DOH Cumulative'!U68))</f>
        <v>649</v>
      </c>
      <c r="Z68" s="26">
        <v>13</v>
      </c>
      <c r="AA68" s="27">
        <v>66</v>
      </c>
      <c r="AB68" s="25">
        <f t="shared" si="8"/>
        <v>2.3982612605860751E-2</v>
      </c>
      <c r="AC68" s="6">
        <v>172</v>
      </c>
      <c r="AD68" s="7">
        <v>1242</v>
      </c>
      <c r="AE68" s="25">
        <f t="shared" si="9"/>
        <v>7.3900841908325535E-2</v>
      </c>
      <c r="AF68" s="28"/>
    </row>
    <row r="69" spans="1:32">
      <c r="A69" s="1">
        <v>44206</v>
      </c>
      <c r="B69" s="26">
        <f>IF('FL DOH Cumulative'!B70="","",IF('FL DOH Cumulative'!B69="",'FL DOH Cumulative'!B70-'FL DOH Cumulative'!B68,'FL DOH Cumulative'!B70-'FL DOH Cumulative'!B69))</f>
        <v>0</v>
      </c>
      <c r="C69" s="27">
        <f>IF('FL DOH Cumulative'!D70="","",IF('FL DOH Cumulative'!D69="",'FL DOH Cumulative'!D70-'FL DOH Cumulative'!D68,'FL DOH Cumulative'!D70-'FL DOH Cumulative'!D69))</f>
        <v>35</v>
      </c>
      <c r="D69" s="27">
        <f>IF('FL DOH Cumulative'!C70="","",IF('FL DOH Cumulative'!C69="",'FL DOH Cumulative'!C70-'FL DOH Cumulative'!C68,'FL DOH Cumulative'!C70-'FL DOH Cumulative'!C69))</f>
        <v>153</v>
      </c>
      <c r="E69" s="28">
        <f t="shared" si="5"/>
        <v>0.11840490797546012</v>
      </c>
      <c r="F69" s="28">
        <f t="shared" si="11"/>
        <v>0.18617021276595744</v>
      </c>
      <c r="G69" s="29">
        <f>IF('FL DOH Cumulative'!F70="","",IF('FL DOH Cumulative'!F69="",'FL DOH Cumulative'!F70-'FL DOH Cumulative'!F68,'FL DOH Cumulative'!F70-'FL DOH Cumulative'!F69))</f>
        <v>188</v>
      </c>
      <c r="H69" s="26">
        <f>IF('FL DOH Cumulative'!G70="","",IF('FL DOH Cumulative'!G69="",'FL DOH Cumulative'!G70-'FL DOH Cumulative'!G68,'FL DOH Cumulative'!G70-'FL DOH Cumulative'!G69))</f>
        <v>2</v>
      </c>
      <c r="I69" s="27">
        <f>IF('FL DOH Cumulative'!I70="","",IF('FL DOH Cumulative'!I69="",'FL DOH Cumulative'!I70-'FL DOH Cumulative'!I68,'FL DOH Cumulative'!I70-'FL DOH Cumulative'!I69))</f>
        <v>24</v>
      </c>
      <c r="J69" s="27">
        <f>IF('FL DOH Cumulative'!H70="","",IF('FL DOH Cumulative'!H69="",'FL DOH Cumulative'!H70-'FL DOH Cumulative'!H68,'FL DOH Cumulative'!H70-'FL DOH Cumulative'!H69))</f>
        <v>111</v>
      </c>
      <c r="K69" s="28">
        <f t="shared" si="6"/>
        <v>0.17371252882398155</v>
      </c>
      <c r="L69" s="28">
        <f t="shared" si="12"/>
        <v>0.17777777777777778</v>
      </c>
      <c r="M69" s="29">
        <f>IF('FL DOH Cumulative'!K70="","",IF('FL DOH Cumulative'!K69="",'FL DOH Cumulative'!K70-'FL DOH Cumulative'!K68,'FL DOH Cumulative'!K70-'FL DOH Cumulative'!K69))</f>
        <v>137</v>
      </c>
      <c r="N69" s="26">
        <f>IF('FL DOH Cumulative'!L70="","",IF('FL DOH Cumulative'!L69="",'FL DOH Cumulative'!L70-'FL DOH Cumulative'!L68,'FL DOH Cumulative'!L70-'FL DOH Cumulative'!L69))</f>
        <v>0</v>
      </c>
      <c r="O69" s="27">
        <f>IF('FL DOH Cumulative'!N70="","",IF('FL DOH Cumulative'!N69="",'FL DOH Cumulative'!N70-'FL DOH Cumulative'!N68,'FL DOH Cumulative'!N70-'FL DOH Cumulative'!N69))</f>
        <v>15</v>
      </c>
      <c r="P69" s="27">
        <f>IF('FL DOH Cumulative'!M70="","",IF('FL DOH Cumulative'!M69="",'FL DOH Cumulative'!M70-'FL DOH Cumulative'!M68,'FL DOH Cumulative'!M70-'FL DOH Cumulative'!M69))</f>
        <v>31</v>
      </c>
      <c r="Q69" s="28">
        <f t="shared" si="7"/>
        <v>0.26354166666666667</v>
      </c>
      <c r="R69" s="28">
        <f t="shared" si="13"/>
        <v>0.32608695652173914</v>
      </c>
      <c r="S69" s="29">
        <f>IF('FL DOH Cumulative'!P70="","",IF('FL DOH Cumulative'!P69="",'FL DOH Cumulative'!P70-'FL DOH Cumulative'!P68,'FL DOH Cumulative'!P70-'FL DOH Cumulative'!P69))</f>
        <v>46</v>
      </c>
      <c r="T69" s="26">
        <f>IF('FL DOH Cumulative'!Q70="","",IF('FL DOH Cumulative'!Q69="",'FL DOH Cumulative'!Q70-'FL DOH Cumulative'!Q68,'FL DOH Cumulative'!Q70-'FL DOH Cumulative'!Q69))</f>
        <v>2</v>
      </c>
      <c r="U69" s="27">
        <f>IF('FL DOH Cumulative'!S70="","",IF('FL DOH Cumulative'!S69="",'FL DOH Cumulative'!S70-'FL DOH Cumulative'!S68,'FL DOH Cumulative'!S70-'FL DOH Cumulative'!S69))</f>
        <v>74</v>
      </c>
      <c r="V69" s="27">
        <f>IF('FL DOH Cumulative'!R70="","",IF('FL DOH Cumulative'!R69="",'FL DOH Cumulative'!R70-'FL DOH Cumulative'!R68,'FL DOH Cumulative'!R70-'FL DOH Cumulative'!R69))</f>
        <v>295</v>
      </c>
      <c r="W69" s="28">
        <f t="shared" si="10"/>
        <v>0.1479513354775556</v>
      </c>
      <c r="X69" s="28">
        <f t="shared" si="14"/>
        <v>0.20054200542005421</v>
      </c>
      <c r="Y69" s="29">
        <f>IF('FL DOH Cumulative'!U70="","",IF('FL DOH Cumulative'!U69="",'FL DOH Cumulative'!U70-'FL DOH Cumulative'!U68,'FL DOH Cumulative'!U70-'FL DOH Cumulative'!U69))</f>
        <v>371</v>
      </c>
      <c r="Z69" s="26">
        <v>3</v>
      </c>
      <c r="AA69" s="27">
        <v>131</v>
      </c>
      <c r="AB69" s="25">
        <f t="shared" si="8"/>
        <v>2.3820157808545482E-2</v>
      </c>
      <c r="AC69" s="6">
        <v>95</v>
      </c>
      <c r="AD69" s="7">
        <v>942</v>
      </c>
      <c r="AE69" s="25">
        <f t="shared" si="9"/>
        <v>7.2317621297683529E-2</v>
      </c>
      <c r="AF69" s="28"/>
    </row>
    <row r="70" spans="1:32">
      <c r="A70" s="1">
        <v>44207</v>
      </c>
      <c r="B70" s="26">
        <f>IF('FL DOH Cumulative'!B71="","",IF('FL DOH Cumulative'!B70="",'FL DOH Cumulative'!B71-'FL DOH Cumulative'!B69,'FL DOH Cumulative'!B71-'FL DOH Cumulative'!B70))</f>
        <v>0</v>
      </c>
      <c r="C70" s="27">
        <f>IF('FL DOH Cumulative'!D71="","",IF('FL DOH Cumulative'!D70="",'FL DOH Cumulative'!D71-'FL DOH Cumulative'!D69,'FL DOH Cumulative'!D71-'FL DOH Cumulative'!D70))</f>
        <v>55</v>
      </c>
      <c r="D70" s="27">
        <f>IF('FL DOH Cumulative'!C71="","",IF('FL DOH Cumulative'!C70="",'FL DOH Cumulative'!C71-'FL DOH Cumulative'!C69,'FL DOH Cumulative'!C71-'FL DOH Cumulative'!C70))</f>
        <v>2207</v>
      </c>
      <c r="E70" s="28">
        <f t="shared" si="5"/>
        <v>8.6872586872586879E-2</v>
      </c>
      <c r="F70" s="28">
        <f t="shared" si="11"/>
        <v>2.4314765694076038E-2</v>
      </c>
      <c r="G70" s="29">
        <f>IF('FL DOH Cumulative'!F71="","",IF('FL DOH Cumulative'!F70="",'FL DOH Cumulative'!F71-'FL DOH Cumulative'!F69,'FL DOH Cumulative'!F71-'FL DOH Cumulative'!F70))</f>
        <v>2262</v>
      </c>
      <c r="H70" s="26">
        <f>IF('FL DOH Cumulative'!G71="","",IF('FL DOH Cumulative'!G70="",'FL DOH Cumulative'!G71-'FL DOH Cumulative'!G69,'FL DOH Cumulative'!G71-'FL DOH Cumulative'!G70))</f>
        <v>2</v>
      </c>
      <c r="I70" s="27">
        <f>IF('FL DOH Cumulative'!I71="","",IF('FL DOH Cumulative'!I70="",'FL DOH Cumulative'!I71-'FL DOH Cumulative'!I69,'FL DOH Cumulative'!I71-'FL DOH Cumulative'!I70))</f>
        <v>25</v>
      </c>
      <c r="J70" s="27">
        <f>IF('FL DOH Cumulative'!H71="","",IF('FL DOH Cumulative'!H70="",'FL DOH Cumulative'!H71-'FL DOH Cumulative'!H69,'FL DOH Cumulative'!H71-'FL DOH Cumulative'!H70))</f>
        <v>129</v>
      </c>
      <c r="K70" s="28">
        <f t="shared" si="6"/>
        <v>0.17233384853168471</v>
      </c>
      <c r="L70" s="28">
        <f t="shared" si="12"/>
        <v>0.16233766233766234</v>
      </c>
      <c r="M70" s="29">
        <f>IF('FL DOH Cumulative'!K71="","",IF('FL DOH Cumulative'!K70="",'FL DOH Cumulative'!K71-'FL DOH Cumulative'!K69,'FL DOH Cumulative'!K71-'FL DOH Cumulative'!K70))</f>
        <v>156</v>
      </c>
      <c r="N70" s="26">
        <f>IF('FL DOH Cumulative'!L71="","",IF('FL DOH Cumulative'!L70="",'FL DOH Cumulative'!L71-'FL DOH Cumulative'!L69,'FL DOH Cumulative'!L71-'FL DOH Cumulative'!L70))</f>
        <v>0</v>
      </c>
      <c r="O70" s="27">
        <f>IF('FL DOH Cumulative'!N71="","",IF('FL DOH Cumulative'!N70="",'FL DOH Cumulative'!N71-'FL DOH Cumulative'!N69,'FL DOH Cumulative'!N71-'FL DOH Cumulative'!N70))</f>
        <v>34</v>
      </c>
      <c r="P70" s="27">
        <f>IF('FL DOH Cumulative'!M71="","",IF('FL DOH Cumulative'!M70="",'FL DOH Cumulative'!M71-'FL DOH Cumulative'!M69,'FL DOH Cumulative'!M71-'FL DOH Cumulative'!M70))</f>
        <v>111</v>
      </c>
      <c r="Q70" s="28">
        <f t="shared" si="7"/>
        <v>0.25437693099897013</v>
      </c>
      <c r="R70" s="28">
        <f t="shared" si="13"/>
        <v>0.23448275862068965</v>
      </c>
      <c r="S70" s="29">
        <f>IF('FL DOH Cumulative'!P71="","",IF('FL DOH Cumulative'!P70="",'FL DOH Cumulative'!P71-'FL DOH Cumulative'!P69,'FL DOH Cumulative'!P71-'FL DOH Cumulative'!P70))</f>
        <v>145</v>
      </c>
      <c r="T70" s="26">
        <f>IF('FL DOH Cumulative'!Q71="","",IF('FL DOH Cumulative'!Q70="",'FL DOH Cumulative'!Q71-'FL DOH Cumulative'!Q69,'FL DOH Cumulative'!Q71-'FL DOH Cumulative'!Q70))</f>
        <v>2</v>
      </c>
      <c r="U70" s="27">
        <f>IF('FL DOH Cumulative'!S71="","",IF('FL DOH Cumulative'!S70="",'FL DOH Cumulative'!S71-'FL DOH Cumulative'!S69,'FL DOH Cumulative'!S71-'FL DOH Cumulative'!S70))</f>
        <v>114</v>
      </c>
      <c r="V70" s="27">
        <f>IF('FL DOH Cumulative'!R71="","",IF('FL DOH Cumulative'!R70="",'FL DOH Cumulative'!R71-'FL DOH Cumulative'!R69,'FL DOH Cumulative'!R71-'FL DOH Cumulative'!R70))</f>
        <v>2447</v>
      </c>
      <c r="W70" s="28">
        <f t="shared" si="10"/>
        <v>0.117235248360929</v>
      </c>
      <c r="X70" s="28">
        <f t="shared" si="14"/>
        <v>4.4513861772745023E-2</v>
      </c>
      <c r="Y70" s="29">
        <f>IF('FL DOH Cumulative'!U71="","",IF('FL DOH Cumulative'!U70="",'FL DOH Cumulative'!U71-'FL DOH Cumulative'!U69,'FL DOH Cumulative'!U71-'FL DOH Cumulative'!U70))</f>
        <v>2563</v>
      </c>
      <c r="Z70" s="26">
        <v>47</v>
      </c>
      <c r="AA70" s="27">
        <v>4547</v>
      </c>
      <c r="AB70" s="25">
        <f t="shared" si="8"/>
        <v>2.0907700152983173E-2</v>
      </c>
      <c r="AC70" s="6">
        <v>163</v>
      </c>
      <c r="AD70" s="7">
        <v>3477</v>
      </c>
      <c r="AE70" s="25">
        <f t="shared" si="9"/>
        <v>6.9814082064068514E-2</v>
      </c>
      <c r="AF70" s="28"/>
    </row>
    <row r="71" spans="1:32">
      <c r="A71" s="1">
        <v>44208</v>
      </c>
      <c r="B71" s="26">
        <f>IF('FL DOH Cumulative'!B72="","",IF('FL DOH Cumulative'!B71="",'FL DOH Cumulative'!B72-'FL DOH Cumulative'!B70,'FL DOH Cumulative'!B72-'FL DOH Cumulative'!B71))</f>
        <v>0</v>
      </c>
      <c r="C71" s="27">
        <f>IF('FL DOH Cumulative'!D72="","",IF('FL DOH Cumulative'!D71="",'FL DOH Cumulative'!D72-'FL DOH Cumulative'!D70,'FL DOH Cumulative'!D72-'FL DOH Cumulative'!D71))</f>
        <v>71</v>
      </c>
      <c r="D71" s="27">
        <f>IF('FL DOH Cumulative'!C72="","",IF('FL DOH Cumulative'!C71="",'FL DOH Cumulative'!C72-'FL DOH Cumulative'!C70,'FL DOH Cumulative'!C72-'FL DOH Cumulative'!C71))</f>
        <v>2184</v>
      </c>
      <c r="E71" s="28">
        <f t="shared" si="5"/>
        <v>6.1005073689296932E-2</v>
      </c>
      <c r="F71" s="28">
        <f t="shared" si="11"/>
        <v>3.148558758314856E-2</v>
      </c>
      <c r="G71" s="29">
        <f>IF('FL DOH Cumulative'!F72="","",IF('FL DOH Cumulative'!F71="",'FL DOH Cumulative'!F72-'FL DOH Cumulative'!F70,'FL DOH Cumulative'!F72-'FL DOH Cumulative'!F71))</f>
        <v>2255</v>
      </c>
      <c r="H71" s="26">
        <f>IF('FL DOH Cumulative'!G72="","",IF('FL DOH Cumulative'!G71="",'FL DOH Cumulative'!G72-'FL DOH Cumulative'!G70,'FL DOH Cumulative'!G72-'FL DOH Cumulative'!G71))</f>
        <v>2</v>
      </c>
      <c r="I71" s="27">
        <f>IF('FL DOH Cumulative'!I72="","",IF('FL DOH Cumulative'!I71="",'FL DOH Cumulative'!I72-'FL DOH Cumulative'!I70,'FL DOH Cumulative'!I72-'FL DOH Cumulative'!I71))</f>
        <v>30</v>
      </c>
      <c r="J71" s="27">
        <f>IF('FL DOH Cumulative'!H72="","",IF('FL DOH Cumulative'!H71="",'FL DOH Cumulative'!H72-'FL DOH Cumulative'!H70,'FL DOH Cumulative'!H72-'FL DOH Cumulative'!H71))</f>
        <v>167</v>
      </c>
      <c r="K71" s="28">
        <f t="shared" si="6"/>
        <v>0.1681136543014996</v>
      </c>
      <c r="L71" s="28">
        <f t="shared" si="12"/>
        <v>0.15228426395939088</v>
      </c>
      <c r="M71" s="29">
        <f>IF('FL DOH Cumulative'!K72="","",IF('FL DOH Cumulative'!K71="",'FL DOH Cumulative'!K72-'FL DOH Cumulative'!K70,'FL DOH Cumulative'!K72-'FL DOH Cumulative'!K71))</f>
        <v>199</v>
      </c>
      <c r="N71" s="26">
        <f>IF('FL DOH Cumulative'!L72="","",IF('FL DOH Cumulative'!L71="",'FL DOH Cumulative'!L72-'FL DOH Cumulative'!L70,'FL DOH Cumulative'!L72-'FL DOH Cumulative'!L71))</f>
        <v>0</v>
      </c>
      <c r="O71" s="27">
        <f>IF('FL DOH Cumulative'!N72="","",IF('FL DOH Cumulative'!N71="",'FL DOH Cumulative'!N72-'FL DOH Cumulative'!N70,'FL DOH Cumulative'!N72-'FL DOH Cumulative'!N71))</f>
        <v>27</v>
      </c>
      <c r="P71" s="27">
        <f>IF('FL DOH Cumulative'!M72="","",IF('FL DOH Cumulative'!M71="",'FL DOH Cumulative'!M72-'FL DOH Cumulative'!M70,'FL DOH Cumulative'!M72-'FL DOH Cumulative'!M71))</f>
        <v>125</v>
      </c>
      <c r="Q71" s="28">
        <f t="shared" si="7"/>
        <v>0.25242718446601942</v>
      </c>
      <c r="R71" s="28">
        <f t="shared" si="13"/>
        <v>0.17763157894736842</v>
      </c>
      <c r="S71" s="29">
        <f>IF('FL DOH Cumulative'!P72="","",IF('FL DOH Cumulative'!P71="",'FL DOH Cumulative'!P72-'FL DOH Cumulative'!P70,'FL DOH Cumulative'!P72-'FL DOH Cumulative'!P71))</f>
        <v>152</v>
      </c>
      <c r="T71" s="26">
        <f>IF('FL DOH Cumulative'!Q72="","",IF('FL DOH Cumulative'!Q71="",'FL DOH Cumulative'!Q72-'FL DOH Cumulative'!Q70,'FL DOH Cumulative'!Q72-'FL DOH Cumulative'!Q71))</f>
        <v>2</v>
      </c>
      <c r="U71" s="27">
        <f>IF('FL DOH Cumulative'!S72="","",IF('FL DOH Cumulative'!S71="",'FL DOH Cumulative'!S72-'FL DOH Cumulative'!S70,'FL DOH Cumulative'!S72-'FL DOH Cumulative'!S71))</f>
        <v>128</v>
      </c>
      <c r="V71" s="27">
        <f>IF('FL DOH Cumulative'!R72="","",IF('FL DOH Cumulative'!R71="",'FL DOH Cumulative'!R72-'FL DOH Cumulative'!R70,'FL DOH Cumulative'!R72-'FL DOH Cumulative'!R71))</f>
        <v>2476</v>
      </c>
      <c r="W71" s="28">
        <f t="shared" si="10"/>
        <v>9.0909090909090912E-2</v>
      </c>
      <c r="X71" s="28">
        <f t="shared" si="14"/>
        <v>4.9155145929339478E-2</v>
      </c>
      <c r="Y71" s="29">
        <f>IF('FL DOH Cumulative'!U72="","",IF('FL DOH Cumulative'!U71="",'FL DOH Cumulative'!U72-'FL DOH Cumulative'!U70,'FL DOH Cumulative'!U72-'FL DOH Cumulative'!U71))</f>
        <v>2606</v>
      </c>
      <c r="Z71" s="26">
        <v>50</v>
      </c>
      <c r="AA71" s="27">
        <v>4495</v>
      </c>
      <c r="AB71" s="25">
        <f t="shared" si="8"/>
        <v>1.7560592459605028E-2</v>
      </c>
      <c r="AC71" s="6">
        <v>221</v>
      </c>
      <c r="AD71" s="7">
        <v>3744</v>
      </c>
      <c r="AE71" s="25">
        <f t="shared" si="9"/>
        <v>6.6091954022988508E-2</v>
      </c>
      <c r="AF71" s="28"/>
    </row>
    <row r="72" spans="1:32">
      <c r="A72" s="1">
        <v>44209</v>
      </c>
      <c r="B72" s="26">
        <f>IF('FL DOH Cumulative'!B73="","",IF('FL DOH Cumulative'!B72="",'FL DOH Cumulative'!B73-'FL DOH Cumulative'!B71,'FL DOH Cumulative'!B73-'FL DOH Cumulative'!B72))</f>
        <v>0</v>
      </c>
      <c r="C72" s="27">
        <f>IF('FL DOH Cumulative'!D73="","",IF('FL DOH Cumulative'!D72="",'FL DOH Cumulative'!D73-'FL DOH Cumulative'!D71,'FL DOH Cumulative'!D73-'FL DOH Cumulative'!D72))</f>
        <v>84</v>
      </c>
      <c r="D72" s="27">
        <f>IF('FL DOH Cumulative'!C73="","",IF('FL DOH Cumulative'!C72="",'FL DOH Cumulative'!C73-'FL DOH Cumulative'!C71,'FL DOH Cumulative'!C73-'FL DOH Cumulative'!C72))</f>
        <v>746</v>
      </c>
      <c r="E72" s="28">
        <f t="shared" si="5"/>
        <v>5.6239440019309681E-2</v>
      </c>
      <c r="F72" s="28">
        <f t="shared" si="11"/>
        <v>0.10120481927710843</v>
      </c>
      <c r="G72" s="29">
        <f>IF('FL DOH Cumulative'!F73="","",IF('FL DOH Cumulative'!F72="",'FL DOH Cumulative'!F73-'FL DOH Cumulative'!F71,'FL DOH Cumulative'!F73-'FL DOH Cumulative'!F72))</f>
        <v>830</v>
      </c>
      <c r="H72" s="26">
        <f>IF('FL DOH Cumulative'!G73="","",IF('FL DOH Cumulative'!G72="",'FL DOH Cumulative'!G73-'FL DOH Cumulative'!G71,'FL DOH Cumulative'!G73-'FL DOH Cumulative'!G72))</f>
        <v>2</v>
      </c>
      <c r="I72" s="27">
        <f>IF('FL DOH Cumulative'!I73="","",IF('FL DOH Cumulative'!I72="",'FL DOH Cumulative'!I73-'FL DOH Cumulative'!I71,'FL DOH Cumulative'!I73-'FL DOH Cumulative'!I72))</f>
        <v>23</v>
      </c>
      <c r="J72" s="27">
        <f>IF('FL DOH Cumulative'!H73="","",IF('FL DOH Cumulative'!H72="",'FL DOH Cumulative'!H73-'FL DOH Cumulative'!H71,'FL DOH Cumulative'!H73-'FL DOH Cumulative'!H72))</f>
        <v>150</v>
      </c>
      <c r="K72" s="28">
        <f t="shared" si="6"/>
        <v>0.16389548693586697</v>
      </c>
      <c r="L72" s="28">
        <f t="shared" si="12"/>
        <v>0.13294797687861271</v>
      </c>
      <c r="M72" s="29">
        <f>IF('FL DOH Cumulative'!K73="","",IF('FL DOH Cumulative'!K72="",'FL DOH Cumulative'!K73-'FL DOH Cumulative'!K71,'FL DOH Cumulative'!K73-'FL DOH Cumulative'!K72))</f>
        <v>175</v>
      </c>
      <c r="N72" s="26">
        <f>IF('FL DOH Cumulative'!L73="","",IF('FL DOH Cumulative'!L72="",'FL DOH Cumulative'!L73-'FL DOH Cumulative'!L71,'FL DOH Cumulative'!L73-'FL DOH Cumulative'!L72))</f>
        <v>1</v>
      </c>
      <c r="O72" s="27">
        <f>IF('FL DOH Cumulative'!N73="","",IF('FL DOH Cumulative'!N72="",'FL DOH Cumulative'!N73-'FL DOH Cumulative'!N71,'FL DOH Cumulative'!N73-'FL DOH Cumulative'!N72))</f>
        <v>24</v>
      </c>
      <c r="P72" s="27">
        <f>IF('FL DOH Cumulative'!M73="","",IF('FL DOH Cumulative'!M72="",'FL DOH Cumulative'!M73-'FL DOH Cumulative'!M71,'FL DOH Cumulative'!M73-'FL DOH Cumulative'!M72))</f>
        <v>107</v>
      </c>
      <c r="Q72" s="28">
        <f t="shared" si="7"/>
        <v>0.22595078299776286</v>
      </c>
      <c r="R72" s="28">
        <f t="shared" si="13"/>
        <v>0.18320610687022901</v>
      </c>
      <c r="S72" s="29">
        <f>IF('FL DOH Cumulative'!P73="","",IF('FL DOH Cumulative'!P72="",'FL DOH Cumulative'!P73-'FL DOH Cumulative'!P71,'FL DOH Cumulative'!P73-'FL DOH Cumulative'!P72))</f>
        <v>132</v>
      </c>
      <c r="T72" s="26">
        <f>IF('FL DOH Cumulative'!Q73="","",IF('FL DOH Cumulative'!Q72="",'FL DOH Cumulative'!Q73-'FL DOH Cumulative'!Q71,'FL DOH Cumulative'!Q73-'FL DOH Cumulative'!Q72))</f>
        <v>3</v>
      </c>
      <c r="U72" s="27">
        <f>IF('FL DOH Cumulative'!S73="","",IF('FL DOH Cumulative'!S72="",'FL DOH Cumulative'!S73-'FL DOH Cumulative'!S71,'FL DOH Cumulative'!S73-'FL DOH Cumulative'!S72))</f>
        <v>131</v>
      </c>
      <c r="V72" s="27">
        <f>IF('FL DOH Cumulative'!R73="","",IF('FL DOH Cumulative'!R72="",'FL DOH Cumulative'!R73-'FL DOH Cumulative'!R71,'FL DOH Cumulative'!R73-'FL DOH Cumulative'!R72))</f>
        <v>1003</v>
      </c>
      <c r="W72" s="28">
        <f t="shared" si="10"/>
        <v>8.3788183472182323E-2</v>
      </c>
      <c r="X72" s="28">
        <f t="shared" si="14"/>
        <v>0.11552028218694885</v>
      </c>
      <c r="Y72" s="29">
        <f>IF('FL DOH Cumulative'!U73="","",IF('FL DOH Cumulative'!U72="",'FL DOH Cumulative'!U73-'FL DOH Cumulative'!U71,'FL DOH Cumulative'!U73-'FL DOH Cumulative'!U72))</f>
        <v>1137</v>
      </c>
      <c r="Z72" s="26">
        <v>32</v>
      </c>
      <c r="AA72" s="27">
        <v>1325</v>
      </c>
      <c r="AB72" s="25">
        <f t="shared" si="8"/>
        <v>1.5955833282776194E-2</v>
      </c>
      <c r="AC72" s="6">
        <v>167</v>
      </c>
      <c r="AD72" s="7">
        <v>2137</v>
      </c>
      <c r="AE72" s="25">
        <f t="shared" si="9"/>
        <v>6.7613728785989258E-2</v>
      </c>
      <c r="AF72" s="28"/>
    </row>
    <row r="73" spans="1:32">
      <c r="A73" s="1">
        <v>44210</v>
      </c>
      <c r="B73" s="26">
        <f>IF('FL DOH Cumulative'!B74="","",IF('FL DOH Cumulative'!B73="",'FL DOH Cumulative'!B74-'FL DOH Cumulative'!B72,'FL DOH Cumulative'!B74-'FL DOH Cumulative'!B73))</f>
        <v>0</v>
      </c>
      <c r="C73" s="27">
        <f>IF('FL DOH Cumulative'!D74="","",IF('FL DOH Cumulative'!D73="",'FL DOH Cumulative'!D74-'FL DOH Cumulative'!D72,'FL DOH Cumulative'!D74-'FL DOH Cumulative'!D73))</f>
        <v>110</v>
      </c>
      <c r="D73" s="27">
        <f>IF('FL DOH Cumulative'!C74="","",IF('FL DOH Cumulative'!C73="",'FL DOH Cumulative'!C74-'FL DOH Cumulative'!C72,'FL DOH Cumulative'!C74-'FL DOH Cumulative'!C73))</f>
        <v>1534</v>
      </c>
      <c r="E73" s="28">
        <f t="shared" si="5"/>
        <v>5.3829078801331851E-2</v>
      </c>
      <c r="F73" s="28">
        <f t="shared" si="11"/>
        <v>6.6909975669099758E-2</v>
      </c>
      <c r="G73" s="29">
        <f>IF('FL DOH Cumulative'!F74="","",IF('FL DOH Cumulative'!F73="",'FL DOH Cumulative'!F74-'FL DOH Cumulative'!F72,'FL DOH Cumulative'!F74-'FL DOH Cumulative'!F73))</f>
        <v>1644</v>
      </c>
      <c r="H73" s="26">
        <f>IF('FL DOH Cumulative'!G74="","",IF('FL DOH Cumulative'!G73="",'FL DOH Cumulative'!G74-'FL DOH Cumulative'!G72,'FL DOH Cumulative'!G74-'FL DOH Cumulative'!G73))</f>
        <v>5</v>
      </c>
      <c r="I73" s="27">
        <f>IF('FL DOH Cumulative'!I74="","",IF('FL DOH Cumulative'!I73="",'FL DOH Cumulative'!I74-'FL DOH Cumulative'!I72,'FL DOH Cumulative'!I74-'FL DOH Cumulative'!I73))</f>
        <v>28</v>
      </c>
      <c r="J73" s="27">
        <f>IF('FL DOH Cumulative'!H74="","",IF('FL DOH Cumulative'!H73="",'FL DOH Cumulative'!H74-'FL DOH Cumulative'!H72,'FL DOH Cumulative'!H74-'FL DOH Cumulative'!H73))</f>
        <v>144</v>
      </c>
      <c r="K73" s="28">
        <f t="shared" si="6"/>
        <v>0.16339869281045752</v>
      </c>
      <c r="L73" s="28">
        <f t="shared" si="12"/>
        <v>0.16279069767441862</v>
      </c>
      <c r="M73" s="29">
        <f>IF('FL DOH Cumulative'!K74="","",IF('FL DOH Cumulative'!K73="",'FL DOH Cumulative'!K74-'FL DOH Cumulative'!K72,'FL DOH Cumulative'!K74-'FL DOH Cumulative'!K73))</f>
        <v>177</v>
      </c>
      <c r="N73" s="26">
        <f>IF('FL DOH Cumulative'!L74="","",IF('FL DOH Cumulative'!L73="",'FL DOH Cumulative'!L74-'FL DOH Cumulative'!L72,'FL DOH Cumulative'!L74-'FL DOH Cumulative'!L73))</f>
        <v>0</v>
      </c>
      <c r="O73" s="27">
        <f>IF('FL DOH Cumulative'!N74="","",IF('FL DOH Cumulative'!N73="",'FL DOH Cumulative'!N74-'FL DOH Cumulative'!N72,'FL DOH Cumulative'!N74-'FL DOH Cumulative'!N73))</f>
        <v>29</v>
      </c>
      <c r="P73" s="27">
        <f>IF('FL DOH Cumulative'!M74="","",IF('FL DOH Cumulative'!M73="",'FL DOH Cumulative'!M74-'FL DOH Cumulative'!M72,'FL DOH Cumulative'!M74-'FL DOH Cumulative'!M73))</f>
        <v>114</v>
      </c>
      <c r="Q73" s="28">
        <f t="shared" si="7"/>
        <v>0.21641791044776118</v>
      </c>
      <c r="R73" s="28">
        <f t="shared" si="13"/>
        <v>0.20279720279720279</v>
      </c>
      <c r="S73" s="29">
        <f>IF('FL DOH Cumulative'!P74="","",IF('FL DOH Cumulative'!P73="",'FL DOH Cumulative'!P74-'FL DOH Cumulative'!P72,'FL DOH Cumulative'!P74-'FL DOH Cumulative'!P73))</f>
        <v>143</v>
      </c>
      <c r="T73" s="26">
        <f>IF('FL DOH Cumulative'!Q74="","",IF('FL DOH Cumulative'!Q73="",'FL DOH Cumulative'!Q74-'FL DOH Cumulative'!Q72,'FL DOH Cumulative'!Q74-'FL DOH Cumulative'!Q73))</f>
        <v>5</v>
      </c>
      <c r="U73" s="27">
        <f>IF('FL DOH Cumulative'!S74="","",IF('FL DOH Cumulative'!S73="",'FL DOH Cumulative'!S74-'FL DOH Cumulative'!S72,'FL DOH Cumulative'!S74-'FL DOH Cumulative'!S73))</f>
        <v>167</v>
      </c>
      <c r="V73" s="27">
        <f>IF('FL DOH Cumulative'!R74="","",IF('FL DOH Cumulative'!R73="",'FL DOH Cumulative'!R74-'FL DOH Cumulative'!R72,'FL DOH Cumulative'!R74-'FL DOH Cumulative'!R73))</f>
        <v>1792</v>
      </c>
      <c r="W73" s="28">
        <f t="shared" ref="W73:W97" si="15">IF(SUM(U67:V73)=0,"",SUM(U67:U73)/SUM(U67:V73))</f>
        <v>7.9484425349087007E-2</v>
      </c>
      <c r="X73" s="28">
        <f t="shared" si="14"/>
        <v>8.5247575293517105E-2</v>
      </c>
      <c r="Y73" s="29">
        <f>IF('FL DOH Cumulative'!U74="","",IF('FL DOH Cumulative'!U73="",'FL DOH Cumulative'!U74-'FL DOH Cumulative'!U72,'FL DOH Cumulative'!U74-'FL DOH Cumulative'!U73))</f>
        <v>1964</v>
      </c>
      <c r="Z73" s="26">
        <v>82</v>
      </c>
      <c r="AA73" s="27">
        <v>3718</v>
      </c>
      <c r="AB73" s="25">
        <f t="shared" si="8"/>
        <v>1.6837401918047078E-2</v>
      </c>
      <c r="AC73" s="6">
        <v>236</v>
      </c>
      <c r="AD73" s="7">
        <v>3672</v>
      </c>
      <c r="AE73" s="25">
        <f t="shared" si="9"/>
        <v>6.3995029512270887E-2</v>
      </c>
      <c r="AF73" s="28"/>
    </row>
    <row r="74" spans="1:32">
      <c r="A74" s="1">
        <v>44211</v>
      </c>
      <c r="B74" s="26">
        <f>IF('FL DOH Cumulative'!B75="","",IF('FL DOH Cumulative'!B74="",'FL DOH Cumulative'!B75-'FL DOH Cumulative'!B73,'FL DOH Cumulative'!B75-'FL DOH Cumulative'!B74))</f>
        <v>0</v>
      </c>
      <c r="C74" s="27">
        <f>IF('FL DOH Cumulative'!D75="","",IF('FL DOH Cumulative'!D74="",'FL DOH Cumulative'!D75-'FL DOH Cumulative'!D73,'FL DOH Cumulative'!D75-'FL DOH Cumulative'!D74))</f>
        <v>54</v>
      </c>
      <c r="D74" s="27">
        <f>IF('FL DOH Cumulative'!C75="","",IF('FL DOH Cumulative'!C74="",'FL DOH Cumulative'!C75-'FL DOH Cumulative'!C73,'FL DOH Cumulative'!C75-'FL DOH Cumulative'!C74))</f>
        <v>710</v>
      </c>
      <c r="E74" s="28">
        <f t="shared" ref="E74:E97" si="16">IF(SUM(C68:D74)=0,"",SUM(C68:C74)/SUM(C68:D74))</f>
        <v>5.4350445890576041E-2</v>
      </c>
      <c r="F74" s="28">
        <f t="shared" si="11"/>
        <v>7.0680628272251314E-2</v>
      </c>
      <c r="G74" s="29">
        <f>IF('FL DOH Cumulative'!F75="","",IF('FL DOH Cumulative'!F74="",'FL DOH Cumulative'!F75-'FL DOH Cumulative'!F73,'FL DOH Cumulative'!F75-'FL DOH Cumulative'!F74))</f>
        <v>764</v>
      </c>
      <c r="H74" s="26">
        <f>IF('FL DOH Cumulative'!G75="","",IF('FL DOH Cumulative'!G74="",'FL DOH Cumulative'!G75-'FL DOH Cumulative'!G73,'FL DOH Cumulative'!G75-'FL DOH Cumulative'!G74))</f>
        <v>0</v>
      </c>
      <c r="I74" s="27">
        <f>IF('FL DOH Cumulative'!I75="","",IF('FL DOH Cumulative'!I74="",'FL DOH Cumulative'!I75-'FL DOH Cumulative'!I73,'FL DOH Cumulative'!I75-'FL DOH Cumulative'!I74))</f>
        <v>19</v>
      </c>
      <c r="J74" s="27">
        <f>IF('FL DOH Cumulative'!H75="","",IF('FL DOH Cumulative'!H74="",'FL DOH Cumulative'!H75-'FL DOH Cumulative'!H73,'FL DOH Cumulative'!H75-'FL DOH Cumulative'!H74))</f>
        <v>156</v>
      </c>
      <c r="K74" s="28">
        <f t="shared" ref="K74:K97" si="17">IF(SUM(I68:J74)=0,"",SUM(I68:I74)/SUM(I68:J74))</f>
        <v>0.15071972904318373</v>
      </c>
      <c r="L74" s="28">
        <f t="shared" si="12"/>
        <v>0.10857142857142857</v>
      </c>
      <c r="M74" s="29">
        <f>IF('FL DOH Cumulative'!K75="","",IF('FL DOH Cumulative'!K74="",'FL DOH Cumulative'!K75-'FL DOH Cumulative'!K73,'FL DOH Cumulative'!K75-'FL DOH Cumulative'!K74))</f>
        <v>175</v>
      </c>
      <c r="N74" s="26">
        <f>IF('FL DOH Cumulative'!L75="","",IF('FL DOH Cumulative'!L74="",'FL DOH Cumulative'!L75-'FL DOH Cumulative'!L73,'FL DOH Cumulative'!L75-'FL DOH Cumulative'!L74))</f>
        <v>0</v>
      </c>
      <c r="O74" s="27">
        <f>IF('FL DOH Cumulative'!N75="","",IF('FL DOH Cumulative'!N74="",'FL DOH Cumulative'!N75-'FL DOH Cumulative'!N73,'FL DOH Cumulative'!N75-'FL DOH Cumulative'!N74))</f>
        <v>25</v>
      </c>
      <c r="P74" s="27">
        <f>IF('FL DOH Cumulative'!M75="","",IF('FL DOH Cumulative'!M74="",'FL DOH Cumulative'!M75-'FL DOH Cumulative'!M73,'FL DOH Cumulative'!M75-'FL DOH Cumulative'!M74))</f>
        <v>134</v>
      </c>
      <c r="Q74" s="28">
        <f t="shared" ref="Q74:Q97" si="18">IF(SUM(O68:P74)=0,"",SUM(O68:O74)/SUM(O68:P74))</f>
        <v>0.20291479820627803</v>
      </c>
      <c r="R74" s="28">
        <f t="shared" si="13"/>
        <v>0.15723270440251572</v>
      </c>
      <c r="S74" s="29">
        <f>IF('FL DOH Cumulative'!P75="","",IF('FL DOH Cumulative'!P74="",'FL DOH Cumulative'!P75-'FL DOH Cumulative'!P73,'FL DOH Cumulative'!P75-'FL DOH Cumulative'!P74))</f>
        <v>159</v>
      </c>
      <c r="T74" s="26">
        <f>IF('FL DOH Cumulative'!Q75="","",IF('FL DOH Cumulative'!Q74="",'FL DOH Cumulative'!Q75-'FL DOH Cumulative'!Q73,'FL DOH Cumulative'!Q75-'FL DOH Cumulative'!Q74))</f>
        <v>0</v>
      </c>
      <c r="U74" s="27">
        <f>IF('FL DOH Cumulative'!S75="","",IF('FL DOH Cumulative'!S74="",'FL DOH Cumulative'!S75-'FL DOH Cumulative'!S73,'FL DOH Cumulative'!S75-'FL DOH Cumulative'!S74))</f>
        <v>98</v>
      </c>
      <c r="V74" s="27">
        <f>IF('FL DOH Cumulative'!R75="","",IF('FL DOH Cumulative'!R74="",'FL DOH Cumulative'!R75-'FL DOH Cumulative'!R73,'FL DOH Cumulative'!R75-'FL DOH Cumulative'!R74))</f>
        <v>1000</v>
      </c>
      <c r="W74" s="28">
        <f t="shared" si="15"/>
        <v>7.810240092565808E-2</v>
      </c>
      <c r="X74" s="28">
        <f t="shared" si="14"/>
        <v>8.9253187613843349E-2</v>
      </c>
      <c r="Y74" s="29">
        <f>IF('FL DOH Cumulative'!U75="","",IF('FL DOH Cumulative'!U74="",'FL DOH Cumulative'!U75-'FL DOH Cumulative'!U73,'FL DOH Cumulative'!U75-'FL DOH Cumulative'!U74))</f>
        <v>1098</v>
      </c>
      <c r="Z74" s="26">
        <v>26</v>
      </c>
      <c r="AA74" s="27">
        <v>1703</v>
      </c>
      <c r="AB74" s="25">
        <f t="shared" ref="AB74:AB104" si="19">IF(SUM(Z68:AA74)=0,"",SUM(Z68:Z74)/SUM(Z68:AA74))</f>
        <v>1.5580736543909348E-2</v>
      </c>
      <c r="AC74" s="6">
        <v>137</v>
      </c>
      <c r="AD74" s="7">
        <v>2534</v>
      </c>
      <c r="AE74" s="25">
        <f t="shared" ref="AE74:AE104" si="20">IF(SUM(AC68:AD74)=0,"",SUM(AC68:AC74)/SUM(AC68:AD74))</f>
        <v>6.288610803104705E-2</v>
      </c>
      <c r="AF74" s="28"/>
    </row>
    <row r="75" spans="1:32">
      <c r="A75" s="1">
        <v>44212</v>
      </c>
      <c r="B75" s="26">
        <f>IF('FL DOH Cumulative'!B76="","",IF('FL DOH Cumulative'!B75="",'FL DOH Cumulative'!B76-'FL DOH Cumulative'!B74,'FL DOH Cumulative'!B76-'FL DOH Cumulative'!B75))</f>
        <v>0</v>
      </c>
      <c r="C75" s="27">
        <f>IF('FL DOH Cumulative'!D76="","",IF('FL DOH Cumulative'!D75="",'FL DOH Cumulative'!D76-'FL DOH Cumulative'!D74,'FL DOH Cumulative'!D76-'FL DOH Cumulative'!D75))</f>
        <v>29</v>
      </c>
      <c r="D75" s="27">
        <f>IF('FL DOH Cumulative'!C76="","",IF('FL DOH Cumulative'!C75="",'FL DOH Cumulative'!C76-'FL DOH Cumulative'!C74,'FL DOH Cumulative'!C76-'FL DOH Cumulative'!C75))</f>
        <v>549</v>
      </c>
      <c r="E75" s="28">
        <f t="shared" si="16"/>
        <v>5.1402417556624808E-2</v>
      </c>
      <c r="F75" s="28">
        <f t="shared" si="11"/>
        <v>5.0173010380622836E-2</v>
      </c>
      <c r="G75" s="29">
        <f>IF('FL DOH Cumulative'!F76="","",IF('FL DOH Cumulative'!F75="",'FL DOH Cumulative'!F76-'FL DOH Cumulative'!F74,'FL DOH Cumulative'!F76-'FL DOH Cumulative'!F75))</f>
        <v>578</v>
      </c>
      <c r="H75" s="26">
        <f>IF('FL DOH Cumulative'!G76="","",IF('FL DOH Cumulative'!G75="",'FL DOH Cumulative'!G76-'FL DOH Cumulative'!G74,'FL DOH Cumulative'!G76-'FL DOH Cumulative'!G75))</f>
        <v>4</v>
      </c>
      <c r="I75" s="27">
        <f>IF('FL DOH Cumulative'!I76="","",IF('FL DOH Cumulative'!I75="",'FL DOH Cumulative'!I76-'FL DOH Cumulative'!I74,'FL DOH Cumulative'!I76-'FL DOH Cumulative'!I75))</f>
        <v>16</v>
      </c>
      <c r="J75" s="27">
        <f>IF('FL DOH Cumulative'!H76="","",IF('FL DOH Cumulative'!H75="",'FL DOH Cumulative'!H76-'FL DOH Cumulative'!H74,'FL DOH Cumulative'!H76-'FL DOH Cumulative'!H75))</f>
        <v>123</v>
      </c>
      <c r="K75" s="28">
        <f t="shared" si="17"/>
        <v>0.14410480349344978</v>
      </c>
      <c r="L75" s="28">
        <f t="shared" si="12"/>
        <v>0.11510791366906475</v>
      </c>
      <c r="M75" s="29">
        <f>IF('FL DOH Cumulative'!K76="","",IF('FL DOH Cumulative'!K75="",'FL DOH Cumulative'!K76-'FL DOH Cumulative'!K74,'FL DOH Cumulative'!K76-'FL DOH Cumulative'!K75))</f>
        <v>143</v>
      </c>
      <c r="N75" s="26">
        <f>IF('FL DOH Cumulative'!L76="","",IF('FL DOH Cumulative'!L75="",'FL DOH Cumulative'!L76-'FL DOH Cumulative'!L74,'FL DOH Cumulative'!L76-'FL DOH Cumulative'!L75))</f>
        <v>1</v>
      </c>
      <c r="O75" s="27">
        <f>IF('FL DOH Cumulative'!N76="","",IF('FL DOH Cumulative'!N75="",'FL DOH Cumulative'!N76-'FL DOH Cumulative'!N74,'FL DOH Cumulative'!N76-'FL DOH Cumulative'!N75))</f>
        <v>13</v>
      </c>
      <c r="P75" s="27">
        <f>IF('FL DOH Cumulative'!M76="","",IF('FL DOH Cumulative'!M75="",'FL DOH Cumulative'!M76-'FL DOH Cumulative'!M74,'FL DOH Cumulative'!M76-'FL DOH Cumulative'!M75))</f>
        <v>28</v>
      </c>
      <c r="Q75" s="28">
        <f t="shared" si="18"/>
        <v>0.204406364749082</v>
      </c>
      <c r="R75" s="28">
        <f t="shared" si="13"/>
        <v>0.31707317073170732</v>
      </c>
      <c r="S75" s="29">
        <f>IF('FL DOH Cumulative'!P76="","",IF('FL DOH Cumulative'!P75="",'FL DOH Cumulative'!P76-'FL DOH Cumulative'!P74,'FL DOH Cumulative'!P76-'FL DOH Cumulative'!P75))</f>
        <v>42</v>
      </c>
      <c r="T75" s="26">
        <f>IF('FL DOH Cumulative'!Q76="","",IF('FL DOH Cumulative'!Q75="",'FL DOH Cumulative'!Q76-'FL DOH Cumulative'!Q74,'FL DOH Cumulative'!Q76-'FL DOH Cumulative'!Q75))</f>
        <v>5</v>
      </c>
      <c r="U75" s="27">
        <f>IF('FL DOH Cumulative'!S76="","",IF('FL DOH Cumulative'!S75="",'FL DOH Cumulative'!S76-'FL DOH Cumulative'!S74,'FL DOH Cumulative'!S76-'FL DOH Cumulative'!S75))</f>
        <v>58</v>
      </c>
      <c r="V75" s="27">
        <f>IF('FL DOH Cumulative'!R76="","",IF('FL DOH Cumulative'!R75="",'FL DOH Cumulative'!R76-'FL DOH Cumulative'!R74,'FL DOH Cumulative'!R76-'FL DOH Cumulative'!R75))</f>
        <v>700</v>
      </c>
      <c r="W75" s="28">
        <f t="shared" si="15"/>
        <v>7.3452256033578175E-2</v>
      </c>
      <c r="X75" s="28">
        <f t="shared" si="14"/>
        <v>7.6517150395778361E-2</v>
      </c>
      <c r="Y75" s="29">
        <f>IF('FL DOH Cumulative'!U76="","",IF('FL DOH Cumulative'!U75="",'FL DOH Cumulative'!U76-'FL DOH Cumulative'!U74,'FL DOH Cumulative'!U76-'FL DOH Cumulative'!U75))</f>
        <v>763</v>
      </c>
      <c r="Z75" s="26">
        <v>16</v>
      </c>
      <c r="AA75" s="27">
        <v>1458</v>
      </c>
      <c r="AB75" s="25">
        <f t="shared" si="19"/>
        <v>1.4518232858844212E-2</v>
      </c>
      <c r="AC75" s="6">
        <v>102</v>
      </c>
      <c r="AD75" s="7">
        <v>1867</v>
      </c>
      <c r="AE75" s="25">
        <f t="shared" si="20"/>
        <v>5.7504873294346975E-2</v>
      </c>
      <c r="AF75" s="28"/>
    </row>
    <row r="76" spans="1:32">
      <c r="A76" s="1">
        <v>44213</v>
      </c>
      <c r="B76" s="26">
        <f>IF('FL DOH Cumulative'!B77="","",IF('FL DOH Cumulative'!B76="",'FL DOH Cumulative'!B77-'FL DOH Cumulative'!B75,'FL DOH Cumulative'!B77-'FL DOH Cumulative'!B76))</f>
        <v>0</v>
      </c>
      <c r="C76" s="27">
        <f>IF('FL DOH Cumulative'!D77="","",IF('FL DOH Cumulative'!D76="",'FL DOH Cumulative'!D77-'FL DOH Cumulative'!D75,'FL DOH Cumulative'!D77-'FL DOH Cumulative'!D76))</f>
        <v>9</v>
      </c>
      <c r="D76" s="27">
        <f>IF('FL DOH Cumulative'!C77="","",IF('FL DOH Cumulative'!C76="",'FL DOH Cumulative'!C77-'FL DOH Cumulative'!C75,'FL DOH Cumulative'!C77-'FL DOH Cumulative'!C76))</f>
        <v>332</v>
      </c>
      <c r="E76" s="28">
        <f t="shared" si="16"/>
        <v>4.7498270694028129E-2</v>
      </c>
      <c r="F76" s="28">
        <f t="shared" si="11"/>
        <v>2.6392961876832845E-2</v>
      </c>
      <c r="G76" s="29">
        <f>IF('FL DOH Cumulative'!F77="","",IF('FL DOH Cumulative'!F76="",'FL DOH Cumulative'!F77-'FL DOH Cumulative'!F75,'FL DOH Cumulative'!F77-'FL DOH Cumulative'!F76))</f>
        <v>341</v>
      </c>
      <c r="H76" s="26">
        <f>IF('FL DOH Cumulative'!G77="","",IF('FL DOH Cumulative'!G76="",'FL DOH Cumulative'!G77-'FL DOH Cumulative'!G75,'FL DOH Cumulative'!G77-'FL DOH Cumulative'!G76))</f>
        <v>2</v>
      </c>
      <c r="I76" s="27">
        <f>IF('FL DOH Cumulative'!I77="","",IF('FL DOH Cumulative'!I76="",'FL DOH Cumulative'!I77-'FL DOH Cumulative'!I75,'FL DOH Cumulative'!I77-'FL DOH Cumulative'!I76))</f>
        <v>18</v>
      </c>
      <c r="J76" s="27">
        <f>IF('FL DOH Cumulative'!H77="","",IF('FL DOH Cumulative'!H76="",'FL DOH Cumulative'!H77-'FL DOH Cumulative'!H75,'FL DOH Cumulative'!H77-'FL DOH Cumulative'!H76))</f>
        <v>112</v>
      </c>
      <c r="K76" s="28">
        <f t="shared" si="17"/>
        <v>0.13947368421052631</v>
      </c>
      <c r="L76" s="28">
        <f t="shared" si="12"/>
        <v>0.13846153846153847</v>
      </c>
      <c r="M76" s="29">
        <f>IF('FL DOH Cumulative'!K77="","",IF('FL DOH Cumulative'!K76="",'FL DOH Cumulative'!K77-'FL DOH Cumulative'!K75,'FL DOH Cumulative'!K77-'FL DOH Cumulative'!K76))</f>
        <v>132</v>
      </c>
      <c r="N76" s="26">
        <f>IF('FL DOH Cumulative'!L77="","",IF('FL DOH Cumulative'!L76="",'FL DOH Cumulative'!L77-'FL DOH Cumulative'!L75,'FL DOH Cumulative'!L77-'FL DOH Cumulative'!L76))</f>
        <v>0</v>
      </c>
      <c r="O76" s="27">
        <f>IF('FL DOH Cumulative'!N77="","",IF('FL DOH Cumulative'!N76="",'FL DOH Cumulative'!N77-'FL DOH Cumulative'!N75,'FL DOH Cumulative'!N77-'FL DOH Cumulative'!N76))</f>
        <v>23</v>
      </c>
      <c r="P76" s="27">
        <f>IF('FL DOH Cumulative'!M77="","",IF('FL DOH Cumulative'!M76="",'FL DOH Cumulative'!M77-'FL DOH Cumulative'!M75,'FL DOH Cumulative'!M77-'FL DOH Cumulative'!M76))</f>
        <v>84</v>
      </c>
      <c r="Q76" s="28">
        <f t="shared" si="18"/>
        <v>0.19931662870159453</v>
      </c>
      <c r="R76" s="28">
        <f t="shared" si="13"/>
        <v>0.21495327102803738</v>
      </c>
      <c r="S76" s="29">
        <f>IF('FL DOH Cumulative'!P77="","",IF('FL DOH Cumulative'!P76="",'FL DOH Cumulative'!P77-'FL DOH Cumulative'!P75,'FL DOH Cumulative'!P77-'FL DOH Cumulative'!P76))</f>
        <v>107</v>
      </c>
      <c r="T76" s="26">
        <f>IF('FL DOH Cumulative'!Q77="","",IF('FL DOH Cumulative'!Q76="",'FL DOH Cumulative'!Q77-'FL DOH Cumulative'!Q75,'FL DOH Cumulative'!Q77-'FL DOH Cumulative'!Q76))</f>
        <v>2</v>
      </c>
      <c r="U76" s="27">
        <f>IF('FL DOH Cumulative'!S77="","",IF('FL DOH Cumulative'!S76="",'FL DOH Cumulative'!S77-'FL DOH Cumulative'!S75,'FL DOH Cumulative'!S77-'FL DOH Cumulative'!S76))</f>
        <v>50</v>
      </c>
      <c r="V76" s="27">
        <f>IF('FL DOH Cumulative'!R77="","",IF('FL DOH Cumulative'!R76="",'FL DOH Cumulative'!R77-'FL DOH Cumulative'!R75,'FL DOH Cumulative'!R77-'FL DOH Cumulative'!R76))</f>
        <v>528</v>
      </c>
      <c r="W76" s="28">
        <f t="shared" si="15"/>
        <v>6.9771791994014218E-2</v>
      </c>
      <c r="X76" s="28">
        <f t="shared" si="14"/>
        <v>8.6505190311418678E-2</v>
      </c>
      <c r="Y76" s="29">
        <f>IF('FL DOH Cumulative'!U77="","",IF('FL DOH Cumulative'!U76="",'FL DOH Cumulative'!U77-'FL DOH Cumulative'!U75,'FL DOH Cumulative'!U77-'FL DOH Cumulative'!U76))</f>
        <v>580</v>
      </c>
      <c r="Z76" s="26">
        <v>2</v>
      </c>
      <c r="AA76" s="27">
        <v>771</v>
      </c>
      <c r="AB76" s="25">
        <f t="shared" si="19"/>
        <v>1.3955779334500876E-2</v>
      </c>
      <c r="AC76" s="6">
        <v>80</v>
      </c>
      <c r="AD76" s="7">
        <v>1391</v>
      </c>
      <c r="AE76" s="25">
        <f t="shared" si="20"/>
        <v>5.5499799277398634E-2</v>
      </c>
      <c r="AF76" s="28"/>
    </row>
    <row r="77" spans="1:32">
      <c r="A77" s="1">
        <v>44214</v>
      </c>
      <c r="B77" s="26">
        <f>IF('FL DOH Cumulative'!B78="","",IF('FL DOH Cumulative'!B77="",'FL DOH Cumulative'!B78-'FL DOH Cumulative'!B76,'FL DOH Cumulative'!B78-'FL DOH Cumulative'!B77))</f>
        <v>0</v>
      </c>
      <c r="C77" s="27">
        <f>IF('FL DOH Cumulative'!D78="","",IF('FL DOH Cumulative'!D77="",'FL DOH Cumulative'!D78-'FL DOH Cumulative'!D76,'FL DOH Cumulative'!D78-'FL DOH Cumulative'!D77))</f>
        <v>38</v>
      </c>
      <c r="D77" s="27">
        <f>IF('FL DOH Cumulative'!C78="","",IF('FL DOH Cumulative'!C77="",'FL DOH Cumulative'!C78-'FL DOH Cumulative'!C76,'FL DOH Cumulative'!C78-'FL DOH Cumulative'!C77))</f>
        <v>580</v>
      </c>
      <c r="E77" s="28">
        <f t="shared" si="16"/>
        <v>5.6187766714082502E-2</v>
      </c>
      <c r="F77" s="28">
        <f t="shared" si="11"/>
        <v>6.1488673139158574E-2</v>
      </c>
      <c r="G77" s="29">
        <f>IF('FL DOH Cumulative'!F78="","",IF('FL DOH Cumulative'!F77="",'FL DOH Cumulative'!F78-'FL DOH Cumulative'!F76,'FL DOH Cumulative'!F78-'FL DOH Cumulative'!F77))</f>
        <v>618</v>
      </c>
      <c r="H77" s="26">
        <f>IF('FL DOH Cumulative'!G78="","",IF('FL DOH Cumulative'!G77="",'FL DOH Cumulative'!G78-'FL DOH Cumulative'!G76,'FL DOH Cumulative'!G78-'FL DOH Cumulative'!G77))</f>
        <v>2</v>
      </c>
      <c r="I77" s="27">
        <f>IF('FL DOH Cumulative'!I78="","",IF('FL DOH Cumulative'!I77="",'FL DOH Cumulative'!I78-'FL DOH Cumulative'!I76,'FL DOH Cumulative'!I78-'FL DOH Cumulative'!I77))</f>
        <v>18</v>
      </c>
      <c r="J77" s="27">
        <f>IF('FL DOH Cumulative'!H78="","",IF('FL DOH Cumulative'!H77="",'FL DOH Cumulative'!H78-'FL DOH Cumulative'!H76,'FL DOH Cumulative'!H78-'FL DOH Cumulative'!H77))</f>
        <v>118</v>
      </c>
      <c r="K77" s="28">
        <f t="shared" si="17"/>
        <v>0.13547237076648841</v>
      </c>
      <c r="L77" s="28">
        <f t="shared" si="12"/>
        <v>0.13235294117647059</v>
      </c>
      <c r="M77" s="29">
        <f>IF('FL DOH Cumulative'!K78="","",IF('FL DOH Cumulative'!K77="",'FL DOH Cumulative'!K78-'FL DOH Cumulative'!K76,'FL DOH Cumulative'!K78-'FL DOH Cumulative'!K77))</f>
        <v>138</v>
      </c>
      <c r="N77" s="26">
        <f>IF('FL DOH Cumulative'!L78="","",IF('FL DOH Cumulative'!L77="",'FL DOH Cumulative'!L78-'FL DOH Cumulative'!L76,'FL DOH Cumulative'!L78-'FL DOH Cumulative'!L77))</f>
        <v>0</v>
      </c>
      <c r="O77" s="27">
        <f>IF('FL DOH Cumulative'!N78="","",IF('FL DOH Cumulative'!N77="",'FL DOH Cumulative'!N78-'FL DOH Cumulative'!N76,'FL DOH Cumulative'!N78-'FL DOH Cumulative'!N77))</f>
        <v>18</v>
      </c>
      <c r="P77" s="27">
        <f>IF('FL DOH Cumulative'!M78="","",IF('FL DOH Cumulative'!M77="",'FL DOH Cumulative'!M78-'FL DOH Cumulative'!M76,'FL DOH Cumulative'!M78-'FL DOH Cumulative'!M77))</f>
        <v>89</v>
      </c>
      <c r="Q77" s="28">
        <f t="shared" si="18"/>
        <v>0.18928571428571428</v>
      </c>
      <c r="R77" s="28">
        <f t="shared" si="13"/>
        <v>0.16822429906542055</v>
      </c>
      <c r="S77" s="29">
        <f>IF('FL DOH Cumulative'!P78="","",IF('FL DOH Cumulative'!P77="",'FL DOH Cumulative'!P78-'FL DOH Cumulative'!P76,'FL DOH Cumulative'!P78-'FL DOH Cumulative'!P77))</f>
        <v>107</v>
      </c>
      <c r="T77" s="26">
        <f>IF('FL DOH Cumulative'!Q78="","",IF('FL DOH Cumulative'!Q77="",'FL DOH Cumulative'!Q78-'FL DOH Cumulative'!Q76,'FL DOH Cumulative'!Q78-'FL DOH Cumulative'!Q77))</f>
        <v>2</v>
      </c>
      <c r="U77" s="27">
        <f>IF('FL DOH Cumulative'!S78="","",IF('FL DOH Cumulative'!S77="",'FL DOH Cumulative'!S78-'FL DOH Cumulative'!S76,'FL DOH Cumulative'!S78-'FL DOH Cumulative'!S77))</f>
        <v>74</v>
      </c>
      <c r="V77" s="27">
        <f>IF('FL DOH Cumulative'!R78="","",IF('FL DOH Cumulative'!R77="",'FL DOH Cumulative'!R78-'FL DOH Cumulative'!R76,'FL DOH Cumulative'!R78-'FL DOH Cumulative'!R77))</f>
        <v>787</v>
      </c>
      <c r="W77" s="28">
        <f t="shared" si="15"/>
        <v>7.8514234875444844E-2</v>
      </c>
      <c r="X77" s="28">
        <f t="shared" si="14"/>
        <v>8.5946573751451802E-2</v>
      </c>
      <c r="Y77" s="29">
        <f>IF('FL DOH Cumulative'!U78="","",IF('FL DOH Cumulative'!U77="",'FL DOH Cumulative'!U78-'FL DOH Cumulative'!U76,'FL DOH Cumulative'!U78-'FL DOH Cumulative'!U77))</f>
        <v>863</v>
      </c>
      <c r="Z77" s="26">
        <v>37</v>
      </c>
      <c r="AA77" s="27">
        <v>2663</v>
      </c>
      <c r="AB77" s="25">
        <f t="shared" si="19"/>
        <v>1.4959091464159238E-2</v>
      </c>
      <c r="AC77" s="6">
        <v>128</v>
      </c>
      <c r="AD77" s="7">
        <v>3141</v>
      </c>
      <c r="AE77" s="25">
        <f t="shared" si="20"/>
        <v>5.4763000460193278E-2</v>
      </c>
      <c r="AF77" s="28"/>
    </row>
    <row r="78" spans="1:32">
      <c r="A78" s="1">
        <v>44215</v>
      </c>
      <c r="B78" s="26">
        <f>IF('FL DOH Cumulative'!B79="","",IF('FL DOH Cumulative'!B78="",'FL DOH Cumulative'!B79-'FL DOH Cumulative'!B77,'FL DOH Cumulative'!B79-'FL DOH Cumulative'!B78))</f>
        <v>0</v>
      </c>
      <c r="C78" s="27">
        <f>IF('FL DOH Cumulative'!D79="","",IF('FL DOH Cumulative'!D78="",'FL DOH Cumulative'!D79-'FL DOH Cumulative'!D77,'FL DOH Cumulative'!D79-'FL DOH Cumulative'!D78))</f>
        <v>39</v>
      </c>
      <c r="D78" s="27">
        <f>IF('FL DOH Cumulative'!C79="","",IF('FL DOH Cumulative'!C78="",'FL DOH Cumulative'!C79-'FL DOH Cumulative'!C77,'FL DOH Cumulative'!C79-'FL DOH Cumulative'!C78))</f>
        <v>307</v>
      </c>
      <c r="E78" s="28">
        <f t="shared" si="16"/>
        <v>7.0884592852958409E-2</v>
      </c>
      <c r="F78" s="28">
        <f t="shared" si="11"/>
        <v>0.11271676300578035</v>
      </c>
      <c r="G78" s="29">
        <f>IF('FL DOH Cumulative'!F79="","",IF('FL DOH Cumulative'!F78="",'FL DOH Cumulative'!F79-'FL DOH Cumulative'!F77,'FL DOH Cumulative'!F79-'FL DOH Cumulative'!F78))</f>
        <v>346</v>
      </c>
      <c r="H78" s="26">
        <f>IF('FL DOH Cumulative'!G79="","",IF('FL DOH Cumulative'!G78="",'FL DOH Cumulative'!G79-'FL DOH Cumulative'!G77,'FL DOH Cumulative'!G79-'FL DOH Cumulative'!G78))</f>
        <v>2</v>
      </c>
      <c r="I78" s="27">
        <f>IF('FL DOH Cumulative'!I79="","",IF('FL DOH Cumulative'!I78="",'FL DOH Cumulative'!I79-'FL DOH Cumulative'!I77,'FL DOH Cumulative'!I79-'FL DOH Cumulative'!I78))</f>
        <v>19</v>
      </c>
      <c r="J78" s="27">
        <f>IF('FL DOH Cumulative'!H79="","",IF('FL DOH Cumulative'!H78="",'FL DOH Cumulative'!H79-'FL DOH Cumulative'!H77,'FL DOH Cumulative'!H79-'FL DOH Cumulative'!H78))</f>
        <v>151</v>
      </c>
      <c r="K78" s="28">
        <f t="shared" si="17"/>
        <v>0.12876712328767123</v>
      </c>
      <c r="L78" s="28">
        <f t="shared" si="12"/>
        <v>0.11176470588235295</v>
      </c>
      <c r="M78" s="29">
        <f>IF('FL DOH Cumulative'!K79="","",IF('FL DOH Cumulative'!K78="",'FL DOH Cumulative'!K79-'FL DOH Cumulative'!K77,'FL DOH Cumulative'!K79-'FL DOH Cumulative'!K78))</f>
        <v>172</v>
      </c>
      <c r="N78" s="26">
        <f>IF('FL DOH Cumulative'!L79="","",IF('FL DOH Cumulative'!L78="",'FL DOH Cumulative'!L79-'FL DOH Cumulative'!L77,'FL DOH Cumulative'!L79-'FL DOH Cumulative'!L78))</f>
        <v>0</v>
      </c>
      <c r="O78" s="27">
        <f>IF('FL DOH Cumulative'!N79="","",IF('FL DOH Cumulative'!N78="",'FL DOH Cumulative'!N79-'FL DOH Cumulative'!N77,'FL DOH Cumulative'!N79-'FL DOH Cumulative'!N78))</f>
        <v>19</v>
      </c>
      <c r="P78" s="27">
        <f>IF('FL DOH Cumulative'!M79="","",IF('FL DOH Cumulative'!M78="",'FL DOH Cumulative'!M79-'FL DOH Cumulative'!M77,'FL DOH Cumulative'!M79-'FL DOH Cumulative'!M78))</f>
        <v>97</v>
      </c>
      <c r="Q78" s="28">
        <f t="shared" si="18"/>
        <v>0.18781094527363185</v>
      </c>
      <c r="R78" s="28">
        <f t="shared" si="13"/>
        <v>0.16379310344827586</v>
      </c>
      <c r="S78" s="29">
        <f>IF('FL DOH Cumulative'!P79="","",IF('FL DOH Cumulative'!P78="",'FL DOH Cumulative'!P79-'FL DOH Cumulative'!P77,'FL DOH Cumulative'!P79-'FL DOH Cumulative'!P78))</f>
        <v>116</v>
      </c>
      <c r="T78" s="26">
        <f>IF('FL DOH Cumulative'!Q79="","",IF('FL DOH Cumulative'!Q78="",'FL DOH Cumulative'!Q79-'FL DOH Cumulative'!Q77,'FL DOH Cumulative'!Q79-'FL DOH Cumulative'!Q78))</f>
        <v>2</v>
      </c>
      <c r="U78" s="27">
        <f>IF('FL DOH Cumulative'!S79="","",IF('FL DOH Cumulative'!S78="",'FL DOH Cumulative'!S79-'FL DOH Cumulative'!S77,'FL DOH Cumulative'!S79-'FL DOH Cumulative'!S78))</f>
        <v>77</v>
      </c>
      <c r="V78" s="27">
        <f>IF('FL DOH Cumulative'!R79="","",IF('FL DOH Cumulative'!R78="",'FL DOH Cumulative'!R79-'FL DOH Cumulative'!R77,'FL DOH Cumulative'!R79-'FL DOH Cumulative'!R78))</f>
        <v>555</v>
      </c>
      <c r="W78" s="28">
        <f t="shared" si="15"/>
        <v>9.3304843304843302E-2</v>
      </c>
      <c r="X78" s="28">
        <f t="shared" si="14"/>
        <v>0.12183544303797468</v>
      </c>
      <c r="Y78" s="29">
        <f>IF('FL DOH Cumulative'!U79="","",IF('FL DOH Cumulative'!U78="",'FL DOH Cumulative'!U79-'FL DOH Cumulative'!U77,'FL DOH Cumulative'!U79-'FL DOH Cumulative'!U78))</f>
        <v>634</v>
      </c>
      <c r="Z78" s="26">
        <v>37</v>
      </c>
      <c r="AA78" s="27">
        <v>1770</v>
      </c>
      <c r="AB78" s="25">
        <f t="shared" si="19"/>
        <v>1.7008797653958945E-2</v>
      </c>
      <c r="AC78" s="6">
        <v>136</v>
      </c>
      <c r="AD78" s="7">
        <v>2075</v>
      </c>
      <c r="AE78" s="25">
        <f t="shared" si="20"/>
        <v>5.5383924057743075E-2</v>
      </c>
      <c r="AF78" s="28"/>
    </row>
    <row r="79" spans="1:32">
      <c r="A79" s="1">
        <v>44216</v>
      </c>
      <c r="B79" s="26">
        <f>IF('FL DOH Cumulative'!B80="","",IF('FL DOH Cumulative'!B79="",'FL DOH Cumulative'!B80-'FL DOH Cumulative'!B78,'FL DOH Cumulative'!B80-'FL DOH Cumulative'!B79))</f>
        <v>0</v>
      </c>
      <c r="C79" s="27">
        <f>IF('FL DOH Cumulative'!D80="","",IF('FL DOH Cumulative'!D79="",'FL DOH Cumulative'!D80-'FL DOH Cumulative'!D78,'FL DOH Cumulative'!D80-'FL DOH Cumulative'!D79))</f>
        <v>52</v>
      </c>
      <c r="D79" s="27">
        <f>IF('FL DOH Cumulative'!C80="","",IF('FL DOH Cumulative'!C79="",'FL DOH Cumulative'!C80-'FL DOH Cumulative'!C78,'FL DOH Cumulative'!C80-'FL DOH Cumulative'!C79))</f>
        <v>401</v>
      </c>
      <c r="E79" s="28">
        <f t="shared" si="16"/>
        <v>6.9772344013490722E-2</v>
      </c>
      <c r="F79" s="28">
        <f t="shared" si="11"/>
        <v>0.11479028697571744</v>
      </c>
      <c r="G79" s="29">
        <f>IF('FL DOH Cumulative'!F80="","",IF('FL DOH Cumulative'!F79="",'FL DOH Cumulative'!F80-'FL DOH Cumulative'!F78,'FL DOH Cumulative'!F80-'FL DOH Cumulative'!F79))</f>
        <v>453</v>
      </c>
      <c r="H79" s="26">
        <f>IF('FL DOH Cumulative'!G80="","",IF('FL DOH Cumulative'!G79="",'FL DOH Cumulative'!G80-'FL DOH Cumulative'!G78,'FL DOH Cumulative'!G80-'FL DOH Cumulative'!G79))</f>
        <v>2</v>
      </c>
      <c r="I79" s="27">
        <f>IF('FL DOH Cumulative'!I80="","",IF('FL DOH Cumulative'!I79="",'FL DOH Cumulative'!I80-'FL DOH Cumulative'!I78,'FL DOH Cumulative'!I80-'FL DOH Cumulative'!I79))</f>
        <v>23</v>
      </c>
      <c r="J79" s="27">
        <f>IF('FL DOH Cumulative'!H80="","",IF('FL DOH Cumulative'!H79="",'FL DOH Cumulative'!H80-'FL DOH Cumulative'!H78,'FL DOH Cumulative'!H80-'FL DOH Cumulative'!H79))</f>
        <v>179</v>
      </c>
      <c r="K79" s="28">
        <f t="shared" si="17"/>
        <v>0.12544483985765126</v>
      </c>
      <c r="L79" s="28">
        <f t="shared" si="12"/>
        <v>0.11386138613861387</v>
      </c>
      <c r="M79" s="29">
        <f>IF('FL DOH Cumulative'!K80="","",IF('FL DOH Cumulative'!K79="",'FL DOH Cumulative'!K80-'FL DOH Cumulative'!K78,'FL DOH Cumulative'!K80-'FL DOH Cumulative'!K79))</f>
        <v>204</v>
      </c>
      <c r="N79" s="26">
        <f>IF('FL DOH Cumulative'!L80="","",IF('FL DOH Cumulative'!L79="",'FL DOH Cumulative'!L80-'FL DOH Cumulative'!L78,'FL DOH Cumulative'!L80-'FL DOH Cumulative'!L79))</f>
        <v>0</v>
      </c>
      <c r="O79" s="27">
        <f>IF('FL DOH Cumulative'!N80="","",IF('FL DOH Cumulative'!N79="",'FL DOH Cumulative'!N80-'FL DOH Cumulative'!N78,'FL DOH Cumulative'!N80-'FL DOH Cumulative'!N79))</f>
        <v>26</v>
      </c>
      <c r="P79" s="27">
        <f>IF('FL DOH Cumulative'!M80="","",IF('FL DOH Cumulative'!M79="",'FL DOH Cumulative'!M80-'FL DOH Cumulative'!M78,'FL DOH Cumulative'!M80-'FL DOH Cumulative'!M79))</f>
        <v>112</v>
      </c>
      <c r="Q79" s="28">
        <f t="shared" si="18"/>
        <v>0.18865598027127004</v>
      </c>
      <c r="R79" s="28">
        <f t="shared" si="13"/>
        <v>0.18840579710144928</v>
      </c>
      <c r="S79" s="29">
        <f>IF('FL DOH Cumulative'!P80="","",IF('FL DOH Cumulative'!P79="",'FL DOH Cumulative'!P80-'FL DOH Cumulative'!P78,'FL DOH Cumulative'!P80-'FL DOH Cumulative'!P79))</f>
        <v>138</v>
      </c>
      <c r="T79" s="26">
        <f>IF('FL DOH Cumulative'!Q80="","",IF('FL DOH Cumulative'!Q79="",'FL DOH Cumulative'!Q80-'FL DOH Cumulative'!Q78,'FL DOH Cumulative'!Q80-'FL DOH Cumulative'!Q79))</f>
        <v>2</v>
      </c>
      <c r="U79" s="27">
        <f>IF('FL DOH Cumulative'!S80="","",IF('FL DOH Cumulative'!S79="",'FL DOH Cumulative'!S80-'FL DOH Cumulative'!S78,'FL DOH Cumulative'!S80-'FL DOH Cumulative'!S79))</f>
        <v>101</v>
      </c>
      <c r="V79" s="27">
        <f>IF('FL DOH Cumulative'!R80="","",IF('FL DOH Cumulative'!R79="",'FL DOH Cumulative'!R80-'FL DOH Cumulative'!R78,'FL DOH Cumulative'!R80-'FL DOH Cumulative'!R79))</f>
        <v>692</v>
      </c>
      <c r="W79" s="28">
        <f t="shared" si="15"/>
        <v>9.3576882766881267E-2</v>
      </c>
      <c r="X79" s="28">
        <f t="shared" si="14"/>
        <v>0.12736443883984869</v>
      </c>
      <c r="Y79" s="29">
        <f>IF('FL DOH Cumulative'!U80="","",IF('FL DOH Cumulative'!U79="",'FL DOH Cumulative'!U80-'FL DOH Cumulative'!U78,'FL DOH Cumulative'!U80-'FL DOH Cumulative'!U79))</f>
        <v>795</v>
      </c>
      <c r="Z79" s="26">
        <v>20</v>
      </c>
      <c r="AA79" s="27">
        <v>2090</v>
      </c>
      <c r="AB79" s="25">
        <f t="shared" si="19"/>
        <v>1.5285208087264643E-2</v>
      </c>
      <c r="AC79" s="6">
        <v>126</v>
      </c>
      <c r="AD79" s="7">
        <v>2509</v>
      </c>
      <c r="AE79" s="25">
        <f t="shared" si="20"/>
        <v>5.2112054703871181E-2</v>
      </c>
      <c r="AF79" s="28"/>
    </row>
    <row r="80" spans="1:32">
      <c r="A80" s="1">
        <v>44217</v>
      </c>
      <c r="B80" s="26">
        <f>IF('FL DOH Cumulative'!B81="","",IF('FL DOH Cumulative'!B80="",'FL DOH Cumulative'!B81-'FL DOH Cumulative'!B79,'FL DOH Cumulative'!B81-'FL DOH Cumulative'!B80))</f>
        <v>0</v>
      </c>
      <c r="C80" s="27">
        <f>IF('FL DOH Cumulative'!D81="","",IF('FL DOH Cumulative'!D80="",'FL DOH Cumulative'!D81-'FL DOH Cumulative'!D79,'FL DOH Cumulative'!D81-'FL DOH Cumulative'!D80))</f>
        <v>62</v>
      </c>
      <c r="D80" s="27">
        <f>IF('FL DOH Cumulative'!C81="","",IF('FL DOH Cumulative'!C80="",'FL DOH Cumulative'!C81-'FL DOH Cumulative'!C79,'FL DOH Cumulative'!C81-'FL DOH Cumulative'!C80))</f>
        <v>156</v>
      </c>
      <c r="E80" s="28">
        <f t="shared" si="16"/>
        <v>8.5292344786015675E-2</v>
      </c>
      <c r="F80" s="28">
        <f t="shared" si="11"/>
        <v>0.28440366972477066</v>
      </c>
      <c r="G80" s="29">
        <f>IF('FL DOH Cumulative'!F81="","",IF('FL DOH Cumulative'!F80="",'FL DOH Cumulative'!F81-'FL DOH Cumulative'!F79,'FL DOH Cumulative'!F81-'FL DOH Cumulative'!F80))</f>
        <v>218</v>
      </c>
      <c r="H80" s="26">
        <f>IF('FL DOH Cumulative'!G81="","",IF('FL DOH Cumulative'!G80="",'FL DOH Cumulative'!G81-'FL DOH Cumulative'!G79,'FL DOH Cumulative'!G81-'FL DOH Cumulative'!G80))</f>
        <v>1</v>
      </c>
      <c r="I80" s="27">
        <f>IF('FL DOH Cumulative'!I81="","",IF('FL DOH Cumulative'!I80="",'FL DOH Cumulative'!I81-'FL DOH Cumulative'!I79,'FL DOH Cumulative'!I81-'FL DOH Cumulative'!I80))</f>
        <v>26</v>
      </c>
      <c r="J80" s="27">
        <f>IF('FL DOH Cumulative'!H81="","",IF('FL DOH Cumulative'!H80="",'FL DOH Cumulative'!H81-'FL DOH Cumulative'!H79,'FL DOH Cumulative'!H81-'FL DOH Cumulative'!H80))</f>
        <v>124</v>
      </c>
      <c r="K80" s="28">
        <f t="shared" si="17"/>
        <v>0.12613430127041741</v>
      </c>
      <c r="L80" s="28">
        <f t="shared" si="12"/>
        <v>0.17333333333333334</v>
      </c>
      <c r="M80" s="29">
        <f>IF('FL DOH Cumulative'!K81="","",IF('FL DOH Cumulative'!K80="",'FL DOH Cumulative'!K81-'FL DOH Cumulative'!K79,'FL DOH Cumulative'!K81-'FL DOH Cumulative'!K80))</f>
        <v>151</v>
      </c>
      <c r="N80" s="26">
        <f>IF('FL DOH Cumulative'!L81="","",IF('FL DOH Cumulative'!L80="",'FL DOH Cumulative'!L81-'FL DOH Cumulative'!L79,'FL DOH Cumulative'!L81-'FL DOH Cumulative'!L80))</f>
        <v>0</v>
      </c>
      <c r="O80" s="27">
        <f>IF('FL DOH Cumulative'!N81="","",IF('FL DOH Cumulative'!N80="",'FL DOH Cumulative'!N81-'FL DOH Cumulative'!N79,'FL DOH Cumulative'!N81-'FL DOH Cumulative'!N80))</f>
        <v>21</v>
      </c>
      <c r="P80" s="27">
        <f>IF('FL DOH Cumulative'!M81="","",IF('FL DOH Cumulative'!M80="",'FL DOH Cumulative'!M81-'FL DOH Cumulative'!M79,'FL DOH Cumulative'!M81-'FL DOH Cumulative'!M80))</f>
        <v>33</v>
      </c>
      <c r="Q80" s="28">
        <f t="shared" si="18"/>
        <v>0.20083102493074792</v>
      </c>
      <c r="R80" s="28">
        <f t="shared" si="13"/>
        <v>0.3888888888888889</v>
      </c>
      <c r="S80" s="29">
        <f>IF('FL DOH Cumulative'!P81="","",IF('FL DOH Cumulative'!P80="",'FL DOH Cumulative'!P81-'FL DOH Cumulative'!P79,'FL DOH Cumulative'!P81-'FL DOH Cumulative'!P80))</f>
        <v>54</v>
      </c>
      <c r="T80" s="26">
        <f>IF('FL DOH Cumulative'!Q81="","",IF('FL DOH Cumulative'!Q80="",'FL DOH Cumulative'!Q81-'FL DOH Cumulative'!Q79,'FL DOH Cumulative'!Q81-'FL DOH Cumulative'!Q80))</f>
        <v>1</v>
      </c>
      <c r="U80" s="27">
        <f>IF('FL DOH Cumulative'!S81="","",IF('FL DOH Cumulative'!S80="",'FL DOH Cumulative'!S81-'FL DOH Cumulative'!S79,'FL DOH Cumulative'!S81-'FL DOH Cumulative'!S80))</f>
        <v>109</v>
      </c>
      <c r="V80" s="27">
        <f>IF('FL DOH Cumulative'!R81="","",IF('FL DOH Cumulative'!R80="",'FL DOH Cumulative'!R81-'FL DOH Cumulative'!R79,'FL DOH Cumulative'!R81-'FL DOH Cumulative'!R80))</f>
        <v>313</v>
      </c>
      <c r="W80" s="28">
        <f t="shared" si="15"/>
        <v>0.1102683780630105</v>
      </c>
      <c r="X80" s="28">
        <f t="shared" si="14"/>
        <v>0.25829383886255924</v>
      </c>
      <c r="Y80" s="29">
        <f>IF('FL DOH Cumulative'!U81="","",IF('FL DOH Cumulative'!U80="",'FL DOH Cumulative'!U81-'FL DOH Cumulative'!U79,'FL DOH Cumulative'!U81-'FL DOH Cumulative'!U80))</f>
        <v>423</v>
      </c>
      <c r="Z80" s="26">
        <v>34</v>
      </c>
      <c r="AA80" s="27">
        <v>2464</v>
      </c>
      <c r="AB80" s="25">
        <f t="shared" si="19"/>
        <v>1.313879764723856E-2</v>
      </c>
      <c r="AC80" s="6">
        <v>121</v>
      </c>
      <c r="AD80" s="7">
        <v>1294</v>
      </c>
      <c r="AE80" s="25">
        <f t="shared" si="20"/>
        <v>5.3065660763378299E-2</v>
      </c>
      <c r="AF80" s="28"/>
    </row>
    <row r="81" spans="1:32">
      <c r="A81" s="1">
        <v>44218</v>
      </c>
      <c r="B81" s="26">
        <f>IF('FL DOH Cumulative'!B82="","",IF('FL DOH Cumulative'!B81="",'FL DOH Cumulative'!B82-'FL DOH Cumulative'!B80,'FL DOH Cumulative'!B82-'FL DOH Cumulative'!B81))</f>
        <v>0</v>
      </c>
      <c r="C81" s="27">
        <f>IF('FL DOH Cumulative'!D82="","",IF('FL DOH Cumulative'!D81="",'FL DOH Cumulative'!D82-'FL DOH Cumulative'!D80,'FL DOH Cumulative'!D82-'FL DOH Cumulative'!D81))</f>
        <v>98</v>
      </c>
      <c r="D81" s="27">
        <f>IF('FL DOH Cumulative'!C82="","",IF('FL DOH Cumulative'!C81="",'FL DOH Cumulative'!C82-'FL DOH Cumulative'!C80,'FL DOH Cumulative'!C82-'FL DOH Cumulative'!C81))</f>
        <v>636</v>
      </c>
      <c r="E81" s="28">
        <f t="shared" si="16"/>
        <v>9.9452554744525551E-2</v>
      </c>
      <c r="F81" s="28">
        <f t="shared" si="11"/>
        <v>0.1335149863760218</v>
      </c>
      <c r="G81" s="29">
        <f>IF('FL DOH Cumulative'!F82="","",IF('FL DOH Cumulative'!F81="",'FL DOH Cumulative'!F82-'FL DOH Cumulative'!F80,'FL DOH Cumulative'!F82-'FL DOH Cumulative'!F81))</f>
        <v>734</v>
      </c>
      <c r="H81" s="26">
        <f>IF('FL DOH Cumulative'!G82="","",IF('FL DOH Cumulative'!G81="",'FL DOH Cumulative'!G82-'FL DOH Cumulative'!G80,'FL DOH Cumulative'!G82-'FL DOH Cumulative'!G81))</f>
        <v>8</v>
      </c>
      <c r="I81" s="27">
        <f>IF('FL DOH Cumulative'!I82="","",IF('FL DOH Cumulative'!I81="",'FL DOH Cumulative'!I82-'FL DOH Cumulative'!I80,'FL DOH Cumulative'!I82-'FL DOH Cumulative'!I81))</f>
        <v>31</v>
      </c>
      <c r="J81" s="27">
        <f>IF('FL DOH Cumulative'!H82="","",IF('FL DOH Cumulative'!H81="",'FL DOH Cumulative'!H82-'FL DOH Cumulative'!H80,'FL DOH Cumulative'!H82-'FL DOH Cumulative'!H81))</f>
        <v>269</v>
      </c>
      <c r="K81" s="28">
        <f t="shared" si="17"/>
        <v>0.12306438467807661</v>
      </c>
      <c r="L81" s="28">
        <f t="shared" si="12"/>
        <v>0.10333333333333333</v>
      </c>
      <c r="M81" s="29">
        <f>IF('FL DOH Cumulative'!K82="","",IF('FL DOH Cumulative'!K81="",'FL DOH Cumulative'!K82-'FL DOH Cumulative'!K80,'FL DOH Cumulative'!K82-'FL DOH Cumulative'!K81))</f>
        <v>308</v>
      </c>
      <c r="N81" s="26">
        <f>IF('FL DOH Cumulative'!L82="","",IF('FL DOH Cumulative'!L81="",'FL DOH Cumulative'!L82-'FL DOH Cumulative'!L80,'FL DOH Cumulative'!L82-'FL DOH Cumulative'!L81))</f>
        <v>0</v>
      </c>
      <c r="O81" s="27">
        <f>IF('FL DOH Cumulative'!N82="","",IF('FL DOH Cumulative'!N81="",'FL DOH Cumulative'!N82-'FL DOH Cumulative'!N80,'FL DOH Cumulative'!N82-'FL DOH Cumulative'!N81))</f>
        <v>20</v>
      </c>
      <c r="P81" s="27">
        <f>IF('FL DOH Cumulative'!M82="","",IF('FL DOH Cumulative'!M81="",'FL DOH Cumulative'!M82-'FL DOH Cumulative'!M80,'FL DOH Cumulative'!M82-'FL DOH Cumulative'!M81))</f>
        <v>144</v>
      </c>
      <c r="Q81" s="28">
        <f t="shared" si="18"/>
        <v>0.19257221458046767</v>
      </c>
      <c r="R81" s="28">
        <f t="shared" si="13"/>
        <v>0.12195121951219512</v>
      </c>
      <c r="S81" s="29">
        <f>IF('FL DOH Cumulative'!P82="","",IF('FL DOH Cumulative'!P81="",'FL DOH Cumulative'!P82-'FL DOH Cumulative'!P80,'FL DOH Cumulative'!P82-'FL DOH Cumulative'!P81))</f>
        <v>164</v>
      </c>
      <c r="T81" s="26">
        <f>IF('FL DOH Cumulative'!Q82="","",IF('FL DOH Cumulative'!Q81="",'FL DOH Cumulative'!Q82-'FL DOH Cumulative'!Q80,'FL DOH Cumulative'!Q82-'FL DOH Cumulative'!Q81))</f>
        <v>8</v>
      </c>
      <c r="U81" s="27">
        <f>IF('FL DOH Cumulative'!S82="","",IF('FL DOH Cumulative'!S81="",'FL DOH Cumulative'!S82-'FL DOH Cumulative'!S80,'FL DOH Cumulative'!S82-'FL DOH Cumulative'!S81))</f>
        <v>149</v>
      </c>
      <c r="V81" s="27">
        <f>IF('FL DOH Cumulative'!R82="","",IF('FL DOH Cumulative'!R81="",'FL DOH Cumulative'!R82-'FL DOH Cumulative'!R80,'FL DOH Cumulative'!R82-'FL DOH Cumulative'!R81))</f>
        <v>1049</v>
      </c>
      <c r="W81" s="28">
        <f t="shared" si="15"/>
        <v>0.11789393361312477</v>
      </c>
      <c r="X81" s="28">
        <f t="shared" si="14"/>
        <v>0.12437395659432388</v>
      </c>
      <c r="Y81" s="29">
        <f>IF('FL DOH Cumulative'!U82="","",IF('FL DOH Cumulative'!U81="",'FL DOH Cumulative'!U82-'FL DOH Cumulative'!U80,'FL DOH Cumulative'!U82-'FL DOH Cumulative'!U81))</f>
        <v>1206</v>
      </c>
      <c r="Z81" s="26">
        <v>60</v>
      </c>
      <c r="AA81" s="27">
        <v>3841</v>
      </c>
      <c r="AB81" s="25">
        <f t="shared" si="19"/>
        <v>1.3496691345082881E-2</v>
      </c>
      <c r="AC81" s="6">
        <v>181</v>
      </c>
      <c r="AD81" s="7">
        <v>4661</v>
      </c>
      <c r="AE81" s="25">
        <f t="shared" si="20"/>
        <v>4.9068044015270602E-2</v>
      </c>
      <c r="AF81" s="28"/>
    </row>
    <row r="82" spans="1:32">
      <c r="A82" s="1">
        <v>44219</v>
      </c>
      <c r="B82" s="26">
        <f>IF('FL DOH Cumulative'!B83="","",IF('FL DOH Cumulative'!B82="",'FL DOH Cumulative'!B83-'FL DOH Cumulative'!B81,'FL DOH Cumulative'!B83-'FL DOH Cumulative'!B82))</f>
        <v>0</v>
      </c>
      <c r="C82" s="27">
        <f>IF('FL DOH Cumulative'!D83="","",IF('FL DOH Cumulative'!D82="",'FL DOH Cumulative'!D83-'FL DOH Cumulative'!D81,'FL DOH Cumulative'!D83-'FL DOH Cumulative'!D82))</f>
        <v>11</v>
      </c>
      <c r="D82" s="27">
        <f>IF('FL DOH Cumulative'!C83="","",IF('FL DOH Cumulative'!C82="",'FL DOH Cumulative'!C83-'FL DOH Cumulative'!C81,'FL DOH Cumulative'!C83-'FL DOH Cumulative'!C82))</f>
        <v>56</v>
      </c>
      <c r="E82" s="28">
        <f t="shared" si="16"/>
        <v>0.11127115592365862</v>
      </c>
      <c r="F82" s="28">
        <f t="shared" si="11"/>
        <v>0.16417910447761194</v>
      </c>
      <c r="G82" s="29">
        <f>IF('FL DOH Cumulative'!F83="","",IF('FL DOH Cumulative'!F82="",'FL DOH Cumulative'!F83-'FL DOH Cumulative'!F81,'FL DOH Cumulative'!F83-'FL DOH Cumulative'!F82))</f>
        <v>67</v>
      </c>
      <c r="H82" s="26">
        <f>IF('FL DOH Cumulative'!G83="","",IF('FL DOH Cumulative'!G82="",'FL DOH Cumulative'!G83-'FL DOH Cumulative'!G81,'FL DOH Cumulative'!G83-'FL DOH Cumulative'!G82))</f>
        <v>4</v>
      </c>
      <c r="I82" s="27">
        <f>IF('FL DOH Cumulative'!I83="","",IF('FL DOH Cumulative'!I82="",'FL DOH Cumulative'!I83-'FL DOH Cumulative'!I81,'FL DOH Cumulative'!I83-'FL DOH Cumulative'!I82))</f>
        <v>25</v>
      </c>
      <c r="J82" s="27">
        <f>IF('FL DOH Cumulative'!H83="","",IF('FL DOH Cumulative'!H82="",'FL DOH Cumulative'!H83-'FL DOH Cumulative'!H81,'FL DOH Cumulative'!H83-'FL DOH Cumulative'!H82))</f>
        <v>138</v>
      </c>
      <c r="K82" s="28">
        <f t="shared" si="17"/>
        <v>0.12789768185451639</v>
      </c>
      <c r="L82" s="28">
        <f t="shared" si="12"/>
        <v>0.15337423312883436</v>
      </c>
      <c r="M82" s="29">
        <f>IF('FL DOH Cumulative'!K83="","",IF('FL DOH Cumulative'!K82="",'FL DOH Cumulative'!K83-'FL DOH Cumulative'!K81,'FL DOH Cumulative'!K83-'FL DOH Cumulative'!K82))</f>
        <v>167</v>
      </c>
      <c r="N82" s="26">
        <f>IF('FL DOH Cumulative'!L83="","",IF('FL DOH Cumulative'!L82="",'FL DOH Cumulative'!L83-'FL DOH Cumulative'!L81,'FL DOH Cumulative'!L83-'FL DOH Cumulative'!L82))</f>
        <v>0</v>
      </c>
      <c r="O82" s="27">
        <f>IF('FL DOH Cumulative'!N83="","",IF('FL DOH Cumulative'!N82="",'FL DOH Cumulative'!N83-'FL DOH Cumulative'!N81,'FL DOH Cumulative'!N83-'FL DOH Cumulative'!N82))</f>
        <v>16</v>
      </c>
      <c r="P82" s="27">
        <f>IF('FL DOH Cumulative'!M83="","",IF('FL DOH Cumulative'!M82="",'FL DOH Cumulative'!M83-'FL DOH Cumulative'!M81,'FL DOH Cumulative'!M83-'FL DOH Cumulative'!M82))</f>
        <v>79</v>
      </c>
      <c r="Q82" s="28">
        <f t="shared" si="18"/>
        <v>0.18309859154929578</v>
      </c>
      <c r="R82" s="28">
        <f t="shared" si="13"/>
        <v>0.16842105263157894</v>
      </c>
      <c r="S82" s="29">
        <f>IF('FL DOH Cumulative'!P83="","",IF('FL DOH Cumulative'!P82="",'FL DOH Cumulative'!P83-'FL DOH Cumulative'!P81,'FL DOH Cumulative'!P83-'FL DOH Cumulative'!P82))</f>
        <v>95</v>
      </c>
      <c r="T82" s="26">
        <f>IF('FL DOH Cumulative'!Q83="","",IF('FL DOH Cumulative'!Q82="",'FL DOH Cumulative'!Q83-'FL DOH Cumulative'!Q81,'FL DOH Cumulative'!Q83-'FL DOH Cumulative'!Q82))</f>
        <v>4</v>
      </c>
      <c r="U82" s="27">
        <f>IF('FL DOH Cumulative'!S83="","",IF('FL DOH Cumulative'!S82="",'FL DOH Cumulative'!S83-'FL DOH Cumulative'!S81,'FL DOH Cumulative'!S83-'FL DOH Cumulative'!S82))</f>
        <v>52</v>
      </c>
      <c r="V82" s="27">
        <f>IF('FL DOH Cumulative'!R83="","",IF('FL DOH Cumulative'!R82="",'FL DOH Cumulative'!R83-'FL DOH Cumulative'!R81,'FL DOH Cumulative'!R83-'FL DOH Cumulative'!R82))</f>
        <v>273</v>
      </c>
      <c r="W82" s="28">
        <f t="shared" si="15"/>
        <v>0.1272613849033063</v>
      </c>
      <c r="X82" s="28">
        <f t="shared" si="14"/>
        <v>0.16</v>
      </c>
      <c r="Y82" s="29">
        <f>IF('FL DOH Cumulative'!U83="","",IF('FL DOH Cumulative'!U82="",'FL DOH Cumulative'!U83-'FL DOH Cumulative'!U81,'FL DOH Cumulative'!U83-'FL DOH Cumulative'!U82))</f>
        <v>329</v>
      </c>
      <c r="Z82" s="26">
        <v>1</v>
      </c>
      <c r="AA82" s="27">
        <v>5</v>
      </c>
      <c r="AB82" s="25">
        <f t="shared" si="19"/>
        <v>1.3845596230518304E-2</v>
      </c>
      <c r="AC82" s="6">
        <v>124</v>
      </c>
      <c r="AD82" s="7">
        <v>1492</v>
      </c>
      <c r="AE82" s="25">
        <f t="shared" si="20"/>
        <v>5.1320235981442239E-2</v>
      </c>
      <c r="AF82" s="28"/>
    </row>
    <row r="83" spans="1:32">
      <c r="A83" s="1">
        <v>44220</v>
      </c>
      <c r="B83" s="26">
        <f>IF('FL DOH Cumulative'!B84="","",IF('FL DOH Cumulative'!B83="",'FL DOH Cumulative'!B84-'FL DOH Cumulative'!B82,'FL DOH Cumulative'!B84-'FL DOH Cumulative'!B83))</f>
        <v>0</v>
      </c>
      <c r="C83" s="27">
        <f>IF('FL DOH Cumulative'!D84="","",IF('FL DOH Cumulative'!D83="",'FL DOH Cumulative'!D84-'FL DOH Cumulative'!D82,'FL DOH Cumulative'!D84-'FL DOH Cumulative'!D83))</f>
        <v>36</v>
      </c>
      <c r="D83" s="27">
        <f>IF('FL DOH Cumulative'!C84="","",IF('FL DOH Cumulative'!C83="",'FL DOH Cumulative'!C84-'FL DOH Cumulative'!C82,'FL DOH Cumulative'!C84-'FL DOH Cumulative'!C83))</f>
        <v>253</v>
      </c>
      <c r="E83" s="28">
        <f t="shared" si="16"/>
        <v>0.12330275229357798</v>
      </c>
      <c r="F83" s="28">
        <f t="shared" si="11"/>
        <v>0.1245674740484429</v>
      </c>
      <c r="G83" s="29">
        <f>IF('FL DOH Cumulative'!F84="","",IF('FL DOH Cumulative'!F83="",'FL DOH Cumulative'!F84-'FL DOH Cumulative'!F82,'FL DOH Cumulative'!F84-'FL DOH Cumulative'!F83))</f>
        <v>289</v>
      </c>
      <c r="H83" s="26">
        <f>IF('FL DOH Cumulative'!G84="","",IF('FL DOH Cumulative'!G83="",'FL DOH Cumulative'!G84-'FL DOH Cumulative'!G82,'FL DOH Cumulative'!G84-'FL DOH Cumulative'!G83))</f>
        <v>0</v>
      </c>
      <c r="I83" s="27">
        <f>IF('FL DOH Cumulative'!I84="","",IF('FL DOH Cumulative'!I83="",'FL DOH Cumulative'!I84-'FL DOH Cumulative'!I82,'FL DOH Cumulative'!I84-'FL DOH Cumulative'!I83))</f>
        <v>13</v>
      </c>
      <c r="J83" s="27">
        <f>IF('FL DOH Cumulative'!H84="","",IF('FL DOH Cumulative'!H83="",'FL DOH Cumulative'!H84-'FL DOH Cumulative'!H82,'FL DOH Cumulative'!H84-'FL DOH Cumulative'!H83))</f>
        <v>111</v>
      </c>
      <c r="K83" s="28">
        <f t="shared" si="17"/>
        <v>0.12449799196787148</v>
      </c>
      <c r="L83" s="28">
        <f t="shared" si="12"/>
        <v>0.10483870967741936</v>
      </c>
      <c r="M83" s="29">
        <f>IF('FL DOH Cumulative'!K84="","",IF('FL DOH Cumulative'!K83="",'FL DOH Cumulative'!K84-'FL DOH Cumulative'!K82,'FL DOH Cumulative'!K84-'FL DOH Cumulative'!K83))</f>
        <v>124</v>
      </c>
      <c r="N83" s="26">
        <f>IF('FL DOH Cumulative'!L84="","",IF('FL DOH Cumulative'!L83="",'FL DOH Cumulative'!L84-'FL DOH Cumulative'!L82,'FL DOH Cumulative'!L84-'FL DOH Cumulative'!L83))</f>
        <v>0</v>
      </c>
      <c r="O83" s="27">
        <f>IF('FL DOH Cumulative'!N84="","",IF('FL DOH Cumulative'!N83="",'FL DOH Cumulative'!N84-'FL DOH Cumulative'!N82,'FL DOH Cumulative'!N84-'FL DOH Cumulative'!N83))</f>
        <v>17</v>
      </c>
      <c r="P83" s="27">
        <f>IF('FL DOH Cumulative'!M84="","",IF('FL DOH Cumulative'!M83="",'FL DOH Cumulative'!M84-'FL DOH Cumulative'!M82,'FL DOH Cumulative'!M84-'FL DOH Cumulative'!M83))</f>
        <v>88</v>
      </c>
      <c r="Q83" s="28">
        <f t="shared" si="18"/>
        <v>0.17586649550706032</v>
      </c>
      <c r="R83" s="28">
        <f t="shared" si="13"/>
        <v>0.16190476190476191</v>
      </c>
      <c r="S83" s="29">
        <f>IF('FL DOH Cumulative'!P84="","",IF('FL DOH Cumulative'!P83="",'FL DOH Cumulative'!P84-'FL DOH Cumulative'!P82,'FL DOH Cumulative'!P84-'FL DOH Cumulative'!P83))</f>
        <v>105</v>
      </c>
      <c r="T83" s="26">
        <f>IF('FL DOH Cumulative'!Q84="","",IF('FL DOH Cumulative'!Q83="",'FL DOH Cumulative'!Q84-'FL DOH Cumulative'!Q82,'FL DOH Cumulative'!Q84-'FL DOH Cumulative'!Q83))</f>
        <v>0</v>
      </c>
      <c r="U83" s="27">
        <f>IF('FL DOH Cumulative'!S84="","",IF('FL DOH Cumulative'!S83="",'FL DOH Cumulative'!S84-'FL DOH Cumulative'!S82,'FL DOH Cumulative'!S84-'FL DOH Cumulative'!S83))</f>
        <v>66</v>
      </c>
      <c r="V83" s="27">
        <f>IF('FL DOH Cumulative'!R84="","",IF('FL DOH Cumulative'!R83="",'FL DOH Cumulative'!R84-'FL DOH Cumulative'!R82,'FL DOH Cumulative'!R84-'FL DOH Cumulative'!R83))</f>
        <v>452</v>
      </c>
      <c r="W83" s="28">
        <f t="shared" si="15"/>
        <v>0.13223836597178354</v>
      </c>
      <c r="X83" s="28">
        <f t="shared" si="14"/>
        <v>0.12741312741312741</v>
      </c>
      <c r="Y83" s="29">
        <f>IF('FL DOH Cumulative'!U84="","",IF('FL DOH Cumulative'!U83="",'FL DOH Cumulative'!U84-'FL DOH Cumulative'!U82,'FL DOH Cumulative'!U84-'FL DOH Cumulative'!U83))</f>
        <v>518</v>
      </c>
      <c r="Z83" s="26">
        <v>12</v>
      </c>
      <c r="AA83" s="27">
        <v>740</v>
      </c>
      <c r="AB83" s="25">
        <f t="shared" si="19"/>
        <v>1.4592710904602875E-2</v>
      </c>
      <c r="AC83" s="6">
        <v>81</v>
      </c>
      <c r="AD83" s="7">
        <v>1109</v>
      </c>
      <c r="AE83" s="25">
        <f t="shared" si="20"/>
        <v>5.2217953195948304E-2</v>
      </c>
      <c r="AF83" s="28"/>
    </row>
    <row r="84" spans="1:32">
      <c r="A84" s="1">
        <v>44221</v>
      </c>
      <c r="B84" s="26">
        <f>IF('FL DOH Cumulative'!B85="","",IF('FL DOH Cumulative'!B84="",'FL DOH Cumulative'!B85-'FL DOH Cumulative'!B83,'FL DOH Cumulative'!B85-'FL DOH Cumulative'!B84))</f>
        <v>0</v>
      </c>
      <c r="C84" s="27">
        <f>IF('FL DOH Cumulative'!D85="","",IF('FL DOH Cumulative'!D84="",'FL DOH Cumulative'!D85-'FL DOH Cumulative'!D83,'FL DOH Cumulative'!D85-'FL DOH Cumulative'!D84))</f>
        <v>62</v>
      </c>
      <c r="D84" s="27">
        <f>IF('FL DOH Cumulative'!C85="","",IF('FL DOH Cumulative'!C84="",'FL DOH Cumulative'!C85-'FL DOH Cumulative'!C83,'FL DOH Cumulative'!C85-'FL DOH Cumulative'!C84))</f>
        <v>202</v>
      </c>
      <c r="E84" s="28">
        <f t="shared" si="16"/>
        <v>0.15183466891606917</v>
      </c>
      <c r="F84" s="28">
        <f t="shared" si="11"/>
        <v>0.23484848484848486</v>
      </c>
      <c r="G84" s="29">
        <f>IF('FL DOH Cumulative'!F85="","",IF('FL DOH Cumulative'!F84="",'FL DOH Cumulative'!F85-'FL DOH Cumulative'!F83,'FL DOH Cumulative'!F85-'FL DOH Cumulative'!F84))</f>
        <v>264</v>
      </c>
      <c r="H84" s="26">
        <f>IF('FL DOH Cumulative'!G85="","",IF('FL DOH Cumulative'!G84="",'FL DOH Cumulative'!G85-'FL DOH Cumulative'!G83,'FL DOH Cumulative'!G85-'FL DOH Cumulative'!G84))</f>
        <v>3</v>
      </c>
      <c r="I84" s="27">
        <f>IF('FL DOH Cumulative'!I85="","",IF('FL DOH Cumulative'!I84="",'FL DOH Cumulative'!I85-'FL DOH Cumulative'!I83,'FL DOH Cumulative'!I85-'FL DOH Cumulative'!I84))</f>
        <v>21</v>
      </c>
      <c r="J84" s="27">
        <f>IF('FL DOH Cumulative'!H85="","",IF('FL DOH Cumulative'!H84="",'FL DOH Cumulative'!H85-'FL DOH Cumulative'!H83,'FL DOH Cumulative'!H85-'FL DOH Cumulative'!H84))</f>
        <v>155</v>
      </c>
      <c r="K84" s="28">
        <f t="shared" si="17"/>
        <v>0.12295719844357976</v>
      </c>
      <c r="L84" s="28">
        <f t="shared" si="12"/>
        <v>0.11931818181818182</v>
      </c>
      <c r="M84" s="29">
        <f>IF('FL DOH Cumulative'!K85="","",IF('FL DOH Cumulative'!K84="",'FL DOH Cumulative'!K85-'FL DOH Cumulative'!K83,'FL DOH Cumulative'!K85-'FL DOH Cumulative'!K84))</f>
        <v>179</v>
      </c>
      <c r="N84" s="26">
        <f>IF('FL DOH Cumulative'!L85="","",IF('FL DOH Cumulative'!L84="",'FL DOH Cumulative'!L85-'FL DOH Cumulative'!L83,'FL DOH Cumulative'!L85-'FL DOH Cumulative'!L84))</f>
        <v>0</v>
      </c>
      <c r="O84" s="27">
        <f>IF('FL DOH Cumulative'!N85="","",IF('FL DOH Cumulative'!N84="",'FL DOH Cumulative'!N85-'FL DOH Cumulative'!N83,'FL DOH Cumulative'!N85-'FL DOH Cumulative'!N84))</f>
        <v>19</v>
      </c>
      <c r="P84" s="27">
        <f>IF('FL DOH Cumulative'!M85="","",IF('FL DOH Cumulative'!M84="",'FL DOH Cumulative'!M85-'FL DOH Cumulative'!M83,'FL DOH Cumulative'!M85-'FL DOH Cumulative'!M84))</f>
        <v>93</v>
      </c>
      <c r="Q84" s="28">
        <f t="shared" si="18"/>
        <v>0.17602040816326531</v>
      </c>
      <c r="R84" s="28">
        <f t="shared" si="13"/>
        <v>0.16964285714285715</v>
      </c>
      <c r="S84" s="29">
        <f>IF('FL DOH Cumulative'!P85="","",IF('FL DOH Cumulative'!P84="",'FL DOH Cumulative'!P85-'FL DOH Cumulative'!P83,'FL DOH Cumulative'!P85-'FL DOH Cumulative'!P84))</f>
        <v>112</v>
      </c>
      <c r="T84" s="26">
        <f>IF('FL DOH Cumulative'!Q85="","",IF('FL DOH Cumulative'!Q84="",'FL DOH Cumulative'!Q85-'FL DOH Cumulative'!Q83,'FL DOH Cumulative'!Q85-'FL DOH Cumulative'!Q84))</f>
        <v>3</v>
      </c>
      <c r="U84" s="27">
        <f>IF('FL DOH Cumulative'!S85="","",IF('FL DOH Cumulative'!S84="",'FL DOH Cumulative'!S85-'FL DOH Cumulative'!S83,'FL DOH Cumulative'!S85-'FL DOH Cumulative'!S84))</f>
        <v>102</v>
      </c>
      <c r="V84" s="27">
        <f>IF('FL DOH Cumulative'!R85="","",IF('FL DOH Cumulative'!R84="",'FL DOH Cumulative'!R85-'FL DOH Cumulative'!R83,'FL DOH Cumulative'!R85-'FL DOH Cumulative'!R84))</f>
        <v>450</v>
      </c>
      <c r="W84" s="28">
        <f t="shared" si="15"/>
        <v>0.14774774774774774</v>
      </c>
      <c r="X84" s="28">
        <f t="shared" si="14"/>
        <v>0.18478260869565216</v>
      </c>
      <c r="Y84" s="29">
        <f>IF('FL DOH Cumulative'!U85="","",IF('FL DOH Cumulative'!U84="",'FL DOH Cumulative'!U85-'FL DOH Cumulative'!U83,'FL DOH Cumulative'!U85-'FL DOH Cumulative'!U84))</f>
        <v>555</v>
      </c>
      <c r="Z84" s="26">
        <v>56</v>
      </c>
      <c r="AA84" s="27">
        <v>2876</v>
      </c>
      <c r="AB84" s="25">
        <f t="shared" si="19"/>
        <v>1.5707553905469084E-2</v>
      </c>
      <c r="AC84" s="6">
        <v>119</v>
      </c>
      <c r="AD84" s="7">
        <v>2579</v>
      </c>
      <c r="AE84" s="25">
        <f t="shared" si="20"/>
        <v>5.3471427711206117E-2</v>
      </c>
      <c r="AF84" s="28"/>
    </row>
    <row r="85" spans="1:32">
      <c r="A85" s="1">
        <v>44222</v>
      </c>
      <c r="B85" s="26">
        <f>IF('FL DOH Cumulative'!B86="","",IF('FL DOH Cumulative'!B85="",'FL DOH Cumulative'!B86-'FL DOH Cumulative'!B84,'FL DOH Cumulative'!B86-'FL DOH Cumulative'!B85))</f>
        <v>0</v>
      </c>
      <c r="C85" s="27">
        <f>IF('FL DOH Cumulative'!D86="","",IF('FL DOH Cumulative'!D85="",'FL DOH Cumulative'!D86-'FL DOH Cumulative'!D84,'FL DOH Cumulative'!D86-'FL DOH Cumulative'!D85))</f>
        <v>56</v>
      </c>
      <c r="D85" s="27">
        <f>IF('FL DOH Cumulative'!C86="","",IF('FL DOH Cumulative'!C85="",'FL DOH Cumulative'!C86-'FL DOH Cumulative'!C84,'FL DOH Cumulative'!C86-'FL DOH Cumulative'!C85))</f>
        <v>332</v>
      </c>
      <c r="E85" s="28">
        <f t="shared" si="16"/>
        <v>0.15623704931620389</v>
      </c>
      <c r="F85" s="28">
        <f t="shared" si="11"/>
        <v>0.14432989690721648</v>
      </c>
      <c r="G85" s="29">
        <f>IF('FL DOH Cumulative'!F86="","",IF('FL DOH Cumulative'!F85="",'FL DOH Cumulative'!F86-'FL DOH Cumulative'!F84,'FL DOH Cumulative'!F86-'FL DOH Cumulative'!F85))</f>
        <v>388</v>
      </c>
      <c r="H85" s="26">
        <f>IF('FL DOH Cumulative'!G86="","",IF('FL DOH Cumulative'!G85="",'FL DOH Cumulative'!G86-'FL DOH Cumulative'!G84,'FL DOH Cumulative'!G86-'FL DOH Cumulative'!G85))</f>
        <v>5</v>
      </c>
      <c r="I85" s="27">
        <f>IF('FL DOH Cumulative'!I86="","",IF('FL DOH Cumulative'!I85="",'FL DOH Cumulative'!I86-'FL DOH Cumulative'!I84,'FL DOH Cumulative'!I86-'FL DOH Cumulative'!I85))</f>
        <v>20</v>
      </c>
      <c r="J85" s="27">
        <f>IF('FL DOH Cumulative'!H86="","",IF('FL DOH Cumulative'!H85="",'FL DOH Cumulative'!H86-'FL DOH Cumulative'!H84,'FL DOH Cumulative'!H86-'FL DOH Cumulative'!H85))</f>
        <v>130</v>
      </c>
      <c r="K85" s="28">
        <f t="shared" si="17"/>
        <v>0.12569169960474308</v>
      </c>
      <c r="L85" s="28">
        <f t="shared" si="12"/>
        <v>0.13333333333333333</v>
      </c>
      <c r="M85" s="29">
        <f>IF('FL DOH Cumulative'!K86="","",IF('FL DOH Cumulative'!K85="",'FL DOH Cumulative'!K86-'FL DOH Cumulative'!K84,'FL DOH Cumulative'!K86-'FL DOH Cumulative'!K85))</f>
        <v>155</v>
      </c>
      <c r="N85" s="26">
        <f>IF('FL DOH Cumulative'!L86="","",IF('FL DOH Cumulative'!L85="",'FL DOH Cumulative'!L86-'FL DOH Cumulative'!L84,'FL DOH Cumulative'!L86-'FL DOH Cumulative'!L85))</f>
        <v>0</v>
      </c>
      <c r="O85" s="27">
        <f>IF('FL DOH Cumulative'!N86="","",IF('FL DOH Cumulative'!N85="",'FL DOH Cumulative'!N86-'FL DOH Cumulative'!N84,'FL DOH Cumulative'!N86-'FL DOH Cumulative'!N85))</f>
        <v>19</v>
      </c>
      <c r="P85" s="27">
        <f>IF('FL DOH Cumulative'!M86="","",IF('FL DOH Cumulative'!M85="",'FL DOH Cumulative'!M86-'FL DOH Cumulative'!M84,'FL DOH Cumulative'!M86-'FL DOH Cumulative'!M85))</f>
        <v>80</v>
      </c>
      <c r="Q85" s="28">
        <f t="shared" si="18"/>
        <v>0.17992177314211213</v>
      </c>
      <c r="R85" s="28">
        <f t="shared" si="13"/>
        <v>0.19191919191919191</v>
      </c>
      <c r="S85" s="29">
        <f>IF('FL DOH Cumulative'!P86="","",IF('FL DOH Cumulative'!P85="",'FL DOH Cumulative'!P86-'FL DOH Cumulative'!P84,'FL DOH Cumulative'!P86-'FL DOH Cumulative'!P85))</f>
        <v>99</v>
      </c>
      <c r="T85" s="26">
        <f>IF('FL DOH Cumulative'!Q86="","",IF('FL DOH Cumulative'!Q85="",'FL DOH Cumulative'!Q86-'FL DOH Cumulative'!Q84,'FL DOH Cumulative'!Q86-'FL DOH Cumulative'!Q85))</f>
        <v>5</v>
      </c>
      <c r="U85" s="27">
        <f>IF('FL DOH Cumulative'!S86="","",IF('FL DOH Cumulative'!S85="",'FL DOH Cumulative'!S86-'FL DOH Cumulative'!S84,'FL DOH Cumulative'!S86-'FL DOH Cumulative'!S85))</f>
        <v>95</v>
      </c>
      <c r="V85" s="27">
        <f>IF('FL DOH Cumulative'!R86="","",IF('FL DOH Cumulative'!R85="",'FL DOH Cumulative'!R86-'FL DOH Cumulative'!R84,'FL DOH Cumulative'!R86-'FL DOH Cumulative'!R85))</f>
        <v>542</v>
      </c>
      <c r="W85" s="28">
        <f t="shared" si="15"/>
        <v>0.15163104611923509</v>
      </c>
      <c r="X85" s="28">
        <f t="shared" si="14"/>
        <v>0.14913657770800628</v>
      </c>
      <c r="Y85" s="29">
        <f>IF('FL DOH Cumulative'!U86="","",IF('FL DOH Cumulative'!U85="",'FL DOH Cumulative'!U86-'FL DOH Cumulative'!U84,'FL DOH Cumulative'!U86-'FL DOH Cumulative'!U85))</f>
        <v>642</v>
      </c>
      <c r="Z85" s="26">
        <v>40</v>
      </c>
      <c r="AA85" s="27">
        <v>1720</v>
      </c>
      <c r="AB85" s="25">
        <f t="shared" si="19"/>
        <v>1.5975356400888315E-2</v>
      </c>
      <c r="AC85" s="6">
        <v>129</v>
      </c>
      <c r="AD85" s="7">
        <v>1733</v>
      </c>
      <c r="AE85" s="25">
        <f t="shared" si="20"/>
        <v>5.4188707098044041E-2</v>
      </c>
      <c r="AF85" s="28"/>
    </row>
    <row r="86" spans="1:32">
      <c r="A86" s="1">
        <v>44223</v>
      </c>
      <c r="B86" s="26">
        <f>IF('FL DOH Cumulative'!B87="","",IF('FL DOH Cumulative'!B86="",'FL DOH Cumulative'!B87-'FL DOH Cumulative'!B85,'FL DOH Cumulative'!B87-'FL DOH Cumulative'!B86))</f>
        <v>0</v>
      </c>
      <c r="C86" s="27">
        <f>IF('FL DOH Cumulative'!D87="","",IF('FL DOH Cumulative'!D86="",'FL DOH Cumulative'!D87-'FL DOH Cumulative'!D85,'FL DOH Cumulative'!D87-'FL DOH Cumulative'!D86))</f>
        <v>81</v>
      </c>
      <c r="D86" s="27">
        <f>IF('FL DOH Cumulative'!C87="","",IF('FL DOH Cumulative'!C86="",'FL DOH Cumulative'!C87-'FL DOH Cumulative'!C85,'FL DOH Cumulative'!C87-'FL DOH Cumulative'!C86))</f>
        <v>324</v>
      </c>
      <c r="E86" s="28">
        <f t="shared" si="16"/>
        <v>0.17167019027484143</v>
      </c>
      <c r="F86" s="28">
        <f t="shared" si="11"/>
        <v>0.2</v>
      </c>
      <c r="G86" s="29">
        <f>IF('FL DOH Cumulative'!F87="","",IF('FL DOH Cumulative'!F86="",'FL DOH Cumulative'!F87-'FL DOH Cumulative'!F85,'FL DOH Cumulative'!F87-'FL DOH Cumulative'!F86))</f>
        <v>405</v>
      </c>
      <c r="H86" s="26">
        <f>IF('FL DOH Cumulative'!G87="","",IF('FL DOH Cumulative'!G86="",'FL DOH Cumulative'!G87-'FL DOH Cumulative'!G85,'FL DOH Cumulative'!G87-'FL DOH Cumulative'!G86))</f>
        <v>4</v>
      </c>
      <c r="I86" s="27">
        <f>IF('FL DOH Cumulative'!I87="","",IF('FL DOH Cumulative'!I86="",'FL DOH Cumulative'!I87-'FL DOH Cumulative'!I85,'FL DOH Cumulative'!I87-'FL DOH Cumulative'!I86))</f>
        <v>22</v>
      </c>
      <c r="J86" s="27">
        <f>IF('FL DOH Cumulative'!H87="","",IF('FL DOH Cumulative'!H86="",'FL DOH Cumulative'!H87-'FL DOH Cumulative'!H85,'FL DOH Cumulative'!H87-'FL DOH Cumulative'!H86))</f>
        <v>153</v>
      </c>
      <c r="K86" s="28">
        <f t="shared" si="17"/>
        <v>0.12762520193861066</v>
      </c>
      <c r="L86" s="28">
        <f t="shared" si="12"/>
        <v>0.12571428571428572</v>
      </c>
      <c r="M86" s="29">
        <f>IF('FL DOH Cumulative'!K87="","",IF('FL DOH Cumulative'!K86="",'FL DOH Cumulative'!K87-'FL DOH Cumulative'!K85,'FL DOH Cumulative'!K87-'FL DOH Cumulative'!K86))</f>
        <v>179</v>
      </c>
      <c r="N86" s="26">
        <f>IF('FL DOH Cumulative'!L87="","",IF('FL DOH Cumulative'!L86="",'FL DOH Cumulative'!L87-'FL DOH Cumulative'!L85,'FL DOH Cumulative'!L87-'FL DOH Cumulative'!L86))</f>
        <v>0</v>
      </c>
      <c r="O86" s="27">
        <f>IF('FL DOH Cumulative'!N87="","",IF('FL DOH Cumulative'!N86="",'FL DOH Cumulative'!N87-'FL DOH Cumulative'!N85,'FL DOH Cumulative'!N87-'FL DOH Cumulative'!N86))</f>
        <v>21</v>
      </c>
      <c r="P86" s="27">
        <f>IF('FL DOH Cumulative'!M87="","",IF('FL DOH Cumulative'!M86="",'FL DOH Cumulative'!M87-'FL DOH Cumulative'!M85,'FL DOH Cumulative'!M87-'FL DOH Cumulative'!M86))</f>
        <v>156</v>
      </c>
      <c r="Q86" s="28">
        <f t="shared" si="18"/>
        <v>0.16501240694789082</v>
      </c>
      <c r="R86" s="28">
        <f t="shared" si="13"/>
        <v>0.11864406779661017</v>
      </c>
      <c r="S86" s="29">
        <f>IF('FL DOH Cumulative'!P87="","",IF('FL DOH Cumulative'!P86="",'FL DOH Cumulative'!P87-'FL DOH Cumulative'!P85,'FL DOH Cumulative'!P87-'FL DOH Cumulative'!P86))</f>
        <v>177</v>
      </c>
      <c r="T86" s="26">
        <f>IF('FL DOH Cumulative'!Q87="","",IF('FL DOH Cumulative'!Q86="",'FL DOH Cumulative'!Q87-'FL DOH Cumulative'!Q85,'FL DOH Cumulative'!Q87-'FL DOH Cumulative'!Q86))</f>
        <v>4</v>
      </c>
      <c r="U86" s="27">
        <f>IF('FL DOH Cumulative'!S87="","",IF('FL DOH Cumulative'!S86="",'FL DOH Cumulative'!S87-'FL DOH Cumulative'!S85,'FL DOH Cumulative'!S87-'FL DOH Cumulative'!S86))</f>
        <v>124</v>
      </c>
      <c r="V86" s="27">
        <f>IF('FL DOH Cumulative'!R87="","",IF('FL DOH Cumulative'!R86="",'FL DOH Cumulative'!R87-'FL DOH Cumulative'!R85,'FL DOH Cumulative'!R87-'FL DOH Cumulative'!R86))</f>
        <v>633</v>
      </c>
      <c r="W86" s="28">
        <f t="shared" si="15"/>
        <v>0.15808573372646859</v>
      </c>
      <c r="X86" s="28">
        <f t="shared" si="14"/>
        <v>0.16380449141347425</v>
      </c>
      <c r="Y86" s="29">
        <f>IF('FL DOH Cumulative'!U87="","",IF('FL DOH Cumulative'!U86="",'FL DOH Cumulative'!U87-'FL DOH Cumulative'!U85,'FL DOH Cumulative'!U87-'FL DOH Cumulative'!U86))</f>
        <v>761</v>
      </c>
      <c r="Z86" s="26">
        <v>63</v>
      </c>
      <c r="AA86" s="27">
        <v>2735</v>
      </c>
      <c r="AB86" s="25">
        <f t="shared" si="19"/>
        <v>1.8160715504881547E-2</v>
      </c>
      <c r="AC86" s="6">
        <v>165</v>
      </c>
      <c r="AD86" s="7">
        <v>2599</v>
      </c>
      <c r="AE86" s="25">
        <f t="shared" si="20"/>
        <v>5.6142063831085616E-2</v>
      </c>
      <c r="AF86" s="28"/>
    </row>
    <row r="87" spans="1:32">
      <c r="A87" s="1">
        <v>44224</v>
      </c>
      <c r="B87" s="26">
        <f>IF('FL DOH Cumulative'!B88="","",IF('FL DOH Cumulative'!B87="",'FL DOH Cumulative'!B88-'FL DOH Cumulative'!B86,'FL DOH Cumulative'!B88-'FL DOH Cumulative'!B87))</f>
        <v>0</v>
      </c>
      <c r="C87" s="27">
        <f>IF('FL DOH Cumulative'!D88="","",IF('FL DOH Cumulative'!D87="",'FL DOH Cumulative'!D88-'FL DOH Cumulative'!D86,'FL DOH Cumulative'!D88-'FL DOH Cumulative'!D87))</f>
        <v>78</v>
      </c>
      <c r="D87" s="27">
        <f>IF('FL DOH Cumulative'!C88="","",IF('FL DOH Cumulative'!C87="",'FL DOH Cumulative'!C88-'FL DOH Cumulative'!C86,'FL DOH Cumulative'!C88-'FL DOH Cumulative'!C87))</f>
        <v>71</v>
      </c>
      <c r="E87" s="28">
        <f t="shared" si="16"/>
        <v>0.18379790940766549</v>
      </c>
      <c r="F87" s="28">
        <f t="shared" si="11"/>
        <v>0.52348993288590606</v>
      </c>
      <c r="G87" s="29">
        <f>IF('FL DOH Cumulative'!F88="","",IF('FL DOH Cumulative'!F87="",'FL DOH Cumulative'!F88-'FL DOH Cumulative'!F86,'FL DOH Cumulative'!F88-'FL DOH Cumulative'!F87))</f>
        <v>149</v>
      </c>
      <c r="H87" s="26">
        <f>IF('FL DOH Cumulative'!G88="","",IF('FL DOH Cumulative'!G87="",'FL DOH Cumulative'!G88-'FL DOH Cumulative'!G86,'FL DOH Cumulative'!G88-'FL DOH Cumulative'!G87))</f>
        <v>1</v>
      </c>
      <c r="I87" s="27">
        <f>IF('FL DOH Cumulative'!I88="","",IF('FL DOH Cumulative'!I87="",'FL DOH Cumulative'!I88-'FL DOH Cumulative'!I86,'FL DOH Cumulative'!I88-'FL DOH Cumulative'!I87))</f>
        <v>14</v>
      </c>
      <c r="J87" s="27">
        <f>IF('FL DOH Cumulative'!H88="","",IF('FL DOH Cumulative'!H87="",'FL DOH Cumulative'!H88-'FL DOH Cumulative'!H86,'FL DOH Cumulative'!H88-'FL DOH Cumulative'!H87))</f>
        <v>97</v>
      </c>
      <c r="K87" s="28">
        <f t="shared" si="17"/>
        <v>0.12176814011676397</v>
      </c>
      <c r="L87" s="28">
        <f t="shared" si="12"/>
        <v>0.12612612612612611</v>
      </c>
      <c r="M87" s="29">
        <f>IF('FL DOH Cumulative'!K88="","",IF('FL DOH Cumulative'!K87="",'FL DOH Cumulative'!K88-'FL DOH Cumulative'!K86,'FL DOH Cumulative'!K88-'FL DOH Cumulative'!K87))</f>
        <v>112</v>
      </c>
      <c r="N87" s="26">
        <f>IF('FL DOH Cumulative'!L88="","",IF('FL DOH Cumulative'!L87="",'FL DOH Cumulative'!L88-'FL DOH Cumulative'!L86,'FL DOH Cumulative'!L88-'FL DOH Cumulative'!L87))</f>
        <v>0</v>
      </c>
      <c r="O87" s="27">
        <f>IF('FL DOH Cumulative'!N88="","",IF('FL DOH Cumulative'!N87="",'FL DOH Cumulative'!N88-'FL DOH Cumulative'!N86,'FL DOH Cumulative'!N88-'FL DOH Cumulative'!N87))</f>
        <v>23</v>
      </c>
      <c r="P87" s="27">
        <f>IF('FL DOH Cumulative'!M88="","",IF('FL DOH Cumulative'!M87="",'FL DOH Cumulative'!M88-'FL DOH Cumulative'!M86,'FL DOH Cumulative'!M88-'FL DOH Cumulative'!M87))</f>
        <v>28</v>
      </c>
      <c r="Q87" s="28">
        <f t="shared" si="18"/>
        <v>0.16811955168119552</v>
      </c>
      <c r="R87" s="28">
        <f t="shared" si="13"/>
        <v>0.45098039215686275</v>
      </c>
      <c r="S87" s="29">
        <f>IF('FL DOH Cumulative'!P88="","",IF('FL DOH Cumulative'!P87="",'FL DOH Cumulative'!P88-'FL DOH Cumulative'!P86,'FL DOH Cumulative'!P88-'FL DOH Cumulative'!P87))</f>
        <v>51</v>
      </c>
      <c r="T87" s="26">
        <f>IF('FL DOH Cumulative'!Q88="","",IF('FL DOH Cumulative'!Q87="",'FL DOH Cumulative'!Q88-'FL DOH Cumulative'!Q86,'FL DOH Cumulative'!Q88-'FL DOH Cumulative'!Q87))</f>
        <v>1</v>
      </c>
      <c r="U87" s="27">
        <f>IF('FL DOH Cumulative'!S88="","",IF('FL DOH Cumulative'!S87="",'FL DOH Cumulative'!S88-'FL DOH Cumulative'!S86,'FL DOH Cumulative'!S88-'FL DOH Cumulative'!S87))</f>
        <v>115</v>
      </c>
      <c r="V87" s="27">
        <f>IF('FL DOH Cumulative'!R88="","",IF('FL DOH Cumulative'!R87="",'FL DOH Cumulative'!R88-'FL DOH Cumulative'!R86,'FL DOH Cumulative'!R88-'FL DOH Cumulative'!R87))</f>
        <v>196</v>
      </c>
      <c r="W87" s="28">
        <f t="shared" si="15"/>
        <v>0.16356444858073524</v>
      </c>
      <c r="X87" s="28">
        <f t="shared" si="14"/>
        <v>0.36977491961414793</v>
      </c>
      <c r="Y87" s="29">
        <f>IF('FL DOH Cumulative'!U88="","",IF('FL DOH Cumulative'!U87="",'FL DOH Cumulative'!U88-'FL DOH Cumulative'!U86,'FL DOH Cumulative'!U88-'FL DOH Cumulative'!U87))</f>
        <v>312</v>
      </c>
      <c r="Z87" s="26">
        <v>32</v>
      </c>
      <c r="AA87" s="27">
        <v>1508</v>
      </c>
      <c r="AB87" s="25">
        <f t="shared" si="19"/>
        <v>1.928555774709621E-2</v>
      </c>
      <c r="AC87" s="6">
        <v>129</v>
      </c>
      <c r="AD87" s="7">
        <v>865</v>
      </c>
      <c r="AE87" s="25">
        <f t="shared" si="20"/>
        <v>5.812351246398597E-2</v>
      </c>
      <c r="AF87" s="28"/>
    </row>
    <row r="88" spans="1:32">
      <c r="A88" s="1">
        <v>44225</v>
      </c>
      <c r="B88" s="26">
        <f>IF('FL DOH Cumulative'!B89="","",IF('FL DOH Cumulative'!B88="",'FL DOH Cumulative'!B89-'FL DOH Cumulative'!B87,'FL DOH Cumulative'!B89-'FL DOH Cumulative'!B88))</f>
        <v>0</v>
      </c>
      <c r="C88" s="27">
        <f>IF('FL DOH Cumulative'!D89="","",IF('FL DOH Cumulative'!D88="",'FL DOH Cumulative'!D89-'FL DOH Cumulative'!D87,'FL DOH Cumulative'!D89-'FL DOH Cumulative'!D88))</f>
        <v>127</v>
      </c>
      <c r="D88" s="27">
        <f>IF('FL DOH Cumulative'!C89="","",IF('FL DOH Cumulative'!C88="",'FL DOH Cumulative'!C89-'FL DOH Cumulative'!C87,'FL DOH Cumulative'!C89-'FL DOH Cumulative'!C88))</f>
        <v>633</v>
      </c>
      <c r="E88" s="28">
        <f t="shared" si="16"/>
        <v>0.19422911283376398</v>
      </c>
      <c r="F88" s="28">
        <f t="shared" si="11"/>
        <v>0.16710526315789473</v>
      </c>
      <c r="G88" s="29">
        <f>IF('FL DOH Cumulative'!F89="","",IF('FL DOH Cumulative'!F88="",'FL DOH Cumulative'!F89-'FL DOH Cumulative'!F87,'FL DOH Cumulative'!F89-'FL DOH Cumulative'!F88))</f>
        <v>760</v>
      </c>
      <c r="H88" s="26">
        <f>IF('FL DOH Cumulative'!G89="","",IF('FL DOH Cumulative'!G88="",'FL DOH Cumulative'!G89-'FL DOH Cumulative'!G87,'FL DOH Cumulative'!G89-'FL DOH Cumulative'!G88))</f>
        <v>7</v>
      </c>
      <c r="I88" s="27">
        <f>IF('FL DOH Cumulative'!I89="","",IF('FL DOH Cumulative'!I88="",'FL DOH Cumulative'!I89-'FL DOH Cumulative'!I87,'FL DOH Cumulative'!I89-'FL DOH Cumulative'!I88))</f>
        <v>18</v>
      </c>
      <c r="J88" s="27">
        <f>IF('FL DOH Cumulative'!H89="","",IF('FL DOH Cumulative'!H88="",'FL DOH Cumulative'!H89-'FL DOH Cumulative'!H87,'FL DOH Cumulative'!H89-'FL DOH Cumulative'!H88))</f>
        <v>217</v>
      </c>
      <c r="K88" s="28">
        <f t="shared" si="17"/>
        <v>0.11728395061728394</v>
      </c>
      <c r="L88" s="28">
        <f t="shared" si="12"/>
        <v>7.6595744680851063E-2</v>
      </c>
      <c r="M88" s="29">
        <f>IF('FL DOH Cumulative'!K89="","",IF('FL DOH Cumulative'!K88="",'FL DOH Cumulative'!K89-'FL DOH Cumulative'!K87,'FL DOH Cumulative'!K89-'FL DOH Cumulative'!K88))</f>
        <v>242</v>
      </c>
      <c r="N88" s="26">
        <f>IF('FL DOH Cumulative'!L89="","",IF('FL DOH Cumulative'!L88="",'FL DOH Cumulative'!L89-'FL DOH Cumulative'!L87,'FL DOH Cumulative'!L89-'FL DOH Cumulative'!L88))</f>
        <v>0</v>
      </c>
      <c r="O88" s="27">
        <f>IF('FL DOH Cumulative'!N89="","",IF('FL DOH Cumulative'!N88="",'FL DOH Cumulative'!N89-'FL DOH Cumulative'!N87,'FL DOH Cumulative'!N89-'FL DOH Cumulative'!N88))</f>
        <v>23</v>
      </c>
      <c r="P88" s="27">
        <f>IF('FL DOH Cumulative'!M89="","",IF('FL DOH Cumulative'!M88="",'FL DOH Cumulative'!M89-'FL DOH Cumulative'!M87,'FL DOH Cumulative'!M89-'FL DOH Cumulative'!M88))</f>
        <v>96</v>
      </c>
      <c r="Q88" s="28">
        <f t="shared" si="18"/>
        <v>0.18205804749340371</v>
      </c>
      <c r="R88" s="28">
        <f t="shared" si="13"/>
        <v>0.19327731092436976</v>
      </c>
      <c r="S88" s="29">
        <f>IF('FL DOH Cumulative'!P89="","",IF('FL DOH Cumulative'!P88="",'FL DOH Cumulative'!P89-'FL DOH Cumulative'!P87,'FL DOH Cumulative'!P89-'FL DOH Cumulative'!P88))</f>
        <v>119</v>
      </c>
      <c r="T88" s="26">
        <f>IF('FL DOH Cumulative'!Q89="","",IF('FL DOH Cumulative'!Q88="",'FL DOH Cumulative'!Q89-'FL DOH Cumulative'!Q87,'FL DOH Cumulative'!Q89-'FL DOH Cumulative'!Q88))</f>
        <v>7</v>
      </c>
      <c r="U88" s="27">
        <f>IF('FL DOH Cumulative'!S89="","",IF('FL DOH Cumulative'!S88="",'FL DOH Cumulative'!S89-'FL DOH Cumulative'!S87,'FL DOH Cumulative'!S89-'FL DOH Cumulative'!S88))</f>
        <v>168</v>
      </c>
      <c r="V88" s="27">
        <f>IF('FL DOH Cumulative'!R89="","",IF('FL DOH Cumulative'!R88="",'FL DOH Cumulative'!R89-'FL DOH Cumulative'!R87,'FL DOH Cumulative'!R89-'FL DOH Cumulative'!R88))</f>
        <v>946</v>
      </c>
      <c r="W88" s="28">
        <f t="shared" si="15"/>
        <v>0.17133364973896537</v>
      </c>
      <c r="X88" s="28">
        <f t="shared" si="14"/>
        <v>0.15080789946140036</v>
      </c>
      <c r="Y88" s="29">
        <f>IF('FL DOH Cumulative'!U89="","",IF('FL DOH Cumulative'!U88="",'FL DOH Cumulative'!U89-'FL DOH Cumulative'!U87,'FL DOH Cumulative'!U89-'FL DOH Cumulative'!U88))</f>
        <v>1121</v>
      </c>
      <c r="Z88" s="26">
        <v>93</v>
      </c>
      <c r="AA88" s="27">
        <v>4737</v>
      </c>
      <c r="AB88" s="25">
        <f t="shared" si="19"/>
        <v>2.0317416883294567E-2</v>
      </c>
      <c r="AC88" s="6">
        <v>214</v>
      </c>
      <c r="AD88" s="7">
        <v>4397</v>
      </c>
      <c r="AE88" s="25">
        <f t="shared" si="20"/>
        <v>6.1074038767079758E-2</v>
      </c>
      <c r="AF88" s="28"/>
    </row>
    <row r="89" spans="1:32">
      <c r="A89" s="1">
        <v>44226</v>
      </c>
      <c r="B89" s="26">
        <f>IF('FL DOH Cumulative'!B90="","",IF('FL DOH Cumulative'!B89="",'FL DOH Cumulative'!B90-'FL DOH Cumulative'!B88,'FL DOH Cumulative'!B90-'FL DOH Cumulative'!B89))</f>
        <v>0</v>
      </c>
      <c r="C89" s="27">
        <f>IF('FL DOH Cumulative'!D90="","",IF('FL DOH Cumulative'!D89="",'FL DOH Cumulative'!D90-'FL DOH Cumulative'!D88,'FL DOH Cumulative'!D90-'FL DOH Cumulative'!D89))</f>
        <v>7</v>
      </c>
      <c r="D89" s="27">
        <f>IF('FL DOH Cumulative'!C90="","",IF('FL DOH Cumulative'!C89="",'FL DOH Cumulative'!C90-'FL DOH Cumulative'!C88,'FL DOH Cumulative'!C90-'FL DOH Cumulative'!C89))</f>
        <v>297</v>
      </c>
      <c r="E89" s="28">
        <f t="shared" si="16"/>
        <v>0.17467760844079719</v>
      </c>
      <c r="F89" s="28">
        <f t="shared" si="11"/>
        <v>2.3026315789473683E-2</v>
      </c>
      <c r="G89" s="29">
        <f>IF('FL DOH Cumulative'!F90="","",IF('FL DOH Cumulative'!F89="",'FL DOH Cumulative'!F90-'FL DOH Cumulative'!F88,'FL DOH Cumulative'!F90-'FL DOH Cumulative'!F89))</f>
        <v>304</v>
      </c>
      <c r="H89" s="26">
        <f>IF('FL DOH Cumulative'!G90="","",IF('FL DOH Cumulative'!G89="",'FL DOH Cumulative'!G90-'FL DOH Cumulative'!G88,'FL DOH Cumulative'!G90-'FL DOH Cumulative'!G89))</f>
        <v>4</v>
      </c>
      <c r="I89" s="27">
        <f>IF('FL DOH Cumulative'!I90="","",IF('FL DOH Cumulative'!I89="",'FL DOH Cumulative'!I90-'FL DOH Cumulative'!I88,'FL DOH Cumulative'!I90-'FL DOH Cumulative'!I89))</f>
        <v>24</v>
      </c>
      <c r="J89" s="27">
        <f>IF('FL DOH Cumulative'!H90="","",IF('FL DOH Cumulative'!H89="",'FL DOH Cumulative'!H90-'FL DOH Cumulative'!H88,'FL DOH Cumulative'!H90-'FL DOH Cumulative'!H89))</f>
        <v>183</v>
      </c>
      <c r="K89" s="28">
        <f t="shared" si="17"/>
        <v>0.11205432937181664</v>
      </c>
      <c r="L89" s="28">
        <f t="shared" si="12"/>
        <v>0.11594202898550725</v>
      </c>
      <c r="M89" s="29">
        <f>IF('FL DOH Cumulative'!K90="","",IF('FL DOH Cumulative'!K89="",'FL DOH Cumulative'!K90-'FL DOH Cumulative'!K88,'FL DOH Cumulative'!K90-'FL DOH Cumulative'!K89))</f>
        <v>211</v>
      </c>
      <c r="N89" s="26">
        <f>IF('FL DOH Cumulative'!L90="","",IF('FL DOH Cumulative'!L89="",'FL DOH Cumulative'!L90-'FL DOH Cumulative'!L88,'FL DOH Cumulative'!L90-'FL DOH Cumulative'!L89))</f>
        <v>0</v>
      </c>
      <c r="O89" s="27">
        <f>IF('FL DOH Cumulative'!N90="","",IF('FL DOH Cumulative'!N89="",'FL DOH Cumulative'!N90-'FL DOH Cumulative'!N88,'FL DOH Cumulative'!N90-'FL DOH Cumulative'!N89))</f>
        <v>17</v>
      </c>
      <c r="P89" s="27">
        <f>IF('FL DOH Cumulative'!M90="","",IF('FL DOH Cumulative'!M89="",'FL DOH Cumulative'!M90-'FL DOH Cumulative'!M88,'FL DOH Cumulative'!M90-'FL DOH Cumulative'!M89))</f>
        <v>147</v>
      </c>
      <c r="Q89" s="28">
        <f t="shared" si="18"/>
        <v>0.16807738814993953</v>
      </c>
      <c r="R89" s="28">
        <f t="shared" si="13"/>
        <v>0.10365853658536585</v>
      </c>
      <c r="S89" s="29">
        <f>IF('FL DOH Cumulative'!P90="","",IF('FL DOH Cumulative'!P89="",'FL DOH Cumulative'!P90-'FL DOH Cumulative'!P88,'FL DOH Cumulative'!P90-'FL DOH Cumulative'!P89))</f>
        <v>164</v>
      </c>
      <c r="T89" s="26">
        <f>IF('FL DOH Cumulative'!Q90="","",IF('FL DOH Cumulative'!Q89="",'FL DOH Cumulative'!Q90-'FL DOH Cumulative'!Q88,'FL DOH Cumulative'!Q90-'FL DOH Cumulative'!Q89))</f>
        <v>4</v>
      </c>
      <c r="U89" s="27">
        <f>IF('FL DOH Cumulative'!S90="","",IF('FL DOH Cumulative'!S89="",'FL DOH Cumulative'!S90-'FL DOH Cumulative'!S88,'FL DOH Cumulative'!S90-'FL DOH Cumulative'!S89))</f>
        <v>48</v>
      </c>
      <c r="V89" s="27">
        <f>IF('FL DOH Cumulative'!R90="","",IF('FL DOH Cumulative'!R89="",'FL DOH Cumulative'!R90-'FL DOH Cumulative'!R88,'FL DOH Cumulative'!R90-'FL DOH Cumulative'!R89))</f>
        <v>627</v>
      </c>
      <c r="W89" s="28">
        <f t="shared" si="15"/>
        <v>0.15731814198071867</v>
      </c>
      <c r="X89" s="28">
        <f t="shared" si="14"/>
        <v>7.1111111111111111E-2</v>
      </c>
      <c r="Y89" s="29">
        <f>IF('FL DOH Cumulative'!U90="","",IF('FL DOH Cumulative'!U89="",'FL DOH Cumulative'!U90-'FL DOH Cumulative'!U88,'FL DOH Cumulative'!U90-'FL DOH Cumulative'!U89))</f>
        <v>679</v>
      </c>
      <c r="Z89" s="26">
        <v>1</v>
      </c>
      <c r="AA89" s="27">
        <v>10</v>
      </c>
      <c r="AB89" s="25">
        <f t="shared" si="19"/>
        <v>2.0310469807836969E-2</v>
      </c>
      <c r="AC89" s="6">
        <v>70</v>
      </c>
      <c r="AD89" s="7">
        <v>2226</v>
      </c>
      <c r="AE89" s="25">
        <f t="shared" si="20"/>
        <v>5.5254340542187023E-2</v>
      </c>
      <c r="AF89" s="28"/>
    </row>
    <row r="90" spans="1:32">
      <c r="A90" s="1">
        <v>44227</v>
      </c>
      <c r="B90" s="26">
        <f>IF('FL DOH Cumulative'!B91="","",IF('FL DOH Cumulative'!B90="",'FL DOH Cumulative'!B91-'FL DOH Cumulative'!B89,'FL DOH Cumulative'!B91-'FL DOH Cumulative'!B90))</f>
        <v>0</v>
      </c>
      <c r="C90" s="27">
        <f>IF('FL DOH Cumulative'!D91="","",IF('FL DOH Cumulative'!D90="",'FL DOH Cumulative'!D91-'FL DOH Cumulative'!D89,'FL DOH Cumulative'!D91-'FL DOH Cumulative'!D90))</f>
        <v>5</v>
      </c>
      <c r="D90" s="27">
        <f>IF('FL DOH Cumulative'!C91="","",IF('FL DOH Cumulative'!C90="",'FL DOH Cumulative'!C91-'FL DOH Cumulative'!C89,'FL DOH Cumulative'!C91-'FL DOH Cumulative'!C90))</f>
        <v>175</v>
      </c>
      <c r="E90" s="28">
        <f t="shared" si="16"/>
        <v>0.16979591836734695</v>
      </c>
      <c r="F90" s="28">
        <f t="shared" si="11"/>
        <v>2.7777777777777776E-2</v>
      </c>
      <c r="G90" s="29">
        <f>IF('FL DOH Cumulative'!F91="","",IF('FL DOH Cumulative'!F90="",'FL DOH Cumulative'!F91-'FL DOH Cumulative'!F89,'FL DOH Cumulative'!F91-'FL DOH Cumulative'!F90))</f>
        <v>180</v>
      </c>
      <c r="H90" s="26">
        <f>IF('FL DOH Cumulative'!G91="","",IF('FL DOH Cumulative'!G90="",'FL DOH Cumulative'!G91-'FL DOH Cumulative'!G89,'FL DOH Cumulative'!G91-'FL DOH Cumulative'!G90))</f>
        <v>1</v>
      </c>
      <c r="I90" s="27">
        <f>IF('FL DOH Cumulative'!I91="","",IF('FL DOH Cumulative'!I90="",'FL DOH Cumulative'!I91-'FL DOH Cumulative'!I89,'FL DOH Cumulative'!I91-'FL DOH Cumulative'!I90))</f>
        <v>13</v>
      </c>
      <c r="J90" s="27">
        <f>IF('FL DOH Cumulative'!H91="","",IF('FL DOH Cumulative'!H90="",'FL DOH Cumulative'!H91-'FL DOH Cumulative'!H89,'FL DOH Cumulative'!H91-'FL DOH Cumulative'!H90))</f>
        <v>114</v>
      </c>
      <c r="K90" s="28">
        <f t="shared" si="17"/>
        <v>0.1117696867061812</v>
      </c>
      <c r="L90" s="28">
        <f t="shared" si="12"/>
        <v>0.10236220472440945</v>
      </c>
      <c r="M90" s="29">
        <f>IF('FL DOH Cumulative'!K91="","",IF('FL DOH Cumulative'!K90="",'FL DOH Cumulative'!K91-'FL DOH Cumulative'!K89,'FL DOH Cumulative'!K91-'FL DOH Cumulative'!K90))</f>
        <v>128</v>
      </c>
      <c r="N90" s="26">
        <f>IF('FL DOH Cumulative'!L91="","",IF('FL DOH Cumulative'!L90="",'FL DOH Cumulative'!L91-'FL DOH Cumulative'!L89,'FL DOH Cumulative'!L91-'FL DOH Cumulative'!L90))</f>
        <v>0</v>
      </c>
      <c r="O90" s="27">
        <f>IF('FL DOH Cumulative'!N91="","",IF('FL DOH Cumulative'!N90="",'FL DOH Cumulative'!N91-'FL DOH Cumulative'!N89,'FL DOH Cumulative'!N91-'FL DOH Cumulative'!N90))</f>
        <v>7</v>
      </c>
      <c r="P90" s="27">
        <f>IF('FL DOH Cumulative'!M91="","",IF('FL DOH Cumulative'!M90="",'FL DOH Cumulative'!M91-'FL DOH Cumulative'!M89,'FL DOH Cumulative'!M91-'FL DOH Cumulative'!M90))</f>
        <v>61</v>
      </c>
      <c r="Q90" s="28">
        <f t="shared" si="18"/>
        <v>0.16329113924050634</v>
      </c>
      <c r="R90" s="28">
        <f t="shared" si="13"/>
        <v>0.10294117647058823</v>
      </c>
      <c r="S90" s="29">
        <f>IF('FL DOH Cumulative'!P91="","",IF('FL DOH Cumulative'!P90="",'FL DOH Cumulative'!P91-'FL DOH Cumulative'!P89,'FL DOH Cumulative'!P91-'FL DOH Cumulative'!P90))</f>
        <v>68</v>
      </c>
      <c r="T90" s="26">
        <f>IF('FL DOH Cumulative'!Q91="","",IF('FL DOH Cumulative'!Q90="",'FL DOH Cumulative'!Q91-'FL DOH Cumulative'!Q89,'FL DOH Cumulative'!Q91-'FL DOH Cumulative'!Q90))</f>
        <v>1</v>
      </c>
      <c r="U90" s="27">
        <f>IF('FL DOH Cumulative'!S91="","",IF('FL DOH Cumulative'!S90="",'FL DOH Cumulative'!S91-'FL DOH Cumulative'!S89,'FL DOH Cumulative'!S91-'FL DOH Cumulative'!S90))</f>
        <v>25</v>
      </c>
      <c r="V90" s="27">
        <f>IF('FL DOH Cumulative'!R91="","",IF('FL DOH Cumulative'!R90="",'FL DOH Cumulative'!R91-'FL DOH Cumulative'!R89,'FL DOH Cumulative'!R91-'FL DOH Cumulative'!R90))</f>
        <v>350</v>
      </c>
      <c r="W90" s="28">
        <f t="shared" si="15"/>
        <v>0.15313277539018322</v>
      </c>
      <c r="X90" s="28">
        <f t="shared" si="14"/>
        <v>6.6666666666666666E-2</v>
      </c>
      <c r="Y90" s="29">
        <f>IF('FL DOH Cumulative'!U91="","",IF('FL DOH Cumulative'!U90="",'FL DOH Cumulative'!U91-'FL DOH Cumulative'!U89,'FL DOH Cumulative'!U91-'FL DOH Cumulative'!U90))</f>
        <v>376</v>
      </c>
      <c r="Z90" s="26">
        <v>0</v>
      </c>
      <c r="AA90" s="27">
        <v>770</v>
      </c>
      <c r="AB90" s="25">
        <f t="shared" si="19"/>
        <v>1.9465883477904514E-2</v>
      </c>
      <c r="AC90" s="60">
        <v>34</v>
      </c>
      <c r="AD90" s="60">
        <v>904</v>
      </c>
      <c r="AE90" s="25">
        <f t="shared" si="20"/>
        <v>5.3207944069789022E-2</v>
      </c>
      <c r="AF90" s="28"/>
    </row>
    <row r="91" spans="1:32">
      <c r="A91" s="1">
        <v>44228</v>
      </c>
      <c r="B91" s="26">
        <f>IF('FL DOH Cumulative'!B92="","",IF('FL DOH Cumulative'!B91="",'FL DOH Cumulative'!B92-'FL DOH Cumulative'!B90,'FL DOH Cumulative'!B92-'FL DOH Cumulative'!B91))</f>
        <v>0</v>
      </c>
      <c r="C91" s="27">
        <f>IF('FL DOH Cumulative'!D92="","",IF('FL DOH Cumulative'!D91="",'FL DOH Cumulative'!D92-'FL DOH Cumulative'!D90,'FL DOH Cumulative'!D92-'FL DOH Cumulative'!D91))</f>
        <v>60</v>
      </c>
      <c r="D91" s="27">
        <f>IF('FL DOH Cumulative'!C92="","",IF('FL DOH Cumulative'!C91="",'FL DOH Cumulative'!C92-'FL DOH Cumulative'!C90,'FL DOH Cumulative'!C92-'FL DOH Cumulative'!C91))</f>
        <v>249</v>
      </c>
      <c r="E91" s="28">
        <f t="shared" si="16"/>
        <v>0.16593186372745491</v>
      </c>
      <c r="F91" s="28">
        <f t="shared" si="11"/>
        <v>0.1941747572815534</v>
      </c>
      <c r="G91" s="29">
        <f>IF('FL DOH Cumulative'!F92="","",IF('FL DOH Cumulative'!F91="",'FL DOH Cumulative'!F92-'FL DOH Cumulative'!F90,'FL DOH Cumulative'!F92-'FL DOH Cumulative'!F91))</f>
        <v>309</v>
      </c>
      <c r="H91" s="26">
        <f>IF('FL DOH Cumulative'!G92="","",IF('FL DOH Cumulative'!G91="",'FL DOH Cumulative'!G92-'FL DOH Cumulative'!G90,'FL DOH Cumulative'!G92-'FL DOH Cumulative'!G91))</f>
        <v>1</v>
      </c>
      <c r="I91" s="27">
        <f>IF('FL DOH Cumulative'!I92="","",IF('FL DOH Cumulative'!I91="",'FL DOH Cumulative'!I92-'FL DOH Cumulative'!I90,'FL DOH Cumulative'!I92-'FL DOH Cumulative'!I91))</f>
        <v>15</v>
      </c>
      <c r="J91" s="27">
        <f>IF('FL DOH Cumulative'!H92="","",IF('FL DOH Cumulative'!H91="",'FL DOH Cumulative'!H92-'FL DOH Cumulative'!H90,'FL DOH Cumulative'!H92-'FL DOH Cumulative'!H91))</f>
        <v>160</v>
      </c>
      <c r="K91" s="28">
        <f t="shared" si="17"/>
        <v>0.10677966101694915</v>
      </c>
      <c r="L91" s="28">
        <f t="shared" si="12"/>
        <v>8.5714285714285715E-2</v>
      </c>
      <c r="M91" s="29">
        <f>IF('FL DOH Cumulative'!K92="","",IF('FL DOH Cumulative'!K91="",'FL DOH Cumulative'!K92-'FL DOH Cumulative'!K90,'FL DOH Cumulative'!K92-'FL DOH Cumulative'!K91))</f>
        <v>176</v>
      </c>
      <c r="N91" s="26">
        <f>IF('FL DOH Cumulative'!L92="","",IF('FL DOH Cumulative'!L91="",'FL DOH Cumulative'!L92-'FL DOH Cumulative'!L90,'FL DOH Cumulative'!L92-'FL DOH Cumulative'!L91))</f>
        <v>0</v>
      </c>
      <c r="O91" s="27">
        <f>IF('FL DOH Cumulative'!N92="","",IF('FL DOH Cumulative'!N91="",'FL DOH Cumulative'!N92-'FL DOH Cumulative'!N90,'FL DOH Cumulative'!N92-'FL DOH Cumulative'!N91))</f>
        <v>16</v>
      </c>
      <c r="P91" s="27">
        <f>IF('FL DOH Cumulative'!M92="","",IF('FL DOH Cumulative'!M91="",'FL DOH Cumulative'!M92-'FL DOH Cumulative'!M90,'FL DOH Cumulative'!M92-'FL DOH Cumulative'!M91))</f>
        <v>97</v>
      </c>
      <c r="Q91" s="28">
        <f t="shared" si="18"/>
        <v>0.15929203539823009</v>
      </c>
      <c r="R91" s="28">
        <f t="shared" si="13"/>
        <v>0.1415929203539823</v>
      </c>
      <c r="S91" s="29">
        <f>IF('FL DOH Cumulative'!P92="","",IF('FL DOH Cumulative'!P91="",'FL DOH Cumulative'!P92-'FL DOH Cumulative'!P90,'FL DOH Cumulative'!P92-'FL DOH Cumulative'!P91))</f>
        <v>113</v>
      </c>
      <c r="T91" s="26">
        <f>IF('FL DOH Cumulative'!Q92="","",IF('FL DOH Cumulative'!Q91="",'FL DOH Cumulative'!Q92-'FL DOH Cumulative'!Q90,'FL DOH Cumulative'!Q92-'FL DOH Cumulative'!Q91))</f>
        <v>1</v>
      </c>
      <c r="U91" s="27">
        <f>IF('FL DOH Cumulative'!S92="","",IF('FL DOH Cumulative'!S91="",'FL DOH Cumulative'!S92-'FL DOH Cumulative'!S90,'FL DOH Cumulative'!S92-'FL DOH Cumulative'!S91))</f>
        <v>91</v>
      </c>
      <c r="V91" s="27">
        <f>IF('FL DOH Cumulative'!R92="","",IF('FL DOH Cumulative'!R91="",'FL DOH Cumulative'!R92-'FL DOH Cumulative'!R90,'FL DOH Cumulative'!R92-'FL DOH Cumulative'!R91))</f>
        <v>506</v>
      </c>
      <c r="W91" s="28">
        <f t="shared" si="15"/>
        <v>0.14912673533363188</v>
      </c>
      <c r="X91" s="28">
        <f t="shared" si="14"/>
        <v>0.15242881072026801</v>
      </c>
      <c r="Y91" s="29">
        <f>IF('FL DOH Cumulative'!U92="","",IF('FL DOH Cumulative'!U91="",'FL DOH Cumulative'!U92-'FL DOH Cumulative'!U90,'FL DOH Cumulative'!U92-'FL DOH Cumulative'!U91))</f>
        <v>598</v>
      </c>
      <c r="Z91" s="26">
        <v>49</v>
      </c>
      <c r="AA91" s="27">
        <v>2025</v>
      </c>
      <c r="AB91" s="25">
        <f t="shared" si="19"/>
        <v>2.0169774359718493E-2</v>
      </c>
      <c r="AC91" s="60">
        <v>134</v>
      </c>
      <c r="AD91" s="60">
        <v>2257</v>
      </c>
      <c r="AE91" s="25">
        <f t="shared" si="20"/>
        <v>5.5184157416750756E-2</v>
      </c>
      <c r="AF91" s="28"/>
    </row>
    <row r="92" spans="1:32">
      <c r="A92" s="1">
        <v>44229</v>
      </c>
      <c r="B92" s="26">
        <f>IF('FL DOH Cumulative'!B93="","",IF('FL DOH Cumulative'!B92="",'FL DOH Cumulative'!B93-'FL DOH Cumulative'!B91,'FL DOH Cumulative'!B93-'FL DOH Cumulative'!B92))</f>
        <v>0</v>
      </c>
      <c r="C92" s="27">
        <f>IF('FL DOH Cumulative'!D93="","",IF('FL DOH Cumulative'!D92="",'FL DOH Cumulative'!D93-'FL DOH Cumulative'!D91,'FL DOH Cumulative'!D93-'FL DOH Cumulative'!D92))</f>
        <v>58</v>
      </c>
      <c r="D92" s="27">
        <f>IF('FL DOH Cumulative'!C93="","",IF('FL DOH Cumulative'!C92="",'FL DOH Cumulative'!C93-'FL DOH Cumulative'!C91,'FL DOH Cumulative'!C93-'FL DOH Cumulative'!C92))</f>
        <v>270</v>
      </c>
      <c r="E92" s="28">
        <f t="shared" si="16"/>
        <v>0.17084188911704312</v>
      </c>
      <c r="F92" s="28">
        <f t="shared" si="11"/>
        <v>0.17682926829268292</v>
      </c>
      <c r="G92" s="29">
        <f>IF('FL DOH Cumulative'!F93="","",IF('FL DOH Cumulative'!F92="",'FL DOH Cumulative'!F93-'FL DOH Cumulative'!F91,'FL DOH Cumulative'!F93-'FL DOH Cumulative'!F92))</f>
        <v>328</v>
      </c>
      <c r="H92" s="26">
        <f>IF('FL DOH Cumulative'!G93="","",IF('FL DOH Cumulative'!G92="",'FL DOH Cumulative'!G93-'FL DOH Cumulative'!G91,'FL DOH Cumulative'!G93-'FL DOH Cumulative'!G92))</f>
        <v>3</v>
      </c>
      <c r="I92" s="27">
        <f>IF('FL DOH Cumulative'!I93="","",IF('FL DOH Cumulative'!I92="",'FL DOH Cumulative'!I93-'FL DOH Cumulative'!I91,'FL DOH Cumulative'!I93-'FL DOH Cumulative'!I92))</f>
        <v>13</v>
      </c>
      <c r="J92" s="27">
        <f>IF('FL DOH Cumulative'!H93="","",IF('FL DOH Cumulative'!H92="",'FL DOH Cumulative'!H93-'FL DOH Cumulative'!H91,'FL DOH Cumulative'!H93-'FL DOH Cumulative'!H92))</f>
        <v>146</v>
      </c>
      <c r="K92" s="28">
        <f t="shared" si="17"/>
        <v>0.10008410428931876</v>
      </c>
      <c r="L92" s="28">
        <f t="shared" si="12"/>
        <v>8.1761006289308172E-2</v>
      </c>
      <c r="M92" s="29">
        <f>IF('FL DOH Cumulative'!K93="","",IF('FL DOH Cumulative'!K92="",'FL DOH Cumulative'!K93-'FL DOH Cumulative'!K91,'FL DOH Cumulative'!K93-'FL DOH Cumulative'!K92))</f>
        <v>162</v>
      </c>
      <c r="N92" s="26">
        <f>IF('FL DOH Cumulative'!L93="","",IF('FL DOH Cumulative'!L92="",'FL DOH Cumulative'!L93-'FL DOH Cumulative'!L91,'FL DOH Cumulative'!L93-'FL DOH Cumulative'!L92))</f>
        <v>0</v>
      </c>
      <c r="O92" s="27">
        <f>IF('FL DOH Cumulative'!N93="","",IF('FL DOH Cumulative'!N92="",'FL DOH Cumulative'!N93-'FL DOH Cumulative'!N91,'FL DOH Cumulative'!N93-'FL DOH Cumulative'!N92))</f>
        <v>15</v>
      </c>
      <c r="P92" s="27">
        <f>IF('FL DOH Cumulative'!M93="","",IF('FL DOH Cumulative'!M92="",'FL DOH Cumulative'!M93-'FL DOH Cumulative'!M91,'FL DOH Cumulative'!M93-'FL DOH Cumulative'!M92))</f>
        <v>93</v>
      </c>
      <c r="Q92" s="28">
        <f t="shared" si="18"/>
        <v>0.1525</v>
      </c>
      <c r="R92" s="28">
        <f t="shared" si="13"/>
        <v>0.1388888888888889</v>
      </c>
      <c r="S92" s="29">
        <f>IF('FL DOH Cumulative'!P93="","",IF('FL DOH Cumulative'!P92="",'FL DOH Cumulative'!P93-'FL DOH Cumulative'!P91,'FL DOH Cumulative'!P93-'FL DOH Cumulative'!P92))</f>
        <v>108</v>
      </c>
      <c r="T92" s="26">
        <f>IF('FL DOH Cumulative'!Q93="","",IF('FL DOH Cumulative'!Q92="",'FL DOH Cumulative'!Q93-'FL DOH Cumulative'!Q91,'FL DOH Cumulative'!Q93-'FL DOH Cumulative'!Q92))</f>
        <v>3</v>
      </c>
      <c r="U92" s="27">
        <f>IF('FL DOH Cumulative'!S93="","",IF('FL DOH Cumulative'!S92="",'FL DOH Cumulative'!S93-'FL DOH Cumulative'!S91,'FL DOH Cumulative'!S93-'FL DOH Cumulative'!S92))</f>
        <v>86</v>
      </c>
      <c r="V92" s="27">
        <f>IF('FL DOH Cumulative'!R93="","",IF('FL DOH Cumulative'!R92="",'FL DOH Cumulative'!R93-'FL DOH Cumulative'!R91,'FL DOH Cumulative'!R93-'FL DOH Cumulative'!R92))</f>
        <v>509</v>
      </c>
      <c r="W92" s="28">
        <f t="shared" si="15"/>
        <v>0.14850813743218808</v>
      </c>
      <c r="X92" s="28">
        <f t="shared" si="14"/>
        <v>0.14453781512605043</v>
      </c>
      <c r="Y92" s="29">
        <f>IF('FL DOH Cumulative'!U93="","",IF('FL DOH Cumulative'!U92="",'FL DOH Cumulative'!U93-'FL DOH Cumulative'!U91,'FL DOH Cumulative'!U93-'FL DOH Cumulative'!U92))</f>
        <v>598</v>
      </c>
      <c r="Z92" s="26">
        <v>41</v>
      </c>
      <c r="AA92" s="27">
        <v>2566</v>
      </c>
      <c r="AB92" s="25">
        <f t="shared" si="19"/>
        <v>1.9070403280929595E-2</v>
      </c>
      <c r="AC92" s="60">
        <v>100</v>
      </c>
      <c r="AD92" s="60">
        <v>2495</v>
      </c>
      <c r="AE92" s="25">
        <f t="shared" si="20"/>
        <v>5.0997649044547594E-2</v>
      </c>
      <c r="AF92" s="28"/>
    </row>
    <row r="93" spans="1:32">
      <c r="A93" s="1">
        <v>44230</v>
      </c>
      <c r="B93" s="26">
        <f>IF('FL DOH Cumulative'!B94="","",IF('FL DOH Cumulative'!B93="",'FL DOH Cumulative'!B94-'FL DOH Cumulative'!B92,'FL DOH Cumulative'!B94-'FL DOH Cumulative'!B93))</f>
        <v>0</v>
      </c>
      <c r="C93" s="27">
        <f>IF('FL DOH Cumulative'!D94="","",IF('FL DOH Cumulative'!D93="",'FL DOH Cumulative'!D94-'FL DOH Cumulative'!D92,'FL DOH Cumulative'!D94-'FL DOH Cumulative'!D93))</f>
        <v>38</v>
      </c>
      <c r="D93" s="27">
        <f>IF('FL DOH Cumulative'!C94="","",IF('FL DOH Cumulative'!C93="",'FL DOH Cumulative'!C94-'FL DOH Cumulative'!C92,'FL DOH Cumulative'!C94-'FL DOH Cumulative'!C93))</f>
        <v>76</v>
      </c>
      <c r="E93" s="28">
        <f t="shared" si="16"/>
        <v>0.17397388059701493</v>
      </c>
      <c r="F93" s="28">
        <f t="shared" si="11"/>
        <v>0.33333333333333331</v>
      </c>
      <c r="G93" s="29">
        <f>IF('FL DOH Cumulative'!F94="","",IF('FL DOH Cumulative'!F93="",'FL DOH Cumulative'!F94-'FL DOH Cumulative'!F92,'FL DOH Cumulative'!F94-'FL DOH Cumulative'!F93))</f>
        <v>114</v>
      </c>
      <c r="H93" s="26">
        <f>IF('FL DOH Cumulative'!G94="","",IF('FL DOH Cumulative'!G93="",'FL DOH Cumulative'!G94-'FL DOH Cumulative'!G92,'FL DOH Cumulative'!G94-'FL DOH Cumulative'!G93))</f>
        <v>1</v>
      </c>
      <c r="I93" s="27">
        <f>IF('FL DOH Cumulative'!I94="","",IF('FL DOH Cumulative'!I93="",'FL DOH Cumulative'!I94-'FL DOH Cumulative'!I92,'FL DOH Cumulative'!I94-'FL DOH Cumulative'!I93))</f>
        <v>11</v>
      </c>
      <c r="J93" s="27">
        <f>IF('FL DOH Cumulative'!H94="","",IF('FL DOH Cumulative'!H93="",'FL DOH Cumulative'!H94-'FL DOH Cumulative'!H92,'FL DOH Cumulative'!H94-'FL DOH Cumulative'!H93))</f>
        <v>94</v>
      </c>
      <c r="K93" s="28">
        <f t="shared" si="17"/>
        <v>9.6514745308310987E-2</v>
      </c>
      <c r="L93" s="28">
        <f t="shared" si="12"/>
        <v>0.10476190476190476</v>
      </c>
      <c r="M93" s="29">
        <f>IF('FL DOH Cumulative'!K94="","",IF('FL DOH Cumulative'!K93="",'FL DOH Cumulative'!K94-'FL DOH Cumulative'!K92,'FL DOH Cumulative'!K94-'FL DOH Cumulative'!K93))</f>
        <v>106</v>
      </c>
      <c r="N93" s="26">
        <f>IF('FL DOH Cumulative'!L94="","",IF('FL DOH Cumulative'!L93="",'FL DOH Cumulative'!L94-'FL DOH Cumulative'!L92,'FL DOH Cumulative'!L94-'FL DOH Cumulative'!L93))</f>
        <v>0</v>
      </c>
      <c r="O93" s="27">
        <f>IF('FL DOH Cumulative'!N94="","",IF('FL DOH Cumulative'!N93="",'FL DOH Cumulative'!N94-'FL DOH Cumulative'!N92,'FL DOH Cumulative'!N94-'FL DOH Cumulative'!N93))</f>
        <v>8</v>
      </c>
      <c r="P93" s="27">
        <f>IF('FL DOH Cumulative'!M94="","",IF('FL DOH Cumulative'!M93="",'FL DOH Cumulative'!M94-'FL DOH Cumulative'!M92,'FL DOH Cumulative'!M94-'FL DOH Cumulative'!M93))</f>
        <v>33</v>
      </c>
      <c r="Q93" s="28">
        <f t="shared" si="18"/>
        <v>0.16415662650602408</v>
      </c>
      <c r="R93" s="28">
        <f t="shared" si="13"/>
        <v>0.1951219512195122</v>
      </c>
      <c r="S93" s="29">
        <f>IF('FL DOH Cumulative'!P94="","",IF('FL DOH Cumulative'!P93="",'FL DOH Cumulative'!P94-'FL DOH Cumulative'!P92,'FL DOH Cumulative'!P94-'FL DOH Cumulative'!P93))</f>
        <v>41</v>
      </c>
      <c r="T93" s="26">
        <f>IF('FL DOH Cumulative'!Q94="","",IF('FL DOH Cumulative'!Q93="",'FL DOH Cumulative'!Q94-'FL DOH Cumulative'!Q92,'FL DOH Cumulative'!Q94-'FL DOH Cumulative'!Q93))</f>
        <v>1</v>
      </c>
      <c r="U93" s="27">
        <f>IF('FL DOH Cumulative'!S94="","",IF('FL DOH Cumulative'!S93="",'FL DOH Cumulative'!S94-'FL DOH Cumulative'!S92,'FL DOH Cumulative'!S94-'FL DOH Cumulative'!S93))</f>
        <v>57</v>
      </c>
      <c r="V93" s="27">
        <f>IF('FL DOH Cumulative'!R94="","",IF('FL DOH Cumulative'!R93="",'FL DOH Cumulative'!R94-'FL DOH Cumulative'!R92,'FL DOH Cumulative'!R94-'FL DOH Cumulative'!R93))</f>
        <v>203</v>
      </c>
      <c r="W93" s="28">
        <f t="shared" si="15"/>
        <v>0.15024191494779729</v>
      </c>
      <c r="X93" s="28">
        <f t="shared" si="14"/>
        <v>0.21923076923076923</v>
      </c>
      <c r="Y93" s="29">
        <f>IF('FL DOH Cumulative'!U94="","",IF('FL DOH Cumulative'!U93="",'FL DOH Cumulative'!U94-'FL DOH Cumulative'!U92,'FL DOH Cumulative'!U94-'FL DOH Cumulative'!U93))</f>
        <v>261</v>
      </c>
      <c r="Z93" s="26">
        <v>35</v>
      </c>
      <c r="AA93" s="27">
        <v>2332</v>
      </c>
      <c r="AB93" s="25">
        <f t="shared" si="19"/>
        <v>1.7677301218395662E-2</v>
      </c>
      <c r="AC93" s="60">
        <v>132</v>
      </c>
      <c r="AD93" s="60">
        <v>1313</v>
      </c>
      <c r="AE93" s="25">
        <f t="shared" si="20"/>
        <v>5.3241650294695485E-2</v>
      </c>
      <c r="AF93" s="28"/>
    </row>
    <row r="94" spans="1:32">
      <c r="A94" s="1">
        <v>44231</v>
      </c>
      <c r="B94" s="26">
        <f>IF('FL DOH Cumulative'!B95="","",IF('FL DOH Cumulative'!B94="",'FL DOH Cumulative'!B95-'FL DOH Cumulative'!B93,'FL DOH Cumulative'!B95-'FL DOH Cumulative'!B94))</f>
        <v>0</v>
      </c>
      <c r="C94" s="27">
        <f>IF('FL DOH Cumulative'!D95="","",IF('FL DOH Cumulative'!D94="",'FL DOH Cumulative'!D95-'FL DOH Cumulative'!D93,'FL DOH Cumulative'!D95-'FL DOH Cumulative'!D94))</f>
        <v>67</v>
      </c>
      <c r="D94" s="27">
        <f>IF('FL DOH Cumulative'!C95="","",IF('FL DOH Cumulative'!C94="",'FL DOH Cumulative'!C95-'FL DOH Cumulative'!C93,'FL DOH Cumulative'!C95-'FL DOH Cumulative'!C94))</f>
        <v>413</v>
      </c>
      <c r="E94" s="28">
        <f t="shared" si="16"/>
        <v>0.14626262626262626</v>
      </c>
      <c r="F94" s="28">
        <f t="shared" si="11"/>
        <v>0.13958333333333334</v>
      </c>
      <c r="G94" s="29">
        <f>IF('FL DOH Cumulative'!F95="","",IF('FL DOH Cumulative'!F94="",'FL DOH Cumulative'!F95-'FL DOH Cumulative'!F93,'FL DOH Cumulative'!F95-'FL DOH Cumulative'!F94))</f>
        <v>480</v>
      </c>
      <c r="H94" s="26">
        <f>IF('FL DOH Cumulative'!G95="","",IF('FL DOH Cumulative'!G94="",'FL DOH Cumulative'!G95-'FL DOH Cumulative'!G93,'FL DOH Cumulative'!G95-'FL DOH Cumulative'!G94))</f>
        <v>1</v>
      </c>
      <c r="I94" s="27">
        <f>IF('FL DOH Cumulative'!I95="","",IF('FL DOH Cumulative'!I94="",'FL DOH Cumulative'!I95-'FL DOH Cumulative'!I93,'FL DOH Cumulative'!I95-'FL DOH Cumulative'!I94))</f>
        <v>16</v>
      </c>
      <c r="J94" s="27">
        <f>IF('FL DOH Cumulative'!H95="","",IF('FL DOH Cumulative'!H94="",'FL DOH Cumulative'!H95-'FL DOH Cumulative'!H93,'FL DOH Cumulative'!H95-'FL DOH Cumulative'!H94))</f>
        <v>247</v>
      </c>
      <c r="K94" s="28">
        <f t="shared" si="17"/>
        <v>8.6546026750590088E-2</v>
      </c>
      <c r="L94" s="28">
        <f t="shared" si="12"/>
        <v>6.0836501901140684E-2</v>
      </c>
      <c r="M94" s="29">
        <f>IF('FL DOH Cumulative'!K95="","",IF('FL DOH Cumulative'!K94="",'FL DOH Cumulative'!K95-'FL DOH Cumulative'!K93,'FL DOH Cumulative'!K95-'FL DOH Cumulative'!K94))</f>
        <v>264</v>
      </c>
      <c r="N94" s="26">
        <f>IF('FL DOH Cumulative'!L95="","",IF('FL DOH Cumulative'!L94="",'FL DOH Cumulative'!L95-'FL DOH Cumulative'!L93,'FL DOH Cumulative'!L95-'FL DOH Cumulative'!L94))</f>
        <v>0</v>
      </c>
      <c r="O94" s="27">
        <f>IF('FL DOH Cumulative'!N95="","",IF('FL DOH Cumulative'!N94="",'FL DOH Cumulative'!N95-'FL DOH Cumulative'!N93,'FL DOH Cumulative'!N95-'FL DOH Cumulative'!N94))</f>
        <v>22</v>
      </c>
      <c r="P94" s="27">
        <f>IF('FL DOH Cumulative'!M95="","",IF('FL DOH Cumulative'!M94="",'FL DOH Cumulative'!M95-'FL DOH Cumulative'!M93,'FL DOH Cumulative'!M95-'FL DOH Cumulative'!M94))</f>
        <v>190</v>
      </c>
      <c r="Q94" s="28">
        <f t="shared" si="18"/>
        <v>0.13090909090909092</v>
      </c>
      <c r="R94" s="28">
        <f t="shared" si="13"/>
        <v>0.10377358490566038</v>
      </c>
      <c r="S94" s="29">
        <f>IF('FL DOH Cumulative'!P95="","",IF('FL DOH Cumulative'!P94="",'FL DOH Cumulative'!P95-'FL DOH Cumulative'!P93,'FL DOH Cumulative'!P95-'FL DOH Cumulative'!P94))</f>
        <v>212</v>
      </c>
      <c r="T94" s="26">
        <f>IF('FL DOH Cumulative'!Q95="","",IF('FL DOH Cumulative'!Q94="",'FL DOH Cumulative'!Q95-'FL DOH Cumulative'!Q93,'FL DOH Cumulative'!Q95-'FL DOH Cumulative'!Q94))</f>
        <v>1</v>
      </c>
      <c r="U94" s="27">
        <f>IF('FL DOH Cumulative'!S95="","",IF('FL DOH Cumulative'!S94="",'FL DOH Cumulative'!S95-'FL DOH Cumulative'!S93,'FL DOH Cumulative'!S95-'FL DOH Cumulative'!S94))</f>
        <v>105</v>
      </c>
      <c r="V94" s="27">
        <f>IF('FL DOH Cumulative'!R95="","",IF('FL DOH Cumulative'!R94="",'FL DOH Cumulative'!R95-'FL DOH Cumulative'!R93,'FL DOH Cumulative'!R95-'FL DOH Cumulative'!R94))</f>
        <v>850</v>
      </c>
      <c r="W94" s="28">
        <f t="shared" si="15"/>
        <v>0.12688689564646685</v>
      </c>
      <c r="X94" s="28">
        <f t="shared" si="14"/>
        <v>0.1099476439790576</v>
      </c>
      <c r="Y94" s="29">
        <f>IF('FL DOH Cumulative'!U95="","",IF('FL DOH Cumulative'!U94="",'FL DOH Cumulative'!U95-'FL DOH Cumulative'!U93,'FL DOH Cumulative'!U95-'FL DOH Cumulative'!U94))</f>
        <v>956</v>
      </c>
      <c r="Z94" s="26">
        <v>34</v>
      </c>
      <c r="AA94" s="27">
        <v>2647</v>
      </c>
      <c r="AB94" s="25">
        <f t="shared" si="19"/>
        <v>1.649282920469361E-2</v>
      </c>
      <c r="AC94" s="60">
        <v>129</v>
      </c>
      <c r="AD94" s="60">
        <v>4372</v>
      </c>
      <c r="AE94" s="25">
        <f t="shared" si="20"/>
        <v>4.3297651382009902E-2</v>
      </c>
      <c r="AF94" s="28"/>
    </row>
    <row r="95" spans="1:32">
      <c r="A95" s="1">
        <v>44232</v>
      </c>
      <c r="B95" s="26">
        <f>IF('FL DOH Cumulative'!B96="","",IF('FL DOH Cumulative'!B95="",'FL DOH Cumulative'!B96-'FL DOH Cumulative'!B94,'FL DOH Cumulative'!B96-'FL DOH Cumulative'!B95))</f>
        <v>0</v>
      </c>
      <c r="C95" s="27">
        <f>IF('FL DOH Cumulative'!D96="","",IF('FL DOH Cumulative'!D95="",'FL DOH Cumulative'!D96-'FL DOH Cumulative'!D94,'FL DOH Cumulative'!D96-'FL DOH Cumulative'!D95))</f>
        <v>55</v>
      </c>
      <c r="D95" s="27">
        <f>IF('FL DOH Cumulative'!C96="","",IF('FL DOH Cumulative'!C95="",'FL DOH Cumulative'!C96-'FL DOH Cumulative'!C94,'FL DOH Cumulative'!C96-'FL DOH Cumulative'!C95))</f>
        <v>327</v>
      </c>
      <c r="E95" s="28">
        <f t="shared" si="16"/>
        <v>0.13829279923700524</v>
      </c>
      <c r="F95" s="28">
        <f t="shared" si="11"/>
        <v>0.14397905759162305</v>
      </c>
      <c r="G95" s="29">
        <f>IF('FL DOH Cumulative'!F96="","",IF('FL DOH Cumulative'!F95="",'FL DOH Cumulative'!F96-'FL DOH Cumulative'!F94,'FL DOH Cumulative'!F96-'FL DOH Cumulative'!F95))</f>
        <v>382</v>
      </c>
      <c r="H95" s="26">
        <f>IF('FL DOH Cumulative'!G96="","",IF('FL DOH Cumulative'!G95="",'FL DOH Cumulative'!G96-'FL DOH Cumulative'!G94,'FL DOH Cumulative'!G96-'FL DOH Cumulative'!G95))</f>
        <v>4</v>
      </c>
      <c r="I95" s="27">
        <f>IF('FL DOH Cumulative'!I96="","",IF('FL DOH Cumulative'!I95="",'FL DOH Cumulative'!I96-'FL DOH Cumulative'!I94,'FL DOH Cumulative'!I96-'FL DOH Cumulative'!I95))</f>
        <v>13</v>
      </c>
      <c r="J95" s="27">
        <f>IF('FL DOH Cumulative'!H96="","",IF('FL DOH Cumulative'!H95="",'FL DOH Cumulative'!H96-'FL DOH Cumulative'!H94,'FL DOH Cumulative'!H96-'FL DOH Cumulative'!H95))</f>
        <v>162</v>
      </c>
      <c r="K95" s="28">
        <f t="shared" si="17"/>
        <v>8.6705202312138727E-2</v>
      </c>
      <c r="L95" s="28">
        <f t="shared" si="12"/>
        <v>7.4285714285714288E-2</v>
      </c>
      <c r="M95" s="29">
        <f>IF('FL DOH Cumulative'!K96="","",IF('FL DOH Cumulative'!K95="",'FL DOH Cumulative'!K96-'FL DOH Cumulative'!K94,'FL DOH Cumulative'!K96-'FL DOH Cumulative'!K95))</f>
        <v>179</v>
      </c>
      <c r="N95" s="26">
        <f>IF('FL DOH Cumulative'!L96="","",IF('FL DOH Cumulative'!L95="",'FL DOH Cumulative'!L96-'FL DOH Cumulative'!L94,'FL DOH Cumulative'!L96-'FL DOH Cumulative'!L95))</f>
        <v>0</v>
      </c>
      <c r="O95" s="27">
        <f>IF('FL DOH Cumulative'!N96="","",IF('FL DOH Cumulative'!N95="",'FL DOH Cumulative'!N96-'FL DOH Cumulative'!N94,'FL DOH Cumulative'!N96-'FL DOH Cumulative'!N95))</f>
        <v>15</v>
      </c>
      <c r="P95" s="27">
        <f>IF('FL DOH Cumulative'!M96="","",IF('FL DOH Cumulative'!M95="",'FL DOH Cumulative'!M96-'FL DOH Cumulative'!M94,'FL DOH Cumulative'!M96-'FL DOH Cumulative'!M95))</f>
        <v>64</v>
      </c>
      <c r="Q95" s="28">
        <f t="shared" si="18"/>
        <v>0.12738853503184713</v>
      </c>
      <c r="R95" s="28">
        <f t="shared" si="13"/>
        <v>0.189873417721519</v>
      </c>
      <c r="S95" s="29">
        <f>IF('FL DOH Cumulative'!P96="","",IF('FL DOH Cumulative'!P95="",'FL DOH Cumulative'!P96-'FL DOH Cumulative'!P94,'FL DOH Cumulative'!P96-'FL DOH Cumulative'!P95))</f>
        <v>79</v>
      </c>
      <c r="T95" s="26">
        <f>IF('FL DOH Cumulative'!Q96="","",IF('FL DOH Cumulative'!Q95="",'FL DOH Cumulative'!Q96-'FL DOH Cumulative'!Q94,'FL DOH Cumulative'!Q96-'FL DOH Cumulative'!Q95))</f>
        <v>4</v>
      </c>
      <c r="U95" s="27">
        <f>IF('FL DOH Cumulative'!S96="","",IF('FL DOH Cumulative'!S95="",'FL DOH Cumulative'!S96-'FL DOH Cumulative'!S94,'FL DOH Cumulative'!S96-'FL DOH Cumulative'!S95))</f>
        <v>83</v>
      </c>
      <c r="V95" s="27">
        <f>IF('FL DOH Cumulative'!R96="","",IF('FL DOH Cumulative'!R95="",'FL DOH Cumulative'!R96-'FL DOH Cumulative'!R94,'FL DOH Cumulative'!R96-'FL DOH Cumulative'!R95))</f>
        <v>553</v>
      </c>
      <c r="W95" s="28">
        <f t="shared" si="15"/>
        <v>0.12093818714879062</v>
      </c>
      <c r="X95" s="28">
        <f t="shared" si="14"/>
        <v>0.13050314465408805</v>
      </c>
      <c r="Y95" s="29">
        <f>IF('FL DOH Cumulative'!U96="","",IF('FL DOH Cumulative'!U95="",'FL DOH Cumulative'!U96-'FL DOH Cumulative'!U94,'FL DOH Cumulative'!U96-'FL DOH Cumulative'!U95))</f>
        <v>640</v>
      </c>
      <c r="Z95" s="26">
        <v>56</v>
      </c>
      <c r="AA95" s="27">
        <v>4013</v>
      </c>
      <c r="AB95" s="25">
        <f t="shared" si="19"/>
        <v>1.4815830989779821E-2</v>
      </c>
      <c r="AC95" s="60">
        <v>109</v>
      </c>
      <c r="AD95" s="60">
        <v>3444</v>
      </c>
      <c r="AE95" s="25">
        <f t="shared" si="20"/>
        <v>3.9957108188949715E-2</v>
      </c>
      <c r="AF95" s="28"/>
    </row>
    <row r="96" spans="1:32">
      <c r="A96" s="1">
        <v>44233</v>
      </c>
      <c r="B96" s="26">
        <f>IF('FL DOH Cumulative'!B97="","",IF('FL DOH Cumulative'!B96="",'FL DOH Cumulative'!B97-'FL DOH Cumulative'!B95,'FL DOH Cumulative'!B97-'FL DOH Cumulative'!B96))</f>
        <v>0</v>
      </c>
      <c r="C96" s="27">
        <f>IF('FL DOH Cumulative'!D97="","",IF('FL DOH Cumulative'!D96="",'FL DOH Cumulative'!D97-'FL DOH Cumulative'!D95,'FL DOH Cumulative'!D97-'FL DOH Cumulative'!D96))</f>
        <v>5</v>
      </c>
      <c r="D96" s="27">
        <f>IF('FL DOH Cumulative'!C97="","",IF('FL DOH Cumulative'!C96="",'FL DOH Cumulative'!C97-'FL DOH Cumulative'!C95,'FL DOH Cumulative'!C97-'FL DOH Cumulative'!C96))</f>
        <v>78</v>
      </c>
      <c r="E96" s="28">
        <f t="shared" si="16"/>
        <v>0.15351812366737741</v>
      </c>
      <c r="F96" s="28">
        <f t="shared" si="11"/>
        <v>6.0240963855421686E-2</v>
      </c>
      <c r="G96" s="29">
        <f>IF('FL DOH Cumulative'!F97="","",IF('FL DOH Cumulative'!F96="",'FL DOH Cumulative'!F97-'FL DOH Cumulative'!F95,'FL DOH Cumulative'!F97-'FL DOH Cumulative'!F96))</f>
        <v>83</v>
      </c>
      <c r="H96" s="26">
        <f>IF('FL DOH Cumulative'!G97="","",IF('FL DOH Cumulative'!G96="",'FL DOH Cumulative'!G97-'FL DOH Cumulative'!G95,'FL DOH Cumulative'!G97-'FL DOH Cumulative'!G96))</f>
        <v>3</v>
      </c>
      <c r="I96" s="27">
        <f>IF('FL DOH Cumulative'!I97="","",IF('FL DOH Cumulative'!I96="",'FL DOH Cumulative'!I97-'FL DOH Cumulative'!I95,'FL DOH Cumulative'!I97-'FL DOH Cumulative'!I96))</f>
        <v>7</v>
      </c>
      <c r="J96" s="27">
        <f>IF('FL DOH Cumulative'!H97="","",IF('FL DOH Cumulative'!H96="",'FL DOH Cumulative'!H97-'FL DOH Cumulative'!H95,'FL DOH Cumulative'!H97-'FL DOH Cumulative'!H96))</f>
        <v>111</v>
      </c>
      <c r="K96" s="28">
        <f t="shared" si="17"/>
        <v>7.8431372549019607E-2</v>
      </c>
      <c r="L96" s="28">
        <f t="shared" si="12"/>
        <v>5.9322033898305086E-2</v>
      </c>
      <c r="M96" s="29">
        <f>IF('FL DOH Cumulative'!K97="","",IF('FL DOH Cumulative'!K96="",'FL DOH Cumulative'!K97-'FL DOH Cumulative'!K95,'FL DOH Cumulative'!K97-'FL DOH Cumulative'!K96))</f>
        <v>121</v>
      </c>
      <c r="N96" s="26">
        <f>IF('FL DOH Cumulative'!L97="","",IF('FL DOH Cumulative'!L96="",'FL DOH Cumulative'!L97-'FL DOH Cumulative'!L95,'FL DOH Cumulative'!L97-'FL DOH Cumulative'!L96))</f>
        <v>0</v>
      </c>
      <c r="O96" s="27">
        <f>IF('FL DOH Cumulative'!N97="","",IF('FL DOH Cumulative'!N96="",'FL DOH Cumulative'!N97-'FL DOH Cumulative'!N95,'FL DOH Cumulative'!N97-'FL DOH Cumulative'!N96))</f>
        <v>5</v>
      </c>
      <c r="P96" s="27">
        <f>IF('FL DOH Cumulative'!M97="","",IF('FL DOH Cumulative'!M96="",'FL DOH Cumulative'!M97-'FL DOH Cumulative'!M95,'FL DOH Cumulative'!M97-'FL DOH Cumulative'!M96))</f>
        <v>91</v>
      </c>
      <c r="Q96" s="28">
        <f t="shared" si="18"/>
        <v>0.12273361227336123</v>
      </c>
      <c r="R96" s="28">
        <f t="shared" si="13"/>
        <v>5.2083333333333336E-2</v>
      </c>
      <c r="S96" s="29">
        <f>IF('FL DOH Cumulative'!P97="","",IF('FL DOH Cumulative'!P96="",'FL DOH Cumulative'!P97-'FL DOH Cumulative'!P95,'FL DOH Cumulative'!P97-'FL DOH Cumulative'!P96))</f>
        <v>96</v>
      </c>
      <c r="T96" s="26">
        <f>IF('FL DOH Cumulative'!Q97="","",IF('FL DOH Cumulative'!Q96="",'FL DOH Cumulative'!Q97-'FL DOH Cumulative'!Q95,'FL DOH Cumulative'!Q97-'FL DOH Cumulative'!Q96))</f>
        <v>3</v>
      </c>
      <c r="U96" s="27">
        <f>IF('FL DOH Cumulative'!S97="","",IF('FL DOH Cumulative'!S96="",'FL DOH Cumulative'!S97-'FL DOH Cumulative'!S95,'FL DOH Cumulative'!S97-'FL DOH Cumulative'!S96))</f>
        <v>17</v>
      </c>
      <c r="V96" s="27">
        <f>IF('FL DOH Cumulative'!R97="","",IF('FL DOH Cumulative'!R96="",'FL DOH Cumulative'!R97-'FL DOH Cumulative'!R95,'FL DOH Cumulative'!R97-'FL DOH Cumulative'!R96))</f>
        <v>280</v>
      </c>
      <c r="W96" s="28">
        <f t="shared" si="15"/>
        <v>0.12489905787348587</v>
      </c>
      <c r="X96" s="28">
        <f t="shared" si="14"/>
        <v>5.7239057239057242E-2</v>
      </c>
      <c r="Y96" s="29">
        <f>IF('FL DOH Cumulative'!U97="","",IF('FL DOH Cumulative'!U96="",'FL DOH Cumulative'!U97-'FL DOH Cumulative'!U95,'FL DOH Cumulative'!U97-'FL DOH Cumulative'!U96))</f>
        <v>300</v>
      </c>
      <c r="Z96" s="26">
        <v>2</v>
      </c>
      <c r="AA96" s="27">
        <v>32</v>
      </c>
      <c r="AB96" s="25">
        <f t="shared" si="19"/>
        <v>1.4860977948226271E-2</v>
      </c>
      <c r="AC96" s="60">
        <v>45</v>
      </c>
      <c r="AD96" s="60">
        <v>830</v>
      </c>
      <c r="AE96" s="25">
        <f t="shared" si="20"/>
        <v>4.1906982451834579E-2</v>
      </c>
      <c r="AF96" s="28"/>
    </row>
    <row r="97" spans="1:32">
      <c r="A97" s="1">
        <v>44234</v>
      </c>
      <c r="B97" s="26">
        <f>IF('FL DOH Cumulative'!B98="","",IF('FL DOH Cumulative'!B97="",'FL DOH Cumulative'!B98-'FL DOH Cumulative'!B96,'FL DOH Cumulative'!B98-'FL DOH Cumulative'!B97))</f>
        <v>0</v>
      </c>
      <c r="C97" s="27">
        <f>IF('FL DOH Cumulative'!D98="","",IF('FL DOH Cumulative'!D97="",'FL DOH Cumulative'!D98-'FL DOH Cumulative'!D96,'FL DOH Cumulative'!D98-'FL DOH Cumulative'!D97))</f>
        <v>12</v>
      </c>
      <c r="D97" s="27">
        <f>IF('FL DOH Cumulative'!C98="","",IF('FL DOH Cumulative'!C97="",'FL DOH Cumulative'!C98-'FL DOH Cumulative'!C96,'FL DOH Cumulative'!C98-'FL DOH Cumulative'!C97))</f>
        <v>136</v>
      </c>
      <c r="E97" s="28">
        <f t="shared" si="16"/>
        <v>0.15997830802603036</v>
      </c>
      <c r="F97" s="28">
        <f t="shared" si="11"/>
        <v>8.1081081081081086E-2</v>
      </c>
      <c r="G97" s="29">
        <f>IF('FL DOH Cumulative'!F98="","",IF('FL DOH Cumulative'!F97="",'FL DOH Cumulative'!F98-'FL DOH Cumulative'!F96,'FL DOH Cumulative'!F98-'FL DOH Cumulative'!F97))</f>
        <v>148</v>
      </c>
      <c r="H97" s="26">
        <f>IF('FL DOH Cumulative'!G98="","",IF('FL DOH Cumulative'!G97="",'FL DOH Cumulative'!G98-'FL DOH Cumulative'!G96,'FL DOH Cumulative'!G98-'FL DOH Cumulative'!G97))</f>
        <v>1</v>
      </c>
      <c r="I97" s="27">
        <f>IF('FL DOH Cumulative'!I98="","",IF('FL DOH Cumulative'!I97="",'FL DOH Cumulative'!I98-'FL DOH Cumulative'!I96,'FL DOH Cumulative'!I98-'FL DOH Cumulative'!I97))</f>
        <v>11</v>
      </c>
      <c r="J97" s="27">
        <f>IF('FL DOH Cumulative'!H98="","",IF('FL DOH Cumulative'!H97="",'FL DOH Cumulative'!H98-'FL DOH Cumulative'!H96,'FL DOH Cumulative'!H98-'FL DOH Cumulative'!H97))</f>
        <v>108</v>
      </c>
      <c r="K97" s="28">
        <f t="shared" si="17"/>
        <v>7.719928186714542E-2</v>
      </c>
      <c r="L97" s="28">
        <f t="shared" si="12"/>
        <v>9.2436974789915971E-2</v>
      </c>
      <c r="M97" s="29">
        <f>IF('FL DOH Cumulative'!K98="","",IF('FL DOH Cumulative'!K97="",'FL DOH Cumulative'!K98-'FL DOH Cumulative'!K96,'FL DOH Cumulative'!K98-'FL DOH Cumulative'!K97))</f>
        <v>120</v>
      </c>
      <c r="N97" s="26">
        <f>IF('FL DOH Cumulative'!L98="","",IF('FL DOH Cumulative'!L97="",'FL DOH Cumulative'!L98-'FL DOH Cumulative'!L96,'FL DOH Cumulative'!L98-'FL DOH Cumulative'!L97))</f>
        <v>0</v>
      </c>
      <c r="O97" s="27">
        <f>IF('FL DOH Cumulative'!N98="","",IF('FL DOH Cumulative'!N97="",'FL DOH Cumulative'!N98-'FL DOH Cumulative'!N96,'FL DOH Cumulative'!N98-'FL DOH Cumulative'!N97))</f>
        <v>6</v>
      </c>
      <c r="P97" s="27">
        <f>IF('FL DOH Cumulative'!M98="","",IF('FL DOH Cumulative'!M97="",'FL DOH Cumulative'!M98-'FL DOH Cumulative'!M96,'FL DOH Cumulative'!M98-'FL DOH Cumulative'!M97))</f>
        <v>46</v>
      </c>
      <c r="Q97" s="28">
        <f t="shared" si="18"/>
        <v>0.12410841654778887</v>
      </c>
      <c r="R97" s="28">
        <f t="shared" si="13"/>
        <v>0.11538461538461539</v>
      </c>
      <c r="S97" s="29">
        <f>IF('FL DOH Cumulative'!P98="","",IF('FL DOH Cumulative'!P97="",'FL DOH Cumulative'!P98-'FL DOH Cumulative'!P96,'FL DOH Cumulative'!P98-'FL DOH Cumulative'!P97))</f>
        <v>52</v>
      </c>
      <c r="T97" s="26">
        <f>IF('FL DOH Cumulative'!Q98="","",IF('FL DOH Cumulative'!Q97="",'FL DOH Cumulative'!Q98-'FL DOH Cumulative'!Q96,'FL DOH Cumulative'!Q98-'FL DOH Cumulative'!Q97))</f>
        <v>1</v>
      </c>
      <c r="U97" s="27">
        <f>IF('FL DOH Cumulative'!S98="","",IF('FL DOH Cumulative'!S97="",'FL DOH Cumulative'!S98-'FL DOH Cumulative'!S96,'FL DOH Cumulative'!S98-'FL DOH Cumulative'!S97))</f>
        <v>29</v>
      </c>
      <c r="V97" s="27">
        <f>IF('FL DOH Cumulative'!R98="","",IF('FL DOH Cumulative'!R97="",'FL DOH Cumulative'!R98-'FL DOH Cumulative'!R96,'FL DOH Cumulative'!R98-'FL DOH Cumulative'!R97))</f>
        <v>290</v>
      </c>
      <c r="W97" s="28">
        <f t="shared" si="15"/>
        <v>0.1279037988521454</v>
      </c>
      <c r="X97" s="28">
        <f t="shared" si="14"/>
        <v>9.0909090909090912E-2</v>
      </c>
      <c r="Y97" s="29">
        <f>IF('FL DOH Cumulative'!U98="","",IF('FL DOH Cumulative'!U97="",'FL DOH Cumulative'!U98-'FL DOH Cumulative'!U96,'FL DOH Cumulative'!U98-'FL DOH Cumulative'!U97))</f>
        <v>320</v>
      </c>
      <c r="Z97" s="26">
        <v>5</v>
      </c>
      <c r="AA97" s="27">
        <v>768</v>
      </c>
      <c r="AB97" s="25">
        <f t="shared" si="19"/>
        <v>1.5200273878808627E-2</v>
      </c>
      <c r="AC97" s="60">
        <v>45</v>
      </c>
      <c r="AD97" s="60">
        <v>1003</v>
      </c>
      <c r="AE97" s="25">
        <f t="shared" si="20"/>
        <v>4.2296440760604584E-2</v>
      </c>
      <c r="AF97" s="28"/>
    </row>
    <row r="98" spans="1:32">
      <c r="A98" s="1">
        <v>44235</v>
      </c>
      <c r="B98" s="26">
        <f>IF('FL DOH Cumulative'!B99="","",IF('FL DOH Cumulative'!B98="",'FL DOH Cumulative'!B99-'FL DOH Cumulative'!B97,'FL DOH Cumulative'!B99-'FL DOH Cumulative'!B98))</f>
        <v>0</v>
      </c>
      <c r="C98" s="27">
        <f>IF('FL DOH Cumulative'!D99="","",IF('FL DOH Cumulative'!D98="",'FL DOH Cumulative'!D99-'FL DOH Cumulative'!D97,'FL DOH Cumulative'!D99-'FL DOH Cumulative'!D98))</f>
        <v>34</v>
      </c>
      <c r="D98" s="27">
        <f>IF('FL DOH Cumulative'!C99="","",IF('FL DOH Cumulative'!C98="",'FL DOH Cumulative'!C99-'FL DOH Cumulative'!C97,'FL DOH Cumulative'!C99-'FL DOH Cumulative'!C98))</f>
        <v>150</v>
      </c>
      <c r="E98" s="28">
        <f t="shared" ref="E98" si="21">IF(SUM(C92:D98)=0,"",SUM(C92:C98)/SUM(C92:D98))</f>
        <v>0.15648632926119838</v>
      </c>
      <c r="F98" s="28">
        <f t="shared" ref="F98" si="22">IF(SUM(C98:D98)=0,"",C98/SUM(C98:D98))</f>
        <v>0.18478260869565216</v>
      </c>
      <c r="G98" s="29">
        <f>IF('FL DOH Cumulative'!F99="","",IF('FL DOH Cumulative'!F98="",'FL DOH Cumulative'!F99-'FL DOH Cumulative'!F97,'FL DOH Cumulative'!F99-'FL DOH Cumulative'!F98))</f>
        <v>184</v>
      </c>
      <c r="H98" s="26">
        <f>IF('FL DOH Cumulative'!G99="","",IF('FL DOH Cumulative'!G98="",'FL DOH Cumulative'!G99-'FL DOH Cumulative'!G97,'FL DOH Cumulative'!G99-'FL DOH Cumulative'!G98))</f>
        <v>4</v>
      </c>
      <c r="I98" s="27">
        <f>IF('FL DOH Cumulative'!I99="","",IF('FL DOH Cumulative'!I98="",'FL DOH Cumulative'!I99-'FL DOH Cumulative'!I97,'FL DOH Cumulative'!I99-'FL DOH Cumulative'!I98))</f>
        <v>11</v>
      </c>
      <c r="J98" s="27">
        <f>IF('FL DOH Cumulative'!H99="","",IF('FL DOH Cumulative'!H98="",'FL DOH Cumulative'!H99-'FL DOH Cumulative'!H97,'FL DOH Cumulative'!H99-'FL DOH Cumulative'!H98))</f>
        <v>128</v>
      </c>
      <c r="K98" s="28">
        <f t="shared" ref="K98" si="23">IF(SUM(I92:J98)=0,"",SUM(I92:I98)/SUM(I92:J98))</f>
        <v>7.6066790352504632E-2</v>
      </c>
      <c r="L98" s="28">
        <f t="shared" ref="L98" si="24">IF(SUM(I98:J98)=0,"",I98/SUM(I98:J98))</f>
        <v>7.9136690647482008E-2</v>
      </c>
      <c r="M98" s="29">
        <f>IF('FL DOH Cumulative'!K99="","",IF('FL DOH Cumulative'!K98="",'FL DOH Cumulative'!K99-'FL DOH Cumulative'!K97,'FL DOH Cumulative'!K99-'FL DOH Cumulative'!K98))</f>
        <v>143</v>
      </c>
      <c r="N98" s="26">
        <f>IF('FL DOH Cumulative'!L99="","",IF('FL DOH Cumulative'!L98="",'FL DOH Cumulative'!L99-'FL DOH Cumulative'!L97,'FL DOH Cumulative'!L99-'FL DOH Cumulative'!L98))</f>
        <v>0</v>
      </c>
      <c r="O98" s="27">
        <f>IF('FL DOH Cumulative'!N99="","",IF('FL DOH Cumulative'!N98="",'FL DOH Cumulative'!N99-'FL DOH Cumulative'!N97,'FL DOH Cumulative'!N99-'FL DOH Cumulative'!N98))</f>
        <v>16</v>
      </c>
      <c r="P98" s="27">
        <f>IF('FL DOH Cumulative'!M99="","",IF('FL DOH Cumulative'!M98="",'FL DOH Cumulative'!M99-'FL DOH Cumulative'!M97,'FL DOH Cumulative'!M99-'FL DOH Cumulative'!M98))</f>
        <v>136</v>
      </c>
      <c r="Q98" s="28">
        <f t="shared" ref="Q98" si="25">IF(SUM(O92:P98)=0,"",SUM(O92:O98)/SUM(O92:P98))</f>
        <v>0.11756756756756757</v>
      </c>
      <c r="R98" s="28">
        <f t="shared" ref="R98" si="26">IF(SUM(O98:P98)=0,"",O98/SUM(O98:P98))</f>
        <v>0.10526315789473684</v>
      </c>
      <c r="S98" s="29">
        <f>IF('FL DOH Cumulative'!P99="","",IF('FL DOH Cumulative'!P98="",'FL DOH Cumulative'!P99-'FL DOH Cumulative'!P97,'FL DOH Cumulative'!P99-'FL DOH Cumulative'!P98))</f>
        <v>152</v>
      </c>
      <c r="T98" s="26">
        <f>IF('FL DOH Cumulative'!Q99="","",IF('FL DOH Cumulative'!Q98="",'FL DOH Cumulative'!Q99-'FL DOH Cumulative'!Q97,'FL DOH Cumulative'!Q99-'FL DOH Cumulative'!Q98))</f>
        <v>4</v>
      </c>
      <c r="U98" s="27">
        <f>IF('FL DOH Cumulative'!S99="","",IF('FL DOH Cumulative'!S98="",'FL DOH Cumulative'!S99-'FL DOH Cumulative'!S97,'FL DOH Cumulative'!S99-'FL DOH Cumulative'!S98))</f>
        <v>61</v>
      </c>
      <c r="V98" s="27">
        <f>IF('FL DOH Cumulative'!R99="","",IF('FL DOH Cumulative'!R98="",'FL DOH Cumulative'!R99-'FL DOH Cumulative'!R97,'FL DOH Cumulative'!R99-'FL DOH Cumulative'!R98))</f>
        <v>414</v>
      </c>
      <c r="W98" s="28">
        <f t="shared" ref="W98" si="27">IF(SUM(U92:V98)=0,"",SUM(U92:U98)/SUM(U92:V98))</f>
        <v>0.12383375742154368</v>
      </c>
      <c r="X98" s="28">
        <f t="shared" ref="X98" si="28">IF(SUM(U98:V98)=0,"",U98/SUM(U98:V98))</f>
        <v>0.12842105263157894</v>
      </c>
      <c r="Y98" s="29">
        <f>IF('FL DOH Cumulative'!U99="","",IF('FL DOH Cumulative'!U98="",'FL DOH Cumulative'!U99-'FL DOH Cumulative'!U97,'FL DOH Cumulative'!U99-'FL DOH Cumulative'!U98))</f>
        <v>479</v>
      </c>
      <c r="Z98" s="24">
        <v>32</v>
      </c>
      <c r="AA98" s="24">
        <v>2304</v>
      </c>
      <c r="AB98" s="25">
        <f t="shared" si="19"/>
        <v>1.3788928499361001E-2</v>
      </c>
      <c r="AC98" s="60">
        <v>85</v>
      </c>
      <c r="AD98" s="60">
        <v>2142</v>
      </c>
      <c r="AE98" s="25">
        <f t="shared" si="20"/>
        <v>3.9706968726914552E-2</v>
      </c>
      <c r="AF98" s="28"/>
    </row>
    <row r="99" spans="1:32">
      <c r="A99" s="1">
        <v>44236</v>
      </c>
      <c r="B99" s="26">
        <f>IF('FL DOH Cumulative'!B100="","",IF('FL DOH Cumulative'!B99="",'FL DOH Cumulative'!B100-'FL DOH Cumulative'!B98,'FL DOH Cumulative'!B100-'FL DOH Cumulative'!B99))</f>
        <v>0</v>
      </c>
      <c r="C99" s="27">
        <f>IF('FL DOH Cumulative'!D100="","",IF('FL DOH Cumulative'!D99="",'FL DOH Cumulative'!D100-'FL DOH Cumulative'!D98,'FL DOH Cumulative'!D100-'FL DOH Cumulative'!D99))</f>
        <v>33</v>
      </c>
      <c r="D99" s="27">
        <f>IF('FL DOH Cumulative'!C100="","",IF('FL DOH Cumulative'!C99="",'FL DOH Cumulative'!C100-'FL DOH Cumulative'!C98,'FL DOH Cumulative'!C100-'FL DOH Cumulative'!C99))</f>
        <v>226</v>
      </c>
      <c r="E99" s="28">
        <f t="shared" ref="E99" si="29">IF(SUM(C93:D99)=0,"",SUM(C93:C99)/SUM(C93:D99))</f>
        <v>0.14787878787878789</v>
      </c>
      <c r="F99" s="28">
        <f t="shared" ref="F99" si="30">IF(SUM(C99:D99)=0,"",C99/SUM(C99:D99))</f>
        <v>0.12741312741312741</v>
      </c>
      <c r="G99" s="29">
        <f>IF('FL DOH Cumulative'!F100="","",IF('FL DOH Cumulative'!F99="",'FL DOH Cumulative'!F100-'FL DOH Cumulative'!F98,'FL DOH Cumulative'!F100-'FL DOH Cumulative'!F99))</f>
        <v>259</v>
      </c>
      <c r="H99" s="26">
        <f>IF('FL DOH Cumulative'!G100="","",IF('FL DOH Cumulative'!G99="",'FL DOH Cumulative'!G100-'FL DOH Cumulative'!G98,'FL DOH Cumulative'!G100-'FL DOH Cumulative'!G99))</f>
        <v>3</v>
      </c>
      <c r="I99" s="27">
        <f>IF('FL DOH Cumulative'!I100="","",IF('FL DOH Cumulative'!I99="",'FL DOH Cumulative'!I100-'FL DOH Cumulative'!I98,'FL DOH Cumulative'!I100-'FL DOH Cumulative'!I99))</f>
        <v>11</v>
      </c>
      <c r="J99" s="27">
        <f>IF('FL DOH Cumulative'!H100="","",IF('FL DOH Cumulative'!H99="",'FL DOH Cumulative'!H100-'FL DOH Cumulative'!H98,'FL DOH Cumulative'!H100-'FL DOH Cumulative'!H99))</f>
        <v>198</v>
      </c>
      <c r="K99" s="28">
        <f t="shared" ref="K99" si="31">IF(SUM(I93:J99)=0,"",SUM(I93:I99)/SUM(I93:J99))</f>
        <v>7.0921985815602842E-2</v>
      </c>
      <c r="L99" s="28">
        <f t="shared" ref="L99" si="32">IF(SUM(I99:J99)=0,"",I99/SUM(I99:J99))</f>
        <v>5.2631578947368418E-2</v>
      </c>
      <c r="M99" s="29">
        <f>IF('FL DOH Cumulative'!K100="","",IF('FL DOH Cumulative'!K99="",'FL DOH Cumulative'!K100-'FL DOH Cumulative'!K98,'FL DOH Cumulative'!K100-'FL DOH Cumulative'!K99))</f>
        <v>212</v>
      </c>
      <c r="N99" s="26">
        <f>IF('FL DOH Cumulative'!L100="","",IF('FL DOH Cumulative'!L99="",'FL DOH Cumulative'!L100-'FL DOH Cumulative'!L98,'FL DOH Cumulative'!L100-'FL DOH Cumulative'!L99))</f>
        <v>0</v>
      </c>
      <c r="O99" s="27">
        <f>IF('FL DOH Cumulative'!N100="","",IF('FL DOH Cumulative'!N99="",'FL DOH Cumulative'!N100-'FL DOH Cumulative'!N98,'FL DOH Cumulative'!N100-'FL DOH Cumulative'!N99))</f>
        <v>14</v>
      </c>
      <c r="P99" s="27">
        <f>IF('FL DOH Cumulative'!M100="","",IF('FL DOH Cumulative'!M99="",'FL DOH Cumulative'!M100-'FL DOH Cumulative'!M98,'FL DOH Cumulative'!M100-'FL DOH Cumulative'!M99))</f>
        <v>109</v>
      </c>
      <c r="Q99" s="28">
        <f t="shared" ref="Q99" si="33">IF(SUM(O93:P99)=0,"",SUM(O93:O99)/SUM(O93:P99))</f>
        <v>0.11390728476821192</v>
      </c>
      <c r="R99" s="28">
        <f t="shared" ref="R99" si="34">IF(SUM(O99:P99)=0,"",O99/SUM(O99:P99))</f>
        <v>0.11382113821138211</v>
      </c>
      <c r="S99" s="29">
        <f>IF('FL DOH Cumulative'!P100="","",IF('FL DOH Cumulative'!P99="",'FL DOH Cumulative'!P100-'FL DOH Cumulative'!P98,'FL DOH Cumulative'!P100-'FL DOH Cumulative'!P99))</f>
        <v>123</v>
      </c>
      <c r="T99" s="26">
        <f>IF('FL DOH Cumulative'!Q100="","",IF('FL DOH Cumulative'!Q99="",'FL DOH Cumulative'!Q100-'FL DOH Cumulative'!Q98,'FL DOH Cumulative'!Q100-'FL DOH Cumulative'!Q99))</f>
        <v>3</v>
      </c>
      <c r="U99" s="27">
        <f>IF('FL DOH Cumulative'!S100="","",IF('FL DOH Cumulative'!S99="",'FL DOH Cumulative'!S100-'FL DOH Cumulative'!S98,'FL DOH Cumulative'!S100-'FL DOH Cumulative'!S99))</f>
        <v>58</v>
      </c>
      <c r="V99" s="27">
        <f>IF('FL DOH Cumulative'!R100="","",IF('FL DOH Cumulative'!R99="",'FL DOH Cumulative'!R100-'FL DOH Cumulative'!R98,'FL DOH Cumulative'!R100-'FL DOH Cumulative'!R99))</f>
        <v>533</v>
      </c>
      <c r="W99" s="28">
        <f t="shared" ref="W99" si="35">IF(SUM(U93:V99)=0,"",SUM(U93:U99)/SUM(U93:V99))</f>
        <v>0.11604868383809794</v>
      </c>
      <c r="X99" s="28">
        <f t="shared" ref="X99" si="36">IF(SUM(U99:V99)=0,"",U99/SUM(U99:V99))</f>
        <v>9.8138747884940772E-2</v>
      </c>
      <c r="Y99" s="29">
        <f>IF('FL DOH Cumulative'!U100="","",IF('FL DOH Cumulative'!U99="",'FL DOH Cumulative'!U100-'FL DOH Cumulative'!U98,'FL DOH Cumulative'!U100-'FL DOH Cumulative'!U99))</f>
        <v>594</v>
      </c>
      <c r="Z99" s="23">
        <v>23</v>
      </c>
      <c r="AA99" s="24">
        <v>2282</v>
      </c>
      <c r="AB99" s="25">
        <f t="shared" si="19"/>
        <v>1.2838997596979059E-2</v>
      </c>
      <c r="AC99" s="60">
        <v>66</v>
      </c>
      <c r="AD99" s="60">
        <v>2193</v>
      </c>
      <c r="AE99" s="25">
        <f t="shared" si="20"/>
        <v>3.8408348001005781E-2</v>
      </c>
      <c r="AF99" s="28"/>
    </row>
    <row r="100" spans="1:32">
      <c r="A100" s="1">
        <v>44237</v>
      </c>
      <c r="B100" s="26">
        <f>IF('FL DOH Cumulative'!B101="","",IF('FL DOH Cumulative'!B100="",'FL DOH Cumulative'!B101-'FL DOH Cumulative'!B99,'FL DOH Cumulative'!B101-'FL DOH Cumulative'!B100))</f>
        <v>0</v>
      </c>
      <c r="C100" s="27">
        <f>IF('FL DOH Cumulative'!D101="","",IF('FL DOH Cumulative'!D100="",'FL DOH Cumulative'!D101-'FL DOH Cumulative'!D99,'FL DOH Cumulative'!D101-'FL DOH Cumulative'!D100))</f>
        <v>35</v>
      </c>
      <c r="D100" s="27">
        <f>IF('FL DOH Cumulative'!C101="","",IF('FL DOH Cumulative'!C100="",'FL DOH Cumulative'!C101-'FL DOH Cumulative'!C99,'FL DOH Cumulative'!C101-'FL DOH Cumulative'!C100))</f>
        <v>198</v>
      </c>
      <c r="E100" s="28">
        <f t="shared" ref="E100" si="37">IF(SUM(C94:D100)=0,"",SUM(C94:C100)/SUM(C94:D100))</f>
        <v>0.1362351611079706</v>
      </c>
      <c r="F100" s="28">
        <f t="shared" ref="F100" si="38">IF(SUM(C100:D100)=0,"",C100/SUM(C100:D100))</f>
        <v>0.15021459227467812</v>
      </c>
      <c r="G100" s="29">
        <f>IF('FL DOH Cumulative'!F101="","",IF('FL DOH Cumulative'!F100="",'FL DOH Cumulative'!F101-'FL DOH Cumulative'!F99,'FL DOH Cumulative'!F101-'FL DOH Cumulative'!F100))</f>
        <v>233</v>
      </c>
      <c r="H100" s="26">
        <f>IF('FL DOH Cumulative'!G101="","",IF('FL DOH Cumulative'!G100="",'FL DOH Cumulative'!G101-'FL DOH Cumulative'!G99,'FL DOH Cumulative'!G101-'FL DOH Cumulative'!G100))</f>
        <v>2</v>
      </c>
      <c r="I100" s="27">
        <f>IF('FL DOH Cumulative'!I101="","",IF('FL DOH Cumulative'!I100="",'FL DOH Cumulative'!I101-'FL DOH Cumulative'!I99,'FL DOH Cumulative'!I101-'FL DOH Cumulative'!I100))</f>
        <v>6</v>
      </c>
      <c r="J100" s="27">
        <f>IF('FL DOH Cumulative'!H101="","",IF('FL DOH Cumulative'!H100="",'FL DOH Cumulative'!H101-'FL DOH Cumulative'!H99,'FL DOH Cumulative'!H101-'FL DOH Cumulative'!H100))</f>
        <v>151</v>
      </c>
      <c r="K100" s="28">
        <f t="shared" ref="K100" si="39">IF(SUM(I94:J100)=0,"",SUM(I94:I100)/SUM(I94:J100))</f>
        <v>6.3559322033898302E-2</v>
      </c>
      <c r="L100" s="28">
        <f t="shared" ref="L100" si="40">IF(SUM(I100:J100)=0,"",I100/SUM(I100:J100))</f>
        <v>3.8216560509554139E-2</v>
      </c>
      <c r="M100" s="29">
        <f>IF('FL DOH Cumulative'!K101="","",IF('FL DOH Cumulative'!K100="",'FL DOH Cumulative'!K101-'FL DOH Cumulative'!K99,'FL DOH Cumulative'!K101-'FL DOH Cumulative'!K100))</f>
        <v>159</v>
      </c>
      <c r="N100" s="26">
        <f>IF('FL DOH Cumulative'!L101="","",IF('FL DOH Cumulative'!L100="",'FL DOH Cumulative'!L101-'FL DOH Cumulative'!L99,'FL DOH Cumulative'!L101-'FL DOH Cumulative'!L100))</f>
        <v>0</v>
      </c>
      <c r="O100" s="27">
        <f>IF('FL DOH Cumulative'!N101="","",IF('FL DOH Cumulative'!N100="",'FL DOH Cumulative'!N101-'FL DOH Cumulative'!N99,'FL DOH Cumulative'!N101-'FL DOH Cumulative'!N100))</f>
        <v>9</v>
      </c>
      <c r="P100" s="27">
        <f>IF('FL DOH Cumulative'!M101="","",IF('FL DOH Cumulative'!M100="",'FL DOH Cumulative'!M101-'FL DOH Cumulative'!M99,'FL DOH Cumulative'!M101-'FL DOH Cumulative'!M100))</f>
        <v>105</v>
      </c>
      <c r="Q100" s="28">
        <f t="shared" ref="Q100" si="41">IF(SUM(O94:P100)=0,"",SUM(O94:O100)/SUM(O94:P100))</f>
        <v>0.10507246376811594</v>
      </c>
      <c r="R100" s="28">
        <f t="shared" ref="R100" si="42">IF(SUM(O100:P100)=0,"",O100/SUM(O100:P100))</f>
        <v>7.8947368421052627E-2</v>
      </c>
      <c r="S100" s="29">
        <f>IF('FL DOH Cumulative'!P101="","",IF('FL DOH Cumulative'!P100="",'FL DOH Cumulative'!P101-'FL DOH Cumulative'!P99,'FL DOH Cumulative'!P101-'FL DOH Cumulative'!P100))</f>
        <v>114</v>
      </c>
      <c r="T100" s="26">
        <f>IF('FL DOH Cumulative'!Q101="","",IF('FL DOH Cumulative'!Q100="",'FL DOH Cumulative'!Q101-'FL DOH Cumulative'!Q99,'FL DOH Cumulative'!Q101-'FL DOH Cumulative'!Q100))</f>
        <v>2</v>
      </c>
      <c r="U100" s="27">
        <f>IF('FL DOH Cumulative'!S101="","",IF('FL DOH Cumulative'!S100="",'FL DOH Cumulative'!S101-'FL DOH Cumulative'!S99,'FL DOH Cumulative'!S101-'FL DOH Cumulative'!S100))</f>
        <v>50</v>
      </c>
      <c r="V100" s="27">
        <f>IF('FL DOH Cumulative'!R101="","",IF('FL DOH Cumulative'!R100="",'FL DOH Cumulative'!R101-'FL DOH Cumulative'!R99,'FL DOH Cumulative'!R101-'FL DOH Cumulative'!R100))</f>
        <v>454</v>
      </c>
      <c r="W100" s="28">
        <f t="shared" ref="W100" si="43">IF(SUM(U94:V100)=0,"",SUM(U94:U100)/SUM(U94:V100))</f>
        <v>0.10669843791368812</v>
      </c>
      <c r="X100" s="28">
        <f t="shared" ref="X100" si="44">IF(SUM(U100:V100)=0,"",U100/SUM(U100:V100))</f>
        <v>9.9206349206349201E-2</v>
      </c>
      <c r="Y100" s="29">
        <f>IF('FL DOH Cumulative'!U101="","",IF('FL DOH Cumulative'!U100="",'FL DOH Cumulative'!U101-'FL DOH Cumulative'!U99,'FL DOH Cumulative'!U101-'FL DOH Cumulative'!U100))</f>
        <v>506</v>
      </c>
      <c r="Z100" s="23">
        <v>25</v>
      </c>
      <c r="AA100" s="24">
        <v>2207</v>
      </c>
      <c r="AB100" s="25">
        <f t="shared" si="19"/>
        <v>1.2266112266112267E-2</v>
      </c>
      <c r="AC100" s="60">
        <v>86</v>
      </c>
      <c r="AD100" s="60">
        <v>2462</v>
      </c>
      <c r="AE100" s="25">
        <f t="shared" si="20"/>
        <v>3.3213802833460704E-2</v>
      </c>
      <c r="AF100" s="28"/>
    </row>
    <row r="101" spans="1:32">
      <c r="A101" s="1">
        <v>44238</v>
      </c>
      <c r="B101" s="26">
        <f>IF('FL DOH Cumulative'!B102="","",IF('FL DOH Cumulative'!B101="",'FL DOH Cumulative'!B102-'FL DOH Cumulative'!B100,'FL DOH Cumulative'!B102-'FL DOH Cumulative'!B101))</f>
        <v>0</v>
      </c>
      <c r="C101" s="27">
        <f>IF('FL DOH Cumulative'!D102="","",IF('FL DOH Cumulative'!D101="",'FL DOH Cumulative'!D102-'FL DOH Cumulative'!D100,'FL DOH Cumulative'!D102-'FL DOH Cumulative'!D101))</f>
        <v>14</v>
      </c>
      <c r="D101" s="27">
        <f>IF('FL DOH Cumulative'!C102="","",IF('FL DOH Cumulative'!C101="",'FL DOH Cumulative'!C102-'FL DOH Cumulative'!C100,'FL DOH Cumulative'!C102-'FL DOH Cumulative'!C101))</f>
        <v>193</v>
      </c>
      <c r="E101" s="28">
        <f t="shared" ref="E101:E102" si="45">IF(SUM(C95:D101)=0,"",SUM(C95:C101)/SUM(C95:D101))</f>
        <v>0.12566844919786097</v>
      </c>
      <c r="F101" s="28">
        <f t="shared" ref="F101:F102" si="46">IF(SUM(C101:D101)=0,"",C101/SUM(C101:D101))</f>
        <v>6.7632850241545889E-2</v>
      </c>
      <c r="G101" s="29">
        <f>IF('FL DOH Cumulative'!F102="","",IF('FL DOH Cumulative'!F101="",'FL DOH Cumulative'!F102-'FL DOH Cumulative'!F100,'FL DOH Cumulative'!F102-'FL DOH Cumulative'!F101))</f>
        <v>207</v>
      </c>
      <c r="H101" s="26">
        <f>IF('FL DOH Cumulative'!G102="","",IF('FL DOH Cumulative'!G101="",'FL DOH Cumulative'!G102-'FL DOH Cumulative'!G100,'FL DOH Cumulative'!G102-'FL DOH Cumulative'!G101))</f>
        <v>0</v>
      </c>
      <c r="I101" s="27">
        <f>IF('FL DOH Cumulative'!I102="","",IF('FL DOH Cumulative'!I101="",'FL DOH Cumulative'!I102-'FL DOH Cumulative'!I100,'FL DOH Cumulative'!I102-'FL DOH Cumulative'!I101))</f>
        <v>13</v>
      </c>
      <c r="J101" s="27">
        <f>IF('FL DOH Cumulative'!H102="","",IF('FL DOH Cumulative'!H101="",'FL DOH Cumulative'!H102-'FL DOH Cumulative'!H100,'FL DOH Cumulative'!H102-'FL DOH Cumulative'!H101))</f>
        <v>190</v>
      </c>
      <c r="K101" s="28">
        <f t="shared" ref="K101:K102" si="47">IF(SUM(I95:J101)=0,"",SUM(I95:I101)/SUM(I95:J101))</f>
        <v>6.4285714285714279E-2</v>
      </c>
      <c r="L101" s="28">
        <f t="shared" ref="L101:L102" si="48">IF(SUM(I101:J101)=0,"",I101/SUM(I101:J101))</f>
        <v>6.4039408866995079E-2</v>
      </c>
      <c r="M101" s="29">
        <f>IF('FL DOH Cumulative'!K102="","",IF('FL DOH Cumulative'!K101="",'FL DOH Cumulative'!K102-'FL DOH Cumulative'!K100,'FL DOH Cumulative'!K102-'FL DOH Cumulative'!K101))</f>
        <v>203</v>
      </c>
      <c r="N101" s="26">
        <f>IF('FL DOH Cumulative'!L102="","",IF('FL DOH Cumulative'!L101="",'FL DOH Cumulative'!L102-'FL DOH Cumulative'!L100,'FL DOH Cumulative'!L102-'FL DOH Cumulative'!L101))</f>
        <v>0</v>
      </c>
      <c r="O101" s="27">
        <f>IF('FL DOH Cumulative'!N102="","",IF('FL DOH Cumulative'!N101="",'FL DOH Cumulative'!N102-'FL DOH Cumulative'!N100,'FL DOH Cumulative'!N102-'FL DOH Cumulative'!N101))</f>
        <v>12</v>
      </c>
      <c r="P101" s="27">
        <f>IF('FL DOH Cumulative'!M102="","",IF('FL DOH Cumulative'!M101="",'FL DOH Cumulative'!M102-'FL DOH Cumulative'!M100,'FL DOH Cumulative'!M102-'FL DOH Cumulative'!M101))</f>
        <v>66</v>
      </c>
      <c r="Q101" s="28">
        <f t="shared" ref="Q101:Q102" si="49">IF(SUM(O95:P101)=0,"",SUM(O95:O101)/SUM(O95:P101))</f>
        <v>0.11095100864553314</v>
      </c>
      <c r="R101" s="28">
        <f t="shared" ref="R101:R102" si="50">IF(SUM(O101:P101)=0,"",O101/SUM(O101:P101))</f>
        <v>0.15384615384615385</v>
      </c>
      <c r="S101" s="29">
        <f>IF('FL DOH Cumulative'!P102="","",IF('FL DOH Cumulative'!P101="",'FL DOH Cumulative'!P102-'FL DOH Cumulative'!P100,'FL DOH Cumulative'!P102-'FL DOH Cumulative'!P101))</f>
        <v>78</v>
      </c>
      <c r="T101" s="26">
        <f>IF('FL DOH Cumulative'!Q102="","",IF('FL DOH Cumulative'!Q101="",'FL DOH Cumulative'!Q102-'FL DOH Cumulative'!Q100,'FL DOH Cumulative'!Q102-'FL DOH Cumulative'!Q101))</f>
        <v>0</v>
      </c>
      <c r="U101" s="27">
        <f>IF('FL DOH Cumulative'!S102="","",IF('FL DOH Cumulative'!S101="",'FL DOH Cumulative'!S102-'FL DOH Cumulative'!S100,'FL DOH Cumulative'!S102-'FL DOH Cumulative'!S101))</f>
        <v>39</v>
      </c>
      <c r="V101" s="27">
        <f>IF('FL DOH Cumulative'!R102="","",IF('FL DOH Cumulative'!R101="",'FL DOH Cumulative'!R102-'FL DOH Cumulative'!R100,'FL DOH Cumulative'!R102-'FL DOH Cumulative'!R101))</f>
        <v>449</v>
      </c>
      <c r="W101" s="28">
        <f t="shared" ref="W101:W102" si="51">IF(SUM(U95:V101)=0,"",SUM(U95:U101)/SUM(U95:V101))</f>
        <v>0.10181268882175226</v>
      </c>
      <c r="X101" s="28">
        <f t="shared" ref="X101:X102" si="52">IF(SUM(U101:V101)=0,"",U101/SUM(U101:V101))</f>
        <v>7.9918032786885251E-2</v>
      </c>
      <c r="Y101" s="29">
        <f>IF('FL DOH Cumulative'!U102="","",IF('FL DOH Cumulative'!U101="",'FL DOH Cumulative'!U102-'FL DOH Cumulative'!U100,'FL DOH Cumulative'!U102-'FL DOH Cumulative'!U101))</f>
        <v>488</v>
      </c>
      <c r="Z101" s="36">
        <v>8</v>
      </c>
      <c r="AA101" s="24">
        <v>2132</v>
      </c>
      <c r="AB101" s="25">
        <f t="shared" si="19"/>
        <v>1.0871913024695803E-2</v>
      </c>
      <c r="AC101" s="60">
        <v>55</v>
      </c>
      <c r="AD101" s="60">
        <v>2254</v>
      </c>
      <c r="AE101" s="25">
        <f t="shared" si="20"/>
        <v>3.3133139887981645E-2</v>
      </c>
    </row>
    <row r="102" spans="1:32">
      <c r="A102" s="1">
        <v>44239</v>
      </c>
      <c r="B102" s="26">
        <f>IF('FL DOH Cumulative'!B103="","",IF('FL DOH Cumulative'!B102="",'FL DOH Cumulative'!B103-'FL DOH Cumulative'!B101,'FL DOH Cumulative'!B103-'FL DOH Cumulative'!B102))</f>
        <v>0</v>
      </c>
      <c r="C102" s="27">
        <f>IF('FL DOH Cumulative'!D103="","",IF('FL DOH Cumulative'!D102="",'FL DOH Cumulative'!D103-'FL DOH Cumulative'!D101,'FL DOH Cumulative'!D103-'FL DOH Cumulative'!D102))</f>
        <v>30</v>
      </c>
      <c r="D102" s="27">
        <f>IF('FL DOH Cumulative'!C103="","",IF('FL DOH Cumulative'!C102="",'FL DOH Cumulative'!C103-'FL DOH Cumulative'!C101,'FL DOH Cumulative'!C103-'FL DOH Cumulative'!C102))</f>
        <v>293</v>
      </c>
      <c r="E102" s="28">
        <f t="shared" si="45"/>
        <v>0.11343075852470424</v>
      </c>
      <c r="F102" s="28">
        <f t="shared" si="46"/>
        <v>9.2879256965944276E-2</v>
      </c>
      <c r="G102" s="29">
        <f>IF('FL DOH Cumulative'!F103="","",IF('FL DOH Cumulative'!F102="",'FL DOH Cumulative'!F103-'FL DOH Cumulative'!F101,'FL DOH Cumulative'!F103-'FL DOH Cumulative'!F102))</f>
        <v>323</v>
      </c>
      <c r="H102" s="26">
        <f>IF('FL DOH Cumulative'!G103="","",IF('FL DOH Cumulative'!G102="",'FL DOH Cumulative'!G103-'FL DOH Cumulative'!G101,'FL DOH Cumulative'!G103-'FL DOH Cumulative'!G102))</f>
        <v>1</v>
      </c>
      <c r="I102" s="27">
        <f>IF('FL DOH Cumulative'!I103="","",IF('FL DOH Cumulative'!I102="",'FL DOH Cumulative'!I103-'FL DOH Cumulative'!I101,'FL DOH Cumulative'!I103-'FL DOH Cumulative'!I102))</f>
        <v>13</v>
      </c>
      <c r="J102" s="27">
        <f>IF('FL DOH Cumulative'!H103="","",IF('FL DOH Cumulative'!H102="",'FL DOH Cumulative'!H103-'FL DOH Cumulative'!H101,'FL DOH Cumulative'!H103-'FL DOH Cumulative'!H102))</f>
        <v>145</v>
      </c>
      <c r="K102" s="28">
        <f t="shared" si="47"/>
        <v>6.527651858567543E-2</v>
      </c>
      <c r="L102" s="28">
        <f t="shared" si="48"/>
        <v>8.2278481012658222E-2</v>
      </c>
      <c r="M102" s="29">
        <f>IF('FL DOH Cumulative'!K103="","",IF('FL DOH Cumulative'!K102="",'FL DOH Cumulative'!K103-'FL DOH Cumulative'!K101,'FL DOH Cumulative'!K103-'FL DOH Cumulative'!K102))</f>
        <v>159</v>
      </c>
      <c r="N102" s="26">
        <f>IF('FL DOH Cumulative'!L103="","",IF('FL DOH Cumulative'!L102="",'FL DOH Cumulative'!L103-'FL DOH Cumulative'!L101,'FL DOH Cumulative'!L103-'FL DOH Cumulative'!L102))</f>
        <v>1</v>
      </c>
      <c r="O102" s="27">
        <f>IF('FL DOH Cumulative'!N103="","",IF('FL DOH Cumulative'!N102="",'FL DOH Cumulative'!N103-'FL DOH Cumulative'!N101,'FL DOH Cumulative'!N103-'FL DOH Cumulative'!N102))</f>
        <v>18</v>
      </c>
      <c r="P102" s="27">
        <f>IF('FL DOH Cumulative'!M103="","",IF('FL DOH Cumulative'!M102="",'FL DOH Cumulative'!M103-'FL DOH Cumulative'!M101,'FL DOH Cumulative'!M103-'FL DOH Cumulative'!M102))</f>
        <v>115</v>
      </c>
      <c r="Q102" s="28">
        <f t="shared" si="49"/>
        <v>0.10695187165775401</v>
      </c>
      <c r="R102" s="28">
        <f t="shared" si="50"/>
        <v>0.13533834586466165</v>
      </c>
      <c r="S102" s="29">
        <f>IF('FL DOH Cumulative'!P103="","",IF('FL DOH Cumulative'!P102="",'FL DOH Cumulative'!P103-'FL DOH Cumulative'!P101,'FL DOH Cumulative'!P103-'FL DOH Cumulative'!P102))</f>
        <v>134</v>
      </c>
      <c r="T102" s="26">
        <f>IF('FL DOH Cumulative'!Q103="","",IF('FL DOH Cumulative'!Q102="",'FL DOH Cumulative'!Q103-'FL DOH Cumulative'!Q101,'FL DOH Cumulative'!Q103-'FL DOH Cumulative'!Q102))</f>
        <v>2</v>
      </c>
      <c r="U102" s="27">
        <f>IF('FL DOH Cumulative'!S103="","",IF('FL DOH Cumulative'!S102="",'FL DOH Cumulative'!S103-'FL DOH Cumulative'!S101,'FL DOH Cumulative'!S103-'FL DOH Cumulative'!S102))</f>
        <v>61</v>
      </c>
      <c r="V102" s="27">
        <f>IF('FL DOH Cumulative'!R103="","",IF('FL DOH Cumulative'!R102="",'FL DOH Cumulative'!R103-'FL DOH Cumulative'!R101,'FL DOH Cumulative'!R103-'FL DOH Cumulative'!R102))</f>
        <v>553</v>
      </c>
      <c r="W102" s="28">
        <f t="shared" si="51"/>
        <v>9.5802919708029191E-2</v>
      </c>
      <c r="X102" s="28">
        <f t="shared" si="52"/>
        <v>9.93485342019544E-2</v>
      </c>
      <c r="Y102" s="29">
        <f>IF('FL DOH Cumulative'!U103="","",IF('FL DOH Cumulative'!U102="",'FL DOH Cumulative'!U103-'FL DOH Cumulative'!U101,'FL DOH Cumulative'!U103-'FL DOH Cumulative'!U102))</f>
        <v>616</v>
      </c>
      <c r="Z102" s="24">
        <v>28</v>
      </c>
      <c r="AA102" s="24">
        <v>3359</v>
      </c>
      <c r="AB102" s="25">
        <f t="shared" si="19"/>
        <v>9.3132429772090561E-3</v>
      </c>
      <c r="AC102" s="60">
        <v>66</v>
      </c>
      <c r="AD102" s="60">
        <v>2813</v>
      </c>
      <c r="AE102" s="25">
        <f t="shared" si="20"/>
        <v>3.1671968893601979E-2</v>
      </c>
    </row>
    <row r="103" spans="1:32">
      <c r="A103" s="1">
        <v>44240</v>
      </c>
      <c r="B103" s="26">
        <f>IF('FL DOH Cumulative'!B104="","",IF('FL DOH Cumulative'!B103="",'FL DOH Cumulative'!B104-'FL DOH Cumulative'!B102,'FL DOH Cumulative'!B104-'FL DOH Cumulative'!B103))</f>
        <v>0</v>
      </c>
      <c r="C103" s="27">
        <f>IF('FL DOH Cumulative'!D104="","",IF('FL DOH Cumulative'!D103="",'FL DOH Cumulative'!D104-'FL DOH Cumulative'!D102,'FL DOH Cumulative'!D104-'FL DOH Cumulative'!D103))</f>
        <v>4</v>
      </c>
      <c r="D103" s="27">
        <f>IF('FL DOH Cumulative'!C104="","",IF('FL DOH Cumulative'!C103="",'FL DOH Cumulative'!C104-'FL DOH Cumulative'!C102,'FL DOH Cumulative'!C104-'FL DOH Cumulative'!C103))</f>
        <v>33</v>
      </c>
      <c r="E103" s="28">
        <f t="shared" ref="E103:E104" si="53">IF(SUM(C97:D103)=0,"",SUM(C97:C103)/SUM(C97:D103))</f>
        <v>0.11646297627606039</v>
      </c>
      <c r="F103" s="28">
        <f t="shared" ref="F103:F104" si="54">IF(SUM(C103:D103)=0,"",C103/SUM(C103:D103))</f>
        <v>0.10810810810810811</v>
      </c>
      <c r="G103" s="29">
        <f>IF('FL DOH Cumulative'!F104="","",IF('FL DOH Cumulative'!F103="",'FL DOH Cumulative'!F104-'FL DOH Cumulative'!F102,'FL DOH Cumulative'!F104-'FL DOH Cumulative'!F103))</f>
        <v>37</v>
      </c>
      <c r="H103" s="26">
        <f>IF('FL DOH Cumulative'!G104="","",IF('FL DOH Cumulative'!G103="",'FL DOH Cumulative'!G104-'FL DOH Cumulative'!G102,'FL DOH Cumulative'!G104-'FL DOH Cumulative'!G103))</f>
        <v>1</v>
      </c>
      <c r="I103" s="27">
        <f>IF('FL DOH Cumulative'!I104="","",IF('FL DOH Cumulative'!I103="",'FL DOH Cumulative'!I104-'FL DOH Cumulative'!I102,'FL DOH Cumulative'!I104-'FL DOH Cumulative'!I103))</f>
        <v>8</v>
      </c>
      <c r="J103" s="27">
        <f>IF('FL DOH Cumulative'!H104="","",IF('FL DOH Cumulative'!H103="",'FL DOH Cumulative'!H104-'FL DOH Cumulative'!H102,'FL DOH Cumulative'!H104-'FL DOH Cumulative'!H103))</f>
        <v>125</v>
      </c>
      <c r="K103" s="28">
        <f t="shared" ref="K103:K104" si="55">IF(SUM(I97:J103)=0,"",SUM(I97:I103)/SUM(I97:J103))</f>
        <v>6.5295169946332735E-2</v>
      </c>
      <c r="L103" s="28">
        <f t="shared" ref="L103:L104" si="56">IF(SUM(I103:J103)=0,"",I103/SUM(I103:J103))</f>
        <v>6.0150375939849621E-2</v>
      </c>
      <c r="M103" s="29">
        <f>IF('FL DOH Cumulative'!K104="","",IF('FL DOH Cumulative'!K103="",'FL DOH Cumulative'!K104-'FL DOH Cumulative'!K102,'FL DOH Cumulative'!K104-'FL DOH Cumulative'!K103))</f>
        <v>134</v>
      </c>
      <c r="N103" s="26">
        <f>IF('FL DOH Cumulative'!L104="","",IF('FL DOH Cumulative'!L103="",'FL DOH Cumulative'!L104-'FL DOH Cumulative'!L102,'FL DOH Cumulative'!L104-'FL DOH Cumulative'!L103))</f>
        <v>0</v>
      </c>
      <c r="O103" s="27">
        <f>IF('FL DOH Cumulative'!N104="","",IF('FL DOH Cumulative'!N103="",'FL DOH Cumulative'!N104-'FL DOH Cumulative'!N102,'FL DOH Cumulative'!N104-'FL DOH Cumulative'!N103))</f>
        <v>9</v>
      </c>
      <c r="P103" s="27">
        <f>IF('FL DOH Cumulative'!M104="","",IF('FL DOH Cumulative'!M103="",'FL DOH Cumulative'!M104-'FL DOH Cumulative'!M102,'FL DOH Cumulative'!M104-'FL DOH Cumulative'!M103))</f>
        <v>102</v>
      </c>
      <c r="Q103" s="28">
        <f t="shared" ref="Q103:Q104" si="57">IF(SUM(O97:P103)=0,"",SUM(O97:O103)/SUM(O97:P103))</f>
        <v>0.11009174311926606</v>
      </c>
      <c r="R103" s="28">
        <f t="shared" ref="R103:R104" si="58">IF(SUM(O103:P103)=0,"",O103/SUM(O103:P103))</f>
        <v>8.1081081081081086E-2</v>
      </c>
      <c r="S103" s="29">
        <f>IF('FL DOH Cumulative'!P104="","",IF('FL DOH Cumulative'!P103="",'FL DOH Cumulative'!P104-'FL DOH Cumulative'!P102,'FL DOH Cumulative'!P104-'FL DOH Cumulative'!P103))</f>
        <v>111</v>
      </c>
      <c r="T103" s="26">
        <f>IF('FL DOH Cumulative'!Q104="","",IF('FL DOH Cumulative'!Q103="",'FL DOH Cumulative'!Q104-'FL DOH Cumulative'!Q102,'FL DOH Cumulative'!Q104-'FL DOH Cumulative'!Q103))</f>
        <v>1</v>
      </c>
      <c r="U103" s="27">
        <f>IF('FL DOH Cumulative'!S104="","",IF('FL DOH Cumulative'!S103="",'FL DOH Cumulative'!S104-'FL DOH Cumulative'!S102,'FL DOH Cumulative'!S104-'FL DOH Cumulative'!S103))</f>
        <v>21</v>
      </c>
      <c r="V103" s="27">
        <f>IF('FL DOH Cumulative'!R104="","",IF('FL DOH Cumulative'!R103="",'FL DOH Cumulative'!R104-'FL DOH Cumulative'!R102,'FL DOH Cumulative'!R104-'FL DOH Cumulative'!R103))</f>
        <v>260</v>
      </c>
      <c r="W103" s="28">
        <f t="shared" ref="W103:W104" si="59">IF(SUM(U97:V103)=0,"",SUM(U97:U103)/SUM(U97:V103))</f>
        <v>9.7493887530562345E-2</v>
      </c>
      <c r="X103" s="28">
        <f t="shared" ref="X103:X104" si="60">IF(SUM(U103:V103)=0,"",U103/SUM(U103:V103))</f>
        <v>7.4733096085409248E-2</v>
      </c>
      <c r="Y103" s="29">
        <f>IF('FL DOH Cumulative'!U104="","",IF('FL DOH Cumulative'!U103="",'FL DOH Cumulative'!U104-'FL DOH Cumulative'!U102,'FL DOH Cumulative'!U104-'FL DOH Cumulative'!U103))</f>
        <v>282</v>
      </c>
      <c r="Z103" s="24">
        <v>0</v>
      </c>
      <c r="AA103" s="24">
        <v>3</v>
      </c>
      <c r="AB103" s="25">
        <f t="shared" si="19"/>
        <v>9.183363691560413E-3</v>
      </c>
      <c r="AC103" s="60">
        <v>33</v>
      </c>
      <c r="AD103" s="60">
        <v>537</v>
      </c>
      <c r="AE103" s="25">
        <f t="shared" si="20"/>
        <v>3.1502890173410403E-2</v>
      </c>
    </row>
    <row r="104" spans="1:32">
      <c r="A104" s="1">
        <v>44241</v>
      </c>
      <c r="B104" s="26">
        <f>IF('FL DOH Cumulative'!B105="","",IF('FL DOH Cumulative'!B104="",'FL DOH Cumulative'!B105-'FL DOH Cumulative'!B103,'FL DOH Cumulative'!B105-'FL DOH Cumulative'!B104))</f>
        <v>0</v>
      </c>
      <c r="C104" s="27">
        <f>IF('FL DOH Cumulative'!D105="","",IF('FL DOH Cumulative'!D104="",'FL DOH Cumulative'!D105-'FL DOH Cumulative'!D103,'FL DOH Cumulative'!D105-'FL DOH Cumulative'!D104))</f>
        <v>14</v>
      </c>
      <c r="D104" s="27">
        <f>IF('FL DOH Cumulative'!C105="","",IF('FL DOH Cumulative'!C104="",'FL DOH Cumulative'!C105-'FL DOH Cumulative'!C103,'FL DOH Cumulative'!C105-'FL DOH Cumulative'!C104))</f>
        <v>187</v>
      </c>
      <c r="E104" s="28">
        <f t="shared" si="53"/>
        <v>0.11357340720221606</v>
      </c>
      <c r="F104" s="28">
        <f t="shared" si="54"/>
        <v>6.965174129353234E-2</v>
      </c>
      <c r="G104" s="29">
        <f>IF('FL DOH Cumulative'!F105="","",IF('FL DOH Cumulative'!F104="",'FL DOH Cumulative'!F105-'FL DOH Cumulative'!F103,'FL DOH Cumulative'!F105-'FL DOH Cumulative'!F104))</f>
        <v>201</v>
      </c>
      <c r="H104" s="26">
        <f>IF('FL DOH Cumulative'!G105="","",IF('FL DOH Cumulative'!G104="",'FL DOH Cumulative'!G105-'FL DOH Cumulative'!G103,'FL DOH Cumulative'!G105-'FL DOH Cumulative'!G104))</f>
        <v>0</v>
      </c>
      <c r="I104" s="27">
        <f>IF('FL DOH Cumulative'!I105="","",IF('FL DOH Cumulative'!I104="",'FL DOH Cumulative'!I105-'FL DOH Cumulative'!I103,'FL DOH Cumulative'!I105-'FL DOH Cumulative'!I104))</f>
        <v>20</v>
      </c>
      <c r="J104" s="27">
        <f>IF('FL DOH Cumulative'!H105="","",IF('FL DOH Cumulative'!H104="",'FL DOH Cumulative'!H105-'FL DOH Cumulative'!H103,'FL DOH Cumulative'!H105-'FL DOH Cumulative'!H104))</f>
        <v>103</v>
      </c>
      <c r="K104" s="28">
        <f t="shared" si="55"/>
        <v>7.3083778966131913E-2</v>
      </c>
      <c r="L104" s="28">
        <f t="shared" si="56"/>
        <v>0.16260162601626016</v>
      </c>
      <c r="M104" s="29">
        <f>IF('FL DOH Cumulative'!K105="","",IF('FL DOH Cumulative'!K104="",'FL DOH Cumulative'!K105-'FL DOH Cumulative'!K103,'FL DOH Cumulative'!K105-'FL DOH Cumulative'!K104))</f>
        <v>123</v>
      </c>
      <c r="N104" s="26">
        <f>IF('FL DOH Cumulative'!L105="","",IF('FL DOH Cumulative'!L104="",'FL DOH Cumulative'!L105-'FL DOH Cumulative'!L103,'FL DOH Cumulative'!L105-'FL DOH Cumulative'!L104))</f>
        <v>0</v>
      </c>
      <c r="O104" s="27">
        <f>IF('FL DOH Cumulative'!N105="","",IF('FL DOH Cumulative'!N104="",'FL DOH Cumulative'!N105-'FL DOH Cumulative'!N103,'FL DOH Cumulative'!N105-'FL DOH Cumulative'!N104))</f>
        <v>6</v>
      </c>
      <c r="P104" s="27">
        <f>IF('FL DOH Cumulative'!M105="","",IF('FL DOH Cumulative'!M104="",'FL DOH Cumulative'!M105-'FL DOH Cumulative'!M103,'FL DOH Cumulative'!M105-'FL DOH Cumulative'!M104))</f>
        <v>92</v>
      </c>
      <c r="Q104" s="28">
        <f t="shared" si="57"/>
        <v>0.103831891223733</v>
      </c>
      <c r="R104" s="28">
        <f t="shared" si="58"/>
        <v>6.1224489795918366E-2</v>
      </c>
      <c r="S104" s="29">
        <f>IF('FL DOH Cumulative'!P105="","",IF('FL DOH Cumulative'!P104="",'FL DOH Cumulative'!P105-'FL DOH Cumulative'!P103,'FL DOH Cumulative'!P105-'FL DOH Cumulative'!P104))</f>
        <v>98</v>
      </c>
      <c r="T104" s="26">
        <f>IF('FL DOH Cumulative'!Q105="","",IF('FL DOH Cumulative'!Q104="",'FL DOH Cumulative'!Q105-'FL DOH Cumulative'!Q103,'FL DOH Cumulative'!Q105-'FL DOH Cumulative'!Q104))</f>
        <v>0</v>
      </c>
      <c r="U104" s="27">
        <f>IF('FL DOH Cumulative'!S105="","",IF('FL DOH Cumulative'!S104="",'FL DOH Cumulative'!S105-'FL DOH Cumulative'!S103,'FL DOH Cumulative'!S105-'FL DOH Cumulative'!S104))</f>
        <v>40</v>
      </c>
      <c r="V104" s="27">
        <f>IF('FL DOH Cumulative'!R105="","",IF('FL DOH Cumulative'!R104="",'FL DOH Cumulative'!R105-'FL DOH Cumulative'!R103,'FL DOH Cumulative'!R105-'FL DOH Cumulative'!R104))</f>
        <v>382</v>
      </c>
      <c r="W104" s="28">
        <f t="shared" si="59"/>
        <v>9.7777777777777783E-2</v>
      </c>
      <c r="X104" s="28">
        <f t="shared" si="60"/>
        <v>9.4786729857819899E-2</v>
      </c>
      <c r="Y104" s="29">
        <f>IF('FL DOH Cumulative'!U105="","",IF('FL DOH Cumulative'!U104="",'FL DOH Cumulative'!U105-'FL DOH Cumulative'!U103,'FL DOH Cumulative'!U105-'FL DOH Cumulative'!U104))</f>
        <v>422</v>
      </c>
      <c r="Z104" s="24">
        <v>5</v>
      </c>
      <c r="AA104" s="24">
        <v>1107</v>
      </c>
      <c r="AB104" s="25">
        <f t="shared" si="19"/>
        <v>8.9530151683314841E-3</v>
      </c>
      <c r="AC104" s="60">
        <v>36</v>
      </c>
      <c r="AD104" s="60">
        <v>1414</v>
      </c>
      <c r="AE104" s="25">
        <f t="shared" si="20"/>
        <v>2.9981744137059403E-2</v>
      </c>
    </row>
  </sheetData>
  <mergeCells count="8">
    <mergeCell ref="B1:G1"/>
    <mergeCell ref="H1:M1"/>
    <mergeCell ref="N1:S1"/>
    <mergeCell ref="AS9:AT9"/>
    <mergeCell ref="AS6:AT6"/>
    <mergeCell ref="T1:Y1"/>
    <mergeCell ref="Z1:AB1"/>
    <mergeCell ref="AC1:A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FA0-4D07-4BC7-83A9-8D7FF7437216}">
  <dimension ref="A1:P341"/>
  <sheetViews>
    <sheetView tabSelected="1" zoomScale="55" workbookViewId="0">
      <selection activeCell="M14" sqref="M14"/>
    </sheetView>
  </sheetViews>
  <sheetFormatPr defaultRowHeight="14.4"/>
  <cols>
    <col min="1" max="1" width="8.88671875" style="35"/>
    <col min="2" max="2" width="11.77734375" style="35" customWidth="1"/>
    <col min="3" max="4" width="10.6640625" style="35" customWidth="1"/>
    <col min="5" max="10" width="14.44140625" style="35" customWidth="1"/>
    <col min="11" max="16" width="14.77734375" style="35" customWidth="1"/>
    <col min="17" max="16384" width="8.88671875" style="35"/>
  </cols>
  <sheetData>
    <row r="1" spans="1:16" ht="15" thickBot="1">
      <c r="B1" s="72" t="s">
        <v>24</v>
      </c>
      <c r="C1" s="73"/>
      <c r="D1" s="73"/>
      <c r="E1" s="73"/>
      <c r="F1" s="73"/>
      <c r="G1" s="74"/>
      <c r="H1" s="72" t="s">
        <v>25</v>
      </c>
      <c r="I1" s="73"/>
      <c r="J1" s="74"/>
      <c r="K1" s="72" t="s">
        <v>28</v>
      </c>
      <c r="L1" s="73"/>
      <c r="M1" s="74"/>
      <c r="N1" s="72" t="s">
        <v>30</v>
      </c>
      <c r="O1" s="73"/>
      <c r="P1" s="74"/>
    </row>
    <row r="2" spans="1:16" ht="41.4" customHeight="1" thickBot="1">
      <c r="A2" s="33" t="s">
        <v>8</v>
      </c>
      <c r="B2" s="16" t="s">
        <v>34</v>
      </c>
      <c r="C2" s="41" t="s">
        <v>16</v>
      </c>
      <c r="D2" s="16" t="s">
        <v>17</v>
      </c>
      <c r="E2" s="53" t="s">
        <v>19</v>
      </c>
      <c r="F2" s="37" t="s">
        <v>22</v>
      </c>
      <c r="G2" s="38" t="s">
        <v>33</v>
      </c>
      <c r="H2" s="56" t="s">
        <v>18</v>
      </c>
      <c r="I2" s="37" t="s">
        <v>20</v>
      </c>
      <c r="J2" s="57" t="s">
        <v>26</v>
      </c>
      <c r="K2" s="56" t="s">
        <v>27</v>
      </c>
      <c r="L2" s="37" t="s">
        <v>21</v>
      </c>
      <c r="M2" s="57" t="s">
        <v>29</v>
      </c>
      <c r="N2" s="56" t="s">
        <v>31</v>
      </c>
      <c r="O2" s="37" t="s">
        <v>23</v>
      </c>
      <c r="P2" s="57" t="s">
        <v>32</v>
      </c>
    </row>
    <row r="3" spans="1:16">
      <c r="A3" s="32">
        <v>43908</v>
      </c>
      <c r="B3" s="42"/>
      <c r="C3" s="39"/>
      <c r="D3" s="17"/>
      <c r="E3" s="54"/>
      <c r="F3" s="45"/>
      <c r="G3" s="13"/>
      <c r="H3" s="46"/>
      <c r="I3" s="45"/>
      <c r="J3" s="47"/>
      <c r="K3" s="46"/>
      <c r="L3" s="45"/>
      <c r="M3" s="47"/>
      <c r="N3" s="46"/>
      <c r="O3" s="45"/>
      <c r="P3" s="47"/>
    </row>
    <row r="4" spans="1:16">
      <c r="A4" s="32">
        <v>43909</v>
      </c>
      <c r="B4" s="42"/>
      <c r="C4" s="39"/>
      <c r="D4" s="17"/>
      <c r="E4" s="54"/>
      <c r="F4" s="45"/>
      <c r="G4" s="13"/>
      <c r="H4" s="46"/>
      <c r="I4" s="45"/>
      <c r="J4" s="47"/>
      <c r="K4" s="46"/>
      <c r="L4" s="45"/>
      <c r="M4" s="47"/>
      <c r="N4" s="46"/>
      <c r="O4" s="45"/>
      <c r="P4" s="47"/>
    </row>
    <row r="5" spans="1:16">
      <c r="A5" s="32">
        <v>43910</v>
      </c>
      <c r="B5" s="42"/>
      <c r="C5" s="39"/>
      <c r="D5" s="17"/>
      <c r="E5" s="54"/>
      <c r="F5" s="45"/>
      <c r="G5" s="13"/>
      <c r="H5" s="46"/>
      <c r="I5" s="45"/>
      <c r="J5" s="47"/>
      <c r="K5" s="46"/>
      <c r="L5" s="45"/>
      <c r="M5" s="47"/>
      <c r="N5" s="46"/>
      <c r="O5" s="45"/>
      <c r="P5" s="47"/>
    </row>
    <row r="6" spans="1:16">
      <c r="A6" s="32">
        <v>43911</v>
      </c>
      <c r="B6" s="42"/>
      <c r="C6" s="39"/>
      <c r="D6" s="17"/>
      <c r="E6" s="54"/>
      <c r="F6" s="45"/>
      <c r="G6" s="13"/>
      <c r="H6" s="46"/>
      <c r="I6" s="45"/>
      <c r="J6" s="47"/>
      <c r="K6" s="46"/>
      <c r="L6" s="45"/>
      <c r="M6" s="47"/>
      <c r="N6" s="46"/>
      <c r="O6" s="45"/>
      <c r="P6" s="47"/>
    </row>
    <row r="7" spans="1:16">
      <c r="A7" s="32">
        <v>43912</v>
      </c>
      <c r="B7" s="42"/>
      <c r="C7" s="39"/>
      <c r="D7" s="17"/>
      <c r="E7" s="54"/>
      <c r="F7" s="45"/>
      <c r="G7" s="13"/>
      <c r="H7" s="46"/>
      <c r="I7" s="45"/>
      <c r="J7" s="47"/>
      <c r="K7" s="46"/>
      <c r="L7" s="45"/>
      <c r="M7" s="47"/>
      <c r="N7" s="46"/>
      <c r="O7" s="45"/>
      <c r="P7" s="47"/>
    </row>
    <row r="8" spans="1:16">
      <c r="A8" s="32">
        <v>43913</v>
      </c>
      <c r="B8" s="35">
        <v>1</v>
      </c>
      <c r="C8" s="39"/>
      <c r="D8" s="17"/>
      <c r="E8" s="54"/>
      <c r="F8" s="45"/>
      <c r="G8" s="13"/>
      <c r="H8" s="46"/>
      <c r="I8" s="45"/>
      <c r="J8" s="47"/>
      <c r="K8" s="46"/>
      <c r="L8" s="45"/>
      <c r="M8" s="47"/>
      <c r="N8" s="46"/>
      <c r="O8" s="45"/>
      <c r="P8" s="47"/>
    </row>
    <row r="9" spans="1:16">
      <c r="A9" s="32">
        <v>43914</v>
      </c>
      <c r="B9" s="35">
        <v>0</v>
      </c>
      <c r="C9" s="39"/>
      <c r="D9" s="17"/>
      <c r="E9" s="54"/>
      <c r="F9" s="45"/>
      <c r="G9" s="13"/>
      <c r="H9" s="46"/>
      <c r="I9" s="45"/>
      <c r="J9" s="47"/>
      <c r="K9" s="46"/>
      <c r="L9" s="45"/>
      <c r="M9" s="47"/>
      <c r="N9" s="46"/>
      <c r="O9" s="45"/>
      <c r="P9" s="47"/>
    </row>
    <row r="10" spans="1:16">
      <c r="A10" s="32">
        <v>43915</v>
      </c>
      <c r="B10" s="35">
        <v>0</v>
      </c>
      <c r="C10" s="39"/>
      <c r="D10" s="17"/>
      <c r="E10" s="54"/>
      <c r="F10" s="45"/>
      <c r="G10" s="13"/>
      <c r="H10" s="46"/>
      <c r="I10" s="45"/>
      <c r="J10" s="47"/>
      <c r="K10" s="46"/>
      <c r="L10" s="45"/>
      <c r="M10" s="47"/>
      <c r="N10" s="46"/>
      <c r="O10" s="45"/>
      <c r="P10" s="47"/>
    </row>
    <row r="11" spans="1:16">
      <c r="A11" s="32">
        <v>43916</v>
      </c>
      <c r="B11" s="35">
        <v>0</v>
      </c>
      <c r="C11" s="39"/>
      <c r="D11" s="17"/>
      <c r="E11" s="54"/>
      <c r="F11" s="45"/>
      <c r="G11" s="13"/>
      <c r="H11" s="46"/>
      <c r="I11" s="45"/>
      <c r="J11" s="47"/>
      <c r="K11" s="46"/>
      <c r="L11" s="45"/>
      <c r="M11" s="47"/>
      <c r="N11" s="46"/>
      <c r="O11" s="45"/>
      <c r="P11" s="47"/>
    </row>
    <row r="12" spans="1:16">
      <c r="A12" s="32">
        <v>43917</v>
      </c>
      <c r="B12" s="35">
        <v>0</v>
      </c>
      <c r="C12" s="39"/>
      <c r="D12" s="17"/>
      <c r="E12" s="54"/>
      <c r="F12" s="45"/>
      <c r="G12" s="13"/>
      <c r="H12" s="46"/>
      <c r="I12" s="45"/>
      <c r="J12" s="47"/>
      <c r="K12" s="46"/>
      <c r="L12" s="45"/>
      <c r="M12" s="47"/>
      <c r="N12" s="46"/>
      <c r="O12" s="45"/>
      <c r="P12" s="47"/>
    </row>
    <row r="13" spans="1:16">
      <c r="A13" s="32">
        <v>43918</v>
      </c>
      <c r="B13" s="35">
        <v>0</v>
      </c>
      <c r="C13" s="39"/>
      <c r="D13" s="17"/>
      <c r="E13" s="54"/>
      <c r="F13" s="45"/>
      <c r="G13" s="13"/>
      <c r="H13" s="46"/>
      <c r="I13" s="45"/>
      <c r="J13" s="47"/>
      <c r="K13" s="46"/>
      <c r="L13" s="45"/>
      <c r="M13" s="47"/>
      <c r="N13" s="46"/>
      <c r="O13" s="45"/>
      <c r="P13" s="47"/>
    </row>
    <row r="14" spans="1:16">
      <c r="A14" s="32">
        <v>43919</v>
      </c>
      <c r="B14" s="35">
        <v>1</v>
      </c>
      <c r="C14" s="39"/>
      <c r="D14" s="17"/>
      <c r="E14" s="54"/>
      <c r="F14" s="45"/>
      <c r="G14" s="13"/>
      <c r="H14" s="46"/>
      <c r="I14" s="45"/>
      <c r="J14" s="47"/>
      <c r="K14" s="46"/>
      <c r="L14" s="45"/>
      <c r="M14" s="47"/>
      <c r="N14" s="46"/>
      <c r="O14" s="45"/>
      <c r="P14" s="47"/>
    </row>
    <row r="15" spans="1:16">
      <c r="A15" s="32">
        <v>43920</v>
      </c>
      <c r="B15" s="35">
        <v>0</v>
      </c>
      <c r="C15" s="39"/>
      <c r="D15" s="17"/>
      <c r="E15" s="54"/>
      <c r="F15" s="45"/>
      <c r="G15" s="13"/>
      <c r="H15" s="46"/>
      <c r="I15" s="45"/>
      <c r="J15" s="47"/>
      <c r="K15" s="46"/>
      <c r="L15" s="45"/>
      <c r="M15" s="47"/>
      <c r="N15" s="46"/>
      <c r="O15" s="45"/>
      <c r="P15" s="47"/>
    </row>
    <row r="16" spans="1:16">
      <c r="A16" s="32">
        <v>43921</v>
      </c>
      <c r="B16" s="35">
        <v>0</v>
      </c>
      <c r="C16" s="39"/>
      <c r="D16" s="17"/>
      <c r="E16" s="54"/>
      <c r="F16" s="45"/>
      <c r="G16" s="13"/>
      <c r="H16" s="46"/>
      <c r="I16" s="45"/>
      <c r="J16" s="47"/>
      <c r="K16" s="46"/>
      <c r="L16" s="45"/>
      <c r="M16" s="47"/>
      <c r="N16" s="46"/>
      <c r="O16" s="45"/>
      <c r="P16" s="47"/>
    </row>
    <row r="17" spans="1:16">
      <c r="A17" s="32">
        <v>43922</v>
      </c>
      <c r="B17" s="35">
        <v>0</v>
      </c>
      <c r="C17" s="39"/>
      <c r="D17" s="17"/>
      <c r="E17" s="54"/>
      <c r="F17" s="45"/>
      <c r="G17" s="13"/>
      <c r="H17" s="46"/>
      <c r="I17" s="45"/>
      <c r="J17" s="47"/>
      <c r="K17" s="46"/>
      <c r="L17" s="45"/>
      <c r="M17" s="47"/>
      <c r="N17" s="46"/>
      <c r="O17" s="45"/>
      <c r="P17" s="47"/>
    </row>
    <row r="18" spans="1:16">
      <c r="A18" s="32">
        <v>43923</v>
      </c>
      <c r="B18" s="35">
        <v>0</v>
      </c>
      <c r="C18" s="39"/>
      <c r="D18" s="17"/>
      <c r="E18" s="54"/>
      <c r="F18" s="45"/>
      <c r="G18" s="13"/>
      <c r="H18" s="46"/>
      <c r="I18" s="45"/>
      <c r="J18" s="47"/>
      <c r="K18" s="46"/>
      <c r="L18" s="45"/>
      <c r="M18" s="47"/>
      <c r="N18" s="46"/>
      <c r="O18" s="45"/>
      <c r="P18" s="47"/>
    </row>
    <row r="19" spans="1:16">
      <c r="A19" s="32">
        <v>43924</v>
      </c>
      <c r="B19" s="35">
        <v>0</v>
      </c>
      <c r="C19" s="39"/>
      <c r="D19" s="17"/>
      <c r="E19" s="54"/>
      <c r="F19" s="45"/>
      <c r="G19" s="13"/>
      <c r="H19" s="46"/>
      <c r="I19" s="45"/>
      <c r="J19" s="47"/>
      <c r="K19" s="46"/>
      <c r="L19" s="45"/>
      <c r="M19" s="47"/>
      <c r="N19" s="46"/>
      <c r="O19" s="45"/>
      <c r="P19" s="47"/>
    </row>
    <row r="20" spans="1:16">
      <c r="A20" s="32">
        <v>43925</v>
      </c>
      <c r="B20" s="35">
        <v>0</v>
      </c>
      <c r="C20" s="39"/>
      <c r="D20" s="17"/>
      <c r="E20" s="54"/>
      <c r="F20" s="45"/>
      <c r="G20" s="13"/>
      <c r="H20" s="46"/>
      <c r="I20" s="45"/>
      <c r="J20" s="47"/>
      <c r="K20" s="46"/>
      <c r="L20" s="45"/>
      <c r="M20" s="47"/>
      <c r="N20" s="46"/>
      <c r="O20" s="45"/>
      <c r="P20" s="47"/>
    </row>
    <row r="21" spans="1:16">
      <c r="A21" s="32">
        <v>43926</v>
      </c>
      <c r="B21" s="35">
        <v>0</v>
      </c>
      <c r="C21" s="39"/>
      <c r="D21" s="17"/>
      <c r="E21" s="54"/>
      <c r="F21" s="45"/>
      <c r="G21" s="13"/>
      <c r="H21" s="46"/>
      <c r="I21" s="45"/>
      <c r="J21" s="47"/>
      <c r="K21" s="46"/>
      <c r="L21" s="45"/>
      <c r="M21" s="47"/>
      <c r="N21" s="46"/>
      <c r="O21" s="45"/>
      <c r="P21" s="47"/>
    </row>
    <row r="22" spans="1:16">
      <c r="A22" s="32">
        <v>43927</v>
      </c>
      <c r="B22" s="35">
        <v>0</v>
      </c>
      <c r="C22" s="39"/>
      <c r="D22" s="17"/>
      <c r="E22" s="54"/>
      <c r="F22" s="45"/>
      <c r="G22" s="13"/>
      <c r="H22" s="46"/>
      <c r="I22" s="45"/>
      <c r="J22" s="47"/>
      <c r="K22" s="46"/>
      <c r="L22" s="45"/>
      <c r="M22" s="47"/>
      <c r="N22" s="46"/>
      <c r="O22" s="45"/>
      <c r="P22" s="47"/>
    </row>
    <row r="23" spans="1:16">
      <c r="A23" s="32">
        <v>43928</v>
      </c>
      <c r="B23" s="35">
        <v>0</v>
      </c>
      <c r="C23" s="39"/>
      <c r="D23" s="17"/>
      <c r="E23" s="54"/>
      <c r="F23" s="45"/>
      <c r="G23" s="13"/>
      <c r="H23" s="46"/>
      <c r="I23" s="45"/>
      <c r="J23" s="47"/>
      <c r="K23" s="46"/>
      <c r="L23" s="45"/>
      <c r="M23" s="47"/>
      <c r="N23" s="46"/>
      <c r="O23" s="45"/>
      <c r="P23" s="47"/>
    </row>
    <row r="24" spans="1:16">
      <c r="A24" s="32">
        <v>43929</v>
      </c>
      <c r="B24" s="35">
        <v>0</v>
      </c>
      <c r="C24" s="39"/>
      <c r="D24" s="17"/>
      <c r="E24" s="54"/>
      <c r="F24" s="45"/>
      <c r="G24" s="13"/>
      <c r="H24" s="46"/>
      <c r="I24" s="45"/>
      <c r="J24" s="47"/>
      <c r="K24" s="46"/>
      <c r="L24" s="45"/>
      <c r="M24" s="47"/>
      <c r="N24" s="46"/>
      <c r="O24" s="45"/>
      <c r="P24" s="47"/>
    </row>
    <row r="25" spans="1:16">
      <c r="A25" s="32">
        <v>43930</v>
      </c>
      <c r="B25" s="35">
        <v>0</v>
      </c>
      <c r="C25" s="39"/>
      <c r="D25" s="17"/>
      <c r="E25" s="54"/>
      <c r="F25" s="45"/>
      <c r="G25" s="13"/>
      <c r="H25" s="46"/>
      <c r="I25" s="45"/>
      <c r="J25" s="47"/>
      <c r="K25" s="46"/>
      <c r="L25" s="45"/>
      <c r="M25" s="47"/>
      <c r="N25" s="46"/>
      <c r="O25" s="45"/>
      <c r="P25" s="47"/>
    </row>
    <row r="26" spans="1:16">
      <c r="A26" s="32">
        <v>43931</v>
      </c>
      <c r="B26" s="35">
        <v>0</v>
      </c>
      <c r="C26" s="39"/>
      <c r="D26" s="17"/>
      <c r="E26" s="54"/>
      <c r="F26" s="45"/>
      <c r="G26" s="13"/>
      <c r="H26" s="46"/>
      <c r="I26" s="45"/>
      <c r="J26" s="47"/>
      <c r="K26" s="46"/>
      <c r="L26" s="45"/>
      <c r="M26" s="47"/>
      <c r="N26" s="46"/>
      <c r="O26" s="45"/>
      <c r="P26" s="47"/>
    </row>
    <row r="27" spans="1:16">
      <c r="A27" s="32">
        <v>43932</v>
      </c>
      <c r="B27" s="35">
        <v>0</v>
      </c>
      <c r="C27" s="39"/>
      <c r="D27" s="17"/>
      <c r="E27" s="54"/>
      <c r="F27" s="45"/>
      <c r="G27" s="13"/>
      <c r="H27" s="46"/>
      <c r="I27" s="45"/>
      <c r="J27" s="47"/>
      <c r="K27" s="46"/>
      <c r="L27" s="45"/>
      <c r="M27" s="47"/>
      <c r="N27" s="46"/>
      <c r="O27" s="45"/>
      <c r="P27" s="47"/>
    </row>
    <row r="28" spans="1:16">
      <c r="A28" s="32">
        <v>43933</v>
      </c>
      <c r="B28" s="35">
        <v>0</v>
      </c>
      <c r="C28" s="39"/>
      <c r="D28" s="17"/>
      <c r="E28" s="54"/>
      <c r="F28" s="45"/>
      <c r="G28" s="13"/>
      <c r="H28" s="46"/>
      <c r="I28" s="45"/>
      <c r="J28" s="47"/>
      <c r="K28" s="46"/>
      <c r="L28" s="45"/>
      <c r="M28" s="47"/>
      <c r="N28" s="46"/>
      <c r="O28" s="45"/>
      <c r="P28" s="47"/>
    </row>
    <row r="29" spans="1:16">
      <c r="A29" s="32">
        <v>43934</v>
      </c>
      <c r="B29" s="35">
        <v>0</v>
      </c>
      <c r="C29" s="39"/>
      <c r="D29" s="17"/>
      <c r="E29" s="54"/>
      <c r="F29" s="45"/>
      <c r="G29" s="13"/>
      <c r="H29" s="46"/>
      <c r="I29" s="45"/>
      <c r="J29" s="47"/>
      <c r="K29" s="46"/>
      <c r="L29" s="45"/>
      <c r="M29" s="47"/>
      <c r="N29" s="46"/>
      <c r="O29" s="45"/>
      <c r="P29" s="47"/>
    </row>
    <row r="30" spans="1:16">
      <c r="A30" s="32">
        <v>43935</v>
      </c>
      <c r="B30" s="35">
        <v>0</v>
      </c>
      <c r="C30" s="39"/>
      <c r="D30" s="17"/>
      <c r="E30" s="54"/>
      <c r="F30" s="45"/>
      <c r="G30" s="13"/>
      <c r="H30" s="46"/>
      <c r="I30" s="45"/>
      <c r="J30" s="47"/>
      <c r="K30" s="46"/>
      <c r="L30" s="45"/>
      <c r="M30" s="47"/>
      <c r="N30" s="46"/>
      <c r="O30" s="45"/>
      <c r="P30" s="47"/>
    </row>
    <row r="31" spans="1:16">
      <c r="A31" s="32">
        <v>43936</v>
      </c>
      <c r="B31" s="35">
        <v>0</v>
      </c>
      <c r="C31" s="39"/>
      <c r="D31" s="17"/>
      <c r="E31" s="54"/>
      <c r="F31" s="45"/>
      <c r="G31" s="13"/>
      <c r="H31" s="46"/>
      <c r="I31" s="45"/>
      <c r="J31" s="47"/>
      <c r="K31" s="46"/>
      <c r="L31" s="45"/>
      <c r="M31" s="47"/>
      <c r="N31" s="46"/>
      <c r="O31" s="45"/>
      <c r="P31" s="47"/>
    </row>
    <row r="32" spans="1:16">
      <c r="A32" s="32">
        <v>43937</v>
      </c>
      <c r="B32" s="35">
        <v>0</v>
      </c>
      <c r="C32" s="39"/>
      <c r="D32" s="17"/>
      <c r="E32" s="54"/>
      <c r="F32" s="45"/>
      <c r="G32" s="13"/>
      <c r="H32" s="46"/>
      <c r="I32" s="45"/>
      <c r="J32" s="47"/>
      <c r="K32" s="46"/>
      <c r="L32" s="45"/>
      <c r="M32" s="47"/>
      <c r="N32" s="46"/>
      <c r="O32" s="45"/>
      <c r="P32" s="47"/>
    </row>
    <row r="33" spans="1:16">
      <c r="A33" s="32">
        <v>43938</v>
      </c>
      <c r="B33" s="35">
        <v>0</v>
      </c>
      <c r="C33" s="39"/>
      <c r="D33" s="17"/>
      <c r="E33" s="54"/>
      <c r="F33" s="45"/>
      <c r="G33" s="13"/>
      <c r="H33" s="46"/>
      <c r="I33" s="45"/>
      <c r="J33" s="47"/>
      <c r="K33" s="46"/>
      <c r="L33" s="45"/>
      <c r="M33" s="47"/>
      <c r="N33" s="46"/>
      <c r="O33" s="45"/>
      <c r="P33" s="47"/>
    </row>
    <row r="34" spans="1:16">
      <c r="A34" s="32">
        <v>43939</v>
      </c>
      <c r="B34" s="35">
        <v>0</v>
      </c>
      <c r="C34" s="39"/>
      <c r="D34" s="17"/>
      <c r="E34" s="54"/>
      <c r="F34" s="45"/>
      <c r="G34" s="13"/>
      <c r="H34" s="46"/>
      <c r="I34" s="45"/>
      <c r="J34" s="47"/>
      <c r="K34" s="46"/>
      <c r="L34" s="45"/>
      <c r="M34" s="47"/>
      <c r="N34" s="46"/>
      <c r="O34" s="45"/>
      <c r="P34" s="47"/>
    </row>
    <row r="35" spans="1:16">
      <c r="A35" s="32">
        <v>43940</v>
      </c>
      <c r="B35" s="35">
        <v>0</v>
      </c>
      <c r="C35" s="39"/>
      <c r="D35" s="17"/>
      <c r="E35" s="54"/>
      <c r="F35" s="45"/>
      <c r="G35" s="13"/>
      <c r="H35" s="46"/>
      <c r="I35" s="45"/>
      <c r="J35" s="47"/>
      <c r="K35" s="46"/>
      <c r="L35" s="45"/>
      <c r="M35" s="47"/>
      <c r="N35" s="46"/>
      <c r="O35" s="45"/>
      <c r="P35" s="47"/>
    </row>
    <row r="36" spans="1:16">
      <c r="A36" s="32">
        <v>43941</v>
      </c>
      <c r="B36" s="35">
        <v>0</v>
      </c>
      <c r="C36" s="39"/>
      <c r="D36" s="17"/>
      <c r="E36" s="54"/>
      <c r="F36" s="45"/>
      <c r="G36" s="13"/>
      <c r="H36" s="46"/>
      <c r="I36" s="45"/>
      <c r="J36" s="47"/>
      <c r="K36" s="46"/>
      <c r="L36" s="45"/>
      <c r="M36" s="47"/>
      <c r="N36" s="46"/>
      <c r="O36" s="45"/>
      <c r="P36" s="47"/>
    </row>
    <row r="37" spans="1:16">
      <c r="A37" s="32">
        <v>43942</v>
      </c>
      <c r="B37" s="35">
        <v>0</v>
      </c>
      <c r="C37" s="39"/>
      <c r="D37" s="17"/>
      <c r="E37" s="54"/>
      <c r="F37" s="45"/>
      <c r="G37" s="13"/>
      <c r="H37" s="46"/>
      <c r="I37" s="45"/>
      <c r="J37" s="47"/>
      <c r="K37" s="46"/>
      <c r="L37" s="45"/>
      <c r="M37" s="47"/>
      <c r="N37" s="46"/>
      <c r="O37" s="45"/>
      <c r="P37" s="47"/>
    </row>
    <row r="38" spans="1:16">
      <c r="A38" s="32">
        <v>43943</v>
      </c>
      <c r="B38" s="35">
        <v>0</v>
      </c>
      <c r="C38" s="39"/>
      <c r="D38" s="17"/>
      <c r="E38" s="54"/>
      <c r="F38" s="45"/>
      <c r="G38" s="13"/>
      <c r="H38" s="46"/>
      <c r="I38" s="45"/>
      <c r="J38" s="47"/>
      <c r="K38" s="46"/>
      <c r="L38" s="45"/>
      <c r="M38" s="47"/>
      <c r="N38" s="46"/>
      <c r="O38" s="45"/>
      <c r="P38" s="47"/>
    </row>
    <row r="39" spans="1:16">
      <c r="A39" s="32">
        <v>43944</v>
      </c>
      <c r="B39" s="35">
        <v>0</v>
      </c>
      <c r="C39" s="39"/>
      <c r="D39" s="17"/>
      <c r="E39" s="54"/>
      <c r="F39" s="45"/>
      <c r="G39" s="13"/>
      <c r="H39" s="46"/>
      <c r="I39" s="45"/>
      <c r="J39" s="47"/>
      <c r="K39" s="46"/>
      <c r="L39" s="45"/>
      <c r="M39" s="47"/>
      <c r="N39" s="46"/>
      <c r="O39" s="45"/>
      <c r="P39" s="47"/>
    </row>
    <row r="40" spans="1:16">
      <c r="A40" s="32">
        <v>43945</v>
      </c>
      <c r="B40" s="35">
        <v>0</v>
      </c>
      <c r="C40" s="39"/>
      <c r="D40" s="17"/>
      <c r="E40" s="54"/>
      <c r="F40" s="45"/>
      <c r="G40" s="13"/>
      <c r="H40" s="46"/>
      <c r="I40" s="45"/>
      <c r="J40" s="47"/>
      <c r="K40" s="46"/>
      <c r="L40" s="45"/>
      <c r="M40" s="47"/>
      <c r="N40" s="46"/>
      <c r="O40" s="45"/>
      <c r="P40" s="47"/>
    </row>
    <row r="41" spans="1:16">
      <c r="A41" s="32">
        <v>43946</v>
      </c>
      <c r="B41" s="35">
        <v>0</v>
      </c>
      <c r="C41" s="39"/>
      <c r="D41" s="17"/>
      <c r="E41" s="54"/>
      <c r="F41" s="45"/>
      <c r="G41" s="13"/>
      <c r="H41" s="46"/>
      <c r="I41" s="45"/>
      <c r="J41" s="47"/>
      <c r="K41" s="46"/>
      <c r="L41" s="45"/>
      <c r="M41" s="47"/>
      <c r="N41" s="46"/>
      <c r="O41" s="45"/>
      <c r="P41" s="47"/>
    </row>
    <row r="42" spans="1:16">
      <c r="A42" s="32">
        <v>43947</v>
      </c>
      <c r="B42" s="35">
        <v>0</v>
      </c>
      <c r="C42" s="39"/>
      <c r="D42" s="17"/>
      <c r="E42" s="54"/>
      <c r="F42" s="45"/>
      <c r="G42" s="13"/>
      <c r="H42" s="46"/>
      <c r="I42" s="45"/>
      <c r="J42" s="47"/>
      <c r="K42" s="46"/>
      <c r="L42" s="45"/>
      <c r="M42" s="47"/>
      <c r="N42" s="46"/>
      <c r="O42" s="45"/>
      <c r="P42" s="47"/>
    </row>
    <row r="43" spans="1:16">
      <c r="A43" s="32">
        <v>43948</v>
      </c>
      <c r="B43" s="35">
        <v>0</v>
      </c>
      <c r="C43" s="39"/>
      <c r="D43" s="17"/>
      <c r="E43" s="54"/>
      <c r="F43" s="45"/>
      <c r="G43" s="13"/>
      <c r="H43" s="46"/>
      <c r="I43" s="45"/>
      <c r="J43" s="47"/>
      <c r="K43" s="46"/>
      <c r="L43" s="45"/>
      <c r="M43" s="47"/>
      <c r="N43" s="46"/>
      <c r="O43" s="45"/>
      <c r="P43" s="47"/>
    </row>
    <row r="44" spans="1:16">
      <c r="A44" s="32">
        <v>43949</v>
      </c>
      <c r="B44" s="35">
        <v>0</v>
      </c>
      <c r="C44" s="39"/>
      <c r="D44" s="17"/>
      <c r="E44" s="54"/>
      <c r="F44" s="45"/>
      <c r="G44" s="13"/>
      <c r="H44" s="46"/>
      <c r="I44" s="45"/>
      <c r="J44" s="47"/>
      <c r="K44" s="46"/>
      <c r="L44" s="45"/>
      <c r="M44" s="47"/>
      <c r="N44" s="46"/>
      <c r="O44" s="45"/>
      <c r="P44" s="47"/>
    </row>
    <row r="45" spans="1:16">
      <c r="A45" s="32">
        <v>43950</v>
      </c>
      <c r="B45" s="35">
        <v>0</v>
      </c>
      <c r="C45" s="39"/>
      <c r="D45" s="17"/>
      <c r="E45" s="54"/>
      <c r="F45" s="45"/>
      <c r="G45" s="13"/>
      <c r="H45" s="46"/>
      <c r="I45" s="45"/>
      <c r="J45" s="47"/>
      <c r="K45" s="46"/>
      <c r="L45" s="45"/>
      <c r="M45" s="47"/>
      <c r="N45" s="46"/>
      <c r="O45" s="45"/>
      <c r="P45" s="47"/>
    </row>
    <row r="46" spans="1:16">
      <c r="A46" s="32">
        <v>43951</v>
      </c>
      <c r="B46" s="35">
        <v>0</v>
      </c>
      <c r="C46" s="39"/>
      <c r="D46" s="17"/>
      <c r="E46" s="54"/>
      <c r="F46" s="45"/>
      <c r="G46" s="13"/>
      <c r="H46" s="46"/>
      <c r="I46" s="45"/>
      <c r="J46" s="47"/>
      <c r="K46" s="46"/>
      <c r="L46" s="45"/>
      <c r="M46" s="47"/>
      <c r="N46" s="46"/>
      <c r="O46" s="45"/>
      <c r="P46" s="47"/>
    </row>
    <row r="47" spans="1:16">
      <c r="A47" s="32">
        <v>43952</v>
      </c>
      <c r="B47" s="35">
        <v>0</v>
      </c>
      <c r="C47" s="39"/>
      <c r="D47" s="17"/>
      <c r="E47" s="54"/>
      <c r="F47" s="45"/>
      <c r="G47" s="13"/>
      <c r="H47" s="46"/>
      <c r="I47" s="45"/>
      <c r="J47" s="47"/>
      <c r="K47" s="46"/>
      <c r="L47" s="45"/>
      <c r="M47" s="47"/>
      <c r="N47" s="46"/>
      <c r="O47" s="45"/>
      <c r="P47" s="47"/>
    </row>
    <row r="48" spans="1:16">
      <c r="A48" s="32">
        <v>43953</v>
      </c>
      <c r="B48" s="35">
        <v>0</v>
      </c>
      <c r="C48" s="39"/>
      <c r="D48" s="17"/>
      <c r="E48" s="54"/>
      <c r="F48" s="45"/>
      <c r="G48" s="13"/>
      <c r="H48" s="46"/>
      <c r="I48" s="45"/>
      <c r="J48" s="47"/>
      <c r="K48" s="46"/>
      <c r="L48" s="45"/>
      <c r="M48" s="47"/>
      <c r="N48" s="46"/>
      <c r="O48" s="45"/>
      <c r="P48" s="47"/>
    </row>
    <row r="49" spans="1:16">
      <c r="A49" s="32">
        <v>43954</v>
      </c>
      <c r="B49" s="35">
        <v>0</v>
      </c>
      <c r="C49" s="39"/>
      <c r="D49" s="17"/>
      <c r="E49" s="54"/>
      <c r="F49" s="45"/>
      <c r="G49" s="13"/>
      <c r="H49" s="46"/>
      <c r="I49" s="45"/>
      <c r="J49" s="47"/>
      <c r="K49" s="46"/>
      <c r="L49" s="45"/>
      <c r="M49" s="47"/>
      <c r="N49" s="46"/>
      <c r="O49" s="45"/>
      <c r="P49" s="47"/>
    </row>
    <row r="50" spans="1:16">
      <c r="A50" s="32">
        <v>43955</v>
      </c>
      <c r="B50" s="35">
        <v>1</v>
      </c>
      <c r="C50" s="39"/>
      <c r="D50" s="17"/>
      <c r="E50" s="54"/>
      <c r="F50" s="45"/>
      <c r="G50" s="13"/>
      <c r="H50" s="46"/>
      <c r="I50" s="45"/>
      <c r="J50" s="47"/>
      <c r="K50" s="46"/>
      <c r="L50" s="45"/>
      <c r="M50" s="47"/>
      <c r="N50" s="46"/>
      <c r="O50" s="45"/>
      <c r="P50" s="47"/>
    </row>
    <row r="51" spans="1:16">
      <c r="A51" s="32">
        <v>43956</v>
      </c>
      <c r="B51" s="35">
        <v>0</v>
      </c>
      <c r="C51" s="39"/>
      <c r="D51" s="17"/>
      <c r="E51" s="54"/>
      <c r="F51" s="45"/>
      <c r="G51" s="13"/>
      <c r="H51" s="46"/>
      <c r="I51" s="45"/>
      <c r="J51" s="47"/>
      <c r="K51" s="46"/>
      <c r="L51" s="45"/>
      <c r="M51" s="47"/>
      <c r="N51" s="46"/>
      <c r="O51" s="45"/>
      <c r="P51" s="47"/>
    </row>
    <row r="52" spans="1:16">
      <c r="A52" s="32">
        <v>43957</v>
      </c>
      <c r="B52" s="35">
        <v>0</v>
      </c>
      <c r="C52" s="39"/>
      <c r="D52" s="17"/>
      <c r="E52" s="54"/>
      <c r="F52" s="45"/>
      <c r="G52" s="13"/>
      <c r="H52" s="46"/>
      <c r="I52" s="45"/>
      <c r="J52" s="47"/>
      <c r="K52" s="46"/>
      <c r="L52" s="45"/>
      <c r="M52" s="47"/>
      <c r="N52" s="46"/>
      <c r="O52" s="45"/>
      <c r="P52" s="47"/>
    </row>
    <row r="53" spans="1:16">
      <c r="A53" s="32">
        <v>43958</v>
      </c>
      <c r="B53" s="35">
        <v>0</v>
      </c>
      <c r="C53" s="39"/>
      <c r="D53" s="17"/>
      <c r="E53" s="54"/>
      <c r="F53" s="45"/>
      <c r="G53" s="13"/>
      <c r="H53" s="46"/>
      <c r="I53" s="45"/>
      <c r="J53" s="47"/>
      <c r="K53" s="46"/>
      <c r="L53" s="45"/>
      <c r="M53" s="47"/>
      <c r="N53" s="46"/>
      <c r="O53" s="45"/>
      <c r="P53" s="47"/>
    </row>
    <row r="54" spans="1:16">
      <c r="A54" s="32">
        <v>43959</v>
      </c>
      <c r="B54" s="35">
        <v>0</v>
      </c>
      <c r="C54" s="39"/>
      <c r="D54" s="17"/>
      <c r="E54" s="54"/>
      <c r="F54" s="45"/>
      <c r="G54" s="13"/>
      <c r="H54" s="46"/>
      <c r="I54" s="45"/>
      <c r="J54" s="47"/>
      <c r="K54" s="46"/>
      <c r="L54" s="45"/>
      <c r="M54" s="47"/>
      <c r="N54" s="46"/>
      <c r="O54" s="45"/>
      <c r="P54" s="47"/>
    </row>
    <row r="55" spans="1:16">
      <c r="A55" s="32">
        <v>43960</v>
      </c>
      <c r="B55" s="35">
        <v>0</v>
      </c>
      <c r="C55" s="39"/>
      <c r="D55" s="17"/>
      <c r="E55" s="54"/>
      <c r="F55" s="45"/>
      <c r="G55" s="13"/>
      <c r="H55" s="46"/>
      <c r="I55" s="45"/>
      <c r="J55" s="47"/>
      <c r="K55" s="46"/>
      <c r="L55" s="45"/>
      <c r="M55" s="47"/>
      <c r="N55" s="46"/>
      <c r="O55" s="45"/>
      <c r="P55" s="47"/>
    </row>
    <row r="56" spans="1:16">
      <c r="A56" s="32">
        <v>43961</v>
      </c>
      <c r="B56" s="35">
        <v>0</v>
      </c>
      <c r="C56" s="39"/>
      <c r="D56" s="17"/>
      <c r="E56" s="54"/>
      <c r="F56" s="45"/>
      <c r="G56" s="13"/>
      <c r="H56" s="46"/>
      <c r="I56" s="45"/>
      <c r="J56" s="47"/>
      <c r="K56" s="46"/>
      <c r="L56" s="45"/>
      <c r="M56" s="47"/>
      <c r="N56" s="46"/>
      <c r="O56" s="45"/>
      <c r="P56" s="47"/>
    </row>
    <row r="57" spans="1:16">
      <c r="A57" s="32">
        <v>43962</v>
      </c>
      <c r="B57" s="35">
        <v>1</v>
      </c>
      <c r="C57" s="39"/>
      <c r="D57" s="17"/>
      <c r="E57" s="54"/>
      <c r="F57" s="45"/>
      <c r="G57" s="13"/>
      <c r="H57" s="46"/>
      <c r="I57" s="45"/>
      <c r="J57" s="47"/>
      <c r="K57" s="46"/>
      <c r="L57" s="45"/>
      <c r="M57" s="47"/>
      <c r="N57" s="46"/>
      <c r="O57" s="45"/>
      <c r="P57" s="47"/>
    </row>
    <row r="58" spans="1:16">
      <c r="A58" s="32">
        <v>43963</v>
      </c>
      <c r="B58" s="35">
        <v>1</v>
      </c>
      <c r="C58" s="39"/>
      <c r="D58" s="17"/>
      <c r="E58" s="54"/>
      <c r="F58" s="45"/>
      <c r="G58" s="13"/>
      <c r="H58" s="46"/>
      <c r="I58" s="45"/>
      <c r="J58" s="47"/>
      <c r="K58" s="46"/>
      <c r="L58" s="45"/>
      <c r="M58" s="47"/>
      <c r="N58" s="46"/>
      <c r="O58" s="45"/>
      <c r="P58" s="47"/>
    </row>
    <row r="59" spans="1:16">
      <c r="A59" s="32">
        <v>43964</v>
      </c>
      <c r="B59" s="35">
        <v>0</v>
      </c>
      <c r="C59" s="39"/>
      <c r="D59" s="17"/>
      <c r="E59" s="54"/>
      <c r="F59" s="45"/>
      <c r="G59" s="13"/>
      <c r="H59" s="46"/>
      <c r="I59" s="45"/>
      <c r="J59" s="47"/>
      <c r="K59" s="46"/>
      <c r="L59" s="45"/>
      <c r="M59" s="47"/>
      <c r="N59" s="46"/>
      <c r="O59" s="45"/>
      <c r="P59" s="47"/>
    </row>
    <row r="60" spans="1:16">
      <c r="A60" s="32">
        <v>43965</v>
      </c>
      <c r="B60" s="35">
        <v>0</v>
      </c>
      <c r="C60" s="39"/>
      <c r="D60" s="17"/>
      <c r="E60" s="54"/>
      <c r="F60" s="45"/>
      <c r="G60" s="13"/>
      <c r="H60" s="46"/>
      <c r="I60" s="45"/>
      <c r="J60" s="47"/>
      <c r="K60" s="46"/>
      <c r="L60" s="45"/>
      <c r="M60" s="47"/>
      <c r="N60" s="46"/>
      <c r="O60" s="45"/>
      <c r="P60" s="47"/>
    </row>
    <row r="61" spans="1:16">
      <c r="A61" s="32">
        <v>43966</v>
      </c>
      <c r="B61" s="35">
        <v>0</v>
      </c>
      <c r="C61" s="39"/>
      <c r="D61" s="17"/>
      <c r="E61" s="54"/>
      <c r="F61" s="45"/>
      <c r="G61" s="13"/>
      <c r="H61" s="46"/>
      <c r="I61" s="45"/>
      <c r="J61" s="47"/>
      <c r="K61" s="46"/>
      <c r="L61" s="45"/>
      <c r="M61" s="47"/>
      <c r="N61" s="46"/>
      <c r="O61" s="45"/>
      <c r="P61" s="47"/>
    </row>
    <row r="62" spans="1:16">
      <c r="A62" s="32">
        <v>43967</v>
      </c>
      <c r="B62" s="35">
        <v>0</v>
      </c>
      <c r="C62" s="39"/>
      <c r="D62" s="17"/>
      <c r="E62" s="54"/>
      <c r="F62" s="45"/>
      <c r="G62" s="13"/>
      <c r="H62" s="46"/>
      <c r="I62" s="45"/>
      <c r="J62" s="47"/>
      <c r="K62" s="46"/>
      <c r="L62" s="45"/>
      <c r="M62" s="47"/>
      <c r="N62" s="46"/>
      <c r="O62" s="45"/>
      <c r="P62" s="47"/>
    </row>
    <row r="63" spans="1:16">
      <c r="A63" s="32">
        <v>43968</v>
      </c>
      <c r="B63" s="35">
        <v>0</v>
      </c>
      <c r="C63" s="39"/>
      <c r="D63" s="17"/>
      <c r="E63" s="54"/>
      <c r="F63" s="45"/>
      <c r="G63" s="13"/>
      <c r="H63" s="46"/>
      <c r="I63" s="45"/>
      <c r="J63" s="47"/>
      <c r="K63" s="46"/>
      <c r="L63" s="45"/>
      <c r="M63" s="47"/>
      <c r="N63" s="46"/>
      <c r="O63" s="45"/>
      <c r="P63" s="47"/>
    </row>
    <row r="64" spans="1:16">
      <c r="A64" s="32">
        <v>43969</v>
      </c>
      <c r="B64" s="35">
        <v>0</v>
      </c>
      <c r="C64" s="39"/>
      <c r="D64" s="17"/>
      <c r="E64" s="54"/>
      <c r="F64" s="45"/>
      <c r="G64" s="13"/>
      <c r="H64" s="46"/>
      <c r="I64" s="45"/>
      <c r="J64" s="47"/>
      <c r="K64" s="46"/>
      <c r="L64" s="45"/>
      <c r="M64" s="47"/>
      <c r="N64" s="46"/>
      <c r="O64" s="45"/>
      <c r="P64" s="47"/>
    </row>
    <row r="65" spans="1:16">
      <c r="A65" s="32">
        <v>43970</v>
      </c>
      <c r="B65" s="35">
        <v>1</v>
      </c>
      <c r="C65" s="39"/>
      <c r="D65" s="17"/>
      <c r="E65" s="54"/>
      <c r="F65" s="45"/>
      <c r="G65" s="13"/>
      <c r="H65" s="46"/>
      <c r="I65" s="45"/>
      <c r="J65" s="47"/>
      <c r="K65" s="46"/>
      <c r="L65" s="45"/>
      <c r="M65" s="47"/>
      <c r="N65" s="46"/>
      <c r="O65" s="45"/>
      <c r="P65" s="47"/>
    </row>
    <row r="66" spans="1:16">
      <c r="A66" s="32">
        <v>43971</v>
      </c>
      <c r="B66" s="35">
        <v>0</v>
      </c>
      <c r="C66" s="39"/>
      <c r="D66" s="17"/>
      <c r="E66" s="54"/>
      <c r="F66" s="45"/>
      <c r="G66" s="13"/>
      <c r="H66" s="46"/>
      <c r="I66" s="45"/>
      <c r="J66" s="47"/>
      <c r="K66" s="46"/>
      <c r="L66" s="45"/>
      <c r="M66" s="47"/>
      <c r="N66" s="46"/>
      <c r="O66" s="45"/>
      <c r="P66" s="47"/>
    </row>
    <row r="67" spans="1:16">
      <c r="A67" s="32">
        <v>43972</v>
      </c>
      <c r="B67" s="35">
        <v>0</v>
      </c>
      <c r="C67" s="39"/>
      <c r="D67" s="17"/>
      <c r="E67" s="54"/>
      <c r="F67" s="45"/>
      <c r="G67" s="13"/>
      <c r="H67" s="46"/>
      <c r="I67" s="45"/>
      <c r="J67" s="47"/>
      <c r="K67" s="46"/>
      <c r="L67" s="45"/>
      <c r="M67" s="47"/>
      <c r="N67" s="46"/>
      <c r="O67" s="45"/>
      <c r="P67" s="47"/>
    </row>
    <row r="68" spans="1:16">
      <c r="A68" s="32">
        <v>43973</v>
      </c>
      <c r="B68" s="35">
        <v>0</v>
      </c>
      <c r="C68" s="39"/>
      <c r="D68" s="17"/>
      <c r="E68" s="54"/>
      <c r="F68" s="45"/>
      <c r="G68" s="13"/>
      <c r="H68" s="46"/>
      <c r="I68" s="45"/>
      <c r="J68" s="47"/>
      <c r="K68" s="46"/>
      <c r="L68" s="45"/>
      <c r="M68" s="47"/>
      <c r="N68" s="46"/>
      <c r="O68" s="45"/>
      <c r="P68" s="47"/>
    </row>
    <row r="69" spans="1:16">
      <c r="A69" s="32">
        <v>43974</v>
      </c>
      <c r="B69" s="35">
        <v>0</v>
      </c>
      <c r="C69" s="39"/>
      <c r="D69" s="17"/>
      <c r="E69" s="54"/>
      <c r="F69" s="45"/>
      <c r="G69" s="13"/>
      <c r="H69" s="46"/>
      <c r="I69" s="45"/>
      <c r="J69" s="47"/>
      <c r="K69" s="46"/>
      <c r="L69" s="45"/>
      <c r="M69" s="47"/>
      <c r="N69" s="46"/>
      <c r="O69" s="45"/>
      <c r="P69" s="47"/>
    </row>
    <row r="70" spans="1:16">
      <c r="A70" s="32">
        <v>43975</v>
      </c>
      <c r="B70" s="35">
        <v>0</v>
      </c>
      <c r="C70" s="39"/>
      <c r="D70" s="17"/>
      <c r="E70" s="54"/>
      <c r="F70" s="45"/>
      <c r="G70" s="13"/>
      <c r="H70" s="46"/>
      <c r="I70" s="45"/>
      <c r="J70" s="47"/>
      <c r="K70" s="46"/>
      <c r="L70" s="45"/>
      <c r="M70" s="47"/>
      <c r="N70" s="46"/>
      <c r="O70" s="45"/>
      <c r="P70" s="47"/>
    </row>
    <row r="71" spans="1:16">
      <c r="A71" s="32">
        <v>43976</v>
      </c>
      <c r="B71" s="35">
        <v>1</v>
      </c>
      <c r="C71" s="39"/>
      <c r="D71" s="17"/>
      <c r="E71" s="54"/>
      <c r="F71" s="45"/>
      <c r="G71" s="13"/>
      <c r="H71" s="46"/>
      <c r="I71" s="45"/>
      <c r="J71" s="47"/>
      <c r="K71" s="46"/>
      <c r="L71" s="45"/>
      <c r="M71" s="47"/>
      <c r="N71" s="46"/>
      <c r="O71" s="45"/>
      <c r="P71" s="47"/>
    </row>
    <row r="72" spans="1:16">
      <c r="A72" s="32">
        <v>43977</v>
      </c>
      <c r="B72" s="35">
        <v>0</v>
      </c>
      <c r="C72" s="39"/>
      <c r="D72" s="17"/>
      <c r="E72" s="54"/>
      <c r="F72" s="45"/>
      <c r="G72" s="13"/>
      <c r="H72" s="46"/>
      <c r="I72" s="45"/>
      <c r="J72" s="47"/>
      <c r="K72" s="46"/>
      <c r="L72" s="45"/>
      <c r="M72" s="47"/>
      <c r="N72" s="46"/>
      <c r="O72" s="45"/>
      <c r="P72" s="47"/>
    </row>
    <row r="73" spans="1:16">
      <c r="A73" s="32">
        <v>43978</v>
      </c>
      <c r="B73" s="35">
        <v>0</v>
      </c>
      <c r="C73" s="39"/>
      <c r="D73" s="17"/>
      <c r="E73" s="54"/>
      <c r="F73" s="45"/>
      <c r="G73" s="13"/>
      <c r="H73" s="46"/>
      <c r="I73" s="45"/>
      <c r="J73" s="47"/>
      <c r="K73" s="46"/>
      <c r="L73" s="45"/>
      <c r="M73" s="47"/>
      <c r="N73" s="46"/>
      <c r="O73" s="45"/>
      <c r="P73" s="47"/>
    </row>
    <row r="74" spans="1:16">
      <c r="A74" s="32">
        <v>43979</v>
      </c>
      <c r="B74" s="35">
        <v>0</v>
      </c>
      <c r="C74" s="39"/>
      <c r="D74" s="17"/>
      <c r="E74" s="54"/>
      <c r="F74" s="45"/>
      <c r="G74" s="13"/>
      <c r="H74" s="46"/>
      <c r="I74" s="45"/>
      <c r="J74" s="47"/>
      <c r="K74" s="46"/>
      <c r="L74" s="45"/>
      <c r="M74" s="47"/>
      <c r="N74" s="46"/>
      <c r="O74" s="45"/>
      <c r="P74" s="47"/>
    </row>
    <row r="75" spans="1:16">
      <c r="A75" s="32">
        <v>43980</v>
      </c>
      <c r="B75" s="35">
        <v>0</v>
      </c>
      <c r="C75" s="39"/>
      <c r="D75" s="17"/>
      <c r="E75" s="54"/>
      <c r="F75" s="45"/>
      <c r="G75" s="13"/>
      <c r="H75" s="46"/>
      <c r="I75" s="45"/>
      <c r="J75" s="47"/>
      <c r="K75" s="46"/>
      <c r="L75" s="45"/>
      <c r="M75" s="47"/>
      <c r="N75" s="46"/>
      <c r="O75" s="45"/>
      <c r="P75" s="47"/>
    </row>
    <row r="76" spans="1:16">
      <c r="A76" s="32">
        <v>43981</v>
      </c>
      <c r="B76" s="35">
        <v>0</v>
      </c>
      <c r="C76" s="39"/>
      <c r="D76" s="17"/>
      <c r="E76" s="54"/>
      <c r="F76" s="45"/>
      <c r="G76" s="13"/>
      <c r="H76" s="46"/>
      <c r="I76" s="45"/>
      <c r="J76" s="47"/>
      <c r="K76" s="46"/>
      <c r="L76" s="45"/>
      <c r="M76" s="47"/>
      <c r="N76" s="46"/>
      <c r="O76" s="45"/>
      <c r="P76" s="47"/>
    </row>
    <row r="77" spans="1:16">
      <c r="A77" s="32">
        <v>43982</v>
      </c>
      <c r="B77" s="35">
        <v>0</v>
      </c>
      <c r="C77" s="39"/>
      <c r="D77" s="17"/>
      <c r="E77" s="54"/>
      <c r="F77" s="45"/>
      <c r="G77" s="13"/>
      <c r="H77" s="46"/>
      <c r="I77" s="45"/>
      <c r="J77" s="47"/>
      <c r="K77" s="46"/>
      <c r="L77" s="45"/>
      <c r="M77" s="47"/>
      <c r="N77" s="46"/>
      <c r="O77" s="45"/>
      <c r="P77" s="47"/>
    </row>
    <row r="78" spans="1:16">
      <c r="A78" s="32">
        <v>43983</v>
      </c>
      <c r="B78" s="35">
        <v>0</v>
      </c>
      <c r="C78" s="39"/>
      <c r="D78" s="17"/>
      <c r="E78" s="54"/>
      <c r="F78" s="45"/>
      <c r="G78" s="13"/>
      <c r="H78" s="46"/>
      <c r="I78" s="45"/>
      <c r="J78" s="47"/>
      <c r="K78" s="46"/>
      <c r="L78" s="45"/>
      <c r="M78" s="47"/>
      <c r="N78" s="46"/>
      <c r="O78" s="45"/>
      <c r="P78" s="47"/>
    </row>
    <row r="79" spans="1:16">
      <c r="A79" s="32">
        <v>43984</v>
      </c>
      <c r="B79" s="35">
        <v>0</v>
      </c>
      <c r="C79" s="39"/>
      <c r="D79" s="17"/>
      <c r="E79" s="54"/>
      <c r="F79" s="45"/>
      <c r="G79" s="13"/>
      <c r="H79" s="46"/>
      <c r="I79" s="45"/>
      <c r="J79" s="47"/>
      <c r="K79" s="46"/>
      <c r="L79" s="45"/>
      <c r="M79" s="47"/>
      <c r="N79" s="46"/>
      <c r="O79" s="45"/>
      <c r="P79" s="47"/>
    </row>
    <row r="80" spans="1:16">
      <c r="A80" s="32">
        <v>43985</v>
      </c>
      <c r="B80" s="35">
        <v>0</v>
      </c>
      <c r="C80" s="39"/>
      <c r="D80" s="17"/>
      <c r="E80" s="54"/>
      <c r="F80" s="45"/>
      <c r="G80" s="13"/>
      <c r="H80" s="46"/>
      <c r="I80" s="45"/>
      <c r="J80" s="47"/>
      <c r="K80" s="46"/>
      <c r="L80" s="45"/>
      <c r="M80" s="47"/>
      <c r="N80" s="46"/>
      <c r="O80" s="45"/>
      <c r="P80" s="47"/>
    </row>
    <row r="81" spans="1:16">
      <c r="A81" s="32">
        <v>43986</v>
      </c>
      <c r="B81" s="35">
        <v>0</v>
      </c>
      <c r="C81" s="39"/>
      <c r="D81" s="17"/>
      <c r="E81" s="54"/>
      <c r="F81" s="45"/>
      <c r="G81" s="13"/>
      <c r="H81" s="46"/>
      <c r="I81" s="45"/>
      <c r="J81" s="47"/>
      <c r="K81" s="46"/>
      <c r="L81" s="45"/>
      <c r="M81" s="47"/>
      <c r="N81" s="46"/>
      <c r="O81" s="45"/>
      <c r="P81" s="47"/>
    </row>
    <row r="82" spans="1:16">
      <c r="A82" s="32">
        <v>43987</v>
      </c>
      <c r="B82" s="35">
        <v>0</v>
      </c>
      <c r="C82" s="39"/>
      <c r="D82" s="17"/>
      <c r="E82" s="54"/>
      <c r="F82" s="45"/>
      <c r="G82" s="13"/>
      <c r="H82" s="46"/>
      <c r="I82" s="45"/>
      <c r="J82" s="47"/>
      <c r="K82" s="46"/>
      <c r="L82" s="45"/>
      <c r="M82" s="47"/>
      <c r="N82" s="46"/>
      <c r="O82" s="45"/>
      <c r="P82" s="47"/>
    </row>
    <row r="83" spans="1:16">
      <c r="A83" s="32">
        <v>43988</v>
      </c>
      <c r="B83" s="35">
        <v>0</v>
      </c>
      <c r="C83" s="39"/>
      <c r="D83" s="17"/>
      <c r="E83" s="54"/>
      <c r="F83" s="45"/>
      <c r="G83" s="13"/>
      <c r="H83" s="46"/>
      <c r="I83" s="45"/>
      <c r="J83" s="47"/>
      <c r="K83" s="46"/>
      <c r="L83" s="45"/>
      <c r="M83" s="47"/>
      <c r="N83" s="46"/>
      <c r="O83" s="45"/>
      <c r="P83" s="47"/>
    </row>
    <row r="84" spans="1:16">
      <c r="A84" s="32">
        <v>43989</v>
      </c>
      <c r="B84" s="35">
        <v>0</v>
      </c>
      <c r="C84" s="39"/>
      <c r="D84" s="17"/>
      <c r="E84" s="54"/>
      <c r="F84" s="45"/>
      <c r="G84" s="13"/>
      <c r="H84" s="46"/>
      <c r="I84" s="45"/>
      <c r="J84" s="47"/>
      <c r="K84" s="46"/>
      <c r="L84" s="45"/>
      <c r="M84" s="47"/>
      <c r="N84" s="46"/>
      <c r="O84" s="45"/>
      <c r="P84" s="47"/>
    </row>
    <row r="85" spans="1:16">
      <c r="A85" s="32">
        <v>43990</v>
      </c>
      <c r="B85" s="35">
        <v>0</v>
      </c>
      <c r="C85" s="39"/>
      <c r="D85" s="17"/>
      <c r="E85" s="54"/>
      <c r="F85" s="45"/>
      <c r="G85" s="13"/>
      <c r="H85" s="46"/>
      <c r="I85" s="45"/>
      <c r="J85" s="47"/>
      <c r="K85" s="46"/>
      <c r="L85" s="45"/>
      <c r="M85" s="47"/>
      <c r="N85" s="46"/>
      <c r="O85" s="45"/>
      <c r="P85" s="47"/>
    </row>
    <row r="86" spans="1:16">
      <c r="A86" s="32">
        <v>43991</v>
      </c>
      <c r="B86" s="35">
        <v>3</v>
      </c>
      <c r="C86" s="39"/>
      <c r="D86" s="17"/>
      <c r="E86" s="54"/>
      <c r="F86" s="45"/>
      <c r="G86" s="13"/>
      <c r="H86" s="46"/>
      <c r="I86" s="45"/>
      <c r="J86" s="47"/>
      <c r="K86" s="46"/>
      <c r="L86" s="45"/>
      <c r="M86" s="47"/>
      <c r="N86" s="46"/>
      <c r="O86" s="45"/>
      <c r="P86" s="47"/>
    </row>
    <row r="87" spans="1:16">
      <c r="A87" s="32">
        <v>43992</v>
      </c>
      <c r="B87" s="35">
        <v>3</v>
      </c>
      <c r="C87" s="39"/>
      <c r="D87" s="17"/>
      <c r="E87" s="54"/>
      <c r="F87" s="45"/>
      <c r="G87" s="13"/>
      <c r="H87" s="46"/>
      <c r="I87" s="45"/>
      <c r="J87" s="47"/>
      <c r="K87" s="46"/>
      <c r="L87" s="45"/>
      <c r="M87" s="47"/>
      <c r="N87" s="46"/>
      <c r="O87" s="45"/>
      <c r="P87" s="47"/>
    </row>
    <row r="88" spans="1:16">
      <c r="A88" s="32">
        <v>43993</v>
      </c>
      <c r="B88" s="35">
        <v>1</v>
      </c>
      <c r="C88" s="39"/>
      <c r="D88" s="17"/>
      <c r="E88" s="54"/>
      <c r="F88" s="45"/>
      <c r="G88" s="13"/>
      <c r="H88" s="46"/>
      <c r="I88" s="45"/>
      <c r="J88" s="47"/>
      <c r="K88" s="46"/>
      <c r="L88" s="45"/>
      <c r="M88" s="47"/>
      <c r="N88" s="46"/>
      <c r="O88" s="45"/>
      <c r="P88" s="47"/>
    </row>
    <row r="89" spans="1:16">
      <c r="A89" s="32">
        <v>43994</v>
      </c>
      <c r="B89" s="35">
        <v>4</v>
      </c>
      <c r="C89" s="39"/>
      <c r="D89" s="17"/>
      <c r="E89" s="54"/>
      <c r="F89" s="45"/>
      <c r="G89" s="13"/>
      <c r="H89" s="46"/>
      <c r="I89" s="45"/>
      <c r="J89" s="47"/>
      <c r="K89" s="46"/>
      <c r="L89" s="45"/>
      <c r="M89" s="47"/>
      <c r="N89" s="46"/>
      <c r="O89" s="45"/>
      <c r="P89" s="47"/>
    </row>
    <row r="90" spans="1:16">
      <c r="A90" s="32">
        <v>43995</v>
      </c>
      <c r="B90" s="35">
        <v>5</v>
      </c>
      <c r="C90" s="39"/>
      <c r="D90" s="17"/>
      <c r="E90" s="54"/>
      <c r="F90" s="45"/>
      <c r="G90" s="13"/>
      <c r="H90" s="46"/>
      <c r="I90" s="45"/>
      <c r="J90" s="47"/>
      <c r="K90" s="46"/>
      <c r="L90" s="45"/>
      <c r="M90" s="47"/>
      <c r="N90" s="46"/>
      <c r="O90" s="45"/>
      <c r="P90" s="47"/>
    </row>
    <row r="91" spans="1:16">
      <c r="A91" s="32">
        <v>43996</v>
      </c>
      <c r="B91" s="35">
        <v>7</v>
      </c>
      <c r="C91" s="39"/>
      <c r="D91" s="17"/>
      <c r="E91" s="54"/>
      <c r="F91" s="45"/>
      <c r="G91" s="13"/>
      <c r="H91" s="46"/>
      <c r="I91" s="45"/>
      <c r="J91" s="47"/>
      <c r="K91" s="46"/>
      <c r="L91" s="45"/>
      <c r="M91" s="47"/>
      <c r="N91" s="46"/>
      <c r="O91" s="45"/>
      <c r="P91" s="47"/>
    </row>
    <row r="92" spans="1:16">
      <c r="A92" s="32">
        <v>43997</v>
      </c>
      <c r="B92" s="35">
        <v>2</v>
      </c>
      <c r="C92" s="39"/>
      <c r="D92" s="17"/>
      <c r="E92" s="54"/>
      <c r="F92" s="45"/>
      <c r="G92" s="13"/>
      <c r="H92" s="46"/>
      <c r="I92" s="45"/>
      <c r="J92" s="47"/>
      <c r="K92" s="46"/>
      <c r="L92" s="45"/>
      <c r="M92" s="47"/>
      <c r="N92" s="46"/>
      <c r="O92" s="45"/>
      <c r="P92" s="47"/>
    </row>
    <row r="93" spans="1:16">
      <c r="A93" s="32">
        <v>43998</v>
      </c>
      <c r="B93" s="35">
        <v>7</v>
      </c>
      <c r="C93" s="39"/>
      <c r="D93" s="17"/>
      <c r="E93" s="54"/>
      <c r="F93" s="45"/>
      <c r="G93" s="13"/>
      <c r="H93" s="46"/>
      <c r="I93" s="45"/>
      <c r="J93" s="47"/>
      <c r="K93" s="46"/>
      <c r="L93" s="45"/>
      <c r="M93" s="47"/>
      <c r="N93" s="46"/>
      <c r="O93" s="45"/>
      <c r="P93" s="47"/>
    </row>
    <row r="94" spans="1:16">
      <c r="A94" s="32">
        <v>43999</v>
      </c>
      <c r="B94" s="35">
        <v>7</v>
      </c>
      <c r="C94" s="39"/>
      <c r="D94" s="17"/>
      <c r="E94" s="54"/>
      <c r="F94" s="45"/>
      <c r="G94" s="13"/>
      <c r="H94" s="46"/>
      <c r="I94" s="45"/>
      <c r="J94" s="47"/>
      <c r="K94" s="46"/>
      <c r="L94" s="45"/>
      <c r="M94" s="47"/>
      <c r="N94" s="46"/>
      <c r="O94" s="45"/>
      <c r="P94" s="47"/>
    </row>
    <row r="95" spans="1:16">
      <c r="A95" s="32">
        <v>44000</v>
      </c>
      <c r="B95" s="35">
        <v>6</v>
      </c>
      <c r="C95" s="39"/>
      <c r="D95" s="17"/>
      <c r="E95" s="54"/>
      <c r="F95" s="45"/>
      <c r="G95" s="13"/>
      <c r="H95" s="46"/>
      <c r="I95" s="45"/>
      <c r="J95" s="47"/>
      <c r="K95" s="46"/>
      <c r="L95" s="45"/>
      <c r="M95" s="47"/>
      <c r="N95" s="46"/>
      <c r="O95" s="45"/>
      <c r="P95" s="47"/>
    </row>
    <row r="96" spans="1:16">
      <c r="A96" s="32">
        <v>44001</v>
      </c>
      <c r="B96" s="35">
        <v>11</v>
      </c>
      <c r="C96" s="39"/>
      <c r="D96" s="17"/>
      <c r="E96" s="54"/>
      <c r="F96" s="45"/>
      <c r="G96" s="13"/>
      <c r="H96" s="46"/>
      <c r="I96" s="45"/>
      <c r="J96" s="47"/>
      <c r="K96" s="46"/>
      <c r="L96" s="45"/>
      <c r="M96" s="47"/>
      <c r="N96" s="46"/>
      <c r="O96" s="45"/>
      <c r="P96" s="47"/>
    </row>
    <row r="97" spans="1:16">
      <c r="A97" s="32">
        <v>44002</v>
      </c>
      <c r="B97" s="35">
        <v>17</v>
      </c>
      <c r="C97" s="39"/>
      <c r="D97" s="17"/>
      <c r="E97" s="54"/>
      <c r="F97" s="45"/>
      <c r="G97" s="13"/>
      <c r="H97" s="46"/>
      <c r="I97" s="45"/>
      <c r="J97" s="47"/>
      <c r="K97" s="46"/>
      <c r="L97" s="45"/>
      <c r="M97" s="47"/>
      <c r="N97" s="46"/>
      <c r="O97" s="45"/>
      <c r="P97" s="47"/>
    </row>
    <row r="98" spans="1:16">
      <c r="A98" s="32">
        <v>44003</v>
      </c>
      <c r="B98" s="35">
        <v>16</v>
      </c>
      <c r="C98" s="39"/>
      <c r="D98" s="17"/>
      <c r="E98" s="54"/>
      <c r="F98" s="45"/>
      <c r="G98" s="13"/>
      <c r="H98" s="46"/>
      <c r="I98" s="45"/>
      <c r="J98" s="47"/>
      <c r="K98" s="46"/>
      <c r="L98" s="45"/>
      <c r="M98" s="47"/>
      <c r="N98" s="46"/>
      <c r="O98" s="45"/>
      <c r="P98" s="47"/>
    </row>
    <row r="99" spans="1:16">
      <c r="A99" s="32">
        <v>44004</v>
      </c>
      <c r="B99" s="35">
        <v>28</v>
      </c>
      <c r="C99" s="39"/>
      <c r="D99" s="17"/>
      <c r="E99" s="54"/>
      <c r="F99" s="45"/>
      <c r="G99" s="13"/>
      <c r="H99" s="46"/>
      <c r="I99" s="45"/>
      <c r="J99" s="47"/>
      <c r="K99" s="46"/>
      <c r="L99" s="45"/>
      <c r="M99" s="47"/>
      <c r="N99" s="46"/>
      <c r="O99" s="45"/>
      <c r="P99" s="47"/>
    </row>
    <row r="100" spans="1:16">
      <c r="A100" s="32">
        <v>44005</v>
      </c>
      <c r="B100" s="35">
        <v>14</v>
      </c>
      <c r="C100" s="39"/>
      <c r="D100" s="17"/>
      <c r="E100" s="54"/>
      <c r="F100" s="45"/>
      <c r="G100" s="13"/>
      <c r="H100" s="46"/>
      <c r="I100" s="45"/>
      <c r="J100" s="47"/>
      <c r="K100" s="46"/>
      <c r="L100" s="45"/>
      <c r="M100" s="47"/>
      <c r="N100" s="46"/>
      <c r="O100" s="45"/>
      <c r="P100" s="47"/>
    </row>
    <row r="101" spans="1:16">
      <c r="A101" s="32">
        <v>44006</v>
      </c>
      <c r="B101" s="35">
        <v>16</v>
      </c>
      <c r="C101" s="39"/>
      <c r="D101" s="17"/>
      <c r="E101" s="54"/>
      <c r="F101" s="45"/>
      <c r="G101" s="13"/>
      <c r="H101" s="46"/>
      <c r="I101" s="45"/>
      <c r="J101" s="47"/>
      <c r="K101" s="46"/>
      <c r="L101" s="45"/>
      <c r="M101" s="47"/>
      <c r="N101" s="46"/>
      <c r="O101" s="45"/>
      <c r="P101" s="47"/>
    </row>
    <row r="102" spans="1:16">
      <c r="A102" s="32">
        <v>44007</v>
      </c>
      <c r="B102" s="35">
        <v>16</v>
      </c>
      <c r="C102" s="39"/>
      <c r="D102" s="17"/>
      <c r="E102" s="54"/>
      <c r="F102" s="45"/>
      <c r="G102" s="13"/>
      <c r="H102" s="46"/>
      <c r="I102" s="45"/>
      <c r="J102" s="47"/>
      <c r="K102" s="46"/>
      <c r="L102" s="45"/>
      <c r="M102" s="47"/>
      <c r="N102" s="46"/>
      <c r="O102" s="45"/>
      <c r="P102" s="47"/>
    </row>
    <row r="103" spans="1:16">
      <c r="A103" s="32">
        <v>44008</v>
      </c>
      <c r="B103" s="35">
        <v>16</v>
      </c>
      <c r="C103" s="39"/>
      <c r="D103" s="17"/>
      <c r="E103" s="54"/>
      <c r="F103" s="45"/>
      <c r="G103" s="13"/>
      <c r="H103" s="46"/>
      <c r="I103" s="45"/>
      <c r="J103" s="47"/>
      <c r="K103" s="46"/>
      <c r="L103" s="45"/>
      <c r="M103" s="47"/>
      <c r="N103" s="46"/>
      <c r="O103" s="45"/>
      <c r="P103" s="47"/>
    </row>
    <row r="104" spans="1:16">
      <c r="A104" s="32">
        <v>44009</v>
      </c>
      <c r="B104" s="35">
        <v>16</v>
      </c>
      <c r="C104" s="39"/>
      <c r="D104" s="17"/>
      <c r="E104" s="54"/>
      <c r="F104" s="45"/>
      <c r="G104" s="13"/>
      <c r="H104" s="46"/>
      <c r="I104" s="45"/>
      <c r="J104" s="47"/>
      <c r="K104" s="46"/>
      <c r="L104" s="45"/>
      <c r="M104" s="47"/>
      <c r="N104" s="46"/>
      <c r="O104" s="45"/>
      <c r="P104" s="47"/>
    </row>
    <row r="105" spans="1:16">
      <c r="A105" s="32">
        <v>44010</v>
      </c>
      <c r="B105" s="35">
        <v>7</v>
      </c>
      <c r="C105" s="39"/>
      <c r="D105" s="17"/>
      <c r="E105" s="54"/>
      <c r="F105" s="45"/>
      <c r="G105" s="13"/>
      <c r="H105" s="46"/>
      <c r="I105" s="45"/>
      <c r="J105" s="47"/>
      <c r="K105" s="46"/>
      <c r="L105" s="45"/>
      <c r="M105" s="47"/>
      <c r="N105" s="46"/>
      <c r="O105" s="45"/>
      <c r="P105" s="47"/>
    </row>
    <row r="106" spans="1:16">
      <c r="A106" s="32">
        <v>44011</v>
      </c>
      <c r="B106" s="35">
        <v>10</v>
      </c>
      <c r="C106" s="39"/>
      <c r="D106" s="17"/>
      <c r="E106" s="54"/>
      <c r="F106" s="45"/>
      <c r="G106" s="13"/>
      <c r="H106" s="46"/>
      <c r="I106" s="45"/>
      <c r="J106" s="47"/>
      <c r="K106" s="46"/>
      <c r="L106" s="45"/>
      <c r="M106" s="47"/>
      <c r="N106" s="46"/>
      <c r="O106" s="45"/>
      <c r="P106" s="47"/>
    </row>
    <row r="107" spans="1:16">
      <c r="A107" s="32">
        <v>44012</v>
      </c>
      <c r="B107" s="35">
        <v>12</v>
      </c>
      <c r="C107" s="39"/>
      <c r="D107" s="17"/>
      <c r="E107" s="54"/>
      <c r="F107" s="45"/>
      <c r="G107" s="13"/>
      <c r="H107" s="46"/>
      <c r="I107" s="45"/>
      <c r="J107" s="47"/>
      <c r="K107" s="46"/>
      <c r="L107" s="45"/>
      <c r="M107" s="47"/>
      <c r="N107" s="46"/>
      <c r="O107" s="45"/>
      <c r="P107" s="47"/>
    </row>
    <row r="108" spans="1:16">
      <c r="A108" s="32">
        <v>44013</v>
      </c>
      <c r="B108" s="35">
        <v>10</v>
      </c>
      <c r="C108" s="39"/>
      <c r="D108" s="17"/>
      <c r="E108" s="54"/>
      <c r="F108" s="45"/>
      <c r="G108" s="13"/>
      <c r="H108" s="46"/>
      <c r="I108" s="45"/>
      <c r="J108" s="47"/>
      <c r="K108" s="46"/>
      <c r="L108" s="45"/>
      <c r="M108" s="47"/>
      <c r="N108" s="46"/>
      <c r="O108" s="45"/>
      <c r="P108" s="47"/>
    </row>
    <row r="109" spans="1:16">
      <c r="A109" s="32">
        <v>44014</v>
      </c>
      <c r="B109" s="35">
        <v>10</v>
      </c>
      <c r="C109" s="39"/>
      <c r="D109" s="17"/>
      <c r="E109" s="54"/>
      <c r="F109" s="45"/>
      <c r="G109" s="13"/>
      <c r="H109" s="46"/>
      <c r="I109" s="45"/>
      <c r="J109" s="47"/>
      <c r="K109" s="46"/>
      <c r="L109" s="45"/>
      <c r="M109" s="47"/>
      <c r="N109" s="46"/>
      <c r="O109" s="45"/>
      <c r="P109" s="47"/>
    </row>
    <row r="110" spans="1:16">
      <c r="A110" s="32">
        <v>44015</v>
      </c>
      <c r="B110" s="35">
        <v>12</v>
      </c>
      <c r="C110" s="39"/>
      <c r="D110" s="17"/>
      <c r="E110" s="54"/>
      <c r="F110" s="45"/>
      <c r="G110" s="13"/>
      <c r="H110" s="46"/>
      <c r="I110" s="45"/>
      <c r="J110" s="47"/>
      <c r="K110" s="46"/>
      <c r="L110" s="45"/>
      <c r="M110" s="47"/>
      <c r="N110" s="46"/>
      <c r="O110" s="45"/>
      <c r="P110" s="47"/>
    </row>
    <row r="111" spans="1:16">
      <c r="A111" s="32">
        <v>44016</v>
      </c>
      <c r="B111" s="35">
        <v>14</v>
      </c>
      <c r="C111" s="39"/>
      <c r="D111" s="17"/>
      <c r="E111" s="54"/>
      <c r="F111" s="45"/>
      <c r="G111" s="13"/>
      <c r="H111" s="46"/>
      <c r="I111" s="45"/>
      <c r="J111" s="47"/>
      <c r="K111" s="46"/>
      <c r="L111" s="45"/>
      <c r="M111" s="47"/>
      <c r="N111" s="46"/>
      <c r="O111" s="45"/>
      <c r="P111" s="47"/>
    </row>
    <row r="112" spans="1:16">
      <c r="A112" s="32">
        <v>44017</v>
      </c>
      <c r="B112" s="35">
        <v>19</v>
      </c>
      <c r="C112" s="39"/>
      <c r="D112" s="17"/>
      <c r="E112" s="54"/>
      <c r="F112" s="45"/>
      <c r="G112" s="13"/>
      <c r="H112" s="46"/>
      <c r="I112" s="45"/>
      <c r="J112" s="47"/>
      <c r="K112" s="46"/>
      <c r="L112" s="45"/>
      <c r="M112" s="47"/>
      <c r="N112" s="46"/>
      <c r="O112" s="45"/>
      <c r="P112" s="47"/>
    </row>
    <row r="113" spans="1:16">
      <c r="A113" s="32">
        <v>44018</v>
      </c>
      <c r="B113" s="35">
        <v>11</v>
      </c>
      <c r="C113" s="39"/>
      <c r="D113" s="17"/>
      <c r="E113" s="54"/>
      <c r="F113" s="45"/>
      <c r="G113" s="13"/>
      <c r="H113" s="46"/>
      <c r="I113" s="45"/>
      <c r="J113" s="47"/>
      <c r="K113" s="46"/>
      <c r="L113" s="45"/>
      <c r="M113" s="47"/>
      <c r="N113" s="46"/>
      <c r="O113" s="45"/>
      <c r="P113" s="47"/>
    </row>
    <row r="114" spans="1:16">
      <c r="A114" s="32">
        <v>44019</v>
      </c>
      <c r="B114" s="35">
        <v>13</v>
      </c>
      <c r="C114" s="39"/>
      <c r="D114" s="17"/>
      <c r="E114" s="54"/>
      <c r="F114" s="45"/>
      <c r="G114" s="13"/>
      <c r="H114" s="46"/>
      <c r="I114" s="45"/>
      <c r="J114" s="47"/>
      <c r="K114" s="46"/>
      <c r="L114" s="45"/>
      <c r="M114" s="47"/>
      <c r="N114" s="46"/>
      <c r="O114" s="45"/>
      <c r="P114" s="47"/>
    </row>
    <row r="115" spans="1:16">
      <c r="A115" s="32">
        <v>44020</v>
      </c>
      <c r="B115" s="35">
        <v>15</v>
      </c>
      <c r="C115" s="39"/>
      <c r="D115" s="17"/>
      <c r="E115" s="54"/>
      <c r="F115" s="45"/>
      <c r="G115" s="13"/>
      <c r="H115" s="46"/>
      <c r="I115" s="45"/>
      <c r="J115" s="47"/>
      <c r="K115" s="46"/>
      <c r="L115" s="45"/>
      <c r="M115" s="47"/>
      <c r="N115" s="46"/>
      <c r="O115" s="45"/>
      <c r="P115" s="47"/>
    </row>
    <row r="116" spans="1:16">
      <c r="A116" s="32">
        <v>44021</v>
      </c>
      <c r="B116" s="35">
        <v>12</v>
      </c>
      <c r="C116" s="39"/>
      <c r="D116" s="17"/>
      <c r="E116" s="54"/>
      <c r="F116" s="45"/>
      <c r="G116" s="13"/>
      <c r="H116" s="46"/>
      <c r="I116" s="45"/>
      <c r="J116" s="47"/>
      <c r="K116" s="46"/>
      <c r="L116" s="45"/>
      <c r="M116" s="47"/>
      <c r="N116" s="46"/>
      <c r="O116" s="45"/>
      <c r="P116" s="47"/>
    </row>
    <row r="117" spans="1:16">
      <c r="A117" s="32">
        <v>44022</v>
      </c>
      <c r="B117" s="35">
        <v>14</v>
      </c>
      <c r="C117" s="39"/>
      <c r="D117" s="17"/>
      <c r="E117" s="54"/>
      <c r="F117" s="45"/>
      <c r="G117" s="13"/>
      <c r="H117" s="46"/>
      <c r="I117" s="45"/>
      <c r="J117" s="47"/>
      <c r="K117" s="46"/>
      <c r="L117" s="45"/>
      <c r="M117" s="47"/>
      <c r="N117" s="46"/>
      <c r="O117" s="45"/>
      <c r="P117" s="47"/>
    </row>
    <row r="118" spans="1:16">
      <c r="A118" s="32">
        <v>44023</v>
      </c>
      <c r="B118" s="35">
        <v>16</v>
      </c>
      <c r="C118" s="39"/>
      <c r="D118" s="17"/>
      <c r="E118" s="54"/>
      <c r="F118" s="45"/>
      <c r="G118" s="13"/>
      <c r="H118" s="46"/>
      <c r="I118" s="45"/>
      <c r="J118" s="47"/>
      <c r="K118" s="46"/>
      <c r="L118" s="45"/>
      <c r="M118" s="47"/>
      <c r="N118" s="46"/>
      <c r="O118" s="45"/>
      <c r="P118" s="47"/>
    </row>
    <row r="119" spans="1:16">
      <c r="A119" s="32">
        <v>44024</v>
      </c>
      <c r="B119" s="35">
        <v>14</v>
      </c>
      <c r="C119" s="39"/>
      <c r="D119" s="17"/>
      <c r="E119" s="54"/>
      <c r="F119" s="45"/>
      <c r="G119" s="13"/>
      <c r="H119" s="46"/>
      <c r="I119" s="45"/>
      <c r="J119" s="47"/>
      <c r="K119" s="46"/>
      <c r="L119" s="45"/>
      <c r="M119" s="47"/>
      <c r="N119" s="46"/>
      <c r="O119" s="45"/>
      <c r="P119" s="47"/>
    </row>
    <row r="120" spans="1:16">
      <c r="A120" s="32">
        <v>44025</v>
      </c>
      <c r="B120" s="35">
        <v>21</v>
      </c>
      <c r="C120" s="39"/>
      <c r="D120" s="17"/>
      <c r="E120" s="54"/>
      <c r="F120" s="45"/>
      <c r="G120" s="13"/>
      <c r="H120" s="46"/>
      <c r="I120" s="45"/>
      <c r="J120" s="47"/>
      <c r="K120" s="46"/>
      <c r="L120" s="45"/>
      <c r="M120" s="47"/>
      <c r="N120" s="46"/>
      <c r="O120" s="45"/>
      <c r="P120" s="47"/>
    </row>
    <row r="121" spans="1:16">
      <c r="A121" s="32">
        <v>44026</v>
      </c>
      <c r="B121" s="35">
        <v>14</v>
      </c>
      <c r="C121" s="39"/>
      <c r="D121" s="17"/>
      <c r="E121" s="54"/>
      <c r="F121" s="45"/>
      <c r="G121" s="13"/>
      <c r="H121" s="46"/>
      <c r="I121" s="45"/>
      <c r="J121" s="47"/>
      <c r="K121" s="46"/>
      <c r="L121" s="45"/>
      <c r="M121" s="47"/>
      <c r="N121" s="46"/>
      <c r="O121" s="45"/>
      <c r="P121" s="47"/>
    </row>
    <row r="122" spans="1:16">
      <c r="A122" s="32">
        <v>44027</v>
      </c>
      <c r="B122" s="35">
        <v>19</v>
      </c>
      <c r="C122" s="39"/>
      <c r="D122" s="17"/>
      <c r="E122" s="54"/>
      <c r="F122" s="45"/>
      <c r="G122" s="13"/>
      <c r="H122" s="46"/>
      <c r="I122" s="45"/>
      <c r="J122" s="47"/>
      <c r="K122" s="46"/>
      <c r="L122" s="45"/>
      <c r="M122" s="47"/>
      <c r="N122" s="46"/>
      <c r="O122" s="45"/>
      <c r="P122" s="47"/>
    </row>
    <row r="123" spans="1:16">
      <c r="A123" s="32">
        <v>44028</v>
      </c>
      <c r="B123" s="35">
        <v>8</v>
      </c>
      <c r="C123" s="39"/>
      <c r="D123" s="17"/>
      <c r="E123" s="54"/>
      <c r="F123" s="45"/>
      <c r="G123" s="13"/>
      <c r="H123" s="46"/>
      <c r="I123" s="45"/>
      <c r="J123" s="47"/>
      <c r="K123" s="46"/>
      <c r="L123" s="45"/>
      <c r="M123" s="47"/>
      <c r="N123" s="46"/>
      <c r="O123" s="45"/>
      <c r="P123" s="47"/>
    </row>
    <row r="124" spans="1:16">
      <c r="A124" s="32">
        <v>44029</v>
      </c>
      <c r="B124" s="35">
        <v>11</v>
      </c>
      <c r="C124" s="39"/>
      <c r="D124" s="17"/>
      <c r="E124" s="54"/>
      <c r="F124" s="45"/>
      <c r="G124" s="13"/>
      <c r="H124" s="46"/>
      <c r="I124" s="45"/>
      <c r="J124" s="47"/>
      <c r="K124" s="46"/>
      <c r="L124" s="45"/>
      <c r="M124" s="47"/>
      <c r="N124" s="46"/>
      <c r="O124" s="45"/>
      <c r="P124" s="47"/>
    </row>
    <row r="125" spans="1:16">
      <c r="A125" s="32">
        <v>44030</v>
      </c>
      <c r="B125" s="35">
        <v>13</v>
      </c>
      <c r="C125" s="39"/>
      <c r="D125" s="17"/>
      <c r="E125" s="54"/>
      <c r="F125" s="45"/>
      <c r="G125" s="13"/>
      <c r="H125" s="46"/>
      <c r="I125" s="45"/>
      <c r="J125" s="47"/>
      <c r="K125" s="46"/>
      <c r="L125" s="45"/>
      <c r="M125" s="47"/>
      <c r="N125" s="46"/>
      <c r="O125" s="45"/>
      <c r="P125" s="47"/>
    </row>
    <row r="126" spans="1:16">
      <c r="A126" s="32">
        <v>44031</v>
      </c>
      <c r="B126" s="35">
        <v>14</v>
      </c>
      <c r="C126" s="39"/>
      <c r="D126" s="17"/>
      <c r="E126" s="54"/>
      <c r="F126" s="45"/>
      <c r="G126" s="13"/>
      <c r="H126" s="46"/>
      <c r="I126" s="45"/>
      <c r="J126" s="47"/>
      <c r="K126" s="46"/>
      <c r="L126" s="45"/>
      <c r="M126" s="47"/>
      <c r="N126" s="46"/>
      <c r="O126" s="45"/>
      <c r="P126" s="47"/>
    </row>
    <row r="127" spans="1:16">
      <c r="A127" s="32">
        <v>44032</v>
      </c>
      <c r="B127" s="35">
        <v>15</v>
      </c>
      <c r="C127" s="39"/>
      <c r="D127" s="17"/>
      <c r="E127" s="54"/>
      <c r="F127" s="45"/>
      <c r="G127" s="13"/>
      <c r="H127" s="46"/>
      <c r="I127" s="45"/>
      <c r="J127" s="47"/>
      <c r="K127" s="46"/>
      <c r="L127" s="45"/>
      <c r="M127" s="47"/>
      <c r="N127" s="46"/>
      <c r="O127" s="45"/>
      <c r="P127" s="47"/>
    </row>
    <row r="128" spans="1:16">
      <c r="A128" s="32">
        <v>44033</v>
      </c>
      <c r="B128" s="35">
        <v>12</v>
      </c>
      <c r="C128" s="39"/>
      <c r="D128" s="17"/>
      <c r="E128" s="54"/>
      <c r="F128" s="45"/>
      <c r="G128" s="13"/>
      <c r="H128" s="46"/>
      <c r="I128" s="45"/>
      <c r="J128" s="47"/>
      <c r="K128" s="46"/>
      <c r="L128" s="45"/>
      <c r="M128" s="47"/>
      <c r="N128" s="46"/>
      <c r="O128" s="45"/>
      <c r="P128" s="47"/>
    </row>
    <row r="129" spans="1:16">
      <c r="A129" s="32">
        <v>44034</v>
      </c>
      <c r="B129" s="35">
        <v>14</v>
      </c>
      <c r="C129" s="39"/>
      <c r="D129" s="17"/>
      <c r="E129" s="54"/>
      <c r="F129" s="45"/>
      <c r="G129" s="13"/>
      <c r="H129" s="46"/>
      <c r="I129" s="45"/>
      <c r="J129" s="47"/>
      <c r="K129" s="46"/>
      <c r="L129" s="45"/>
      <c r="M129" s="47"/>
      <c r="N129" s="46"/>
      <c r="O129" s="45"/>
      <c r="P129" s="47"/>
    </row>
    <row r="130" spans="1:16">
      <c r="A130" s="32">
        <v>44035</v>
      </c>
      <c r="B130" s="35">
        <v>11</v>
      </c>
      <c r="C130" s="39"/>
      <c r="D130" s="17"/>
      <c r="E130" s="54"/>
      <c r="F130" s="45"/>
      <c r="G130" s="13"/>
      <c r="H130" s="46"/>
      <c r="I130" s="45"/>
      <c r="J130" s="47"/>
      <c r="K130" s="46"/>
      <c r="L130" s="45"/>
      <c r="M130" s="47"/>
      <c r="N130" s="46"/>
      <c r="O130" s="45"/>
      <c r="P130" s="47"/>
    </row>
    <row r="131" spans="1:16">
      <c r="A131" s="32">
        <v>44036</v>
      </c>
      <c r="B131" s="35">
        <v>10</v>
      </c>
      <c r="C131" s="39"/>
      <c r="D131" s="17"/>
      <c r="E131" s="54"/>
      <c r="F131" s="45"/>
      <c r="G131" s="13"/>
      <c r="H131" s="46"/>
      <c r="I131" s="45"/>
      <c r="J131" s="47"/>
      <c r="K131" s="46"/>
      <c r="L131" s="45"/>
      <c r="M131" s="47"/>
      <c r="N131" s="46"/>
      <c r="O131" s="45"/>
      <c r="P131" s="47"/>
    </row>
    <row r="132" spans="1:16">
      <c r="A132" s="32">
        <v>44037</v>
      </c>
      <c r="B132" s="35">
        <v>10</v>
      </c>
      <c r="C132" s="39"/>
      <c r="D132" s="17"/>
      <c r="E132" s="54"/>
      <c r="F132" s="45"/>
      <c r="G132" s="13"/>
      <c r="H132" s="46"/>
      <c r="I132" s="45"/>
      <c r="J132" s="47"/>
      <c r="K132" s="46"/>
      <c r="L132" s="45"/>
      <c r="M132" s="47"/>
      <c r="N132" s="46"/>
      <c r="O132" s="45"/>
      <c r="P132" s="47"/>
    </row>
    <row r="133" spans="1:16">
      <c r="A133" s="32">
        <v>44038</v>
      </c>
      <c r="B133" s="35">
        <v>15</v>
      </c>
      <c r="C133" s="39"/>
      <c r="D133" s="17"/>
      <c r="E133" s="54"/>
      <c r="F133" s="45"/>
      <c r="G133" s="13"/>
      <c r="H133" s="46"/>
      <c r="I133" s="45"/>
      <c r="J133" s="47"/>
      <c r="K133" s="46"/>
      <c r="L133" s="45"/>
      <c r="M133" s="47"/>
      <c r="N133" s="46"/>
      <c r="O133" s="45"/>
      <c r="P133" s="47"/>
    </row>
    <row r="134" spans="1:16">
      <c r="A134" s="32">
        <v>44039</v>
      </c>
      <c r="B134" s="35">
        <v>18</v>
      </c>
      <c r="C134" s="39"/>
      <c r="D134" s="17"/>
      <c r="E134" s="54"/>
      <c r="F134" s="45"/>
      <c r="G134" s="13"/>
      <c r="H134" s="46"/>
      <c r="I134" s="45"/>
      <c r="J134" s="47"/>
      <c r="K134" s="46"/>
      <c r="L134" s="45"/>
      <c r="M134" s="47"/>
      <c r="N134" s="46"/>
      <c r="O134" s="45"/>
      <c r="P134" s="47"/>
    </row>
    <row r="135" spans="1:16">
      <c r="A135" s="32">
        <v>44040</v>
      </c>
      <c r="B135" s="35">
        <v>17</v>
      </c>
      <c r="C135" s="39"/>
      <c r="D135" s="17"/>
      <c r="E135" s="54"/>
      <c r="F135" s="45"/>
      <c r="G135" s="13"/>
      <c r="H135" s="46"/>
      <c r="I135" s="45"/>
      <c r="J135" s="47"/>
      <c r="K135" s="46"/>
      <c r="L135" s="45"/>
      <c r="M135" s="47"/>
      <c r="N135" s="46"/>
      <c r="O135" s="45"/>
      <c r="P135" s="47"/>
    </row>
    <row r="136" spans="1:16">
      <c r="A136" s="32">
        <v>44041</v>
      </c>
      <c r="B136" s="35">
        <v>9</v>
      </c>
      <c r="C136" s="39"/>
      <c r="D136" s="17"/>
      <c r="E136" s="54"/>
      <c r="F136" s="45"/>
      <c r="G136" s="13"/>
      <c r="H136" s="46"/>
      <c r="I136" s="45"/>
      <c r="J136" s="47"/>
      <c r="K136" s="46"/>
      <c r="L136" s="45"/>
      <c r="M136" s="47"/>
      <c r="N136" s="46"/>
      <c r="O136" s="45"/>
      <c r="P136" s="47"/>
    </row>
    <row r="137" spans="1:16">
      <c r="A137" s="32">
        <v>44042</v>
      </c>
      <c r="B137" s="35">
        <v>7</v>
      </c>
      <c r="C137" s="39"/>
      <c r="D137" s="17"/>
      <c r="E137" s="54"/>
      <c r="F137" s="45"/>
      <c r="G137" s="13"/>
      <c r="H137" s="46"/>
      <c r="I137" s="45"/>
      <c r="J137" s="47"/>
      <c r="K137" s="46"/>
      <c r="L137" s="45"/>
      <c r="M137" s="47"/>
      <c r="N137" s="46"/>
      <c r="O137" s="45"/>
      <c r="P137" s="47"/>
    </row>
    <row r="138" spans="1:16">
      <c r="A138" s="32">
        <v>44043</v>
      </c>
      <c r="B138" s="35">
        <v>15</v>
      </c>
      <c r="C138" s="39"/>
      <c r="D138" s="17"/>
      <c r="E138" s="54"/>
      <c r="F138" s="45"/>
      <c r="G138" s="13"/>
      <c r="H138" s="46"/>
      <c r="I138" s="45"/>
      <c r="J138" s="47"/>
      <c r="K138" s="46"/>
      <c r="L138" s="45"/>
      <c r="M138" s="47"/>
      <c r="N138" s="46"/>
      <c r="O138" s="45"/>
      <c r="P138" s="47"/>
    </row>
    <row r="139" spans="1:16">
      <c r="A139" s="32">
        <v>44044</v>
      </c>
      <c r="B139" s="35">
        <v>19</v>
      </c>
      <c r="C139" s="39"/>
      <c r="D139" s="17"/>
      <c r="E139" s="54"/>
      <c r="F139" s="45"/>
      <c r="G139" s="13"/>
      <c r="H139" s="46"/>
      <c r="I139" s="45"/>
      <c r="J139" s="47"/>
      <c r="K139" s="46"/>
      <c r="L139" s="45"/>
      <c r="M139" s="47"/>
      <c r="N139" s="46"/>
      <c r="O139" s="45"/>
      <c r="P139" s="47"/>
    </row>
    <row r="140" spans="1:16">
      <c r="A140" s="32">
        <v>44045</v>
      </c>
      <c r="B140" s="35">
        <v>13</v>
      </c>
      <c r="C140" s="39"/>
      <c r="D140" s="17"/>
      <c r="E140" s="54"/>
      <c r="F140" s="45"/>
      <c r="G140" s="13"/>
      <c r="H140" s="46"/>
      <c r="I140" s="45"/>
      <c r="J140" s="47"/>
      <c r="K140" s="46"/>
      <c r="L140" s="45"/>
      <c r="M140" s="47"/>
      <c r="N140" s="46"/>
      <c r="O140" s="45"/>
      <c r="P140" s="47"/>
    </row>
    <row r="141" spans="1:16">
      <c r="A141" s="32">
        <v>44046</v>
      </c>
      <c r="B141" s="35">
        <v>15</v>
      </c>
      <c r="C141" s="39"/>
      <c r="D141" s="17"/>
      <c r="E141" s="54"/>
      <c r="F141" s="45"/>
      <c r="G141" s="13"/>
      <c r="H141" s="46"/>
      <c r="I141" s="45"/>
      <c r="J141" s="47"/>
      <c r="K141" s="46"/>
      <c r="L141" s="45"/>
      <c r="M141" s="47"/>
      <c r="N141" s="46"/>
      <c r="O141" s="45"/>
      <c r="P141" s="47"/>
    </row>
    <row r="142" spans="1:16">
      <c r="A142" s="32">
        <v>44047</v>
      </c>
      <c r="B142" s="35">
        <v>11</v>
      </c>
      <c r="C142" s="39"/>
      <c r="D142" s="17"/>
      <c r="E142" s="54"/>
      <c r="F142" s="45"/>
      <c r="G142" s="13"/>
      <c r="H142" s="46"/>
      <c r="I142" s="45"/>
      <c r="J142" s="47"/>
      <c r="K142" s="46"/>
      <c r="L142" s="45"/>
      <c r="M142" s="47"/>
      <c r="N142" s="46"/>
      <c r="O142" s="45"/>
      <c r="P142" s="47"/>
    </row>
    <row r="143" spans="1:16">
      <c r="A143" s="32">
        <v>44048</v>
      </c>
      <c r="B143" s="35">
        <v>8</v>
      </c>
      <c r="C143" s="39"/>
      <c r="D143" s="17"/>
      <c r="E143" s="54"/>
      <c r="F143" s="45"/>
      <c r="G143" s="13"/>
      <c r="H143" s="46"/>
      <c r="I143" s="45"/>
      <c r="J143" s="47"/>
      <c r="K143" s="46"/>
      <c r="L143" s="45"/>
      <c r="M143" s="47"/>
      <c r="N143" s="46"/>
      <c r="O143" s="45"/>
      <c r="P143" s="47"/>
    </row>
    <row r="144" spans="1:16">
      <c r="A144" s="32">
        <v>44049</v>
      </c>
      <c r="B144" s="35">
        <v>9</v>
      </c>
      <c r="C144" s="39"/>
      <c r="D144" s="17"/>
      <c r="E144" s="54"/>
      <c r="F144" s="45"/>
      <c r="G144" s="13"/>
      <c r="H144" s="46"/>
      <c r="I144" s="45"/>
      <c r="J144" s="47"/>
      <c r="K144" s="46"/>
      <c r="L144" s="45"/>
      <c r="M144" s="47"/>
      <c r="N144" s="46"/>
      <c r="O144" s="45"/>
      <c r="P144" s="47"/>
    </row>
    <row r="145" spans="1:16">
      <c r="A145" s="32">
        <v>44050</v>
      </c>
      <c r="B145" s="35">
        <v>15</v>
      </c>
      <c r="C145" s="39"/>
      <c r="D145" s="17"/>
      <c r="E145" s="54"/>
      <c r="F145" s="45"/>
      <c r="G145" s="13"/>
      <c r="H145" s="46"/>
      <c r="I145" s="45"/>
      <c r="J145" s="47"/>
      <c r="K145" s="46"/>
      <c r="L145" s="45"/>
      <c r="M145" s="47"/>
      <c r="N145" s="46"/>
      <c r="O145" s="45"/>
      <c r="P145" s="47"/>
    </row>
    <row r="146" spans="1:16">
      <c r="A146" s="32">
        <v>44051</v>
      </c>
      <c r="B146" s="35">
        <v>12</v>
      </c>
      <c r="C146" s="39"/>
      <c r="D146" s="17"/>
      <c r="E146" s="54"/>
      <c r="F146" s="45"/>
      <c r="G146" s="13"/>
      <c r="H146" s="46"/>
      <c r="I146" s="45"/>
      <c r="J146" s="47"/>
      <c r="K146" s="46"/>
      <c r="L146" s="45"/>
      <c r="M146" s="47"/>
      <c r="N146" s="46"/>
      <c r="O146" s="45"/>
      <c r="P146" s="47"/>
    </row>
    <row r="147" spans="1:16">
      <c r="A147" s="32">
        <v>44052</v>
      </c>
      <c r="B147" s="35">
        <v>23</v>
      </c>
      <c r="C147" s="39"/>
      <c r="D147" s="17"/>
      <c r="E147" s="54"/>
      <c r="F147" s="45"/>
      <c r="G147" s="13"/>
      <c r="H147" s="46"/>
      <c r="I147" s="45"/>
      <c r="J147" s="47"/>
      <c r="K147" s="46"/>
      <c r="L147" s="45"/>
      <c r="M147" s="47"/>
      <c r="N147" s="46"/>
      <c r="O147" s="45"/>
      <c r="P147" s="47"/>
    </row>
    <row r="148" spans="1:16">
      <c r="A148" s="32">
        <v>44053</v>
      </c>
      <c r="B148" s="35">
        <v>4</v>
      </c>
      <c r="C148" s="39"/>
      <c r="D148" s="17"/>
      <c r="E148" s="54"/>
      <c r="F148" s="45"/>
      <c r="G148" s="13"/>
      <c r="H148" s="46"/>
      <c r="I148" s="45"/>
      <c r="J148" s="47"/>
      <c r="K148" s="46"/>
      <c r="L148" s="45"/>
      <c r="M148" s="47"/>
      <c r="N148" s="46"/>
      <c r="O148" s="45"/>
      <c r="P148" s="47"/>
    </row>
    <row r="149" spans="1:16">
      <c r="A149" s="32">
        <v>44054</v>
      </c>
      <c r="B149" s="35">
        <v>7</v>
      </c>
      <c r="C149" s="39"/>
      <c r="D149" s="17"/>
      <c r="E149" s="54"/>
      <c r="F149" s="45"/>
      <c r="G149" s="13"/>
      <c r="H149" s="46"/>
      <c r="I149" s="45"/>
      <c r="J149" s="47"/>
      <c r="K149" s="46"/>
      <c r="L149" s="45"/>
      <c r="M149" s="47"/>
      <c r="N149" s="46"/>
      <c r="O149" s="45"/>
      <c r="P149" s="47"/>
    </row>
    <row r="150" spans="1:16">
      <c r="A150" s="32">
        <v>44055</v>
      </c>
      <c r="B150" s="35">
        <v>9</v>
      </c>
      <c r="C150" s="39"/>
      <c r="D150" s="17"/>
      <c r="E150" s="54"/>
      <c r="F150" s="45"/>
      <c r="G150" s="13"/>
      <c r="H150" s="46"/>
      <c r="I150" s="45"/>
      <c r="J150" s="47"/>
      <c r="K150" s="46"/>
      <c r="L150" s="45"/>
      <c r="M150" s="47"/>
      <c r="N150" s="46"/>
      <c r="O150" s="45"/>
      <c r="P150" s="47"/>
    </row>
    <row r="151" spans="1:16">
      <c r="A151" s="32">
        <v>44056</v>
      </c>
      <c r="B151" s="35">
        <v>4</v>
      </c>
      <c r="C151" s="39"/>
      <c r="D151" s="17"/>
      <c r="E151" s="54"/>
      <c r="F151" s="45"/>
      <c r="G151" s="13"/>
      <c r="H151" s="46"/>
      <c r="I151" s="45"/>
      <c r="J151" s="47"/>
      <c r="K151" s="46"/>
      <c r="L151" s="45"/>
      <c r="M151" s="47"/>
      <c r="N151" s="46"/>
      <c r="O151" s="45"/>
      <c r="P151" s="47"/>
    </row>
    <row r="152" spans="1:16">
      <c r="A152" s="32">
        <v>44057</v>
      </c>
      <c r="B152" s="35">
        <v>5</v>
      </c>
      <c r="C152" s="39"/>
      <c r="D152" s="17"/>
      <c r="E152" s="54"/>
      <c r="F152" s="45"/>
      <c r="G152" s="13"/>
      <c r="H152" s="46"/>
      <c r="I152" s="45"/>
      <c r="J152" s="47"/>
      <c r="K152" s="46"/>
      <c r="L152" s="45"/>
      <c r="M152" s="47"/>
      <c r="N152" s="46"/>
      <c r="O152" s="45"/>
      <c r="P152" s="47"/>
    </row>
    <row r="153" spans="1:16">
      <c r="A153" s="32">
        <v>44058</v>
      </c>
      <c r="B153" s="35">
        <v>12</v>
      </c>
      <c r="C153" s="39"/>
      <c r="D153" s="17"/>
      <c r="E153" s="54"/>
      <c r="F153" s="45"/>
      <c r="G153" s="13"/>
      <c r="H153" s="46"/>
      <c r="I153" s="45"/>
      <c r="J153" s="47"/>
      <c r="K153" s="46"/>
      <c r="L153" s="45"/>
      <c r="M153" s="47"/>
      <c r="N153" s="46"/>
      <c r="O153" s="45"/>
      <c r="P153" s="47"/>
    </row>
    <row r="154" spans="1:16">
      <c r="A154" s="32">
        <v>44059</v>
      </c>
      <c r="B154" s="35">
        <v>6</v>
      </c>
      <c r="C154" s="39"/>
      <c r="D154" s="17"/>
      <c r="E154" s="54"/>
      <c r="F154" s="45"/>
      <c r="G154" s="13"/>
      <c r="H154" s="46"/>
      <c r="I154" s="45"/>
      <c r="J154" s="47"/>
      <c r="K154" s="46"/>
      <c r="L154" s="45"/>
      <c r="M154" s="47"/>
      <c r="N154" s="46"/>
      <c r="O154" s="45"/>
      <c r="P154" s="47"/>
    </row>
    <row r="155" spans="1:16">
      <c r="A155" s="32">
        <v>44060</v>
      </c>
      <c r="B155" s="35">
        <v>7</v>
      </c>
      <c r="C155" s="39"/>
      <c r="D155" s="17"/>
      <c r="E155" s="54"/>
      <c r="F155" s="45"/>
      <c r="G155" s="13"/>
      <c r="H155" s="46"/>
      <c r="I155" s="45"/>
      <c r="J155" s="47"/>
      <c r="K155" s="46"/>
      <c r="L155" s="45"/>
      <c r="M155" s="47"/>
      <c r="N155" s="46"/>
      <c r="O155" s="45"/>
      <c r="P155" s="47"/>
    </row>
    <row r="156" spans="1:16">
      <c r="A156" s="32">
        <v>44061</v>
      </c>
      <c r="B156" s="35">
        <v>9</v>
      </c>
      <c r="C156" s="39"/>
      <c r="D156" s="17"/>
      <c r="E156" s="54"/>
      <c r="F156" s="45"/>
      <c r="G156" s="13"/>
      <c r="H156" s="46"/>
      <c r="I156" s="45"/>
      <c r="J156" s="47"/>
      <c r="K156" s="46"/>
      <c r="L156" s="45"/>
      <c r="M156" s="47"/>
      <c r="N156" s="46"/>
      <c r="O156" s="45"/>
      <c r="P156" s="47"/>
    </row>
    <row r="157" spans="1:16">
      <c r="A157" s="32">
        <v>44062</v>
      </c>
      <c r="B157" s="35">
        <v>7</v>
      </c>
      <c r="C157" s="39"/>
      <c r="D157" s="17"/>
      <c r="E157" s="54"/>
      <c r="F157" s="45"/>
      <c r="G157" s="13"/>
      <c r="H157" s="46"/>
      <c r="I157" s="45"/>
      <c r="J157" s="47"/>
      <c r="K157" s="46"/>
      <c r="L157" s="45"/>
      <c r="M157" s="47"/>
      <c r="N157" s="46"/>
      <c r="O157" s="45"/>
      <c r="P157" s="47"/>
    </row>
    <row r="158" spans="1:16">
      <c r="A158" s="32">
        <v>44063</v>
      </c>
      <c r="B158" s="35">
        <v>11</v>
      </c>
      <c r="C158" s="39"/>
      <c r="D158" s="17"/>
      <c r="E158" s="54"/>
      <c r="F158" s="45"/>
      <c r="G158" s="13"/>
      <c r="H158" s="46"/>
      <c r="I158" s="45"/>
      <c r="J158" s="47"/>
      <c r="K158" s="46"/>
      <c r="L158" s="45"/>
      <c r="M158" s="47"/>
      <c r="N158" s="46"/>
      <c r="O158" s="45"/>
      <c r="P158" s="47"/>
    </row>
    <row r="159" spans="1:16">
      <c r="A159" s="32">
        <v>44064</v>
      </c>
      <c r="B159" s="35">
        <v>8</v>
      </c>
      <c r="C159" s="40"/>
      <c r="D159" s="18"/>
      <c r="E159" s="54"/>
      <c r="F159" s="45"/>
      <c r="G159" s="13"/>
      <c r="H159" s="46"/>
      <c r="I159" s="45"/>
      <c r="J159" s="47"/>
      <c r="K159" s="46"/>
      <c r="L159" s="45"/>
      <c r="M159" s="47"/>
      <c r="N159" s="46"/>
      <c r="O159" s="45"/>
      <c r="P159" s="47"/>
    </row>
    <row r="160" spans="1:16">
      <c r="A160" s="32">
        <v>44065</v>
      </c>
      <c r="B160" s="35">
        <v>10</v>
      </c>
      <c r="C160" s="40"/>
      <c r="D160" s="18"/>
      <c r="E160" s="54"/>
      <c r="F160" s="45"/>
      <c r="G160" s="13"/>
      <c r="H160" s="46"/>
      <c r="I160" s="45"/>
      <c r="J160" s="47"/>
      <c r="K160" s="46"/>
      <c r="L160" s="45"/>
      <c r="M160" s="47"/>
      <c r="N160" s="46"/>
      <c r="O160" s="45"/>
      <c r="P160" s="47"/>
    </row>
    <row r="161" spans="1:16">
      <c r="A161" s="32">
        <v>44066</v>
      </c>
      <c r="B161" s="35">
        <v>7</v>
      </c>
      <c r="C161" s="40"/>
      <c r="D161" s="18"/>
      <c r="E161" s="54"/>
      <c r="F161" s="45"/>
      <c r="G161" s="13"/>
      <c r="H161" s="46"/>
      <c r="I161" s="45"/>
      <c r="J161" s="47"/>
      <c r="K161" s="46"/>
      <c r="L161" s="45"/>
      <c r="M161" s="47"/>
      <c r="N161" s="46"/>
      <c r="O161" s="45"/>
      <c r="P161" s="47"/>
    </row>
    <row r="162" spans="1:16">
      <c r="A162" s="32">
        <v>44067</v>
      </c>
      <c r="B162" s="35">
        <v>7</v>
      </c>
      <c r="C162" s="40"/>
      <c r="D162" s="18"/>
      <c r="E162" s="54"/>
      <c r="F162" s="45"/>
      <c r="G162" s="13"/>
      <c r="H162" s="46"/>
      <c r="I162" s="45"/>
      <c r="J162" s="47"/>
      <c r="K162" s="46"/>
      <c r="L162" s="45"/>
      <c r="M162" s="47"/>
      <c r="N162" s="46"/>
      <c r="O162" s="45"/>
      <c r="P162" s="47"/>
    </row>
    <row r="163" spans="1:16">
      <c r="A163" s="32">
        <v>44068</v>
      </c>
      <c r="B163" s="35">
        <v>5</v>
      </c>
      <c r="C163" s="40"/>
      <c r="D163" s="18"/>
      <c r="E163" s="54"/>
      <c r="F163" s="45"/>
      <c r="G163" s="13"/>
      <c r="H163" s="46"/>
      <c r="I163" s="45"/>
      <c r="J163" s="47"/>
      <c r="K163" s="46"/>
      <c r="L163" s="45"/>
      <c r="M163" s="47"/>
      <c r="N163" s="46"/>
      <c r="O163" s="45"/>
      <c r="P163" s="47"/>
    </row>
    <row r="164" spans="1:16">
      <c r="A164" s="32">
        <v>44069</v>
      </c>
      <c r="B164" s="31">
        <v>11</v>
      </c>
      <c r="C164" s="40"/>
      <c r="D164" s="18"/>
      <c r="E164" s="54"/>
      <c r="F164" s="45"/>
      <c r="G164" s="13"/>
      <c r="H164" s="46"/>
      <c r="I164" s="45"/>
      <c r="J164" s="47"/>
      <c r="K164" s="46"/>
      <c r="L164" s="45"/>
      <c r="M164" s="47"/>
      <c r="N164" s="46"/>
      <c r="O164" s="45"/>
      <c r="P164" s="47"/>
    </row>
    <row r="165" spans="1:16">
      <c r="A165" s="32">
        <v>44070</v>
      </c>
      <c r="B165" s="31">
        <v>6</v>
      </c>
      <c r="C165" s="40"/>
      <c r="D165" s="18"/>
      <c r="E165" s="54"/>
      <c r="F165" s="45"/>
      <c r="G165" s="13"/>
      <c r="H165" s="46"/>
      <c r="I165" s="45"/>
      <c r="J165" s="47"/>
      <c r="K165" s="46"/>
      <c r="L165" s="45"/>
      <c r="M165" s="47"/>
      <c r="N165" s="46"/>
      <c r="O165" s="45"/>
      <c r="P165" s="47"/>
    </row>
    <row r="166" spans="1:16">
      <c r="A166" s="32">
        <v>44071</v>
      </c>
      <c r="B166" s="31">
        <v>10</v>
      </c>
      <c r="C166" s="40"/>
      <c r="D166" s="18"/>
      <c r="E166" s="54"/>
      <c r="F166" s="45"/>
      <c r="G166" s="13"/>
      <c r="H166" s="46"/>
      <c r="I166" s="45"/>
      <c r="J166" s="47"/>
      <c r="K166" s="46"/>
      <c r="L166" s="45"/>
      <c r="M166" s="47"/>
      <c r="N166" s="46"/>
      <c r="O166" s="45"/>
      <c r="P166" s="47"/>
    </row>
    <row r="167" spans="1:16">
      <c r="A167" s="32">
        <v>44072</v>
      </c>
      <c r="B167" s="31">
        <v>10</v>
      </c>
      <c r="C167" s="40"/>
      <c r="D167" s="18"/>
      <c r="E167" s="54"/>
      <c r="F167" s="45"/>
      <c r="G167" s="13"/>
      <c r="H167" s="46"/>
      <c r="I167" s="45"/>
      <c r="J167" s="47"/>
      <c r="K167" s="46"/>
      <c r="L167" s="45"/>
      <c r="M167" s="47"/>
      <c r="N167" s="46"/>
      <c r="O167" s="45"/>
      <c r="P167" s="47"/>
    </row>
    <row r="168" spans="1:16">
      <c r="A168" s="32">
        <v>44073</v>
      </c>
      <c r="B168" s="31">
        <v>14</v>
      </c>
      <c r="C168" s="40"/>
      <c r="D168" s="18"/>
      <c r="E168" s="54"/>
      <c r="F168" s="45"/>
      <c r="G168" s="13"/>
      <c r="H168" s="46"/>
      <c r="I168" s="45"/>
      <c r="J168" s="47"/>
      <c r="K168" s="46"/>
      <c r="L168" s="45"/>
      <c r="M168" s="47"/>
      <c r="N168" s="46"/>
      <c r="O168" s="45"/>
      <c r="P168" s="47"/>
    </row>
    <row r="169" spans="1:16">
      <c r="A169" s="32">
        <v>44074</v>
      </c>
      <c r="B169" s="31">
        <v>14</v>
      </c>
      <c r="C169" s="40"/>
      <c r="D169" s="18"/>
      <c r="E169" s="54"/>
      <c r="F169" s="45"/>
      <c r="G169" s="13"/>
      <c r="H169" s="46"/>
      <c r="I169" s="45"/>
      <c r="J169" s="47"/>
      <c r="K169" s="46"/>
      <c r="L169" s="45"/>
      <c r="M169" s="47"/>
      <c r="N169" s="46"/>
      <c r="O169" s="45"/>
      <c r="P169" s="47"/>
    </row>
    <row r="170" spans="1:16">
      <c r="A170" s="32">
        <v>44075</v>
      </c>
      <c r="B170" s="31">
        <v>7</v>
      </c>
      <c r="C170" s="39"/>
      <c r="D170" s="17"/>
      <c r="E170" s="54"/>
      <c r="F170" s="45"/>
      <c r="G170" s="13"/>
      <c r="H170" s="46"/>
      <c r="I170" s="45"/>
      <c r="J170" s="47"/>
      <c r="K170" s="46"/>
      <c r="L170" s="45"/>
      <c r="M170" s="47"/>
      <c r="N170" s="46"/>
      <c r="O170" s="45"/>
      <c r="P170" s="47"/>
    </row>
    <row r="171" spans="1:16">
      <c r="A171" s="32">
        <v>44076</v>
      </c>
      <c r="B171" s="31">
        <v>7</v>
      </c>
      <c r="C171" s="40"/>
      <c r="D171" s="18"/>
      <c r="E171" s="54"/>
      <c r="F171" s="45"/>
      <c r="G171" s="13"/>
      <c r="H171" s="46"/>
      <c r="I171" s="45"/>
      <c r="J171" s="47"/>
      <c r="K171" s="46"/>
      <c r="L171" s="45"/>
      <c r="M171" s="47"/>
      <c r="N171" s="46"/>
      <c r="O171" s="45"/>
      <c r="P171" s="47"/>
    </row>
    <row r="172" spans="1:16">
      <c r="A172" s="32">
        <v>44077</v>
      </c>
      <c r="B172" s="31">
        <v>11</v>
      </c>
      <c r="C172" s="40"/>
      <c r="D172" s="18"/>
      <c r="E172" s="54"/>
      <c r="F172" s="45"/>
      <c r="G172" s="13"/>
      <c r="H172" s="46"/>
      <c r="I172" s="45"/>
      <c r="J172" s="47"/>
      <c r="K172" s="46"/>
      <c r="L172" s="45"/>
      <c r="M172" s="47"/>
      <c r="N172" s="46"/>
      <c r="O172" s="45"/>
      <c r="P172" s="47"/>
    </row>
    <row r="173" spans="1:16">
      <c r="A173" s="32">
        <v>44078</v>
      </c>
      <c r="B173" s="31">
        <v>32</v>
      </c>
      <c r="C173" s="40"/>
      <c r="D173" s="18"/>
      <c r="E173" s="54"/>
      <c r="F173" s="45"/>
      <c r="G173" s="13"/>
      <c r="H173" s="46"/>
      <c r="I173" s="45"/>
      <c r="J173" s="47"/>
      <c r="K173" s="46"/>
      <c r="L173" s="45"/>
      <c r="M173" s="47"/>
      <c r="N173" s="46"/>
      <c r="O173" s="45"/>
      <c r="P173" s="47"/>
    </row>
    <row r="174" spans="1:16">
      <c r="A174" s="32">
        <v>44079</v>
      </c>
      <c r="B174" s="31">
        <v>46</v>
      </c>
      <c r="C174" s="40"/>
      <c r="D174" s="18"/>
      <c r="E174" s="54"/>
      <c r="F174" s="45"/>
      <c r="G174" s="13"/>
      <c r="H174" s="46"/>
      <c r="I174" s="45"/>
      <c r="J174" s="47"/>
      <c r="K174" s="46"/>
      <c r="L174" s="45"/>
      <c r="M174" s="47"/>
      <c r="N174" s="46"/>
      <c r="O174" s="45"/>
      <c r="P174" s="47"/>
    </row>
    <row r="175" spans="1:16">
      <c r="A175" s="32">
        <v>44080</v>
      </c>
      <c r="B175" s="35">
        <v>81</v>
      </c>
      <c r="C175" s="40"/>
      <c r="D175" s="18"/>
      <c r="E175" s="54"/>
      <c r="F175" s="45"/>
      <c r="G175" s="13"/>
      <c r="H175" s="46"/>
      <c r="I175" s="45"/>
      <c r="J175" s="47"/>
      <c r="K175" s="46"/>
      <c r="L175" s="45"/>
      <c r="M175" s="47"/>
      <c r="N175" s="46"/>
      <c r="O175" s="45"/>
      <c r="P175" s="47"/>
    </row>
    <row r="176" spans="1:16">
      <c r="A176" s="32">
        <v>44081</v>
      </c>
      <c r="B176" s="31">
        <v>83</v>
      </c>
      <c r="C176" s="40"/>
      <c r="D176" s="18"/>
      <c r="E176" s="54"/>
      <c r="F176" s="45"/>
      <c r="G176" s="13"/>
      <c r="H176" s="46"/>
      <c r="I176" s="45"/>
      <c r="J176" s="47"/>
      <c r="K176" s="46"/>
      <c r="L176" s="45"/>
      <c r="M176" s="47"/>
      <c r="N176" s="46"/>
      <c r="O176" s="45"/>
      <c r="P176" s="47"/>
    </row>
    <row r="177" spans="1:16">
      <c r="A177" s="32">
        <v>44082</v>
      </c>
      <c r="B177" s="31">
        <v>67</v>
      </c>
      <c r="C177" s="40"/>
      <c r="D177" s="18"/>
      <c r="E177" s="54"/>
      <c r="F177" s="45"/>
      <c r="G177" s="13"/>
      <c r="H177" s="46"/>
      <c r="I177" s="45"/>
      <c r="J177" s="47"/>
      <c r="K177" s="46"/>
      <c r="L177" s="45"/>
      <c r="M177" s="47"/>
      <c r="N177" s="46"/>
      <c r="O177" s="45"/>
      <c r="P177" s="47"/>
    </row>
    <row r="178" spans="1:16">
      <c r="A178" s="32">
        <v>44083</v>
      </c>
      <c r="B178" s="31">
        <v>84</v>
      </c>
      <c r="C178" s="40"/>
      <c r="D178" s="18"/>
      <c r="E178" s="54"/>
      <c r="F178" s="45"/>
      <c r="G178" s="13"/>
      <c r="H178" s="46"/>
      <c r="I178" s="45"/>
      <c r="J178" s="47"/>
      <c r="K178" s="46"/>
      <c r="L178" s="45"/>
      <c r="M178" s="47"/>
      <c r="N178" s="46"/>
      <c r="O178" s="45"/>
      <c r="P178" s="47"/>
    </row>
    <row r="179" spans="1:16">
      <c r="A179" s="32">
        <v>44084</v>
      </c>
      <c r="B179" s="31">
        <v>104</v>
      </c>
      <c r="C179" s="40"/>
      <c r="D179" s="18"/>
      <c r="E179" s="54"/>
      <c r="F179" s="45"/>
      <c r="G179" s="13"/>
      <c r="H179" s="46"/>
      <c r="I179" s="45"/>
      <c r="J179" s="47"/>
      <c r="K179" s="46"/>
      <c r="L179" s="45"/>
      <c r="M179" s="47"/>
      <c r="N179" s="46"/>
      <c r="O179" s="45"/>
      <c r="P179" s="47"/>
    </row>
    <row r="180" spans="1:16">
      <c r="A180" s="32">
        <v>44085</v>
      </c>
      <c r="B180" s="31">
        <v>103</v>
      </c>
      <c r="C180" s="11">
        <v>125</v>
      </c>
      <c r="D180" s="7">
        <v>425</v>
      </c>
      <c r="E180" s="54"/>
      <c r="F180" s="45"/>
      <c r="G180" s="14"/>
      <c r="H180" s="46"/>
      <c r="I180" s="45"/>
      <c r="J180" s="47"/>
      <c r="K180" s="46"/>
      <c r="L180" s="45"/>
      <c r="M180" s="47"/>
      <c r="N180" s="46"/>
      <c r="O180" s="45"/>
      <c r="P180" s="47"/>
    </row>
    <row r="181" spans="1:16">
      <c r="A181" s="32">
        <v>44086</v>
      </c>
      <c r="B181" s="31">
        <v>174</v>
      </c>
      <c r="C181" s="11">
        <v>106</v>
      </c>
      <c r="D181" s="7">
        <v>618</v>
      </c>
      <c r="E181" s="54"/>
      <c r="F181" s="45"/>
      <c r="G181" s="14"/>
      <c r="H181" s="46"/>
      <c r="I181" s="45"/>
      <c r="J181" s="47"/>
      <c r="K181" s="46"/>
      <c r="L181" s="45"/>
      <c r="M181" s="47"/>
      <c r="N181" s="46"/>
      <c r="O181" s="45"/>
      <c r="P181" s="47"/>
    </row>
    <row r="182" spans="1:16">
      <c r="A182" s="32">
        <v>44087</v>
      </c>
      <c r="B182" s="31">
        <v>139</v>
      </c>
      <c r="C182" s="11">
        <v>75</v>
      </c>
      <c r="D182" s="7">
        <v>303</v>
      </c>
      <c r="E182" s="54"/>
      <c r="F182" s="45"/>
      <c r="G182" s="14"/>
      <c r="H182" s="46"/>
      <c r="I182" s="45"/>
      <c r="J182" s="47"/>
      <c r="K182" s="46"/>
      <c r="L182" s="45"/>
      <c r="M182" s="47"/>
      <c r="N182" s="46"/>
      <c r="O182" s="45"/>
      <c r="P182" s="47"/>
    </row>
    <row r="183" spans="1:16">
      <c r="A183" s="32">
        <v>44088</v>
      </c>
      <c r="B183" s="31">
        <v>130</v>
      </c>
      <c r="C183" s="11">
        <v>5</v>
      </c>
      <c r="D183" s="7">
        <v>53</v>
      </c>
      <c r="E183" s="54"/>
      <c r="F183" s="45"/>
      <c r="G183" s="14"/>
      <c r="H183" s="46"/>
      <c r="I183" s="45"/>
      <c r="J183" s="47"/>
      <c r="K183" s="46"/>
      <c r="L183" s="45"/>
      <c r="M183" s="47"/>
      <c r="N183" s="46"/>
      <c r="O183" s="45"/>
      <c r="P183" s="47"/>
    </row>
    <row r="184" spans="1:16">
      <c r="A184" s="32">
        <v>44089</v>
      </c>
      <c r="B184" s="31">
        <v>103</v>
      </c>
      <c r="C184" s="11">
        <v>75</v>
      </c>
      <c r="D184" s="7">
        <v>280</v>
      </c>
      <c r="E184" s="54"/>
      <c r="F184" s="45"/>
      <c r="G184" s="14"/>
      <c r="H184" s="46"/>
      <c r="I184" s="45"/>
      <c r="J184" s="47"/>
      <c r="K184" s="46"/>
      <c r="L184" s="45"/>
      <c r="M184" s="47"/>
      <c r="N184" s="46"/>
      <c r="O184" s="45"/>
      <c r="P184" s="47"/>
    </row>
    <row r="185" spans="1:16">
      <c r="A185" s="32">
        <v>44090</v>
      </c>
      <c r="B185" s="31">
        <v>92</v>
      </c>
      <c r="C185" s="6">
        <v>90</v>
      </c>
      <c r="D185" s="7">
        <v>713</v>
      </c>
      <c r="E185" s="55"/>
      <c r="F185" s="48"/>
      <c r="G185" s="14"/>
      <c r="H185" s="46"/>
      <c r="I185" s="48"/>
      <c r="J185" s="49"/>
      <c r="K185" s="50"/>
      <c r="L185" s="45"/>
      <c r="M185" s="47"/>
      <c r="N185" s="46"/>
      <c r="O185" s="45"/>
      <c r="P185" s="47"/>
    </row>
    <row r="186" spans="1:16">
      <c r="A186" s="32">
        <v>44091</v>
      </c>
      <c r="B186" s="31">
        <v>71</v>
      </c>
      <c r="C186" s="6">
        <v>112</v>
      </c>
      <c r="D186" s="7">
        <v>716</v>
      </c>
      <c r="E186" s="19">
        <f t="shared" ref="E186:E217" si="0">AVERAGE(C180:C186)</f>
        <v>84</v>
      </c>
      <c r="F186" s="12">
        <f t="shared" ref="F186:F217" si="1">AVERAGE(D180:D186)</f>
        <v>444</v>
      </c>
      <c r="G186" s="15">
        <f t="shared" ref="G186:G217" si="2">SUM(C180:C186)/SUM(C180:E186)</f>
        <v>0.15555555555555556</v>
      </c>
      <c r="H186" s="46"/>
      <c r="I186" s="45"/>
      <c r="J186" s="47"/>
      <c r="K186" s="46"/>
      <c r="L186" s="45"/>
      <c r="M186" s="47"/>
      <c r="N186" s="46"/>
      <c r="O186" s="45"/>
      <c r="P186" s="47"/>
    </row>
    <row r="187" spans="1:16">
      <c r="A187" s="32">
        <v>44092</v>
      </c>
      <c r="B187" s="31">
        <v>58</v>
      </c>
      <c r="C187" s="6">
        <v>104</v>
      </c>
      <c r="D187" s="7">
        <v>609</v>
      </c>
      <c r="E187" s="19">
        <f t="shared" si="0"/>
        <v>81</v>
      </c>
      <c r="F187" s="12">
        <f t="shared" si="1"/>
        <v>470.28571428571428</v>
      </c>
      <c r="G187" s="15">
        <f t="shared" si="2"/>
        <v>0.14090457256461233</v>
      </c>
      <c r="H187" s="46"/>
      <c r="I187" s="45"/>
      <c r="J187" s="47"/>
      <c r="K187" s="46"/>
      <c r="L187" s="45"/>
      <c r="M187" s="47"/>
      <c r="N187" s="46"/>
      <c r="O187" s="45"/>
      <c r="P187" s="47"/>
    </row>
    <row r="188" spans="1:16">
      <c r="A188" s="32">
        <v>44093</v>
      </c>
      <c r="B188" s="31">
        <v>108</v>
      </c>
      <c r="C188" s="6">
        <v>24</v>
      </c>
      <c r="D188" s="7">
        <v>202</v>
      </c>
      <c r="E188" s="19">
        <f t="shared" si="0"/>
        <v>69.285714285714292</v>
      </c>
      <c r="F188" s="12">
        <f t="shared" si="1"/>
        <v>410.85714285714283</v>
      </c>
      <c r="G188" s="15">
        <f t="shared" si="2"/>
        <v>0.13489887551158264</v>
      </c>
      <c r="H188" s="46"/>
      <c r="I188" s="45"/>
      <c r="J188" s="47"/>
      <c r="K188" s="46"/>
      <c r="L188" s="45"/>
      <c r="M188" s="47"/>
      <c r="N188" s="46"/>
      <c r="O188" s="45"/>
      <c r="P188" s="47"/>
    </row>
    <row r="189" spans="1:16">
      <c r="A189" s="32">
        <v>44094</v>
      </c>
      <c r="B189" s="31">
        <v>90</v>
      </c>
      <c r="C189" s="11">
        <v>28</v>
      </c>
      <c r="D189" s="12">
        <v>327</v>
      </c>
      <c r="E189" s="19">
        <f t="shared" si="0"/>
        <v>62.571428571428569</v>
      </c>
      <c r="F189" s="12">
        <f t="shared" si="1"/>
        <v>414.28571428571428</v>
      </c>
      <c r="G189" s="15">
        <f t="shared" si="2"/>
        <v>0.12049992139600692</v>
      </c>
      <c r="H189" s="46"/>
      <c r="I189" s="45"/>
      <c r="J189" s="47"/>
      <c r="K189" s="46"/>
      <c r="L189" s="45"/>
      <c r="M189" s="47"/>
      <c r="N189" s="46"/>
      <c r="O189" s="45"/>
      <c r="P189" s="47"/>
    </row>
    <row r="190" spans="1:16">
      <c r="A190" s="32">
        <v>44095</v>
      </c>
      <c r="B190" s="31">
        <v>79</v>
      </c>
      <c r="C190" s="6">
        <v>8</v>
      </c>
      <c r="D190" s="7">
        <v>376</v>
      </c>
      <c r="E190" s="19">
        <f t="shared" si="0"/>
        <v>63</v>
      </c>
      <c r="F190" s="12">
        <f t="shared" si="1"/>
        <v>460.42857142857144</v>
      </c>
      <c r="G190" s="15">
        <f t="shared" si="2"/>
        <v>0.10959633613803388</v>
      </c>
      <c r="H190" s="46"/>
      <c r="I190" s="45"/>
      <c r="J190" s="47"/>
      <c r="K190" s="46"/>
      <c r="L190" s="45"/>
      <c r="M190" s="47"/>
      <c r="N190" s="46"/>
      <c r="O190" s="45"/>
      <c r="P190" s="47"/>
    </row>
    <row r="191" spans="1:16">
      <c r="A191" s="32">
        <v>44096</v>
      </c>
      <c r="B191" s="31">
        <v>38</v>
      </c>
      <c r="C191" s="6">
        <v>18</v>
      </c>
      <c r="D191" s="7">
        <v>146</v>
      </c>
      <c r="E191" s="19">
        <f t="shared" si="0"/>
        <v>54.857142857142854</v>
      </c>
      <c r="F191" s="12">
        <f t="shared" si="1"/>
        <v>441.28571428571428</v>
      </c>
      <c r="G191" s="15">
        <f t="shared" si="2"/>
        <v>9.8772690526934673E-2</v>
      </c>
      <c r="H191" s="46"/>
      <c r="I191" s="45"/>
      <c r="J191" s="47"/>
      <c r="K191" s="46"/>
      <c r="L191" s="45"/>
      <c r="M191" s="47"/>
      <c r="N191" s="46"/>
      <c r="O191" s="45"/>
      <c r="P191" s="47"/>
    </row>
    <row r="192" spans="1:16">
      <c r="A192" s="32">
        <v>44097</v>
      </c>
      <c r="B192" s="35">
        <v>45</v>
      </c>
      <c r="C192" s="6">
        <v>45</v>
      </c>
      <c r="D192" s="7">
        <v>622</v>
      </c>
      <c r="E192" s="19">
        <f t="shared" si="0"/>
        <v>48.428571428571431</v>
      </c>
      <c r="F192" s="12">
        <f t="shared" si="1"/>
        <v>428.28571428571428</v>
      </c>
      <c r="G192" s="15">
        <f t="shared" si="2"/>
        <v>8.9207172662681855E-2</v>
      </c>
      <c r="H192" s="46"/>
      <c r="I192" s="45"/>
      <c r="J192" s="47"/>
      <c r="K192" s="46"/>
      <c r="L192" s="45"/>
      <c r="M192" s="47"/>
      <c r="N192" s="46"/>
      <c r="O192" s="45"/>
      <c r="P192" s="47"/>
    </row>
    <row r="193" spans="1:16">
      <c r="A193" s="32">
        <v>44098</v>
      </c>
      <c r="B193" s="31">
        <v>28</v>
      </c>
      <c r="C193" s="6">
        <v>36</v>
      </c>
      <c r="D193" s="7">
        <v>591</v>
      </c>
      <c r="E193" s="19">
        <f t="shared" si="0"/>
        <v>37.571428571428569</v>
      </c>
      <c r="F193" s="12">
        <f t="shared" si="1"/>
        <v>410.42857142857144</v>
      </c>
      <c r="G193" s="15">
        <f t="shared" si="2"/>
        <v>7.4027906228638057E-2</v>
      </c>
      <c r="H193" s="46"/>
      <c r="I193" s="45"/>
      <c r="J193" s="47"/>
      <c r="K193" s="46"/>
      <c r="L193" s="45"/>
      <c r="M193" s="47"/>
      <c r="N193" s="46"/>
      <c r="O193" s="45"/>
      <c r="P193" s="47"/>
    </row>
    <row r="194" spans="1:16">
      <c r="A194" s="32">
        <v>44099</v>
      </c>
      <c r="B194" s="31">
        <v>27</v>
      </c>
      <c r="C194" s="6">
        <v>23</v>
      </c>
      <c r="D194" s="7">
        <v>556</v>
      </c>
      <c r="E194" s="19">
        <f t="shared" si="0"/>
        <v>26</v>
      </c>
      <c r="F194" s="12">
        <f t="shared" si="1"/>
        <v>402.85714285714283</v>
      </c>
      <c r="G194" s="15">
        <f t="shared" si="2"/>
        <v>5.4106854667459445E-2</v>
      </c>
      <c r="H194" s="46"/>
      <c r="I194" s="45"/>
      <c r="J194" s="47"/>
      <c r="K194" s="46"/>
      <c r="L194" s="45"/>
      <c r="M194" s="47"/>
      <c r="N194" s="46"/>
      <c r="O194" s="45"/>
      <c r="P194" s="47"/>
    </row>
    <row r="195" spans="1:16">
      <c r="A195" s="32">
        <v>44100</v>
      </c>
      <c r="B195" s="31">
        <v>40</v>
      </c>
      <c r="C195" s="6">
        <v>29</v>
      </c>
      <c r="D195" s="7">
        <v>646</v>
      </c>
      <c r="E195" s="19">
        <f t="shared" si="0"/>
        <v>26.714285714285715</v>
      </c>
      <c r="F195" s="12">
        <f t="shared" si="1"/>
        <v>466.28571428571428</v>
      </c>
      <c r="G195" s="15">
        <f t="shared" si="2"/>
        <v>4.9600242506915242E-2</v>
      </c>
      <c r="H195" s="46"/>
      <c r="I195" s="45"/>
      <c r="J195" s="47"/>
      <c r="K195" s="46"/>
      <c r="L195" s="45"/>
      <c r="M195" s="47"/>
      <c r="N195" s="46"/>
      <c r="O195" s="45"/>
      <c r="P195" s="47"/>
    </row>
    <row r="196" spans="1:16">
      <c r="A196" s="32">
        <v>44101</v>
      </c>
      <c r="B196" s="31">
        <v>32</v>
      </c>
      <c r="C196" s="6">
        <v>19</v>
      </c>
      <c r="D196" s="7">
        <v>458</v>
      </c>
      <c r="E196" s="19">
        <f t="shared" si="0"/>
        <v>25.428571428571427</v>
      </c>
      <c r="F196" s="12">
        <f t="shared" si="1"/>
        <v>485</v>
      </c>
      <c r="G196" s="15">
        <f t="shared" si="2"/>
        <v>4.6173800259403368E-2</v>
      </c>
      <c r="H196" s="46"/>
      <c r="I196" s="45"/>
      <c r="J196" s="47"/>
      <c r="K196" s="46"/>
      <c r="L196" s="45"/>
      <c r="M196" s="47"/>
      <c r="N196" s="46"/>
      <c r="O196" s="45"/>
      <c r="P196" s="47"/>
    </row>
    <row r="197" spans="1:16">
      <c r="A197" s="32">
        <v>44102</v>
      </c>
      <c r="B197" s="31">
        <v>31</v>
      </c>
      <c r="C197" s="6">
        <v>20</v>
      </c>
      <c r="D197" s="7">
        <v>549</v>
      </c>
      <c r="E197" s="19">
        <f t="shared" si="0"/>
        <v>27.142857142857142</v>
      </c>
      <c r="F197" s="12">
        <f t="shared" si="1"/>
        <v>509.71428571428572</v>
      </c>
      <c r="G197" s="15">
        <f t="shared" si="2"/>
        <v>4.7450854472153831E-2</v>
      </c>
      <c r="H197" s="46"/>
      <c r="I197" s="45"/>
      <c r="J197" s="47"/>
      <c r="K197" s="46"/>
      <c r="L197" s="45"/>
      <c r="M197" s="47"/>
      <c r="N197" s="46"/>
      <c r="O197" s="45"/>
      <c r="P197" s="47"/>
    </row>
    <row r="198" spans="1:16">
      <c r="A198" s="32">
        <v>44103</v>
      </c>
      <c r="B198" s="31">
        <v>18</v>
      </c>
      <c r="C198" s="6">
        <v>3</v>
      </c>
      <c r="D198" s="7">
        <v>291</v>
      </c>
      <c r="E198" s="19">
        <f t="shared" si="0"/>
        <v>25</v>
      </c>
      <c r="F198" s="12">
        <f t="shared" si="1"/>
        <v>530.42857142857144</v>
      </c>
      <c r="G198" s="15">
        <f t="shared" si="2"/>
        <v>4.2638357117995122E-2</v>
      </c>
      <c r="H198" s="46"/>
      <c r="I198" s="45"/>
      <c r="J198" s="47"/>
      <c r="K198" s="46"/>
      <c r="L198" s="45"/>
      <c r="M198" s="47"/>
      <c r="N198" s="46"/>
      <c r="O198" s="45"/>
      <c r="P198" s="47"/>
    </row>
    <row r="199" spans="1:16">
      <c r="A199" s="32">
        <v>44104</v>
      </c>
      <c r="B199" s="31">
        <v>23</v>
      </c>
      <c r="C199" s="6">
        <v>14</v>
      </c>
      <c r="D199" s="7">
        <v>611</v>
      </c>
      <c r="E199" s="19">
        <f t="shared" si="0"/>
        <v>20.571428571428573</v>
      </c>
      <c r="F199" s="12">
        <f t="shared" si="1"/>
        <v>528.85714285714289</v>
      </c>
      <c r="G199" s="15">
        <f t="shared" si="2"/>
        <v>3.5692787082610387E-2</v>
      </c>
      <c r="H199" s="46"/>
      <c r="I199" s="45"/>
      <c r="J199" s="47"/>
      <c r="K199" s="46"/>
      <c r="L199" s="45"/>
      <c r="M199" s="47"/>
      <c r="N199" s="46"/>
      <c r="O199" s="45"/>
      <c r="P199" s="47"/>
    </row>
    <row r="200" spans="1:16">
      <c r="A200" s="32">
        <v>44105</v>
      </c>
      <c r="B200" s="31">
        <v>16</v>
      </c>
      <c r="C200" s="6">
        <v>29</v>
      </c>
      <c r="D200" s="7">
        <v>801</v>
      </c>
      <c r="E200" s="19">
        <f t="shared" si="0"/>
        <v>19.571428571428573</v>
      </c>
      <c r="F200" s="12">
        <f t="shared" si="1"/>
        <v>558.85714285714289</v>
      </c>
      <c r="G200" s="15">
        <f t="shared" si="2"/>
        <v>3.2468851570964248E-2</v>
      </c>
      <c r="H200" s="46"/>
      <c r="I200" s="45"/>
      <c r="J200" s="47"/>
      <c r="K200" s="46"/>
      <c r="L200" s="45"/>
      <c r="M200" s="47"/>
      <c r="N200" s="46"/>
      <c r="O200" s="45"/>
      <c r="P200" s="47"/>
    </row>
    <row r="201" spans="1:16">
      <c r="A201" s="32">
        <v>44106</v>
      </c>
      <c r="B201" s="31">
        <v>26</v>
      </c>
      <c r="C201" s="6">
        <v>15</v>
      </c>
      <c r="D201" s="7">
        <v>592</v>
      </c>
      <c r="E201" s="19">
        <f t="shared" si="0"/>
        <v>18.428571428571427</v>
      </c>
      <c r="F201" s="12">
        <f t="shared" si="1"/>
        <v>564</v>
      </c>
      <c r="G201" s="15">
        <f t="shared" si="2"/>
        <v>3.0425553421611243E-2</v>
      </c>
      <c r="H201" s="46"/>
      <c r="I201" s="45"/>
      <c r="J201" s="47"/>
      <c r="K201" s="46"/>
      <c r="L201" s="45"/>
      <c r="M201" s="47"/>
      <c r="N201" s="46"/>
      <c r="O201" s="45"/>
      <c r="P201" s="47"/>
    </row>
    <row r="202" spans="1:16">
      <c r="A202" s="32">
        <v>44107</v>
      </c>
      <c r="B202" s="31">
        <v>22</v>
      </c>
      <c r="C202" s="6">
        <v>34</v>
      </c>
      <c r="D202" s="7">
        <v>661</v>
      </c>
      <c r="E202" s="19">
        <f t="shared" si="0"/>
        <v>19.142857142857142</v>
      </c>
      <c r="F202" s="12">
        <f t="shared" si="1"/>
        <v>566.14285714285711</v>
      </c>
      <c r="G202" s="15">
        <f t="shared" si="2"/>
        <v>3.1512463884969436E-2</v>
      </c>
      <c r="H202" s="46"/>
      <c r="I202" s="45"/>
      <c r="J202" s="47"/>
      <c r="K202" s="46"/>
      <c r="L202" s="45"/>
      <c r="M202" s="47"/>
      <c r="N202" s="46"/>
      <c r="O202" s="45"/>
      <c r="P202" s="47"/>
    </row>
    <row r="203" spans="1:16">
      <c r="A203" s="32">
        <v>44108</v>
      </c>
      <c r="B203" s="31">
        <v>23</v>
      </c>
      <c r="C203" s="6"/>
      <c r="D203" s="7"/>
      <c r="E203" s="19">
        <f t="shared" si="0"/>
        <v>19.166666666666668</v>
      </c>
      <c r="F203" s="12">
        <f t="shared" si="1"/>
        <v>584.16666666666663</v>
      </c>
      <c r="G203" s="15">
        <f t="shared" si="2"/>
        <v>3.0511879418063284E-2</v>
      </c>
      <c r="H203" s="46"/>
      <c r="I203" s="45"/>
      <c r="J203" s="47"/>
      <c r="K203" s="46"/>
      <c r="L203" s="45"/>
      <c r="M203" s="47"/>
      <c r="N203" s="46"/>
      <c r="O203" s="45"/>
      <c r="P203" s="47"/>
    </row>
    <row r="204" spans="1:16">
      <c r="A204" s="32">
        <v>44109</v>
      </c>
      <c r="B204" s="31">
        <v>25</v>
      </c>
      <c r="C204" s="11">
        <v>0</v>
      </c>
      <c r="D204" s="12">
        <v>213</v>
      </c>
      <c r="E204" s="19">
        <f t="shared" si="0"/>
        <v>15.833333333333334</v>
      </c>
      <c r="F204" s="12">
        <f t="shared" si="1"/>
        <v>528.16666666666663</v>
      </c>
      <c r="G204" s="15">
        <f t="shared" si="2"/>
        <v>2.7927095582059466E-2</v>
      </c>
      <c r="H204" s="46"/>
      <c r="I204" s="45"/>
      <c r="J204" s="47"/>
      <c r="K204" s="46"/>
      <c r="L204" s="45"/>
      <c r="M204" s="47"/>
      <c r="N204" s="46"/>
      <c r="O204" s="45"/>
      <c r="P204" s="47"/>
    </row>
    <row r="205" spans="1:16">
      <c r="A205" s="32">
        <v>44110</v>
      </c>
      <c r="B205" s="31">
        <v>21</v>
      </c>
      <c r="C205" s="6">
        <v>4</v>
      </c>
      <c r="D205" s="12">
        <v>642</v>
      </c>
      <c r="E205" s="19">
        <f t="shared" si="0"/>
        <v>16</v>
      </c>
      <c r="F205" s="12">
        <f t="shared" si="1"/>
        <v>586.66666666666663</v>
      </c>
      <c r="G205" s="15">
        <f t="shared" si="2"/>
        <v>2.5636134742303435E-2</v>
      </c>
      <c r="H205" s="46"/>
      <c r="I205" s="45"/>
      <c r="J205" s="47"/>
      <c r="K205" s="46"/>
      <c r="L205" s="45"/>
      <c r="M205" s="47"/>
      <c r="N205" s="46"/>
      <c r="O205" s="45"/>
      <c r="P205" s="47"/>
    </row>
    <row r="206" spans="1:16">
      <c r="A206" s="32">
        <v>44111</v>
      </c>
      <c r="B206" s="31">
        <v>16</v>
      </c>
      <c r="C206" s="6">
        <v>16</v>
      </c>
      <c r="D206" s="7">
        <v>392</v>
      </c>
      <c r="E206" s="19">
        <f t="shared" si="0"/>
        <v>16.333333333333332</v>
      </c>
      <c r="F206" s="12">
        <f t="shared" si="1"/>
        <v>550.16666666666663</v>
      </c>
      <c r="G206" s="15">
        <f t="shared" si="2"/>
        <v>2.78134418120633E-2</v>
      </c>
      <c r="H206" s="46"/>
      <c r="I206" s="45"/>
      <c r="J206" s="47"/>
      <c r="K206" s="46"/>
      <c r="L206" s="45"/>
      <c r="M206" s="47"/>
      <c r="N206" s="46"/>
      <c r="O206" s="45"/>
      <c r="P206" s="47"/>
    </row>
    <row r="207" spans="1:16">
      <c r="A207" s="32">
        <v>44112</v>
      </c>
      <c r="B207" s="31">
        <v>18</v>
      </c>
      <c r="C207" s="6">
        <v>51</v>
      </c>
      <c r="D207" s="7">
        <v>1168</v>
      </c>
      <c r="E207" s="19">
        <f t="shared" si="0"/>
        <v>20</v>
      </c>
      <c r="F207" s="12">
        <f t="shared" si="1"/>
        <v>611.33333333333337</v>
      </c>
      <c r="G207" s="15">
        <f t="shared" si="2"/>
        <v>3.0667753830426792E-2</v>
      </c>
      <c r="H207" s="46"/>
      <c r="I207" s="45"/>
      <c r="J207" s="47"/>
      <c r="K207" s="46"/>
      <c r="L207" s="45"/>
      <c r="M207" s="47"/>
      <c r="N207" s="46"/>
      <c r="O207" s="45"/>
      <c r="P207" s="47"/>
    </row>
    <row r="208" spans="1:16">
      <c r="A208" s="32">
        <v>44113</v>
      </c>
      <c r="B208" s="31">
        <v>36</v>
      </c>
      <c r="C208" s="11">
        <v>41</v>
      </c>
      <c r="D208" s="7">
        <v>763</v>
      </c>
      <c r="E208" s="19">
        <f t="shared" si="0"/>
        <v>24.333333333333332</v>
      </c>
      <c r="F208" s="12">
        <f t="shared" si="1"/>
        <v>639.83333333333337</v>
      </c>
      <c r="G208" s="15">
        <f t="shared" si="2"/>
        <v>3.5472972972972971E-2</v>
      </c>
      <c r="H208" s="46"/>
      <c r="I208" s="45"/>
      <c r="J208" s="47"/>
      <c r="K208" s="46"/>
      <c r="L208" s="45"/>
      <c r="M208" s="47"/>
      <c r="N208" s="46"/>
      <c r="O208" s="45"/>
      <c r="P208" s="47"/>
    </row>
    <row r="209" spans="1:16">
      <c r="A209" s="32">
        <v>44114</v>
      </c>
      <c r="B209" s="31">
        <v>38</v>
      </c>
      <c r="C209" s="6">
        <v>5</v>
      </c>
      <c r="D209" s="12">
        <v>159</v>
      </c>
      <c r="E209" s="19">
        <f t="shared" si="0"/>
        <v>19.5</v>
      </c>
      <c r="F209" s="12">
        <f t="shared" si="1"/>
        <v>556.16666666666663</v>
      </c>
      <c r="G209" s="15">
        <f t="shared" si="2"/>
        <v>3.2634466087118223E-2</v>
      </c>
      <c r="H209" s="46"/>
      <c r="I209" s="45"/>
      <c r="J209" s="47"/>
      <c r="K209" s="46"/>
      <c r="L209" s="45"/>
      <c r="M209" s="47"/>
      <c r="N209" s="46"/>
      <c r="O209" s="45"/>
      <c r="P209" s="47"/>
    </row>
    <row r="210" spans="1:16">
      <c r="A210" s="32">
        <v>44115</v>
      </c>
      <c r="B210" s="31">
        <v>42</v>
      </c>
      <c r="C210" s="6">
        <v>29</v>
      </c>
      <c r="D210" s="7">
        <v>291</v>
      </c>
      <c r="E210" s="19">
        <f t="shared" si="0"/>
        <v>20.857142857142858</v>
      </c>
      <c r="F210" s="12">
        <f t="shared" si="1"/>
        <v>518.28571428571433</v>
      </c>
      <c r="G210" s="15">
        <f t="shared" si="2"/>
        <v>3.7370191604504895E-2</v>
      </c>
      <c r="H210" s="46"/>
      <c r="I210" s="45"/>
      <c r="J210" s="47"/>
      <c r="K210" s="46"/>
      <c r="L210" s="45"/>
      <c r="M210" s="47"/>
      <c r="N210" s="46"/>
      <c r="O210" s="45"/>
      <c r="P210" s="47"/>
    </row>
    <row r="211" spans="1:16">
      <c r="A211" s="32">
        <v>44116</v>
      </c>
      <c r="B211" s="31">
        <v>37</v>
      </c>
      <c r="C211" s="6">
        <v>14</v>
      </c>
      <c r="D211" s="7">
        <v>400</v>
      </c>
      <c r="E211" s="19">
        <f t="shared" si="0"/>
        <v>22.857142857142858</v>
      </c>
      <c r="F211" s="12">
        <f t="shared" si="1"/>
        <v>545</v>
      </c>
      <c r="G211" s="15">
        <f t="shared" si="2"/>
        <v>3.8883263416751052E-2</v>
      </c>
      <c r="H211" s="46"/>
      <c r="I211" s="45"/>
      <c r="J211" s="47"/>
      <c r="K211" s="46"/>
      <c r="L211" s="45"/>
      <c r="M211" s="47"/>
      <c r="N211" s="46"/>
      <c r="O211" s="45"/>
      <c r="P211" s="47"/>
    </row>
    <row r="212" spans="1:16">
      <c r="A212" s="32">
        <v>44117</v>
      </c>
      <c r="B212" s="31">
        <v>36</v>
      </c>
      <c r="C212" s="6">
        <v>26</v>
      </c>
      <c r="D212" s="7">
        <v>446</v>
      </c>
      <c r="E212" s="19">
        <f t="shared" si="0"/>
        <v>26</v>
      </c>
      <c r="F212" s="12">
        <f t="shared" si="1"/>
        <v>517</v>
      </c>
      <c r="G212" s="15">
        <f t="shared" si="2"/>
        <v>4.6065675527459223E-2</v>
      </c>
      <c r="H212" s="46"/>
      <c r="I212" s="45"/>
      <c r="J212" s="47"/>
      <c r="K212" s="46"/>
      <c r="L212" s="45"/>
      <c r="M212" s="47"/>
      <c r="N212" s="46"/>
      <c r="O212" s="45"/>
      <c r="P212" s="47"/>
    </row>
    <row r="213" spans="1:16">
      <c r="A213" s="32">
        <v>44118</v>
      </c>
      <c r="B213" s="35">
        <v>35</v>
      </c>
      <c r="C213" s="6">
        <v>62</v>
      </c>
      <c r="D213" s="7">
        <v>1109</v>
      </c>
      <c r="E213" s="19">
        <f t="shared" si="0"/>
        <v>32.571428571428569</v>
      </c>
      <c r="F213" s="12">
        <f t="shared" si="1"/>
        <v>619.42857142857144</v>
      </c>
      <c r="G213" s="15">
        <f t="shared" si="2"/>
        <v>4.820174665894849E-2</v>
      </c>
      <c r="H213" s="46"/>
      <c r="I213" s="45"/>
      <c r="J213" s="47"/>
      <c r="K213" s="46"/>
      <c r="L213" s="45"/>
      <c r="M213" s="47"/>
      <c r="N213" s="46"/>
      <c r="O213" s="45"/>
      <c r="P213" s="47"/>
    </row>
    <row r="214" spans="1:16">
      <c r="A214" s="32">
        <v>44119</v>
      </c>
      <c r="B214" s="31">
        <v>36</v>
      </c>
      <c r="C214" s="6">
        <v>56</v>
      </c>
      <c r="D214" s="7">
        <v>1113</v>
      </c>
      <c r="E214" s="19">
        <f t="shared" si="0"/>
        <v>33.285714285714285</v>
      </c>
      <c r="F214" s="12">
        <f t="shared" si="1"/>
        <v>611.57142857142856</v>
      </c>
      <c r="G214" s="15">
        <f t="shared" si="2"/>
        <v>4.9644130821872634E-2</v>
      </c>
      <c r="H214" s="46"/>
      <c r="I214" s="45"/>
      <c r="J214" s="47"/>
      <c r="K214" s="46"/>
      <c r="L214" s="45"/>
      <c r="M214" s="47"/>
      <c r="N214" s="46"/>
      <c r="O214" s="45"/>
      <c r="P214" s="47"/>
    </row>
    <row r="215" spans="1:16">
      <c r="A215" s="32">
        <v>44120</v>
      </c>
      <c r="B215" s="31">
        <v>54</v>
      </c>
      <c r="C215" s="6">
        <v>43</v>
      </c>
      <c r="D215" s="7">
        <v>876</v>
      </c>
      <c r="E215" s="19">
        <f t="shared" si="0"/>
        <v>33.571428571428569</v>
      </c>
      <c r="F215" s="12">
        <f t="shared" si="1"/>
        <v>627.71428571428567</v>
      </c>
      <c r="G215" s="15">
        <f t="shared" si="2"/>
        <v>4.8779041321333788E-2</v>
      </c>
      <c r="H215" s="46"/>
      <c r="I215" s="45"/>
      <c r="J215" s="47"/>
      <c r="K215" s="46"/>
      <c r="L215" s="45"/>
      <c r="M215" s="47"/>
      <c r="N215" s="46"/>
      <c r="O215" s="45"/>
      <c r="P215" s="47"/>
    </row>
    <row r="216" spans="1:16">
      <c r="A216" s="32">
        <v>44121</v>
      </c>
      <c r="B216" s="31">
        <v>70</v>
      </c>
      <c r="C216" s="6">
        <v>4</v>
      </c>
      <c r="D216" s="7">
        <v>139</v>
      </c>
      <c r="E216" s="19">
        <f t="shared" si="0"/>
        <v>33.428571428571431</v>
      </c>
      <c r="F216" s="12">
        <f t="shared" si="1"/>
        <v>624.85714285714289</v>
      </c>
      <c r="G216" s="15">
        <f t="shared" si="2"/>
        <v>4.8642869869929321E-2</v>
      </c>
      <c r="H216" s="46"/>
      <c r="I216" s="45"/>
      <c r="J216" s="47"/>
      <c r="K216" s="46"/>
      <c r="L216" s="45"/>
      <c r="M216" s="47"/>
      <c r="N216" s="46"/>
      <c r="O216" s="45"/>
      <c r="P216" s="47"/>
    </row>
    <row r="217" spans="1:16">
      <c r="A217" s="32">
        <v>44122</v>
      </c>
      <c r="B217" s="31">
        <v>71</v>
      </c>
      <c r="C217" s="6">
        <v>7</v>
      </c>
      <c r="D217" s="7">
        <v>135</v>
      </c>
      <c r="E217" s="19">
        <f t="shared" si="0"/>
        <v>30.285714285714285</v>
      </c>
      <c r="F217" s="12">
        <f t="shared" si="1"/>
        <v>602.57142857142856</v>
      </c>
      <c r="G217" s="15">
        <f t="shared" si="2"/>
        <v>4.5669969840585946E-2</v>
      </c>
      <c r="H217" s="46"/>
      <c r="I217" s="45"/>
      <c r="J217" s="47"/>
      <c r="K217" s="46"/>
      <c r="L217" s="45"/>
      <c r="M217" s="47"/>
      <c r="N217" s="46"/>
      <c r="O217" s="45"/>
      <c r="P217" s="47"/>
    </row>
    <row r="218" spans="1:16">
      <c r="A218" s="32">
        <v>44123</v>
      </c>
      <c r="B218" s="31">
        <v>66</v>
      </c>
      <c r="C218" s="6">
        <v>35</v>
      </c>
      <c r="D218" s="7">
        <v>550</v>
      </c>
      <c r="E218" s="19">
        <f t="shared" ref="E218:E249" si="3">AVERAGE(C212:C218)</f>
        <v>33.285714285714285</v>
      </c>
      <c r="F218" s="12">
        <f t="shared" ref="F218:F249" si="4">AVERAGE(D212:D218)</f>
        <v>624</v>
      </c>
      <c r="G218" s="15">
        <f t="shared" ref="G218:G249" si="5">SUM(C212:C218)/SUM(C212:E218)</f>
        <v>4.8305887927970609E-2</v>
      </c>
      <c r="H218" s="46"/>
      <c r="I218" s="45"/>
      <c r="J218" s="47"/>
      <c r="K218" s="46"/>
      <c r="L218" s="45"/>
      <c r="M218" s="47"/>
      <c r="N218" s="46"/>
      <c r="O218" s="45"/>
      <c r="P218" s="47"/>
    </row>
    <row r="219" spans="1:16">
      <c r="A219" s="32">
        <v>44124</v>
      </c>
      <c r="B219" s="31">
        <v>50</v>
      </c>
      <c r="C219" s="6">
        <v>50</v>
      </c>
      <c r="D219" s="7">
        <v>871</v>
      </c>
      <c r="E219" s="19">
        <f t="shared" si="3"/>
        <v>36.714285714285715</v>
      </c>
      <c r="F219" s="12">
        <f t="shared" si="4"/>
        <v>684.71428571428567</v>
      </c>
      <c r="G219" s="15">
        <f t="shared" si="5"/>
        <v>4.8645286896327945E-2</v>
      </c>
      <c r="H219" s="46"/>
      <c r="I219" s="45"/>
      <c r="J219" s="47"/>
      <c r="K219" s="46"/>
      <c r="L219" s="45"/>
      <c r="M219" s="47"/>
      <c r="N219" s="46"/>
      <c r="O219" s="45"/>
      <c r="P219" s="47"/>
    </row>
    <row r="220" spans="1:16">
      <c r="A220" s="32">
        <v>44125</v>
      </c>
      <c r="B220" s="35">
        <v>45</v>
      </c>
      <c r="C220" s="6">
        <v>77</v>
      </c>
      <c r="D220" s="7">
        <v>1273</v>
      </c>
      <c r="E220" s="19">
        <f t="shared" si="3"/>
        <v>38.857142857142854</v>
      </c>
      <c r="F220" s="12">
        <f t="shared" si="4"/>
        <v>708.14285714285711</v>
      </c>
      <c r="G220" s="15">
        <f t="shared" si="5"/>
        <v>4.9740066354920454E-2</v>
      </c>
      <c r="H220" s="46"/>
      <c r="I220" s="45"/>
      <c r="J220" s="47"/>
      <c r="K220" s="46"/>
      <c r="L220" s="45"/>
      <c r="M220" s="47"/>
      <c r="N220" s="46"/>
      <c r="O220" s="45"/>
      <c r="P220" s="47"/>
    </row>
    <row r="221" spans="1:16">
      <c r="A221" s="32">
        <v>44126</v>
      </c>
      <c r="B221" s="31">
        <v>48</v>
      </c>
      <c r="C221" s="6">
        <v>47</v>
      </c>
      <c r="D221" s="7">
        <v>783</v>
      </c>
      <c r="E221" s="19">
        <f t="shared" si="3"/>
        <v>37.571428571428569</v>
      </c>
      <c r="F221" s="12">
        <f t="shared" si="4"/>
        <v>661</v>
      </c>
      <c r="G221" s="15">
        <f t="shared" si="5"/>
        <v>5.1229964381121998E-2</v>
      </c>
      <c r="H221" s="46"/>
      <c r="I221" s="45"/>
      <c r="J221" s="47"/>
      <c r="K221" s="46"/>
      <c r="L221" s="45"/>
      <c r="M221" s="47"/>
      <c r="N221" s="46"/>
      <c r="O221" s="45"/>
      <c r="P221" s="47"/>
    </row>
    <row r="222" spans="1:16">
      <c r="A222" s="32">
        <v>44127</v>
      </c>
      <c r="B222" s="31">
        <v>68</v>
      </c>
      <c r="C222" s="6">
        <v>50</v>
      </c>
      <c r="D222" s="7">
        <v>819</v>
      </c>
      <c r="E222" s="19">
        <f t="shared" si="3"/>
        <v>38.571428571428569</v>
      </c>
      <c r="F222" s="12">
        <f t="shared" si="4"/>
        <v>652.85714285714289</v>
      </c>
      <c r="G222" s="15">
        <f t="shared" si="5"/>
        <v>5.3058589034558269E-2</v>
      </c>
      <c r="H222" s="46"/>
      <c r="I222" s="45"/>
      <c r="J222" s="47"/>
      <c r="K222" s="46"/>
      <c r="L222" s="45"/>
      <c r="M222" s="47"/>
      <c r="N222" s="46"/>
      <c r="O222" s="45"/>
      <c r="P222" s="47"/>
    </row>
    <row r="223" spans="1:16">
      <c r="A223" s="32">
        <v>44128</v>
      </c>
      <c r="B223" s="31">
        <v>92</v>
      </c>
      <c r="C223" s="6">
        <v>5</v>
      </c>
      <c r="D223" s="7">
        <v>172</v>
      </c>
      <c r="E223" s="19">
        <f t="shared" si="3"/>
        <v>38.714285714285715</v>
      </c>
      <c r="F223" s="12">
        <f t="shared" si="4"/>
        <v>657.57142857142856</v>
      </c>
      <c r="G223" s="15">
        <f t="shared" si="5"/>
        <v>5.2847113884555388E-2</v>
      </c>
      <c r="H223" s="46"/>
      <c r="I223" s="45"/>
      <c r="J223" s="47"/>
      <c r="K223" s="46"/>
      <c r="L223" s="45"/>
      <c r="M223" s="47"/>
      <c r="N223" s="46"/>
      <c r="O223" s="45"/>
      <c r="P223" s="47"/>
    </row>
    <row r="224" spans="1:16">
      <c r="A224" s="32">
        <v>44129</v>
      </c>
      <c r="B224" s="31">
        <v>75</v>
      </c>
      <c r="C224" s="6">
        <v>4</v>
      </c>
      <c r="D224" s="12">
        <v>188</v>
      </c>
      <c r="E224" s="19">
        <f t="shared" si="3"/>
        <v>38.285714285714285</v>
      </c>
      <c r="F224" s="12">
        <f t="shared" si="4"/>
        <v>665.14285714285711</v>
      </c>
      <c r="G224" s="15">
        <f t="shared" si="5"/>
        <v>5.1677593521018132E-2</v>
      </c>
      <c r="H224" s="46"/>
      <c r="I224" s="45"/>
      <c r="J224" s="47"/>
      <c r="K224" s="46"/>
      <c r="L224" s="45"/>
      <c r="M224" s="47"/>
      <c r="N224" s="46"/>
      <c r="O224" s="45"/>
      <c r="P224" s="47"/>
    </row>
    <row r="225" spans="1:16">
      <c r="A225" s="32">
        <v>44130</v>
      </c>
      <c r="B225" s="35">
        <v>45</v>
      </c>
      <c r="C225" s="6">
        <v>29</v>
      </c>
      <c r="D225" s="7">
        <v>780</v>
      </c>
      <c r="E225" s="19">
        <f t="shared" si="3"/>
        <v>37.428571428571431</v>
      </c>
      <c r="F225" s="12">
        <f t="shared" si="4"/>
        <v>698</v>
      </c>
      <c r="G225" s="15">
        <f t="shared" si="5"/>
        <v>4.8391778147180667E-2</v>
      </c>
      <c r="H225" s="46"/>
      <c r="I225" s="45"/>
      <c r="J225" s="47"/>
      <c r="K225" s="46"/>
      <c r="L225" s="45"/>
      <c r="M225" s="47"/>
      <c r="N225" s="46"/>
      <c r="O225" s="45"/>
      <c r="P225" s="47"/>
    </row>
    <row r="226" spans="1:16">
      <c r="A226" s="32">
        <v>44131</v>
      </c>
      <c r="B226" s="31">
        <v>38</v>
      </c>
      <c r="C226" s="6">
        <v>43</v>
      </c>
      <c r="D226" s="7">
        <v>896</v>
      </c>
      <c r="E226" s="19">
        <f t="shared" si="3"/>
        <v>36.428571428571431</v>
      </c>
      <c r="F226" s="12">
        <f t="shared" si="4"/>
        <v>701.57142857142856</v>
      </c>
      <c r="G226" s="15">
        <f t="shared" si="5"/>
        <v>4.6945269968177154E-2</v>
      </c>
      <c r="H226" s="46"/>
      <c r="I226" s="45"/>
      <c r="J226" s="47"/>
      <c r="K226" s="46"/>
      <c r="L226" s="45"/>
      <c r="M226" s="47"/>
      <c r="N226" s="46"/>
      <c r="O226" s="45"/>
      <c r="P226" s="47"/>
    </row>
    <row r="227" spans="1:16">
      <c r="A227" s="32">
        <v>44132</v>
      </c>
      <c r="B227" s="31">
        <v>34</v>
      </c>
      <c r="C227" s="6">
        <v>32</v>
      </c>
      <c r="D227" s="7">
        <v>1155</v>
      </c>
      <c r="E227" s="19">
        <f t="shared" si="3"/>
        <v>30</v>
      </c>
      <c r="F227" s="12">
        <f t="shared" si="4"/>
        <v>684.71428571428567</v>
      </c>
      <c r="G227" s="15">
        <f t="shared" si="5"/>
        <v>3.9923954372623575E-2</v>
      </c>
      <c r="H227" s="46"/>
      <c r="I227" s="45"/>
      <c r="J227" s="47"/>
      <c r="K227" s="46"/>
      <c r="L227" s="45"/>
      <c r="M227" s="47"/>
      <c r="N227" s="46"/>
      <c r="O227" s="45"/>
      <c r="P227" s="47"/>
    </row>
    <row r="228" spans="1:16">
      <c r="A228" s="32">
        <v>44133</v>
      </c>
      <c r="B228" s="31">
        <v>46</v>
      </c>
      <c r="C228" s="6">
        <v>51</v>
      </c>
      <c r="D228" s="7">
        <v>1136</v>
      </c>
      <c r="E228" s="19">
        <f t="shared" si="3"/>
        <v>30.571428571428573</v>
      </c>
      <c r="F228" s="12">
        <f t="shared" si="4"/>
        <v>735.14285714285711</v>
      </c>
      <c r="G228" s="15">
        <f t="shared" si="5"/>
        <v>3.8146167557932265E-2</v>
      </c>
      <c r="H228" s="46"/>
      <c r="I228" s="45"/>
      <c r="J228" s="47"/>
      <c r="K228" s="46"/>
      <c r="L228" s="45"/>
      <c r="M228" s="47"/>
      <c r="N228" s="46"/>
      <c r="O228" s="45"/>
      <c r="P228" s="47"/>
    </row>
    <row r="229" spans="1:16">
      <c r="A229" s="32">
        <v>44134</v>
      </c>
      <c r="B229" s="31">
        <v>47</v>
      </c>
      <c r="C229" s="6">
        <v>25</v>
      </c>
      <c r="D229" s="7">
        <v>850</v>
      </c>
      <c r="E229" s="19">
        <f t="shared" si="3"/>
        <v>27</v>
      </c>
      <c r="F229" s="12">
        <f t="shared" si="4"/>
        <v>739.57142857142856</v>
      </c>
      <c r="G229" s="15">
        <f t="shared" si="5"/>
        <v>3.3723331039229178E-2</v>
      </c>
      <c r="H229" s="46"/>
      <c r="I229" s="45"/>
      <c r="J229" s="47"/>
      <c r="K229" s="46"/>
      <c r="L229" s="45"/>
      <c r="M229" s="47"/>
      <c r="N229" s="46"/>
      <c r="O229" s="45"/>
      <c r="P229" s="47"/>
    </row>
    <row r="230" spans="1:16">
      <c r="A230" s="32">
        <v>44135</v>
      </c>
      <c r="B230" s="31">
        <v>44</v>
      </c>
      <c r="C230" s="6">
        <v>37</v>
      </c>
      <c r="D230" s="7">
        <v>286</v>
      </c>
      <c r="E230" s="19">
        <f t="shared" si="3"/>
        <v>31.571428571428573</v>
      </c>
      <c r="F230" s="12">
        <f t="shared" si="4"/>
        <v>755.85714285714289</v>
      </c>
      <c r="G230" s="15">
        <f t="shared" si="5"/>
        <v>3.8479715444121092E-2</v>
      </c>
      <c r="H230" s="46"/>
      <c r="I230" s="45"/>
      <c r="J230" s="47"/>
      <c r="K230" s="46"/>
      <c r="L230" s="45"/>
      <c r="M230" s="47"/>
      <c r="N230" s="46"/>
      <c r="O230" s="45"/>
      <c r="P230" s="47"/>
    </row>
    <row r="231" spans="1:16">
      <c r="A231" s="32">
        <v>44136</v>
      </c>
      <c r="B231" s="31">
        <v>45</v>
      </c>
      <c r="C231" s="6">
        <v>0</v>
      </c>
      <c r="D231" s="7">
        <v>4</v>
      </c>
      <c r="E231" s="19">
        <f t="shared" si="3"/>
        <v>31</v>
      </c>
      <c r="F231" s="12">
        <f t="shared" si="4"/>
        <v>729.57142857142856</v>
      </c>
      <c r="G231" s="15">
        <f t="shared" si="5"/>
        <v>3.9113193943763516E-2</v>
      </c>
      <c r="H231" s="46"/>
      <c r="I231" s="45"/>
      <c r="J231" s="47"/>
      <c r="K231" s="46"/>
      <c r="L231" s="45"/>
      <c r="M231" s="47"/>
      <c r="N231" s="46"/>
      <c r="O231" s="45"/>
      <c r="P231" s="47"/>
    </row>
    <row r="232" spans="1:16">
      <c r="A232" s="32">
        <v>44137</v>
      </c>
      <c r="B232" s="31">
        <v>45</v>
      </c>
      <c r="C232" s="6">
        <v>17</v>
      </c>
      <c r="D232" s="7">
        <v>496</v>
      </c>
      <c r="E232" s="19">
        <f t="shared" si="3"/>
        <v>29.285714285714285</v>
      </c>
      <c r="F232" s="12">
        <f t="shared" si="4"/>
        <v>689</v>
      </c>
      <c r="G232" s="15">
        <f t="shared" si="5"/>
        <v>3.9093360939330371E-2</v>
      </c>
      <c r="H232" s="46"/>
      <c r="I232" s="45"/>
      <c r="J232" s="47"/>
      <c r="K232" s="46"/>
      <c r="L232" s="45"/>
      <c r="M232" s="47"/>
      <c r="N232" s="46"/>
      <c r="O232" s="45"/>
      <c r="P232" s="47"/>
    </row>
    <row r="233" spans="1:16">
      <c r="A233" s="32">
        <v>44138</v>
      </c>
      <c r="B233" s="31">
        <v>35</v>
      </c>
      <c r="C233" s="6">
        <v>37</v>
      </c>
      <c r="D233" s="7">
        <v>1064</v>
      </c>
      <c r="E233" s="19">
        <f t="shared" si="3"/>
        <v>28.428571428571427</v>
      </c>
      <c r="F233" s="12">
        <f t="shared" si="4"/>
        <v>713</v>
      </c>
      <c r="G233" s="15">
        <f t="shared" si="5"/>
        <v>3.6866481407966126E-2</v>
      </c>
      <c r="H233" s="46"/>
      <c r="I233" s="45"/>
      <c r="J233" s="47"/>
      <c r="K233" s="46"/>
      <c r="L233" s="45"/>
      <c r="M233" s="47"/>
      <c r="N233" s="46"/>
      <c r="O233" s="45"/>
      <c r="P233" s="47"/>
    </row>
    <row r="234" spans="1:16">
      <c r="A234" s="32">
        <v>44139</v>
      </c>
      <c r="B234" s="35">
        <v>25</v>
      </c>
      <c r="C234" s="6">
        <v>37</v>
      </c>
      <c r="D234" s="7">
        <v>895</v>
      </c>
      <c r="E234" s="19">
        <f t="shared" si="3"/>
        <v>29.142857142857142</v>
      </c>
      <c r="F234" s="12">
        <f t="shared" si="4"/>
        <v>675.85714285714289</v>
      </c>
      <c r="G234" s="15">
        <f t="shared" si="5"/>
        <v>3.9673278879813312E-2</v>
      </c>
      <c r="H234" s="46"/>
      <c r="I234" s="45"/>
      <c r="J234" s="47"/>
      <c r="K234" s="46"/>
      <c r="L234" s="45"/>
      <c r="M234" s="47"/>
      <c r="N234" s="46"/>
      <c r="O234" s="45"/>
      <c r="P234" s="47"/>
    </row>
    <row r="235" spans="1:16">
      <c r="A235" s="32">
        <v>44140</v>
      </c>
      <c r="B235" s="35">
        <v>29</v>
      </c>
      <c r="C235" s="6">
        <f>'FL DOH Daily'!Z3</f>
        <v>35</v>
      </c>
      <c r="D235" s="7">
        <f>'FL DOH Daily'!AA3</f>
        <v>1152</v>
      </c>
      <c r="E235" s="19">
        <f t="shared" si="3"/>
        <v>26.857142857142858</v>
      </c>
      <c r="F235" s="12">
        <f t="shared" si="4"/>
        <v>678.14285714285711</v>
      </c>
      <c r="G235" s="15">
        <f t="shared" si="5"/>
        <v>3.6588078291814936E-2</v>
      </c>
      <c r="H235" s="46"/>
      <c r="I235" s="45"/>
      <c r="J235" s="47"/>
      <c r="K235" s="46"/>
      <c r="L235" s="45"/>
      <c r="M235" s="47"/>
      <c r="N235" s="46"/>
      <c r="O235" s="45"/>
      <c r="P235" s="47"/>
    </row>
    <row r="236" spans="1:16">
      <c r="A236" s="32">
        <v>44141</v>
      </c>
      <c r="B236" s="35">
        <v>44</v>
      </c>
      <c r="C236" s="6">
        <f>'FL DOH Daily'!Z4</f>
        <v>40</v>
      </c>
      <c r="D236" s="7">
        <f>'FL DOH Daily'!AA4</f>
        <v>1445</v>
      </c>
      <c r="E236" s="19">
        <f t="shared" si="3"/>
        <v>29</v>
      </c>
      <c r="F236" s="12">
        <f t="shared" si="4"/>
        <v>763.14285714285711</v>
      </c>
      <c r="G236" s="15">
        <f t="shared" si="5"/>
        <v>3.5302593659942358E-2</v>
      </c>
      <c r="H236" s="46"/>
      <c r="I236" s="45"/>
      <c r="J236" s="47"/>
      <c r="K236" s="46"/>
      <c r="L236" s="45"/>
      <c r="M236" s="47"/>
      <c r="N236" s="46"/>
      <c r="O236" s="45"/>
      <c r="P236" s="47"/>
    </row>
    <row r="237" spans="1:16">
      <c r="A237" s="32">
        <v>44142</v>
      </c>
      <c r="B237" s="35">
        <v>44</v>
      </c>
      <c r="C237" s="6">
        <f>'FL DOH Daily'!Z5</f>
        <v>10</v>
      </c>
      <c r="D237" s="7">
        <f>'FL DOH Daily'!AA5</f>
        <v>18</v>
      </c>
      <c r="E237" s="19">
        <f t="shared" si="3"/>
        <v>25.142857142857142</v>
      </c>
      <c r="F237" s="12">
        <f t="shared" si="4"/>
        <v>724.85714285714289</v>
      </c>
      <c r="G237" s="15">
        <f t="shared" si="5"/>
        <v>3.2300351318756228E-2</v>
      </c>
      <c r="H237" s="46"/>
      <c r="I237" s="45"/>
      <c r="J237" s="47"/>
      <c r="K237" s="46"/>
      <c r="L237" s="45"/>
      <c r="M237" s="47"/>
      <c r="N237" s="46"/>
      <c r="O237" s="45"/>
      <c r="P237" s="47"/>
    </row>
    <row r="238" spans="1:16">
      <c r="A238" s="32">
        <v>44143</v>
      </c>
      <c r="B238" s="35">
        <v>60</v>
      </c>
      <c r="C238" s="6">
        <f>'FL DOH Daily'!Z6</f>
        <v>0</v>
      </c>
      <c r="D238" s="7">
        <f>'FL DOH Daily'!AA6</f>
        <v>135</v>
      </c>
      <c r="E238" s="19">
        <f t="shared" si="3"/>
        <v>25.142857142857142</v>
      </c>
      <c r="F238" s="12">
        <f t="shared" si="4"/>
        <v>743.57142857142856</v>
      </c>
      <c r="G238" s="15">
        <f t="shared" si="5"/>
        <v>3.1575170434158598E-2</v>
      </c>
      <c r="H238" s="46"/>
      <c r="I238" s="45"/>
      <c r="J238" s="47"/>
      <c r="K238" s="46"/>
      <c r="L238" s="45"/>
      <c r="M238" s="47"/>
      <c r="N238" s="46"/>
      <c r="O238" s="45"/>
      <c r="P238" s="47"/>
    </row>
    <row r="239" spans="1:16">
      <c r="A239" s="32">
        <v>44144</v>
      </c>
      <c r="B239" s="35">
        <v>39</v>
      </c>
      <c r="C239" s="6">
        <f>'FL DOH Daily'!Z7</f>
        <v>24</v>
      </c>
      <c r="D239" s="7">
        <f>'FL DOH Daily'!AA7</f>
        <v>399</v>
      </c>
      <c r="E239" s="19">
        <f t="shared" si="3"/>
        <v>26.142857142857142</v>
      </c>
      <c r="F239" s="12">
        <f t="shared" si="4"/>
        <v>729.71428571428567</v>
      </c>
      <c r="G239" s="15">
        <f t="shared" si="5"/>
        <v>3.3388938122295785E-2</v>
      </c>
      <c r="H239" s="46"/>
      <c r="I239" s="45"/>
      <c r="J239" s="47"/>
      <c r="K239" s="46"/>
      <c r="L239" s="45"/>
      <c r="M239" s="47"/>
      <c r="N239" s="46"/>
      <c r="O239" s="45"/>
      <c r="P239" s="47"/>
    </row>
    <row r="240" spans="1:16">
      <c r="A240" s="32">
        <v>44145</v>
      </c>
      <c r="B240" s="35">
        <v>33</v>
      </c>
      <c r="C240" s="6">
        <f>'FL DOH Daily'!Z8</f>
        <v>28</v>
      </c>
      <c r="D240" s="7">
        <f>'FL DOH Daily'!AA8</f>
        <v>1201</v>
      </c>
      <c r="E240" s="19">
        <f t="shared" si="3"/>
        <v>24.857142857142858</v>
      </c>
      <c r="F240" s="12">
        <f t="shared" si="4"/>
        <v>749.28571428571433</v>
      </c>
      <c r="G240" s="15">
        <f t="shared" si="5"/>
        <v>3.1042128603104215E-2</v>
      </c>
      <c r="H240" s="46"/>
      <c r="I240" s="45"/>
      <c r="J240" s="47"/>
      <c r="K240" s="46"/>
      <c r="L240" s="45"/>
      <c r="M240" s="47"/>
      <c r="N240" s="46"/>
      <c r="O240" s="45"/>
      <c r="P240" s="47"/>
    </row>
    <row r="241" spans="1:16">
      <c r="A241" s="32">
        <v>44146</v>
      </c>
      <c r="B241" s="35">
        <v>44</v>
      </c>
      <c r="C241" s="6">
        <f>'FL DOH Daily'!Z9</f>
        <v>33</v>
      </c>
      <c r="D241" s="7">
        <f>'FL DOH Daily'!AA9</f>
        <v>1056</v>
      </c>
      <c r="E241" s="19">
        <f t="shared" si="3"/>
        <v>24.285714285714285</v>
      </c>
      <c r="F241" s="12">
        <f t="shared" si="4"/>
        <v>772.28571428571433</v>
      </c>
      <c r="G241" s="15">
        <f t="shared" si="5"/>
        <v>2.9527070616842826E-2</v>
      </c>
      <c r="H241" s="11">
        <f>AVERAGE('FL DOH Daily'!C3:C9)</f>
        <v>36</v>
      </c>
      <c r="I241" s="51">
        <f>AVERAGE('FL DOH Daily'!D3:D9)</f>
        <v>291.28571428571428</v>
      </c>
      <c r="J241" s="15">
        <f>'FL DOH Daily'!E9</f>
        <v>0.10999563509384548</v>
      </c>
      <c r="K241" s="52">
        <f>AVERAGE('FL DOH Daily'!I3:I9)</f>
        <v>14.714285714285714</v>
      </c>
      <c r="L241" s="12">
        <f>AVERAGE('FL DOH Daily'!J3:J9)</f>
        <v>166.14285714285714</v>
      </c>
      <c r="M241" s="15">
        <f>'FL DOH Daily'!K9</f>
        <v>8.135860979462875E-2</v>
      </c>
      <c r="N241" s="52">
        <f>AVERAGE('FL DOH Daily'!O3:O9)</f>
        <v>10.857142857142858</v>
      </c>
      <c r="O241" s="12">
        <f>AVERAGE('FL DOH Daily'!P3:P9)</f>
        <v>94.714285714285708</v>
      </c>
      <c r="P241" s="15">
        <f>'FL DOH Daily'!Q9</f>
        <v>0.10284167794316644</v>
      </c>
    </row>
    <row r="242" spans="1:16">
      <c r="A242" s="32">
        <v>44147</v>
      </c>
      <c r="B242" s="35">
        <v>35</v>
      </c>
      <c r="C242" s="6">
        <f>'FL DOH Daily'!Z10</f>
        <v>0</v>
      </c>
      <c r="D242" s="7">
        <f>'FL DOH Daily'!AA10</f>
        <v>283</v>
      </c>
      <c r="E242" s="19">
        <f t="shared" si="3"/>
        <v>19.285714285714285</v>
      </c>
      <c r="F242" s="12">
        <f t="shared" si="4"/>
        <v>648.14285714285711</v>
      </c>
      <c r="G242" s="15">
        <f t="shared" si="5"/>
        <v>2.7858848500928627E-2</v>
      </c>
      <c r="H242" s="11">
        <f>AVERAGE('FL DOH Daily'!C4:C10)</f>
        <v>34</v>
      </c>
      <c r="I242" s="51">
        <f>AVERAGE('FL DOH Daily'!D4:D10)</f>
        <v>263.42857142857144</v>
      </c>
      <c r="J242" s="15">
        <f>'FL DOH Daily'!E10</f>
        <v>0.11431316042267051</v>
      </c>
      <c r="K242" s="52">
        <f>AVERAGE('FL DOH Daily'!I4:I10)</f>
        <v>14</v>
      </c>
      <c r="L242" s="12">
        <f>AVERAGE('FL DOH Daily'!J4:J10)</f>
        <v>170</v>
      </c>
      <c r="M242" s="15">
        <f>'FL DOH Daily'!K10</f>
        <v>7.6086956521739135E-2</v>
      </c>
      <c r="N242" s="52">
        <f>AVERAGE('FL DOH Daily'!O4:O10)</f>
        <v>11.714285714285714</v>
      </c>
      <c r="O242" s="12">
        <f>AVERAGE('FL DOH Daily'!P4:P10)</f>
        <v>97</v>
      </c>
      <c r="P242" s="15">
        <f>'FL DOH Daily'!Q10</f>
        <v>0.10775295663600526</v>
      </c>
    </row>
    <row r="243" spans="1:16">
      <c r="A243" s="32">
        <v>44148</v>
      </c>
      <c r="B243" s="35">
        <v>37</v>
      </c>
      <c r="C243" s="6">
        <f>'FL DOH Daily'!Z11</f>
        <v>14</v>
      </c>
      <c r="D243" s="7">
        <f>'FL DOH Daily'!AA11</f>
        <v>343</v>
      </c>
      <c r="E243" s="19">
        <f t="shared" si="3"/>
        <v>15.571428571428571</v>
      </c>
      <c r="F243" s="12">
        <f t="shared" si="4"/>
        <v>490.71428571428572</v>
      </c>
      <c r="G243" s="15">
        <f t="shared" si="5"/>
        <v>2.9424241255639971E-2</v>
      </c>
      <c r="H243" s="11">
        <f>AVERAGE('FL DOH Daily'!C5:C11)</f>
        <v>34.285714285714285</v>
      </c>
      <c r="I243" s="51">
        <f>AVERAGE('FL DOH Daily'!D5:D11)</f>
        <v>267.57142857142856</v>
      </c>
      <c r="J243" s="15">
        <f>'FL DOH Daily'!E11</f>
        <v>0.11358258400378608</v>
      </c>
      <c r="K243" s="52">
        <f>AVERAGE('FL DOH Daily'!I5:I11)</f>
        <v>14.714285714285714</v>
      </c>
      <c r="L243" s="12">
        <f>AVERAGE('FL DOH Daily'!J5:J11)</f>
        <v>185</v>
      </c>
      <c r="M243" s="15">
        <f>'FL DOH Daily'!K11</f>
        <v>7.3676680972818306E-2</v>
      </c>
      <c r="N243" s="52">
        <f>AVERAGE('FL DOH Daily'!O5:O11)</f>
        <v>11.857142857142858</v>
      </c>
      <c r="O243" s="12">
        <f>AVERAGE('FL DOH Daily'!P5:P11)</f>
        <v>97.571428571428569</v>
      </c>
      <c r="P243" s="15">
        <f>'FL DOH Daily'!Q11</f>
        <v>0.10835509138381201</v>
      </c>
    </row>
    <row r="244" spans="1:16">
      <c r="A244" s="32">
        <v>44149</v>
      </c>
      <c r="B244" s="35">
        <v>34</v>
      </c>
      <c r="C244" s="6">
        <f>'FL DOH Daily'!Z12</f>
        <v>16</v>
      </c>
      <c r="D244" s="7">
        <f>'FL DOH Daily'!AA12</f>
        <v>554</v>
      </c>
      <c r="E244" s="19">
        <f t="shared" si="3"/>
        <v>16.428571428571427</v>
      </c>
      <c r="F244" s="12">
        <f t="shared" si="4"/>
        <v>567.28571428571433</v>
      </c>
      <c r="G244" s="15">
        <f t="shared" si="5"/>
        <v>2.7137270765911544E-2</v>
      </c>
      <c r="H244" s="11">
        <f>AVERAGE('FL DOH Daily'!C6:C12)</f>
        <v>41.142857142857146</v>
      </c>
      <c r="I244" s="51">
        <f>AVERAGE('FL DOH Daily'!D6:D12)</f>
        <v>336</v>
      </c>
      <c r="J244" s="15">
        <f>'FL DOH Daily'!E12</f>
        <v>0.10909090909090909</v>
      </c>
      <c r="K244" s="52">
        <f>AVERAGE('FL DOH Daily'!I6:I12)</f>
        <v>18.571428571428573</v>
      </c>
      <c r="L244" s="12">
        <f>AVERAGE('FL DOH Daily'!J6:J12)</f>
        <v>219</v>
      </c>
      <c r="M244" s="15">
        <f>'FL DOH Daily'!K12</f>
        <v>7.8171978352375229E-2</v>
      </c>
      <c r="N244" s="52">
        <f>AVERAGE('FL DOH Daily'!O6:O12)</f>
        <v>13.571428571428571</v>
      </c>
      <c r="O244" s="12">
        <f>AVERAGE('FL DOH Daily'!P6:P12)</f>
        <v>127.71428571428571</v>
      </c>
      <c r="P244" s="15">
        <f>'FL DOH Daily'!Q12</f>
        <v>9.6056622851365014E-2</v>
      </c>
    </row>
    <row r="245" spans="1:16">
      <c r="A245" s="32">
        <v>44150</v>
      </c>
      <c r="B245" s="35">
        <v>40</v>
      </c>
      <c r="C245" s="6">
        <f>'FL DOH Daily'!Z13</f>
        <v>4</v>
      </c>
      <c r="D245" s="7">
        <f>'FL DOH Daily'!AA13</f>
        <v>102</v>
      </c>
      <c r="E245" s="19">
        <f t="shared" si="3"/>
        <v>17</v>
      </c>
      <c r="F245" s="12">
        <f t="shared" si="4"/>
        <v>562.57142857142856</v>
      </c>
      <c r="G245" s="15">
        <f t="shared" si="5"/>
        <v>2.8329478982451368E-2</v>
      </c>
      <c r="H245" s="11">
        <f>AVERAGE('FL DOH Daily'!C7:C13)</f>
        <v>27.714285714285715</v>
      </c>
      <c r="I245" s="51">
        <f>AVERAGE('FL DOH Daily'!D7:D13)</f>
        <v>212.42857142857142</v>
      </c>
      <c r="J245" s="15">
        <f>'FL DOH Daily'!E13</f>
        <v>0.11540749553837001</v>
      </c>
      <c r="K245" s="52">
        <f>AVERAGE('FL DOH Daily'!I7:I13)</f>
        <v>14.285714285714286</v>
      </c>
      <c r="L245" s="12">
        <f>AVERAGE('FL DOH Daily'!J7:J13)</f>
        <v>162</v>
      </c>
      <c r="M245" s="15">
        <f>'FL DOH Daily'!K13</f>
        <v>8.1037277147487846E-2</v>
      </c>
      <c r="N245" s="52">
        <f>AVERAGE('FL DOH Daily'!O7:O13)</f>
        <v>8.5714285714285712</v>
      </c>
      <c r="O245" s="12">
        <f>AVERAGE('FL DOH Daily'!P7:P13)</f>
        <v>89.428571428571431</v>
      </c>
      <c r="P245" s="15">
        <f>'FL DOH Daily'!Q13</f>
        <v>8.7463556851311949E-2</v>
      </c>
    </row>
    <row r="246" spans="1:16">
      <c r="A246" s="32">
        <v>44151</v>
      </c>
      <c r="B246" s="35">
        <v>35</v>
      </c>
      <c r="C246" s="6">
        <f>'FL DOH Daily'!Z14</f>
        <v>7</v>
      </c>
      <c r="D246" s="7">
        <f>'FL DOH Daily'!AA14</f>
        <v>442</v>
      </c>
      <c r="E246" s="19">
        <f t="shared" si="3"/>
        <v>14.571428571428571</v>
      </c>
      <c r="F246" s="12">
        <f t="shared" si="4"/>
        <v>568.71428571428567</v>
      </c>
      <c r="G246" s="15">
        <f t="shared" si="5"/>
        <v>2.4199288256227757E-2</v>
      </c>
      <c r="H246" s="11">
        <f>AVERAGE('FL DOH Daily'!C8:C14)</f>
        <v>25.142857142857142</v>
      </c>
      <c r="I246" s="51">
        <f>AVERAGE('FL DOH Daily'!D8:D14)</f>
        <v>202</v>
      </c>
      <c r="J246" s="15">
        <f>'FL DOH Daily'!E14</f>
        <v>0.11069182389937107</v>
      </c>
      <c r="K246" s="52">
        <f>AVERAGE('FL DOH Daily'!I8:I14)</f>
        <v>14.428571428571429</v>
      </c>
      <c r="L246" s="12">
        <f>AVERAGE('FL DOH Daily'!J8:J14)</f>
        <v>160.42857142857142</v>
      </c>
      <c r="M246" s="15">
        <f>'FL DOH Daily'!K14</f>
        <v>8.2516339869281044E-2</v>
      </c>
      <c r="N246" s="52">
        <f>AVERAGE('FL DOH Daily'!O8:O14)</f>
        <v>8.1428571428571423</v>
      </c>
      <c r="O246" s="12">
        <f>AVERAGE('FL DOH Daily'!P8:P14)</f>
        <v>89.714285714285708</v>
      </c>
      <c r="P246" s="15">
        <f>'FL DOH Daily'!Q14</f>
        <v>8.3211678832116789E-2</v>
      </c>
    </row>
    <row r="247" spans="1:16">
      <c r="A247" s="32">
        <v>44152</v>
      </c>
      <c r="B247" s="35">
        <v>30</v>
      </c>
      <c r="C247" s="6">
        <f>'FL DOH Daily'!Z15</f>
        <v>51</v>
      </c>
      <c r="D247" s="7">
        <f>'FL DOH Daily'!AA15</f>
        <v>2043</v>
      </c>
      <c r="E247" s="19">
        <f t="shared" si="3"/>
        <v>17.857142857142858</v>
      </c>
      <c r="F247" s="12">
        <f t="shared" si="4"/>
        <v>689</v>
      </c>
      <c r="G247" s="15">
        <f t="shared" si="5"/>
        <v>2.4640252316183716E-2</v>
      </c>
      <c r="H247" s="11">
        <f>AVERAGE('FL DOH Daily'!C9:C15)</f>
        <v>27.428571428571427</v>
      </c>
      <c r="I247" s="51">
        <f>AVERAGE('FL DOH Daily'!D9:D15)</f>
        <v>253.57142857142858</v>
      </c>
      <c r="J247" s="15">
        <f>'FL DOH Daily'!E15</f>
        <v>9.7610574478901882E-2</v>
      </c>
      <c r="K247" s="52">
        <f>AVERAGE('FL DOH Daily'!I9:I15)</f>
        <v>14</v>
      </c>
      <c r="L247" s="12">
        <f>AVERAGE('FL DOH Daily'!J9:J15)</f>
        <v>166</v>
      </c>
      <c r="M247" s="15">
        <f>'FL DOH Daily'!K15</f>
        <v>7.7777777777777779E-2</v>
      </c>
      <c r="N247" s="52">
        <f>AVERAGE('FL DOH Daily'!O9:O15)</f>
        <v>9</v>
      </c>
      <c r="O247" s="12">
        <f>AVERAGE('FL DOH Daily'!P9:P15)</f>
        <v>94.714285714285708</v>
      </c>
      <c r="P247" s="15">
        <f>'FL DOH Daily'!Q15</f>
        <v>8.6776859504132234E-2</v>
      </c>
    </row>
    <row r="248" spans="1:16">
      <c r="A248" s="32">
        <v>44153</v>
      </c>
      <c r="B248" s="35">
        <v>25</v>
      </c>
      <c r="C248" s="6">
        <f>'FL DOH Daily'!Z16</f>
        <v>28</v>
      </c>
      <c r="D248" s="7">
        <f>'FL DOH Daily'!AA16</f>
        <v>1135</v>
      </c>
      <c r="E248" s="19">
        <f t="shared" si="3"/>
        <v>17.142857142857142</v>
      </c>
      <c r="F248" s="12">
        <f t="shared" si="4"/>
        <v>700.28571428571433</v>
      </c>
      <c r="G248" s="15">
        <f t="shared" si="5"/>
        <v>2.3346952388893526E-2</v>
      </c>
      <c r="H248" s="11">
        <f>AVERAGE('FL DOH Daily'!C10:C16)</f>
        <v>28.571428571428573</v>
      </c>
      <c r="I248" s="51">
        <f>AVERAGE('FL DOH Daily'!D10:D16)</f>
        <v>271.71428571428572</v>
      </c>
      <c r="J248" s="15">
        <f>'FL DOH Daily'!E16</f>
        <v>9.5147478591817311E-2</v>
      </c>
      <c r="K248" s="52">
        <f>AVERAGE('FL DOH Daily'!I10:I16)</f>
        <v>12.142857142857142</v>
      </c>
      <c r="L248" s="12">
        <f>AVERAGE('FL DOH Daily'!J10:J16)</f>
        <v>171.42857142857142</v>
      </c>
      <c r="M248" s="15">
        <f>'FL DOH Daily'!K16</f>
        <v>6.6147859922178989E-2</v>
      </c>
      <c r="N248" s="52">
        <f>AVERAGE('FL DOH Daily'!O10:O16)</f>
        <v>8.8571428571428577</v>
      </c>
      <c r="O248" s="12">
        <f>AVERAGE('FL DOH Daily'!P10:P16)</f>
        <v>99.857142857142861</v>
      </c>
      <c r="P248" s="15">
        <f>'FL DOH Daily'!Q16</f>
        <v>8.1471747700394212E-2</v>
      </c>
    </row>
    <row r="249" spans="1:16">
      <c r="A249" s="32">
        <v>44154</v>
      </c>
      <c r="B249" s="35">
        <v>26</v>
      </c>
      <c r="C249" s="6">
        <f>'FL DOH Daily'!Z17</f>
        <v>29</v>
      </c>
      <c r="D249" s="7">
        <f>'FL DOH Daily'!AA17</f>
        <v>1863</v>
      </c>
      <c r="E249" s="19">
        <f t="shared" si="3"/>
        <v>21.285714285714285</v>
      </c>
      <c r="F249" s="12">
        <f t="shared" si="4"/>
        <v>926</v>
      </c>
      <c r="G249" s="15">
        <f t="shared" si="5"/>
        <v>2.2071271372947354E-2</v>
      </c>
      <c r="H249" s="11">
        <f>AVERAGE('FL DOH Daily'!C11:C17)</f>
        <v>30.142857142857142</v>
      </c>
      <c r="I249" s="51">
        <f>AVERAGE('FL DOH Daily'!D11:D17)</f>
        <v>339</v>
      </c>
      <c r="J249" s="15">
        <f>'FL DOH Daily'!E17</f>
        <v>8.1656346749226005E-2</v>
      </c>
      <c r="K249" s="52">
        <f>AVERAGE('FL DOH Daily'!I11:I17)</f>
        <v>14.571428571428571</v>
      </c>
      <c r="L249" s="12">
        <f>AVERAGE('FL DOH Daily'!J11:J17)</f>
        <v>168</v>
      </c>
      <c r="M249" s="15">
        <f>'FL DOH Daily'!K17</f>
        <v>7.9812206572769953E-2</v>
      </c>
      <c r="N249" s="52">
        <f>AVERAGE('FL DOH Daily'!O11:O17)</f>
        <v>9.8571428571428577</v>
      </c>
      <c r="O249" s="12">
        <f>AVERAGE('FL DOH Daily'!P11:P17)</f>
        <v>115.42857142857143</v>
      </c>
      <c r="P249" s="15">
        <f>'FL DOH Daily'!Q17</f>
        <v>7.8677309007981755E-2</v>
      </c>
    </row>
    <row r="250" spans="1:16">
      <c r="A250" s="32">
        <v>44155</v>
      </c>
      <c r="B250" s="35">
        <v>34</v>
      </c>
      <c r="C250" s="6">
        <f>'FL DOH Daily'!Z18</f>
        <v>34</v>
      </c>
      <c r="D250" s="7">
        <f>'FL DOH Daily'!AA18</f>
        <v>2228</v>
      </c>
      <c r="E250" s="19">
        <f t="shared" ref="E250:E281" si="6">AVERAGE(C244:C250)</f>
        <v>24.142857142857142</v>
      </c>
      <c r="F250" s="12">
        <f t="shared" ref="F250:F281" si="7">AVERAGE(D244:D250)</f>
        <v>1195.2857142857142</v>
      </c>
      <c r="G250" s="15">
        <f t="shared" ref="G250:G281" si="8">SUM(C244:C250)/SUM(C244:E250)</f>
        <v>1.950503701505334E-2</v>
      </c>
      <c r="H250" s="11">
        <f>AVERAGE('FL DOH Daily'!C12:C18)</f>
        <v>35.142857142857146</v>
      </c>
      <c r="I250" s="51">
        <f>AVERAGE('FL DOH Daily'!D12:D18)</f>
        <v>433</v>
      </c>
      <c r="J250" s="15">
        <f>'FL DOH Daily'!E18</f>
        <v>7.5068660360085443E-2</v>
      </c>
      <c r="K250" s="52">
        <f>AVERAGE('FL DOH Daily'!I12:I18)</f>
        <v>15.571428571428571</v>
      </c>
      <c r="L250" s="12">
        <f>AVERAGE('FL DOH Daily'!J12:J18)</f>
        <v>185.28571428571428</v>
      </c>
      <c r="M250" s="15">
        <f>'FL DOH Daily'!K18</f>
        <v>7.7524893314367002E-2</v>
      </c>
      <c r="N250" s="52">
        <f>AVERAGE('FL DOH Daily'!O12:O18)</f>
        <v>12</v>
      </c>
      <c r="O250" s="12">
        <f>AVERAGE('FL DOH Daily'!P12:P18)</f>
        <v>131.42857142857142</v>
      </c>
      <c r="P250" s="15">
        <f>'FL DOH Daily'!Q18</f>
        <v>8.3665338645418322E-2</v>
      </c>
    </row>
    <row r="251" spans="1:16">
      <c r="A251" s="32">
        <v>44156</v>
      </c>
      <c r="B251" s="35">
        <v>47</v>
      </c>
      <c r="C251" s="6">
        <f>'FL DOH Daily'!Z19</f>
        <v>13</v>
      </c>
      <c r="D251" s="7">
        <f>'FL DOH Daily'!AA19</f>
        <v>754</v>
      </c>
      <c r="E251" s="19">
        <f t="shared" si="6"/>
        <v>23.714285714285715</v>
      </c>
      <c r="F251" s="12">
        <f t="shared" si="7"/>
        <v>1223.8571428571429</v>
      </c>
      <c r="G251" s="15">
        <f t="shared" si="8"/>
        <v>1.8717481999323462E-2</v>
      </c>
      <c r="H251" s="11">
        <f>AVERAGE('FL DOH Daily'!C13:C19)</f>
        <v>30.714285714285715</v>
      </c>
      <c r="I251" s="51">
        <f>AVERAGE('FL DOH Daily'!D13:D19)</f>
        <v>425.28571428571428</v>
      </c>
      <c r="J251" s="15">
        <f>'FL DOH Daily'!E19</f>
        <v>6.735588972431078E-2</v>
      </c>
      <c r="K251" s="52">
        <f>AVERAGE('FL DOH Daily'!I13:I19)</f>
        <v>13.857142857142858</v>
      </c>
      <c r="L251" s="12">
        <f>AVERAGE('FL DOH Daily'!J13:J19)</f>
        <v>172.14285714285714</v>
      </c>
      <c r="M251" s="15">
        <f>'FL DOH Daily'!K19</f>
        <v>7.4500768049155147E-2</v>
      </c>
      <c r="N251" s="52">
        <f>AVERAGE('FL DOH Daily'!O13:O19)</f>
        <v>12.428571428571429</v>
      </c>
      <c r="O251" s="12">
        <f>AVERAGE('FL DOH Daily'!P13:P19)</f>
        <v>122.57142857142857</v>
      </c>
      <c r="P251" s="15">
        <f>'FL DOH Daily'!Q19</f>
        <v>9.2063492063492069E-2</v>
      </c>
    </row>
    <row r="252" spans="1:16">
      <c r="A252" s="32">
        <v>44157</v>
      </c>
      <c r="B252" s="35">
        <v>33</v>
      </c>
      <c r="C252" s="6">
        <f>'FL DOH Daily'!Z20</f>
        <v>4</v>
      </c>
      <c r="D252" s="7">
        <f>'FL DOH Daily'!AA20</f>
        <v>125</v>
      </c>
      <c r="E252" s="19">
        <f t="shared" si="6"/>
        <v>23.714285714285715</v>
      </c>
      <c r="F252" s="12">
        <f t="shared" si="7"/>
        <v>1227.1428571428571</v>
      </c>
      <c r="G252" s="15">
        <f t="shared" si="8"/>
        <v>1.8654979209812326E-2</v>
      </c>
      <c r="H252" s="11">
        <f>AVERAGE('FL DOH Daily'!C14:C20)</f>
        <v>30.571428571428573</v>
      </c>
      <c r="I252" s="51">
        <f>AVERAGE('FL DOH Daily'!D14:D20)</f>
        <v>426.28571428571428</v>
      </c>
      <c r="J252" s="15">
        <f>'FL DOH Daily'!E20</f>
        <v>6.6916823014383994E-2</v>
      </c>
      <c r="K252" s="52">
        <f>AVERAGE('FL DOH Daily'!I14:I20)</f>
        <v>14.714285714285714</v>
      </c>
      <c r="L252" s="12">
        <f>AVERAGE('FL DOH Daily'!J14:J20)</f>
        <v>167.57142857142858</v>
      </c>
      <c r="M252" s="15">
        <f>'FL DOH Daily'!K20</f>
        <v>8.0721003134796243E-2</v>
      </c>
      <c r="N252" s="52">
        <f>AVERAGE('FL DOH Daily'!O14:O20)</f>
        <v>12.142857142857142</v>
      </c>
      <c r="O252" s="12">
        <f>AVERAGE('FL DOH Daily'!P14:P20)</f>
        <v>113.28571428571429</v>
      </c>
      <c r="P252" s="15">
        <f>'FL DOH Daily'!Q20</f>
        <v>9.6810933940774488E-2</v>
      </c>
    </row>
    <row r="253" spans="1:16">
      <c r="A253" s="32">
        <v>44158</v>
      </c>
      <c r="B253" s="35">
        <v>42</v>
      </c>
      <c r="C253" s="6">
        <f>'FL DOH Daily'!Z21</f>
        <v>17</v>
      </c>
      <c r="D253" s="7">
        <f>'FL DOH Daily'!AA21</f>
        <v>1714</v>
      </c>
      <c r="E253" s="19">
        <f t="shared" si="6"/>
        <v>25.142857142857142</v>
      </c>
      <c r="F253" s="12">
        <f t="shared" si="7"/>
        <v>1408.8571428571429</v>
      </c>
      <c r="G253" s="15">
        <f t="shared" si="8"/>
        <v>1.7270140319890097E-2</v>
      </c>
      <c r="H253" s="11">
        <f>AVERAGE('FL DOH Daily'!C15:C21)</f>
        <v>31.714285714285715</v>
      </c>
      <c r="I253" s="51">
        <f>AVERAGE('FL DOH Daily'!D15:D21)</f>
        <v>458</v>
      </c>
      <c r="J253" s="15">
        <f>'FL DOH Daily'!E21</f>
        <v>6.4760793465577601E-2</v>
      </c>
      <c r="K253" s="52">
        <f>AVERAGE('FL DOH Daily'!I15:I21)</f>
        <v>14.571428571428571</v>
      </c>
      <c r="L253" s="12">
        <f>AVERAGE('FL DOH Daily'!J15:J21)</f>
        <v>161.42857142857142</v>
      </c>
      <c r="M253" s="15">
        <f>'FL DOH Daily'!K21</f>
        <v>8.2792207792207792E-2</v>
      </c>
      <c r="N253" s="52">
        <f>AVERAGE('FL DOH Daily'!O15:O21)</f>
        <v>12.714285714285714</v>
      </c>
      <c r="O253" s="12">
        <f>AVERAGE('FL DOH Daily'!P15:P21)</f>
        <v>110.42857142857143</v>
      </c>
      <c r="P253" s="15">
        <f>'FL DOH Daily'!Q21</f>
        <v>0.10324825986078887</v>
      </c>
    </row>
    <row r="254" spans="1:16">
      <c r="A254" s="32">
        <v>44159</v>
      </c>
      <c r="B254" s="35">
        <v>28</v>
      </c>
      <c r="C254" s="6">
        <f>'FL DOH Daily'!Z22</f>
        <v>27</v>
      </c>
      <c r="D254" s="7">
        <f>'FL DOH Daily'!AA22</f>
        <v>2095</v>
      </c>
      <c r="E254" s="19">
        <f t="shared" si="6"/>
        <v>21.714285714285715</v>
      </c>
      <c r="F254" s="12">
        <f t="shared" si="7"/>
        <v>1416.2857142857142</v>
      </c>
      <c r="G254" s="15">
        <f t="shared" si="8"/>
        <v>1.4868641699273339E-2</v>
      </c>
      <c r="H254" s="11">
        <f>AVERAGE('FL DOH Daily'!C16:C22)</f>
        <v>28.571428571428573</v>
      </c>
      <c r="I254" s="51">
        <f>AVERAGE('FL DOH Daily'!D16:D22)</f>
        <v>418.57142857142856</v>
      </c>
      <c r="J254" s="15">
        <f>'FL DOH Daily'!E22</f>
        <v>6.3897763578274758E-2</v>
      </c>
      <c r="K254" s="52">
        <f>AVERAGE('FL DOH Daily'!I16:I22)</f>
        <v>15.142857142857142</v>
      </c>
      <c r="L254" s="12">
        <f>AVERAGE('FL DOH Daily'!J16:J22)</f>
        <v>158.57142857142858</v>
      </c>
      <c r="M254" s="15">
        <f>'FL DOH Daily'!K22</f>
        <v>8.7171052631578941E-2</v>
      </c>
      <c r="N254" s="52">
        <f>AVERAGE('FL DOH Daily'!O16:O22)</f>
        <v>13.571428571428571</v>
      </c>
      <c r="O254" s="12">
        <f>AVERAGE('FL DOH Daily'!P16:P22)</f>
        <v>102.71428571428571</v>
      </c>
      <c r="P254" s="15">
        <f>'FL DOH Daily'!Q22</f>
        <v>0.1167076167076167</v>
      </c>
    </row>
    <row r="255" spans="1:16">
      <c r="A255" s="32">
        <v>44160</v>
      </c>
      <c r="B255" s="35">
        <v>34</v>
      </c>
      <c r="C255" s="6">
        <f>'FL DOH Daily'!Z23</f>
        <v>39</v>
      </c>
      <c r="D255" s="7">
        <f>'FL DOH Daily'!AA23</f>
        <v>1618</v>
      </c>
      <c r="E255" s="19">
        <f t="shared" si="6"/>
        <v>23.285714285714285</v>
      </c>
      <c r="F255" s="12">
        <f t="shared" si="7"/>
        <v>1485.2857142857142</v>
      </c>
      <c r="G255" s="15">
        <f t="shared" si="8"/>
        <v>1.5200969877832699E-2</v>
      </c>
      <c r="H255" s="11">
        <f>AVERAGE('FL DOH Daily'!C17:C23)</f>
        <v>25.5</v>
      </c>
      <c r="I255" s="51">
        <f>AVERAGE('FL DOH Daily'!D17:D23)</f>
        <v>417.5</v>
      </c>
      <c r="J255" s="15">
        <f>'FL DOH Daily'!E23</f>
        <v>5.7562076749435663E-2</v>
      </c>
      <c r="K255" s="52">
        <f>AVERAGE('FL DOH Daily'!I17:I23)</f>
        <v>15.166666666666666</v>
      </c>
      <c r="L255" s="12">
        <f>AVERAGE('FL DOH Daily'!J17:J23)</f>
        <v>152.5</v>
      </c>
      <c r="M255" s="15">
        <f>'FL DOH Daily'!K23</f>
        <v>9.0457256461232607E-2</v>
      </c>
      <c r="N255" s="52">
        <f>AVERAGE('FL DOH Daily'!O17:O23)</f>
        <v>14.833333333333334</v>
      </c>
      <c r="O255" s="12">
        <f>AVERAGE('FL DOH Daily'!P17:P23)</f>
        <v>104.16666666666667</v>
      </c>
      <c r="P255" s="15">
        <f>'FL DOH Daily'!Q23</f>
        <v>0.12464985994397759</v>
      </c>
    </row>
    <row r="256" spans="1:16">
      <c r="A256" s="32">
        <v>44161</v>
      </c>
      <c r="B256" s="35">
        <v>29</v>
      </c>
      <c r="C256" s="6">
        <f>'FL DOH Daily'!Z24</f>
        <v>0</v>
      </c>
      <c r="D256" s="7">
        <f>'FL DOH Daily'!AA24</f>
        <v>175</v>
      </c>
      <c r="E256" s="19">
        <f t="shared" si="6"/>
        <v>19.142857142857142</v>
      </c>
      <c r="F256" s="12">
        <f t="shared" si="7"/>
        <v>1244.1428571428571</v>
      </c>
      <c r="G256" s="15">
        <f t="shared" si="8"/>
        <v>1.4882510670030304E-2</v>
      </c>
      <c r="H256" s="11">
        <f>AVERAGE('FL DOH Daily'!C18:C24)</f>
        <v>30.5</v>
      </c>
      <c r="I256" s="51">
        <f>AVERAGE('FL DOH Daily'!D18:D24)</f>
        <v>381.33333333333331</v>
      </c>
      <c r="J256" s="15">
        <f>'FL DOH Daily'!E24</f>
        <v>7.4059085390530147E-2</v>
      </c>
      <c r="K256" s="52">
        <f>AVERAGE('FL DOH Daily'!I18:I24)</f>
        <v>15.666666666666666</v>
      </c>
      <c r="L256" s="12">
        <f>AVERAGE('FL DOH Daily'!J18:J24)</f>
        <v>171.66666666666666</v>
      </c>
      <c r="M256" s="15">
        <f>'FL DOH Daily'!K24</f>
        <v>8.3629893238434158E-2</v>
      </c>
      <c r="N256" s="52">
        <f>AVERAGE('FL DOH Daily'!O18:O24)</f>
        <v>17.166666666666668</v>
      </c>
      <c r="O256" s="12">
        <f>AVERAGE('FL DOH Daily'!P18:P24)</f>
        <v>103</v>
      </c>
      <c r="P256" s="15">
        <f>'FL DOH Daily'!Q24</f>
        <v>0.14285714285714285</v>
      </c>
    </row>
    <row r="257" spans="1:16">
      <c r="A257" s="32">
        <v>44162</v>
      </c>
      <c r="B257" s="35">
        <v>20</v>
      </c>
      <c r="C257" s="6">
        <f>'FL DOH Daily'!Z25</f>
        <v>0</v>
      </c>
      <c r="D257" s="7">
        <f>'FL DOH Daily'!AA25</f>
        <v>71</v>
      </c>
      <c r="E257" s="19">
        <f t="shared" si="6"/>
        <v>14.285714285714286</v>
      </c>
      <c r="F257" s="12">
        <f t="shared" si="7"/>
        <v>936</v>
      </c>
      <c r="G257" s="15">
        <f t="shared" si="8"/>
        <v>1.4699397324709686E-2</v>
      </c>
      <c r="H257" s="11">
        <f>AVERAGE('FL DOH Daily'!C19:C25)</f>
        <v>25.333333333333332</v>
      </c>
      <c r="I257" s="51">
        <f>AVERAGE('FL DOH Daily'!D19:D25)</f>
        <v>280.66666666666669</v>
      </c>
      <c r="J257" s="15">
        <f>'FL DOH Daily'!E25</f>
        <v>8.2788671023965144E-2</v>
      </c>
      <c r="K257" s="52">
        <f>AVERAGE('FL DOH Daily'!I19:I25)</f>
        <v>16</v>
      </c>
      <c r="L257" s="12">
        <f>AVERAGE('FL DOH Daily'!J19:J25)</f>
        <v>151.33333333333334</v>
      </c>
      <c r="M257" s="15">
        <f>'FL DOH Daily'!K25</f>
        <v>9.5617529880478086E-2</v>
      </c>
      <c r="N257" s="52">
        <f>AVERAGE('FL DOH Daily'!O19:O25)</f>
        <v>15.666666666666666</v>
      </c>
      <c r="O257" s="12">
        <f>AVERAGE('FL DOH Daily'!P19:P25)</f>
        <v>100.33333333333333</v>
      </c>
      <c r="P257" s="15">
        <f>'FL DOH Daily'!Q25</f>
        <v>0.13505747126436782</v>
      </c>
    </row>
    <row r="258" spans="1:16">
      <c r="A258" s="32">
        <v>44163</v>
      </c>
      <c r="B258" s="35">
        <v>27</v>
      </c>
      <c r="C258" s="6">
        <f>'FL DOH Daily'!Z26</f>
        <v>0</v>
      </c>
      <c r="D258" s="7">
        <f>'FL DOH Daily'!AA26</f>
        <v>0</v>
      </c>
      <c r="E258" s="19">
        <f t="shared" si="6"/>
        <v>12.428571428571429</v>
      </c>
      <c r="F258" s="12">
        <f t="shared" si="7"/>
        <v>828.28571428571433</v>
      </c>
      <c r="G258" s="15">
        <f t="shared" si="8"/>
        <v>1.4440518815355793E-2</v>
      </c>
      <c r="H258" s="11">
        <f>AVERAGE('FL DOH Daily'!C20:C26)</f>
        <v>22.5</v>
      </c>
      <c r="I258" s="51">
        <f>AVERAGE('FL DOH Daily'!D20:D26)</f>
        <v>209.83333333333334</v>
      </c>
      <c r="J258" s="15">
        <f>'FL DOH Daily'!E26</f>
        <v>9.6843615494978483E-2</v>
      </c>
      <c r="K258" s="52">
        <f>AVERAGE('FL DOH Daily'!I20:I26)</f>
        <v>16.333333333333332</v>
      </c>
      <c r="L258" s="12">
        <f>AVERAGE('FL DOH Daily'!J20:J26)</f>
        <v>148</v>
      </c>
      <c r="M258" s="15">
        <f>'FL DOH Daily'!K26</f>
        <v>9.9391480730223122E-2</v>
      </c>
      <c r="N258" s="52">
        <f>AVERAGE('FL DOH Daily'!O20:O26)</f>
        <v>14.666666666666666</v>
      </c>
      <c r="O258" s="12">
        <f>AVERAGE('FL DOH Daily'!P20:P26)</f>
        <v>94.833333333333329</v>
      </c>
      <c r="P258" s="15">
        <f>'FL DOH Daily'!Q26</f>
        <v>0.13394216133942161</v>
      </c>
    </row>
    <row r="259" spans="1:16">
      <c r="A259" s="32">
        <v>44164</v>
      </c>
      <c r="B259" s="35">
        <v>38</v>
      </c>
      <c r="C259" s="6">
        <f>'FL DOH Daily'!Z27</f>
        <v>1</v>
      </c>
      <c r="D259" s="7">
        <f>'FL DOH Daily'!AA27</f>
        <v>49</v>
      </c>
      <c r="E259" s="19">
        <f t="shared" si="6"/>
        <v>12</v>
      </c>
      <c r="F259" s="12">
        <f t="shared" si="7"/>
        <v>817.42857142857144</v>
      </c>
      <c r="G259" s="15">
        <f t="shared" si="8"/>
        <v>1.415571284125379E-2</v>
      </c>
      <c r="H259" s="11">
        <f>AVERAGE('FL DOH Daily'!C21:C27)</f>
        <v>23.5</v>
      </c>
      <c r="I259" s="51">
        <f>AVERAGE('FL DOH Daily'!D21:D27)</f>
        <v>233.66666666666666</v>
      </c>
      <c r="J259" s="15">
        <f>'FL DOH Daily'!E27</f>
        <v>9.1380427738172385E-2</v>
      </c>
      <c r="K259" s="52">
        <f>AVERAGE('FL DOH Daily'!I21:I27)</f>
        <v>16.666666666666668</v>
      </c>
      <c r="L259" s="12">
        <f>AVERAGE('FL DOH Daily'!J21:J27)</f>
        <v>153.5</v>
      </c>
      <c r="M259" s="15">
        <f>'FL DOH Daily'!K27</f>
        <v>9.7943192948090105E-2</v>
      </c>
      <c r="N259" s="52">
        <f>AVERAGE('FL DOH Daily'!O21:O27)</f>
        <v>14</v>
      </c>
      <c r="O259" s="12">
        <f>AVERAGE('FL DOH Daily'!P21:P27)</f>
        <v>105.33333333333333</v>
      </c>
      <c r="P259" s="15">
        <f>'FL DOH Daily'!Q27</f>
        <v>0.11731843575418995</v>
      </c>
    </row>
    <row r="260" spans="1:16">
      <c r="A260" s="32">
        <v>44165</v>
      </c>
      <c r="B260" s="35">
        <v>23</v>
      </c>
      <c r="C260" s="6">
        <f>'FL DOH Daily'!Z28</f>
        <v>0</v>
      </c>
      <c r="D260" s="7">
        <f>'FL DOH Daily'!AA28</f>
        <v>355</v>
      </c>
      <c r="E260" s="19">
        <f t="shared" si="6"/>
        <v>9.5714285714285712</v>
      </c>
      <c r="F260" s="12">
        <f t="shared" si="7"/>
        <v>623.28571428571433</v>
      </c>
      <c r="G260" s="15">
        <f t="shared" si="8"/>
        <v>1.4749819165330063E-2</v>
      </c>
      <c r="H260" s="11">
        <f>AVERAGE('FL DOH Daily'!C22:C28)</f>
        <v>21.5</v>
      </c>
      <c r="I260" s="51">
        <f>AVERAGE('FL DOH Daily'!D22:D28)</f>
        <v>197.83333333333334</v>
      </c>
      <c r="J260" s="15">
        <f>'FL DOH Daily'!E28</f>
        <v>9.8024316109422499E-2</v>
      </c>
      <c r="K260" s="52">
        <f>AVERAGE('FL DOH Daily'!I22:I28)</f>
        <v>17.333333333333332</v>
      </c>
      <c r="L260" s="12">
        <f>AVERAGE('FL DOH Daily'!J22:J28)</f>
        <v>161.66666666666666</v>
      </c>
      <c r="M260" s="15">
        <f>'FL DOH Daily'!K28</f>
        <v>9.683426443202979E-2</v>
      </c>
      <c r="N260" s="52">
        <f>AVERAGE('FL DOH Daily'!O22:O28)</f>
        <v>14.5</v>
      </c>
      <c r="O260" s="12">
        <f>AVERAGE('FL DOH Daily'!P22:P28)</f>
        <v>106.66666666666667</v>
      </c>
      <c r="P260" s="15">
        <f>'FL DOH Daily'!Q28</f>
        <v>0.11966987620357634</v>
      </c>
    </row>
    <row r="261" spans="1:16">
      <c r="A261" s="32">
        <v>44166</v>
      </c>
      <c r="B261" s="35">
        <v>15</v>
      </c>
      <c r="C261" s="6">
        <f>'FL DOH Daily'!Z29</f>
        <v>11</v>
      </c>
      <c r="D261" s="7">
        <f>'FL DOH Daily'!AA29</f>
        <v>643</v>
      </c>
      <c r="E261" s="19">
        <f t="shared" si="6"/>
        <v>7.2857142857142856</v>
      </c>
      <c r="F261" s="12">
        <f t="shared" si="7"/>
        <v>415.85714285714283</v>
      </c>
      <c r="G261" s="15">
        <f t="shared" si="8"/>
        <v>1.666666666666667E-2</v>
      </c>
      <c r="H261" s="11">
        <f>AVERAGE('FL DOH Daily'!C23:C29)</f>
        <v>19.5</v>
      </c>
      <c r="I261" s="51">
        <f>AVERAGE('FL DOH Daily'!D23:D29)</f>
        <v>169.33333333333334</v>
      </c>
      <c r="J261" s="15">
        <f>'FL DOH Daily'!E29</f>
        <v>0.10326566637246248</v>
      </c>
      <c r="K261" s="52">
        <f>AVERAGE('FL DOH Daily'!I23:I29)</f>
        <v>17.833333333333332</v>
      </c>
      <c r="L261" s="12">
        <f>AVERAGE('FL DOH Daily'!J23:J29)</f>
        <v>169.66666666666666</v>
      </c>
      <c r="M261" s="15">
        <f>'FL DOH Daily'!K29</f>
        <v>9.5111111111111105E-2</v>
      </c>
      <c r="N261" s="52">
        <f>AVERAGE('FL DOH Daily'!O23:O29)</f>
        <v>13</v>
      </c>
      <c r="O261" s="12">
        <f>AVERAGE('FL DOH Daily'!P23:P29)</f>
        <v>112.66666666666667</v>
      </c>
      <c r="P261" s="15">
        <f>'FL DOH Daily'!Q29</f>
        <v>0.10344827586206896</v>
      </c>
    </row>
    <row r="262" spans="1:16">
      <c r="A262" s="32">
        <v>44167</v>
      </c>
      <c r="B262" s="35">
        <v>23</v>
      </c>
      <c r="C262" s="6">
        <f>'FL DOH Daily'!Z30</f>
        <v>27</v>
      </c>
      <c r="D262" s="7">
        <f>'FL DOH Daily'!AA30</f>
        <v>1032</v>
      </c>
      <c r="E262" s="19">
        <f t="shared" si="6"/>
        <v>5.5714285714285712</v>
      </c>
      <c r="F262" s="12">
        <f t="shared" si="7"/>
        <v>332.14285714285717</v>
      </c>
      <c r="G262" s="15">
        <f t="shared" si="8"/>
        <v>1.5955581531268265E-2</v>
      </c>
      <c r="H262" s="11">
        <f>AVERAGE('FL DOH Daily'!C24:C30)</f>
        <v>24.142857142857142</v>
      </c>
      <c r="I262" s="51">
        <f>AVERAGE('FL DOH Daily'!D24:D30)</f>
        <v>189.14285714285714</v>
      </c>
      <c r="J262" s="15">
        <f>'FL DOH Daily'!E30</f>
        <v>0.11319490957803081</v>
      </c>
      <c r="K262" s="52">
        <f>AVERAGE('FL DOH Daily'!I24:I30)</f>
        <v>17.857142857142858</v>
      </c>
      <c r="L262" s="12">
        <f>AVERAGE('FL DOH Daily'!J24:J30)</f>
        <v>172.85714285714286</v>
      </c>
      <c r="M262" s="15">
        <f>'FL DOH Daily'!K30</f>
        <v>9.3632958801498134E-2</v>
      </c>
      <c r="N262" s="52">
        <f>AVERAGE('FL DOH Daily'!O24:O30)</f>
        <v>15</v>
      </c>
      <c r="O262" s="12">
        <f>AVERAGE('FL DOH Daily'!P24:P30)</f>
        <v>109.42857142857143</v>
      </c>
      <c r="P262" s="15">
        <f>'FL DOH Daily'!Q30</f>
        <v>0.12055109070034443</v>
      </c>
    </row>
    <row r="263" spans="1:16">
      <c r="A263" s="32">
        <v>44168</v>
      </c>
      <c r="B263" s="35">
        <v>37</v>
      </c>
      <c r="C263" s="6">
        <f>'FL DOH Daily'!Z31</f>
        <v>15</v>
      </c>
      <c r="D263" s="7">
        <f>'FL DOH Daily'!AA31</f>
        <v>1096</v>
      </c>
      <c r="E263" s="19">
        <f t="shared" si="6"/>
        <v>7.7142857142857144</v>
      </c>
      <c r="F263" s="12">
        <f t="shared" si="7"/>
        <v>463.71428571428572</v>
      </c>
      <c r="G263" s="15">
        <f t="shared" si="8"/>
        <v>1.6029174794334664E-2</v>
      </c>
      <c r="H263" s="11">
        <f>AVERAGE('FL DOH Daily'!C25:C31)</f>
        <v>19</v>
      </c>
      <c r="I263" s="51">
        <f>AVERAGE('FL DOH Daily'!D25:D31)</f>
        <v>168.42857142857142</v>
      </c>
      <c r="J263" s="15">
        <f>'FL DOH Daily'!E31</f>
        <v>0.1013719512195122</v>
      </c>
      <c r="K263" s="52">
        <f>AVERAGE('FL DOH Daily'!I25:I31)</f>
        <v>16.714285714285715</v>
      </c>
      <c r="L263" s="12">
        <f>AVERAGE('FL DOH Daily'!J25:J31)</f>
        <v>161</v>
      </c>
      <c r="M263" s="15">
        <f>'FL DOH Daily'!K31</f>
        <v>9.4051446945337625E-2</v>
      </c>
      <c r="N263" s="52">
        <f>AVERAGE('FL DOH Daily'!O25:O31)</f>
        <v>11</v>
      </c>
      <c r="O263" s="12">
        <f>AVERAGE('FL DOH Daily'!P25:P31)</f>
        <v>97.428571428571431</v>
      </c>
      <c r="P263" s="15">
        <f>'FL DOH Daily'!Q31</f>
        <v>0.10144927536231885</v>
      </c>
    </row>
    <row r="264" spans="1:16">
      <c r="A264" s="32">
        <v>44169</v>
      </c>
      <c r="B264" s="35">
        <v>26</v>
      </c>
      <c r="C264" s="6">
        <f>'FL DOH Daily'!Z32</f>
        <v>45</v>
      </c>
      <c r="D264" s="7">
        <f>'FL DOH Daily'!AA32</f>
        <v>1565</v>
      </c>
      <c r="E264" s="19">
        <f t="shared" si="6"/>
        <v>14.142857142857142</v>
      </c>
      <c r="F264" s="12">
        <f t="shared" si="7"/>
        <v>677.14285714285711</v>
      </c>
      <c r="G264" s="15">
        <f t="shared" si="8"/>
        <v>2.0172323455783899E-2</v>
      </c>
      <c r="H264" s="11">
        <f>AVERAGE('FL DOH Daily'!C26:C32)</f>
        <v>26.285714285714285</v>
      </c>
      <c r="I264" s="51">
        <f>AVERAGE('FL DOH Daily'!D26:D32)</f>
        <v>203.57142857142858</v>
      </c>
      <c r="J264" s="15">
        <f>'FL DOH Daily'!E32</f>
        <v>0.11435674331883157</v>
      </c>
      <c r="K264" s="52">
        <f>AVERAGE('FL DOH Daily'!I26:I32)</f>
        <v>17.142857142857142</v>
      </c>
      <c r="L264" s="12">
        <f>AVERAGE('FL DOH Daily'!J26:J32)</f>
        <v>164.42857142857142</v>
      </c>
      <c r="M264" s="15">
        <f>'FL DOH Daily'!K32</f>
        <v>9.4413847364280101E-2</v>
      </c>
      <c r="N264" s="52">
        <f>AVERAGE('FL DOH Daily'!O26:O32)</f>
        <v>12.571428571428571</v>
      </c>
      <c r="O264" s="12">
        <f>AVERAGE('FL DOH Daily'!P26:P32)</f>
        <v>109.85714285714286</v>
      </c>
      <c r="P264" s="15">
        <f>'FL DOH Daily'!Q32</f>
        <v>0.10268378063010501</v>
      </c>
    </row>
    <row r="265" spans="1:16">
      <c r="A265" s="32">
        <v>44170</v>
      </c>
      <c r="B265" s="35">
        <v>47</v>
      </c>
      <c r="C265" s="6">
        <f>'FL DOH Daily'!Z33</f>
        <v>4</v>
      </c>
      <c r="D265" s="7">
        <f>'FL DOH Daily'!AA33</f>
        <v>33</v>
      </c>
      <c r="E265" s="19">
        <f t="shared" si="6"/>
        <v>14.714285714285714</v>
      </c>
      <c r="F265" s="12">
        <f t="shared" si="7"/>
        <v>681.85714285714289</v>
      </c>
      <c r="G265" s="15">
        <f t="shared" si="8"/>
        <v>2.0820699413786135E-2</v>
      </c>
      <c r="H265" s="11">
        <f>AVERAGE('FL DOH Daily'!C27:C33)</f>
        <v>29.142857142857142</v>
      </c>
      <c r="I265" s="51">
        <f>AVERAGE('FL DOH Daily'!D27:D33)</f>
        <v>227.42857142857142</v>
      </c>
      <c r="J265" s="15">
        <f>'FL DOH Daily'!E33</f>
        <v>0.11358574610244988</v>
      </c>
      <c r="K265" s="52">
        <f>AVERAGE('FL DOH Daily'!I27:I33)</f>
        <v>16.142857142857142</v>
      </c>
      <c r="L265" s="12">
        <f>AVERAGE('FL DOH Daily'!J27:J33)</f>
        <v>171.71428571428572</v>
      </c>
      <c r="M265" s="15">
        <f>'FL DOH Daily'!K33</f>
        <v>8.593155893536121E-2</v>
      </c>
      <c r="N265" s="52">
        <f>AVERAGE('FL DOH Daily'!O27:O33)</f>
        <v>12.428571428571429</v>
      </c>
      <c r="O265" s="12">
        <f>AVERAGE('FL DOH Daily'!P27:P33)</f>
        <v>111.14285714285714</v>
      </c>
      <c r="P265" s="15">
        <f>'FL DOH Daily'!Q33</f>
        <v>0.10057803468208093</v>
      </c>
    </row>
    <row r="266" spans="1:16">
      <c r="A266" s="32">
        <v>44171</v>
      </c>
      <c r="B266" s="35">
        <v>41</v>
      </c>
      <c r="C266" s="6">
        <f>'FL DOH Daily'!Z34</f>
        <v>1</v>
      </c>
      <c r="D266" s="7">
        <f>'FL DOH Daily'!AA34</f>
        <v>44</v>
      </c>
      <c r="E266" s="19">
        <f t="shared" si="6"/>
        <v>14.714285714285714</v>
      </c>
      <c r="F266" s="12">
        <f t="shared" si="7"/>
        <v>681.14285714285711</v>
      </c>
      <c r="G266" s="15">
        <f t="shared" si="8"/>
        <v>2.083032386675527E-2</v>
      </c>
      <c r="H266" s="11">
        <f>AVERAGE('FL DOH Daily'!C28:C34)</f>
        <v>28.571428571428573</v>
      </c>
      <c r="I266" s="51">
        <f>AVERAGE('FL DOH Daily'!D28:D34)</f>
        <v>216.14285714285714</v>
      </c>
      <c r="J266" s="15">
        <f>'FL DOH Daily'!E34</f>
        <v>0.11675423234092236</v>
      </c>
      <c r="K266" s="52">
        <f>AVERAGE('FL DOH Daily'!I28:I34)</f>
        <v>16</v>
      </c>
      <c r="L266" s="12">
        <f>AVERAGE('FL DOH Daily'!J28:J34)</f>
        <v>174.71428571428572</v>
      </c>
      <c r="M266" s="15">
        <f>'FL DOH Daily'!K34</f>
        <v>8.3895131086142327E-2</v>
      </c>
      <c r="N266" s="52">
        <f>AVERAGE('FL DOH Daily'!O28:O34)</f>
        <v>13.285714285714286</v>
      </c>
      <c r="O266" s="12">
        <f>AVERAGE('FL DOH Daily'!P28:P34)</f>
        <v>106.71428571428571</v>
      </c>
      <c r="P266" s="15">
        <f>'FL DOH Daily'!Q34</f>
        <v>0.11071428571428571</v>
      </c>
    </row>
    <row r="267" spans="1:16">
      <c r="A267" s="32">
        <v>44172</v>
      </c>
      <c r="B267" s="35">
        <v>39</v>
      </c>
      <c r="C267" s="6">
        <f>'FL DOH Daily'!Z35</f>
        <v>1</v>
      </c>
      <c r="D267" s="7">
        <f>'FL DOH Daily'!AA35</f>
        <v>229</v>
      </c>
      <c r="E267" s="19">
        <f t="shared" si="6"/>
        <v>14.857142857142858</v>
      </c>
      <c r="F267" s="12">
        <f t="shared" si="7"/>
        <v>663.14285714285711</v>
      </c>
      <c r="G267" s="15">
        <f t="shared" si="8"/>
        <v>2.155440414507772E-2</v>
      </c>
      <c r="H267" s="11">
        <f>AVERAGE('FL DOH Daily'!C29:C35)</f>
        <v>29.142857142857142</v>
      </c>
      <c r="I267" s="51">
        <f>AVERAGE('FL DOH Daily'!D29:D35)</f>
        <v>215.28571428571428</v>
      </c>
      <c r="J267" s="15">
        <f>'FL DOH Daily'!E35</f>
        <v>0.11922852133255406</v>
      </c>
      <c r="K267" s="52">
        <f>AVERAGE('FL DOH Daily'!I29:I35)</f>
        <v>16.285714285714285</v>
      </c>
      <c r="L267" s="12">
        <f>AVERAGE('FL DOH Daily'!J29:J35)</f>
        <v>166.57142857142858</v>
      </c>
      <c r="M267" s="15">
        <f>'FL DOH Daily'!K35</f>
        <v>8.9062500000000003E-2</v>
      </c>
      <c r="N267" s="52">
        <f>AVERAGE('FL DOH Daily'!O29:O35)</f>
        <v>12.571428571428571</v>
      </c>
      <c r="O267" s="12">
        <f>AVERAGE('FL DOH Daily'!P29:P35)</f>
        <v>105.85714285714286</v>
      </c>
      <c r="P267" s="15">
        <f>'FL DOH Daily'!Q35</f>
        <v>0.10615199034981906</v>
      </c>
    </row>
    <row r="268" spans="1:16">
      <c r="A268" s="32">
        <v>44173</v>
      </c>
      <c r="B268" s="35">
        <v>30</v>
      </c>
      <c r="C268" s="6">
        <f>'FL DOH Daily'!Z36</f>
        <v>10</v>
      </c>
      <c r="D268" s="7">
        <f>'FL DOH Daily'!AA36</f>
        <v>682</v>
      </c>
      <c r="E268" s="19">
        <f t="shared" si="6"/>
        <v>14.714285714285714</v>
      </c>
      <c r="F268" s="12">
        <f t="shared" si="7"/>
        <v>668.71428571428567</v>
      </c>
      <c r="G268" s="15">
        <f t="shared" si="8"/>
        <v>2.1148036253776436E-2</v>
      </c>
      <c r="H268" s="11">
        <f>AVERAGE('FL DOH Daily'!C30:C36)</f>
        <v>30.285714285714285</v>
      </c>
      <c r="I268" s="51">
        <f>AVERAGE('FL DOH Daily'!D30:D36)</f>
        <v>212.14285714285714</v>
      </c>
      <c r="J268" s="15">
        <f>'FL DOH Daily'!E36</f>
        <v>0.1249263406010607</v>
      </c>
      <c r="K268" s="52">
        <f>AVERAGE('FL DOH Daily'!I30:I36)</f>
        <v>15.571428571428571</v>
      </c>
      <c r="L268" s="12">
        <f>AVERAGE('FL DOH Daily'!J30:J36)</f>
        <v>163.71428571428572</v>
      </c>
      <c r="M268" s="15">
        <f>'FL DOH Daily'!K36</f>
        <v>8.6852589641434261E-2</v>
      </c>
      <c r="N268" s="52">
        <f>AVERAGE('FL DOH Daily'!O30:O36)</f>
        <v>13.142857142857142</v>
      </c>
      <c r="O268" s="12">
        <f>AVERAGE('FL DOH Daily'!P30:P36)</f>
        <v>113</v>
      </c>
      <c r="P268" s="15">
        <f>'FL DOH Daily'!Q36</f>
        <v>0.10419026047565119</v>
      </c>
    </row>
    <row r="269" spans="1:16">
      <c r="A269" s="32">
        <v>44174</v>
      </c>
      <c r="B269" s="35">
        <v>30</v>
      </c>
      <c r="C269" s="6">
        <f>'FL DOH Daily'!Z37</f>
        <v>0</v>
      </c>
      <c r="D269" s="7">
        <f>'FL DOH Daily'!AA37</f>
        <v>1032</v>
      </c>
      <c r="E269" s="19">
        <f t="shared" si="6"/>
        <v>10.857142857142858</v>
      </c>
      <c r="F269" s="12">
        <f t="shared" si="7"/>
        <v>668.71428571428567</v>
      </c>
      <c r="G269" s="15">
        <f t="shared" si="8"/>
        <v>1.5674258271706782E-2</v>
      </c>
      <c r="H269" s="11">
        <f>AVERAGE('FL DOH Daily'!C31:C37)</f>
        <v>32.285714285714285</v>
      </c>
      <c r="I269" s="51">
        <f>AVERAGE('FL DOH Daily'!D31:D37)</f>
        <v>221.28571428571428</v>
      </c>
      <c r="J269" s="15">
        <f>'FL DOH Daily'!E37</f>
        <v>0.12732394366197183</v>
      </c>
      <c r="K269" s="52">
        <f>AVERAGE('FL DOH Daily'!I31:I37)</f>
        <v>14.714285714285714</v>
      </c>
      <c r="L269" s="12">
        <f>AVERAGE('FL DOH Daily'!J31:J37)</f>
        <v>159.14285714285714</v>
      </c>
      <c r="M269" s="15">
        <f>'FL DOH Daily'!K37</f>
        <v>8.4634346754313888E-2</v>
      </c>
      <c r="N269" s="52">
        <f>AVERAGE('FL DOH Daily'!O31:O37)</f>
        <v>11.142857142857142</v>
      </c>
      <c r="O269" s="12">
        <f>AVERAGE('FL DOH Daily'!P31:P37)</f>
        <v>113.57142857142857</v>
      </c>
      <c r="P269" s="15">
        <f>'FL DOH Daily'!Q37</f>
        <v>8.9347079037800689E-2</v>
      </c>
    </row>
    <row r="270" spans="1:16">
      <c r="A270" s="32">
        <v>44175</v>
      </c>
      <c r="B270" s="35">
        <v>11</v>
      </c>
      <c r="C270" s="6">
        <f>'FL DOH Daily'!Z38</f>
        <v>0</v>
      </c>
      <c r="D270" s="7">
        <f>'FL DOH Daily'!AA38</f>
        <v>1073</v>
      </c>
      <c r="E270" s="19">
        <f t="shared" si="6"/>
        <v>8.7142857142857135</v>
      </c>
      <c r="F270" s="12">
        <f t="shared" si="7"/>
        <v>665.42857142857144</v>
      </c>
      <c r="G270" s="15">
        <f t="shared" si="8"/>
        <v>1.2677394454011046E-2</v>
      </c>
      <c r="H270" s="11">
        <f>AVERAGE('FL DOH Daily'!C32:C38)</f>
        <v>33.428571428571431</v>
      </c>
      <c r="I270" s="51">
        <f>AVERAGE('FL DOH Daily'!D32:D38)</f>
        <v>219.14285714285714</v>
      </c>
      <c r="J270" s="15">
        <f>'FL DOH Daily'!E38</f>
        <v>0.13235294117647059</v>
      </c>
      <c r="K270" s="52">
        <f>AVERAGE('FL DOH Daily'!I32:I38)</f>
        <v>14.857142857142858</v>
      </c>
      <c r="L270" s="12">
        <f>AVERAGE('FL DOH Daily'!J32:J38)</f>
        <v>161.57142857142858</v>
      </c>
      <c r="M270" s="15">
        <f>'FL DOH Daily'!K38</f>
        <v>8.4210526315789472E-2</v>
      </c>
      <c r="N270" s="52">
        <f>AVERAGE('FL DOH Daily'!O32:O38)</f>
        <v>13.857142857142858</v>
      </c>
      <c r="O270" s="12">
        <f>AVERAGE('FL DOH Daily'!P32:P38)</f>
        <v>122.57142857142857</v>
      </c>
      <c r="P270" s="15">
        <f>'FL DOH Daily'!Q38</f>
        <v>0.10157068062827225</v>
      </c>
    </row>
    <row r="271" spans="1:16">
      <c r="A271" s="32">
        <v>44176</v>
      </c>
      <c r="B271" s="35">
        <v>26</v>
      </c>
      <c r="C271" s="6">
        <f>'FL DOH Daily'!Z39</f>
        <v>31</v>
      </c>
      <c r="D271" s="7">
        <f>'FL DOH Daily'!AA39</f>
        <v>2044</v>
      </c>
      <c r="E271" s="19">
        <f t="shared" si="6"/>
        <v>6.7142857142857144</v>
      </c>
      <c r="F271" s="12">
        <f t="shared" si="7"/>
        <v>733.85714285714289</v>
      </c>
      <c r="G271" s="15">
        <f t="shared" si="8"/>
        <v>8.9196150196556873E-3</v>
      </c>
      <c r="H271" s="11">
        <f>AVERAGE('FL DOH Daily'!C33:C39)</f>
        <v>32.142857142857146</v>
      </c>
      <c r="I271" s="51">
        <f>AVERAGE('FL DOH Daily'!D33:D39)</f>
        <v>235.85714285714286</v>
      </c>
      <c r="J271" s="15">
        <f>'FL DOH Daily'!E39</f>
        <v>0.11993603411513859</v>
      </c>
      <c r="K271" s="52">
        <f>AVERAGE('FL DOH Daily'!I33:I39)</f>
        <v>14.857142857142858</v>
      </c>
      <c r="L271" s="12">
        <f>AVERAGE('FL DOH Daily'!J33:J39)</f>
        <v>165.42857142857142</v>
      </c>
      <c r="M271" s="15">
        <f>'FL DOH Daily'!K39</f>
        <v>8.2408874801901746E-2</v>
      </c>
      <c r="N271" s="52">
        <f>AVERAGE('FL DOH Daily'!O33:O39)</f>
        <v>13.142857142857142</v>
      </c>
      <c r="O271" s="12">
        <f>AVERAGE('FL DOH Daily'!P33:P39)</f>
        <v>111.28571428571429</v>
      </c>
      <c r="P271" s="15">
        <f>'FL DOH Daily'!Q39</f>
        <v>0.10562571756601608</v>
      </c>
    </row>
    <row r="272" spans="1:16">
      <c r="A272" s="32">
        <v>44177</v>
      </c>
      <c r="B272" s="35">
        <v>30</v>
      </c>
      <c r="C272" s="6">
        <f>'FL DOH Daily'!Z40</f>
        <v>3</v>
      </c>
      <c r="D272" s="7">
        <f>'FL DOH Daily'!AA40</f>
        <v>8</v>
      </c>
      <c r="E272" s="19">
        <f t="shared" si="6"/>
        <v>6.5714285714285712</v>
      </c>
      <c r="F272" s="12">
        <f t="shared" si="7"/>
        <v>730.28571428571433</v>
      </c>
      <c r="G272" s="15">
        <f t="shared" si="8"/>
        <v>8.7867707253179075E-3</v>
      </c>
      <c r="H272" s="11">
        <f>AVERAGE('FL DOH Daily'!C34:C40)</f>
        <v>30.571428571428573</v>
      </c>
      <c r="I272" s="51">
        <f>AVERAGE('FL DOH Daily'!D34:D40)</f>
        <v>224.28571428571428</v>
      </c>
      <c r="J272" s="15">
        <f>'FL DOH Daily'!E40</f>
        <v>0.11995515695067265</v>
      </c>
      <c r="K272" s="52">
        <f>AVERAGE('FL DOH Daily'!I34:I40)</f>
        <v>14.857142857142858</v>
      </c>
      <c r="L272" s="12">
        <f>AVERAGE('FL DOH Daily'!J34:J40)</f>
        <v>153.28571428571428</v>
      </c>
      <c r="M272" s="15">
        <f>'FL DOH Daily'!K40</f>
        <v>8.8360237892948168E-2</v>
      </c>
      <c r="N272" s="52">
        <f>AVERAGE('FL DOH Daily'!O34:O40)</f>
        <v>14.428571428571429</v>
      </c>
      <c r="O272" s="12">
        <f>AVERAGE('FL DOH Daily'!P34:P40)</f>
        <v>111.28571428571429</v>
      </c>
      <c r="P272" s="15">
        <f>'FL DOH Daily'!Q40</f>
        <v>0.11477272727272728</v>
      </c>
    </row>
    <row r="273" spans="1:16">
      <c r="A273" s="32">
        <v>44178</v>
      </c>
      <c r="B273" s="35">
        <v>29</v>
      </c>
      <c r="C273" s="6">
        <f>'FL DOH Daily'!Z41</f>
        <v>2</v>
      </c>
      <c r="D273" s="7">
        <f>'FL DOH Daily'!AA41</f>
        <v>143</v>
      </c>
      <c r="E273" s="19">
        <f t="shared" si="6"/>
        <v>6.7142857142857144</v>
      </c>
      <c r="F273" s="12">
        <f t="shared" si="7"/>
        <v>744.42857142857144</v>
      </c>
      <c r="G273" s="15">
        <f t="shared" si="8"/>
        <v>8.8227406811477622E-3</v>
      </c>
      <c r="H273" s="11">
        <f>AVERAGE('FL DOH Daily'!C35:C41)</f>
        <v>32.857142857142854</v>
      </c>
      <c r="I273" s="51">
        <f>AVERAGE('FL DOH Daily'!D35:D41)</f>
        <v>240.85714285714286</v>
      </c>
      <c r="J273" s="15">
        <f>'FL DOH Daily'!E41</f>
        <v>0.12004175365344467</v>
      </c>
      <c r="K273" s="52">
        <f>AVERAGE('FL DOH Daily'!I35:I41)</f>
        <v>16.285714285714285</v>
      </c>
      <c r="L273" s="12">
        <f>AVERAGE('FL DOH Daily'!J35:J41)</f>
        <v>152.57142857142858</v>
      </c>
      <c r="M273" s="15">
        <f>'FL DOH Daily'!K41</f>
        <v>9.6446700507614211E-2</v>
      </c>
      <c r="N273" s="52">
        <f>AVERAGE('FL DOH Daily'!O35:O41)</f>
        <v>15</v>
      </c>
      <c r="O273" s="12">
        <f>AVERAGE('FL DOH Daily'!P35:P41)</f>
        <v>110.28571428571429</v>
      </c>
      <c r="P273" s="15">
        <f>'FL DOH Daily'!Q41</f>
        <v>0.11972633979475485</v>
      </c>
    </row>
    <row r="274" spans="1:16">
      <c r="A274" s="32">
        <v>44179</v>
      </c>
      <c r="B274" s="35">
        <v>24</v>
      </c>
      <c r="C274" s="6">
        <f>'FL DOH Daily'!Z42</f>
        <v>2</v>
      </c>
      <c r="D274" s="7">
        <f>'FL DOH Daily'!AA42</f>
        <v>100</v>
      </c>
      <c r="E274" s="19">
        <f t="shared" si="6"/>
        <v>6.8571428571428568</v>
      </c>
      <c r="F274" s="12">
        <f t="shared" si="7"/>
        <v>726</v>
      </c>
      <c r="G274" s="15">
        <f t="shared" si="8"/>
        <v>9.2465187957510072E-3</v>
      </c>
      <c r="H274" s="11">
        <f>AVERAGE('FL DOH Daily'!C36:C42)</f>
        <v>35.428571428571431</v>
      </c>
      <c r="I274" s="51">
        <f>AVERAGE('FL DOH Daily'!D36:D42)</f>
        <v>250.28571428571428</v>
      </c>
      <c r="J274" s="15">
        <f>'FL DOH Daily'!E42</f>
        <v>0.124</v>
      </c>
      <c r="K274" s="52">
        <f>AVERAGE('FL DOH Daily'!I36:I42)</f>
        <v>15.714285714285714</v>
      </c>
      <c r="L274" s="12">
        <f>AVERAGE('FL DOH Daily'!J36:J42)</f>
        <v>156.28571428571428</v>
      </c>
      <c r="M274" s="15">
        <f>'FL DOH Daily'!K42</f>
        <v>9.1362126245847178E-2</v>
      </c>
      <c r="N274" s="52">
        <f>AVERAGE('FL DOH Daily'!O36:O42)</f>
        <v>16.714285714285715</v>
      </c>
      <c r="O274" s="12">
        <f>AVERAGE('FL DOH Daily'!P36:P42)</f>
        <v>115.14285714285714</v>
      </c>
      <c r="P274" s="15">
        <f>'FL DOH Daily'!Q42</f>
        <v>0.12676056338028169</v>
      </c>
    </row>
    <row r="275" spans="1:16">
      <c r="A275" s="32">
        <v>44180</v>
      </c>
      <c r="B275" s="35">
        <v>38</v>
      </c>
      <c r="C275" s="6">
        <f>'FL DOH Daily'!Z43</f>
        <v>19</v>
      </c>
      <c r="D275" s="7">
        <f>'FL DOH Daily'!AA43</f>
        <v>1084</v>
      </c>
      <c r="E275" s="19">
        <f t="shared" si="6"/>
        <v>8.1428571428571423</v>
      </c>
      <c r="F275" s="12">
        <f t="shared" si="7"/>
        <v>783.42857142857144</v>
      </c>
      <c r="G275" s="15">
        <f t="shared" si="8"/>
        <v>1.0186627179657383E-2</v>
      </c>
      <c r="H275" s="11">
        <f>AVERAGE('FL DOH Daily'!C37:C43)</f>
        <v>37.285714285714285</v>
      </c>
      <c r="I275" s="51">
        <f>AVERAGE('FL DOH Daily'!D37:D43)</f>
        <v>263.71428571428572</v>
      </c>
      <c r="J275" s="15">
        <f>'FL DOH Daily'!E43</f>
        <v>0.12387280493592787</v>
      </c>
      <c r="K275" s="52">
        <f>AVERAGE('FL DOH Daily'!I37:I43)</f>
        <v>16.571428571428573</v>
      </c>
      <c r="L275" s="12">
        <f>AVERAGE('FL DOH Daily'!J37:J43)</f>
        <v>156</v>
      </c>
      <c r="M275" s="15">
        <f>'FL DOH Daily'!K43</f>
        <v>9.602649006622517E-2</v>
      </c>
      <c r="N275" s="52">
        <f>AVERAGE('FL DOH Daily'!O37:O43)</f>
        <v>19</v>
      </c>
      <c r="O275" s="12">
        <f>AVERAGE('FL DOH Daily'!P37:P43)</f>
        <v>113.14285714285714</v>
      </c>
      <c r="P275" s="15">
        <f>'FL DOH Daily'!Q43</f>
        <v>0.14378378378378379</v>
      </c>
    </row>
    <row r="276" spans="1:16">
      <c r="A276" s="32">
        <v>44181</v>
      </c>
      <c r="B276" s="35">
        <v>26</v>
      </c>
      <c r="C276" s="6">
        <f>'FL DOH Daily'!Z44</f>
        <v>27</v>
      </c>
      <c r="D276" s="7">
        <f>'FL DOH Daily'!AA44</f>
        <v>1644</v>
      </c>
      <c r="E276" s="19">
        <f t="shared" si="6"/>
        <v>12</v>
      </c>
      <c r="F276" s="12">
        <f t="shared" si="7"/>
        <v>870.85714285714289</v>
      </c>
      <c r="G276" s="15">
        <f t="shared" si="8"/>
        <v>1.3470790378006874E-2</v>
      </c>
      <c r="H276" s="11">
        <f>AVERAGE('FL DOH Daily'!C38:C44)</f>
        <v>40.714285714285715</v>
      </c>
      <c r="I276" s="51">
        <f>AVERAGE('FL DOH Daily'!D38:D44)</f>
        <v>266.71428571428572</v>
      </c>
      <c r="J276" s="15">
        <f>'FL DOH Daily'!E44</f>
        <v>0.13243494423791821</v>
      </c>
      <c r="K276" s="52">
        <f>AVERAGE('FL DOH Daily'!I38:I44)</f>
        <v>19.142857142857142</v>
      </c>
      <c r="L276" s="12">
        <f>AVERAGE('FL DOH Daily'!J38:J44)</f>
        <v>167.57142857142858</v>
      </c>
      <c r="M276" s="15">
        <f>'FL DOH Daily'!K44</f>
        <v>0.10252486610558531</v>
      </c>
      <c r="N276" s="52">
        <f>AVERAGE('FL DOH Daily'!O38:O44)</f>
        <v>20.142857142857142</v>
      </c>
      <c r="O276" s="12">
        <f>AVERAGE('FL DOH Daily'!P38:P44)</f>
        <v>114</v>
      </c>
      <c r="P276" s="15">
        <f>'FL DOH Daily'!Q44</f>
        <v>0.15015974440894569</v>
      </c>
    </row>
    <row r="277" spans="1:16">
      <c r="A277" s="32">
        <v>44182</v>
      </c>
      <c r="B277" s="35">
        <v>26</v>
      </c>
      <c r="C277" s="6">
        <f>'FL DOH Daily'!Z45</f>
        <v>29</v>
      </c>
      <c r="D277" s="7">
        <f>'FL DOH Daily'!AA45</f>
        <v>1043</v>
      </c>
      <c r="E277" s="19">
        <f t="shared" si="6"/>
        <v>16.142857142857142</v>
      </c>
      <c r="F277" s="12">
        <f t="shared" si="7"/>
        <v>866.57142857142856</v>
      </c>
      <c r="G277" s="15">
        <f t="shared" si="8"/>
        <v>1.8102757752603272E-2</v>
      </c>
      <c r="H277" s="11">
        <f>AVERAGE('FL DOH Daily'!C39:C45)</f>
        <v>44.142857142857146</v>
      </c>
      <c r="I277" s="51">
        <f>AVERAGE('FL DOH Daily'!D39:D45)</f>
        <v>272.28571428571428</v>
      </c>
      <c r="J277" s="15">
        <f>'FL DOH Daily'!E45</f>
        <v>0.13950338600451467</v>
      </c>
      <c r="K277" s="52">
        <f>AVERAGE('FL DOH Daily'!I39:I45)</f>
        <v>19.428571428571427</v>
      </c>
      <c r="L277" s="12">
        <f>AVERAGE('FL DOH Daily'!J39:J45)</f>
        <v>167.14285714285714</v>
      </c>
      <c r="M277" s="15">
        <f>'FL DOH Daily'!K45</f>
        <v>0.10413476263399694</v>
      </c>
      <c r="N277" s="52">
        <f>AVERAGE('FL DOH Daily'!O39:O45)</f>
        <v>19.142857142857142</v>
      </c>
      <c r="O277" s="12">
        <f>AVERAGE('FL DOH Daily'!P39:P45)</f>
        <v>112.28571428571429</v>
      </c>
      <c r="P277" s="15">
        <f>'FL DOH Daily'!Q45</f>
        <v>0.14565217391304347</v>
      </c>
    </row>
    <row r="278" spans="1:16">
      <c r="A278" s="32">
        <v>44183</v>
      </c>
      <c r="B278" s="35">
        <v>25</v>
      </c>
      <c r="C278" s="6">
        <f>'FL DOH Daily'!Z46</f>
        <v>34</v>
      </c>
      <c r="D278" s="7">
        <f>'FL DOH Daily'!AA46</f>
        <v>2534</v>
      </c>
      <c r="E278" s="19">
        <f t="shared" si="6"/>
        <v>16.571428571428573</v>
      </c>
      <c r="F278" s="12">
        <f t="shared" si="7"/>
        <v>936.57142857142856</v>
      </c>
      <c r="G278" s="15">
        <f t="shared" si="8"/>
        <v>1.7197924388435881E-2</v>
      </c>
      <c r="H278" s="11">
        <f>AVERAGE('FL DOH Daily'!C40:C46)</f>
        <v>45.857142857142854</v>
      </c>
      <c r="I278" s="51">
        <f>AVERAGE('FL DOH Daily'!D40:D46)</f>
        <v>271.14285714285717</v>
      </c>
      <c r="J278" s="15">
        <f>'FL DOH Daily'!E46</f>
        <v>0.14465975664713834</v>
      </c>
      <c r="K278" s="52">
        <f>AVERAGE('FL DOH Daily'!I40:I46)</f>
        <v>19.142857142857142</v>
      </c>
      <c r="L278" s="12">
        <f>AVERAGE('FL DOH Daily'!J40:J46)</f>
        <v>168.85714285714286</v>
      </c>
      <c r="M278" s="15">
        <f>'FL DOH Daily'!K46</f>
        <v>0.10182370820668693</v>
      </c>
      <c r="N278" s="52">
        <f>AVERAGE('FL DOH Daily'!O40:O46)</f>
        <v>21.571428571428573</v>
      </c>
      <c r="O278" s="12">
        <f>AVERAGE('FL DOH Daily'!P40:P46)</f>
        <v>112.85714285714286</v>
      </c>
      <c r="P278" s="15">
        <f>'FL DOH Daily'!Q46</f>
        <v>0.16046758767268862</v>
      </c>
    </row>
    <row r="279" spans="1:16">
      <c r="A279" s="32">
        <v>44184</v>
      </c>
      <c r="B279" s="35">
        <v>46</v>
      </c>
      <c r="C279" s="6">
        <f>'FL DOH Daily'!Z47</f>
        <v>0</v>
      </c>
      <c r="D279" s="7">
        <f>'FL DOH Daily'!AA47</f>
        <v>8</v>
      </c>
      <c r="E279" s="19">
        <f t="shared" si="6"/>
        <v>16.142857142857142</v>
      </c>
      <c r="F279" s="12">
        <f t="shared" si="7"/>
        <v>936.57142857142856</v>
      </c>
      <c r="G279" s="15">
        <f t="shared" si="8"/>
        <v>1.6736844332536343E-2</v>
      </c>
      <c r="H279" s="11">
        <f>AVERAGE('FL DOH Daily'!C41:C47)</f>
        <v>44.857142857142854</v>
      </c>
      <c r="I279" s="51">
        <f>AVERAGE('FL DOH Daily'!D41:D47)</f>
        <v>262.42857142857144</v>
      </c>
      <c r="J279" s="15">
        <f>'FL DOH Daily'!E47</f>
        <v>0.14597861459786146</v>
      </c>
      <c r="K279" s="52">
        <f>AVERAGE('FL DOH Daily'!I41:I47)</f>
        <v>20.428571428571427</v>
      </c>
      <c r="L279" s="12">
        <f>AVERAGE('FL DOH Daily'!J41:J47)</f>
        <v>171.57142857142858</v>
      </c>
      <c r="M279" s="15">
        <f>'FL DOH Daily'!K47</f>
        <v>0.10639880952380952</v>
      </c>
      <c r="N279" s="52">
        <f>AVERAGE('FL DOH Daily'!O41:O47)</f>
        <v>24.285714285714285</v>
      </c>
      <c r="O279" s="12">
        <f>AVERAGE('FL DOH Daily'!P41:P47)</f>
        <v>110.71428571428571</v>
      </c>
      <c r="P279" s="15">
        <f>'FL DOH Daily'!Q47</f>
        <v>0.17989417989417988</v>
      </c>
    </row>
    <row r="280" spans="1:16">
      <c r="A280" s="32">
        <v>44185</v>
      </c>
      <c r="B280" s="35">
        <v>61</v>
      </c>
      <c r="C280" s="6">
        <f>'FL DOH Daily'!Z48</f>
        <v>2</v>
      </c>
      <c r="D280" s="7">
        <f>'FL DOH Daily'!AA48</f>
        <v>54</v>
      </c>
      <c r="E280" s="19">
        <f t="shared" si="6"/>
        <v>16.142857142857142</v>
      </c>
      <c r="F280" s="12">
        <f t="shared" si="7"/>
        <v>923.85714285714289</v>
      </c>
      <c r="G280" s="15">
        <f t="shared" si="8"/>
        <v>1.6936450839328539E-2</v>
      </c>
      <c r="H280" s="11">
        <f>AVERAGE('FL DOH Daily'!C42:C48)</f>
        <v>47.571428571428569</v>
      </c>
      <c r="I280" s="51">
        <f>AVERAGE('FL DOH Daily'!D42:D48)</f>
        <v>253.42857142857142</v>
      </c>
      <c r="J280" s="15">
        <f>'FL DOH Daily'!E48</f>
        <v>0.15804461319411486</v>
      </c>
      <c r="K280" s="52">
        <f>AVERAGE('FL DOH Daily'!I42:I48)</f>
        <v>18.714285714285715</v>
      </c>
      <c r="L280" s="12">
        <f>AVERAGE('FL DOH Daily'!J42:J48)</f>
        <v>161.28571428571428</v>
      </c>
      <c r="M280" s="15">
        <f>'FL DOH Daily'!K48</f>
        <v>0.10396825396825397</v>
      </c>
      <c r="N280" s="52">
        <f>AVERAGE('FL DOH Daily'!O42:O48)</f>
        <v>25</v>
      </c>
      <c r="O280" s="12">
        <f>AVERAGE('FL DOH Daily'!P42:P48)</f>
        <v>113</v>
      </c>
      <c r="P280" s="15">
        <f>'FL DOH Daily'!Q48</f>
        <v>0.18115942028985507</v>
      </c>
    </row>
    <row r="281" spans="1:16">
      <c r="A281" s="32">
        <v>44186</v>
      </c>
      <c r="B281" s="35">
        <v>35</v>
      </c>
      <c r="C281" s="6">
        <f>'FL DOH Daily'!Z49</f>
        <v>4</v>
      </c>
      <c r="D281" s="7">
        <f>'FL DOH Daily'!AA49</f>
        <v>384</v>
      </c>
      <c r="E281" s="19">
        <f t="shared" si="6"/>
        <v>16.428571428571427</v>
      </c>
      <c r="F281" s="12">
        <f t="shared" si="7"/>
        <v>964.42857142857144</v>
      </c>
      <c r="G281" s="15">
        <f t="shared" si="8"/>
        <v>1.6505033522645728E-2</v>
      </c>
      <c r="H281" s="11">
        <f>AVERAGE('FL DOH Daily'!C43:C49)</f>
        <v>46.428571428571431</v>
      </c>
      <c r="I281" s="51">
        <f>AVERAGE('FL DOH Daily'!D43:D49)</f>
        <v>251.57142857142858</v>
      </c>
      <c r="J281" s="15">
        <f>'FL DOH Daily'!E49</f>
        <v>0.15580057526366251</v>
      </c>
      <c r="K281" s="52">
        <f>AVERAGE('FL DOH Daily'!I43:I49)</f>
        <v>19.142857142857142</v>
      </c>
      <c r="L281" s="12">
        <f>AVERAGE('FL DOH Daily'!J43:J49)</f>
        <v>157.14285714285714</v>
      </c>
      <c r="M281" s="15">
        <f>'FL DOH Daily'!K49</f>
        <v>0.10858995137763371</v>
      </c>
      <c r="N281" s="52">
        <f>AVERAGE('FL DOH Daily'!O43:O49)</f>
        <v>24.285714285714285</v>
      </c>
      <c r="O281" s="12">
        <f>AVERAGE('FL DOH Daily'!P43:P49)</f>
        <v>108.57142857142857</v>
      </c>
      <c r="P281" s="15">
        <f>'FL DOH Daily'!Q49</f>
        <v>0.18279569892473119</v>
      </c>
    </row>
    <row r="282" spans="1:16">
      <c r="A282" s="32">
        <v>44187</v>
      </c>
      <c r="B282" s="35">
        <v>39</v>
      </c>
      <c r="C282" s="6">
        <f>'FL DOH Daily'!Z50</f>
        <v>7</v>
      </c>
      <c r="D282" s="7">
        <f>'FL DOH Daily'!AA50</f>
        <v>812</v>
      </c>
      <c r="E282" s="19">
        <f t="shared" ref="E282:E313" si="9">AVERAGE(C276:C282)</f>
        <v>14.714285714285714</v>
      </c>
      <c r="F282" s="12">
        <f t="shared" ref="F282:F313" si="10">AVERAGE(D276:D282)</f>
        <v>925.57142857142856</v>
      </c>
      <c r="G282" s="15">
        <f t="shared" ref="G282:G313" si="11">SUM(C276:C282)/SUM(C276:E282)</f>
        <v>1.5395784843372982E-2</v>
      </c>
      <c r="H282" s="11">
        <f>AVERAGE('FL DOH Daily'!C44:C50)</f>
        <v>46.142857142857146</v>
      </c>
      <c r="I282" s="51">
        <f>AVERAGE('FL DOH Daily'!D44:D50)</f>
        <v>240</v>
      </c>
      <c r="J282" s="15">
        <f>'FL DOH Daily'!E50</f>
        <v>0.16125811283075386</v>
      </c>
      <c r="K282" s="52">
        <f>AVERAGE('FL DOH Daily'!I44:I50)</f>
        <v>20</v>
      </c>
      <c r="L282" s="12">
        <f>AVERAGE('FL DOH Daily'!J44:J50)</f>
        <v>148.42857142857142</v>
      </c>
      <c r="M282" s="15">
        <f>'FL DOH Daily'!K50</f>
        <v>0.11874469889737066</v>
      </c>
      <c r="N282" s="52">
        <f>AVERAGE('FL DOH Daily'!O44:O50)</f>
        <v>21.428571428571427</v>
      </c>
      <c r="O282" s="12">
        <f>AVERAGE('FL DOH Daily'!P44:P50)</f>
        <v>103.57142857142857</v>
      </c>
      <c r="P282" s="15">
        <f>'FL DOH Daily'!Q50</f>
        <v>0.17142857142857143</v>
      </c>
    </row>
    <row r="283" spans="1:16">
      <c r="A283" s="32">
        <v>44188</v>
      </c>
      <c r="B283" s="35">
        <v>37</v>
      </c>
      <c r="C283" s="6">
        <f>'FL DOH Daily'!Z51</f>
        <v>9</v>
      </c>
      <c r="D283" s="7">
        <f>'FL DOH Daily'!AA51</f>
        <v>504</v>
      </c>
      <c r="E283" s="19">
        <f t="shared" si="9"/>
        <v>12.142857142857142</v>
      </c>
      <c r="F283" s="12">
        <f t="shared" si="10"/>
        <v>762.71428571428567</v>
      </c>
      <c r="G283" s="15">
        <f t="shared" si="11"/>
        <v>1.5364354697102723E-2</v>
      </c>
      <c r="H283" s="11">
        <f>AVERAGE('FL DOH Daily'!C45:C51)</f>
        <v>41.285714285714285</v>
      </c>
      <c r="I283" s="51">
        <f>AVERAGE('FL DOH Daily'!D45:D51)</f>
        <v>212.85714285714286</v>
      </c>
      <c r="J283" s="15">
        <f>'FL DOH Daily'!E51</f>
        <v>0.16245081506464307</v>
      </c>
      <c r="K283" s="52">
        <f>AVERAGE('FL DOH Daily'!I45:I51)</f>
        <v>19.285714285714285</v>
      </c>
      <c r="L283" s="12">
        <f>AVERAGE('FL DOH Daily'!J45:J51)</f>
        <v>130.42857142857142</v>
      </c>
      <c r="M283" s="15">
        <f>'FL DOH Daily'!K51</f>
        <v>0.12881679389312978</v>
      </c>
      <c r="N283" s="52">
        <f>AVERAGE('FL DOH Daily'!O45:O51)</f>
        <v>23.285714285714285</v>
      </c>
      <c r="O283" s="12">
        <f>AVERAGE('FL DOH Daily'!P45:P51)</f>
        <v>102.42857142857143</v>
      </c>
      <c r="P283" s="15">
        <f>'FL DOH Daily'!Q51</f>
        <v>0.18522727272727274</v>
      </c>
    </row>
    <row r="284" spans="1:16">
      <c r="A284" s="32">
        <v>44189</v>
      </c>
      <c r="B284" s="35">
        <v>21</v>
      </c>
      <c r="C284" s="6">
        <f>'FL DOH Daily'!Z52</f>
        <v>0</v>
      </c>
      <c r="D284" s="7">
        <f>'FL DOH Daily'!AA52</f>
        <v>9</v>
      </c>
      <c r="E284" s="19">
        <f t="shared" si="9"/>
        <v>8</v>
      </c>
      <c r="F284" s="12">
        <f t="shared" si="10"/>
        <v>615</v>
      </c>
      <c r="G284" s="15">
        <f t="shared" si="11"/>
        <v>1.2552837197386962E-2</v>
      </c>
      <c r="H284" s="11">
        <f>AVERAGE('FL DOH Daily'!C46:C52)</f>
        <v>38.333333333333336</v>
      </c>
      <c r="I284" s="51">
        <f>AVERAGE('FL DOH Daily'!D46:D52)</f>
        <v>201.33333333333334</v>
      </c>
      <c r="J284" s="15">
        <f>'FL DOH Daily'!E52</f>
        <v>0.15994436717663421</v>
      </c>
      <c r="K284" s="52">
        <f>AVERAGE('FL DOH Daily'!I46:I52)</f>
        <v>19.5</v>
      </c>
      <c r="L284" s="12">
        <f>AVERAGE('FL DOH Daily'!J46:J52)</f>
        <v>122</v>
      </c>
      <c r="M284" s="15">
        <f>'FL DOH Daily'!K52</f>
        <v>0.13780918727915195</v>
      </c>
      <c r="N284" s="52">
        <f>AVERAGE('FL DOH Daily'!O46:O52)</f>
        <v>24.5</v>
      </c>
      <c r="O284" s="12">
        <f>AVERAGE('FL DOH Daily'!P46:P52)</f>
        <v>101.16666666666667</v>
      </c>
      <c r="P284" s="15">
        <f>'FL DOH Daily'!Q52</f>
        <v>0.19496021220159152</v>
      </c>
    </row>
    <row r="285" spans="1:16">
      <c r="A285" s="32">
        <v>44190</v>
      </c>
      <c r="B285" s="35">
        <v>23</v>
      </c>
      <c r="C285" s="6">
        <f>'FL DOH Daily'!Z53</f>
        <v>0</v>
      </c>
      <c r="D285" s="7">
        <f>'FL DOH Daily'!AA53</f>
        <v>0</v>
      </c>
      <c r="E285" s="19">
        <f t="shared" si="9"/>
        <v>3.1428571428571428</v>
      </c>
      <c r="F285" s="12">
        <f t="shared" si="10"/>
        <v>253</v>
      </c>
      <c r="G285" s="15">
        <f t="shared" si="11"/>
        <v>1.170390636874905E-2</v>
      </c>
      <c r="H285" s="11">
        <f>AVERAGE('FL DOH Daily'!C47:C53)</f>
        <v>37.333333333333336</v>
      </c>
      <c r="I285" s="51">
        <f>AVERAGE('FL DOH Daily'!D47:D53)</f>
        <v>149</v>
      </c>
      <c r="J285" s="15">
        <f>'FL DOH Daily'!E53</f>
        <v>0.2003577817531306</v>
      </c>
      <c r="K285" s="52">
        <f>AVERAGE('FL DOH Daily'!I47:I53)</f>
        <v>23.833333333333332</v>
      </c>
      <c r="L285" s="12">
        <f>AVERAGE('FL DOH Daily'!J47:J53)</f>
        <v>132.16666666666666</v>
      </c>
      <c r="M285" s="15">
        <f>'FL DOH Daily'!K53</f>
        <v>0.15277777777777779</v>
      </c>
      <c r="N285" s="52">
        <f>AVERAGE('FL DOH Daily'!O47:O53)</f>
        <v>26.666666666666668</v>
      </c>
      <c r="O285" s="12">
        <f>AVERAGE('FL DOH Daily'!P47:P53)</f>
        <v>103.16666666666667</v>
      </c>
      <c r="P285" s="15">
        <f>'FL DOH Daily'!Q53</f>
        <v>0.20539152759948653</v>
      </c>
    </row>
    <row r="286" spans="1:16">
      <c r="A286" s="32">
        <v>44191</v>
      </c>
      <c r="B286" s="35">
        <v>26</v>
      </c>
      <c r="C286" s="6">
        <f>'FL DOH Daily'!Z54</f>
        <v>1</v>
      </c>
      <c r="D286" s="7">
        <f>'FL DOH Daily'!AA54</f>
        <v>62</v>
      </c>
      <c r="E286" s="19">
        <f t="shared" si="9"/>
        <v>3.2857142857142856</v>
      </c>
      <c r="F286" s="12">
        <f t="shared" si="10"/>
        <v>260.71428571428572</v>
      </c>
      <c r="G286" s="15">
        <f t="shared" si="11"/>
        <v>1.1967590871924479E-2</v>
      </c>
      <c r="H286" s="11">
        <f>AVERAGE('FL DOH Daily'!C48:C54)</f>
        <v>39.666666666666664</v>
      </c>
      <c r="I286" s="51">
        <f>AVERAGE('FL DOH Daily'!D48:D54)</f>
        <v>162.5</v>
      </c>
      <c r="J286" s="15">
        <f>'FL DOH Daily'!E54</f>
        <v>0.19620774938169827</v>
      </c>
      <c r="K286" s="52">
        <f>AVERAGE('FL DOH Daily'!I48:I54)</f>
        <v>25.833333333333332</v>
      </c>
      <c r="L286" s="12">
        <f>AVERAGE('FL DOH Daily'!J48:J54)</f>
        <v>126.83333333333333</v>
      </c>
      <c r="M286" s="15">
        <f>'FL DOH Daily'!K54</f>
        <v>0.16921397379912664</v>
      </c>
      <c r="N286" s="52">
        <f>AVERAGE('FL DOH Daily'!O48:O54)</f>
        <v>23.166666666666668</v>
      </c>
      <c r="O286" s="12">
        <f>AVERAGE('FL DOH Daily'!P48:P54)</f>
        <v>99.166666666666671</v>
      </c>
      <c r="P286" s="15">
        <f>'FL DOH Daily'!Q54</f>
        <v>0.18937329700272479</v>
      </c>
    </row>
    <row r="287" spans="1:16">
      <c r="A287" s="32">
        <v>44192</v>
      </c>
      <c r="B287" s="35">
        <v>27</v>
      </c>
      <c r="C287" s="6">
        <f>'FL DOH Daily'!Z55</f>
        <v>2</v>
      </c>
      <c r="D287" s="7">
        <f>'FL DOH Daily'!AA55</f>
        <v>323</v>
      </c>
      <c r="E287" s="19">
        <f t="shared" si="9"/>
        <v>3.2857142857142856</v>
      </c>
      <c r="F287" s="12">
        <f t="shared" si="10"/>
        <v>299.14285714285717</v>
      </c>
      <c r="G287" s="15">
        <f t="shared" si="11"/>
        <v>1.0560146923783287E-2</v>
      </c>
      <c r="H287" s="11">
        <f>AVERAGE('FL DOH Daily'!C49:C55)</f>
        <v>33.833333333333336</v>
      </c>
      <c r="I287" s="51">
        <f>AVERAGE('FL DOH Daily'!D49:D55)</f>
        <v>135.66666666666666</v>
      </c>
      <c r="J287" s="15">
        <f>'FL DOH Daily'!E55</f>
        <v>0.19960668633235004</v>
      </c>
      <c r="K287" s="52">
        <f>AVERAGE('FL DOH Daily'!I49:I55)</f>
        <v>27.5</v>
      </c>
      <c r="L287" s="12">
        <f>AVERAGE('FL DOH Daily'!J49:J55)</f>
        <v>129.66666666666666</v>
      </c>
      <c r="M287" s="15">
        <f>'FL DOH Daily'!K55</f>
        <v>0.17497348886532343</v>
      </c>
      <c r="N287" s="52">
        <f>AVERAGE('FL DOH Daily'!O49:O55)</f>
        <v>24.333333333333332</v>
      </c>
      <c r="O287" s="12">
        <f>AVERAGE('FL DOH Daily'!P49:P55)</f>
        <v>100.5</v>
      </c>
      <c r="P287" s="15">
        <f>'FL DOH Daily'!Q55</f>
        <v>0.19492656875834447</v>
      </c>
    </row>
    <row r="288" spans="1:16">
      <c r="A288" s="32">
        <v>44193</v>
      </c>
      <c r="B288" s="35">
        <v>47</v>
      </c>
      <c r="C288" s="6">
        <f>'FL DOH Daily'!Z56</f>
        <v>6</v>
      </c>
      <c r="D288" s="7">
        <f>'FL DOH Daily'!AA56</f>
        <v>176</v>
      </c>
      <c r="E288" s="19">
        <f t="shared" si="9"/>
        <v>3.5714285714285716</v>
      </c>
      <c r="F288" s="12">
        <f t="shared" si="10"/>
        <v>269.42857142857144</v>
      </c>
      <c r="G288" s="15">
        <f t="shared" si="11"/>
        <v>1.2760682514219046E-2</v>
      </c>
      <c r="H288" s="11">
        <f>AVERAGE('FL DOH Daily'!C50:C56)</f>
        <v>34.833333333333336</v>
      </c>
      <c r="I288" s="51">
        <f>AVERAGE('FL DOH Daily'!D50:D56)</f>
        <v>117.16666666666667</v>
      </c>
      <c r="J288" s="15">
        <f>'FL DOH Daily'!E56</f>
        <v>0.22916666666666666</v>
      </c>
      <c r="K288" s="52">
        <f>AVERAGE('FL DOH Daily'!I50:I56)</f>
        <v>29.5</v>
      </c>
      <c r="L288" s="12">
        <f>AVERAGE('FL DOH Daily'!J50:J56)</f>
        <v>117.5</v>
      </c>
      <c r="M288" s="15">
        <f>'FL DOH Daily'!K56</f>
        <v>0.20068027210884354</v>
      </c>
      <c r="N288" s="52">
        <f>AVERAGE('FL DOH Daily'!O50:O56)</f>
        <v>26.166666666666668</v>
      </c>
      <c r="O288" s="12">
        <f>AVERAGE('FL DOH Daily'!P50:P56)</f>
        <v>85.833333333333329</v>
      </c>
      <c r="P288" s="15">
        <f>'FL DOH Daily'!Q56</f>
        <v>0.23363095238095238</v>
      </c>
    </row>
    <row r="289" spans="1:16">
      <c r="A289" s="32">
        <v>44194</v>
      </c>
      <c r="B289" s="35">
        <v>32</v>
      </c>
      <c r="C289" s="6">
        <f>'FL DOH Daily'!Z57</f>
        <v>4</v>
      </c>
      <c r="D289" s="7">
        <f>'FL DOH Daily'!AA57</f>
        <v>67</v>
      </c>
      <c r="E289" s="19">
        <f t="shared" si="9"/>
        <v>3.1428571428571428</v>
      </c>
      <c r="F289" s="12">
        <f t="shared" si="10"/>
        <v>163</v>
      </c>
      <c r="G289" s="15">
        <f t="shared" si="11"/>
        <v>1.833988329165178E-2</v>
      </c>
      <c r="H289" s="11">
        <f>AVERAGE('FL DOH Daily'!C51:C57)</f>
        <v>32.833333333333336</v>
      </c>
      <c r="I289" s="51">
        <f>AVERAGE('FL DOH Daily'!D51:D57)</f>
        <v>117.5</v>
      </c>
      <c r="J289" s="15">
        <f>'FL DOH Daily'!E57</f>
        <v>0.21840354767184036</v>
      </c>
      <c r="K289" s="52">
        <f>AVERAGE('FL DOH Daily'!I51:I57)</f>
        <v>31.5</v>
      </c>
      <c r="L289" s="12">
        <f>AVERAGE('FL DOH Daily'!J51:J57)</f>
        <v>128.5</v>
      </c>
      <c r="M289" s="15">
        <f>'FL DOH Daily'!K57</f>
        <v>0.19687499999999999</v>
      </c>
      <c r="N289" s="52">
        <f>AVERAGE('FL DOH Daily'!O51:O57)</f>
        <v>31.833333333333332</v>
      </c>
      <c r="O289" s="12">
        <f>AVERAGE('FL DOH Daily'!P51:P57)</f>
        <v>95.333333333333329</v>
      </c>
      <c r="P289" s="15">
        <f>'FL DOH Daily'!Q57</f>
        <v>0.25032765399737877</v>
      </c>
    </row>
    <row r="290" spans="1:16">
      <c r="A290" s="32">
        <v>44195</v>
      </c>
      <c r="B290" s="35">
        <v>18</v>
      </c>
      <c r="C290" s="6">
        <f>'FL DOH Daily'!Z58</f>
        <v>3</v>
      </c>
      <c r="D290" s="7">
        <f>'FL DOH Daily'!AA58</f>
        <v>32</v>
      </c>
      <c r="E290" s="19">
        <f t="shared" si="9"/>
        <v>2.2857142857142856</v>
      </c>
      <c r="F290" s="12">
        <f t="shared" si="10"/>
        <v>95.571428571428569</v>
      </c>
      <c r="G290" s="15">
        <f t="shared" si="11"/>
        <v>2.2480931352870333E-2</v>
      </c>
      <c r="H290" s="11">
        <f>AVERAGE('FL DOH Daily'!C52:C58)</f>
        <v>35.5</v>
      </c>
      <c r="I290" s="51">
        <f>AVERAGE('FL DOH Daily'!D52:D58)</f>
        <v>107.83333333333333</v>
      </c>
      <c r="J290" s="15">
        <f>'FL DOH Daily'!E58</f>
        <v>0.24767441860465117</v>
      </c>
      <c r="K290" s="52">
        <f>AVERAGE('FL DOH Daily'!I52:I58)</f>
        <v>31.666666666666668</v>
      </c>
      <c r="L290" s="12">
        <f>AVERAGE('FL DOH Daily'!J52:J58)</f>
        <v>137.33333333333334</v>
      </c>
      <c r="M290" s="15">
        <f>'FL DOH Daily'!K58</f>
        <v>0.18737672583826431</v>
      </c>
      <c r="N290" s="52">
        <f>AVERAGE('FL DOH Daily'!O52:O58)</f>
        <v>34.333333333333336</v>
      </c>
      <c r="O290" s="12">
        <f>AVERAGE('FL DOH Daily'!P52:P58)</f>
        <v>94.666666666666671</v>
      </c>
      <c r="P290" s="15">
        <f>'FL DOH Daily'!Q58</f>
        <v>0.26614987080103358</v>
      </c>
    </row>
    <row r="291" spans="1:16">
      <c r="A291" s="32">
        <v>44196</v>
      </c>
      <c r="B291" s="35">
        <v>28</v>
      </c>
      <c r="C291" s="6">
        <f>'FL DOH Daily'!Z59</f>
        <v>2</v>
      </c>
      <c r="D291" s="7">
        <f>'FL DOH Daily'!AA59</f>
        <v>22</v>
      </c>
      <c r="E291" s="19">
        <f t="shared" si="9"/>
        <v>2.5714285714285716</v>
      </c>
      <c r="F291" s="12">
        <f t="shared" si="10"/>
        <v>97.428571428571431</v>
      </c>
      <c r="G291" s="15">
        <f t="shared" si="11"/>
        <v>2.4955436720142599E-2</v>
      </c>
      <c r="H291" s="11">
        <f>AVERAGE('FL DOH Daily'!C53:C59)</f>
        <v>35.5</v>
      </c>
      <c r="I291" s="51">
        <f>AVERAGE('FL DOH Daily'!D53:D59)</f>
        <v>107.83333333333333</v>
      </c>
      <c r="J291" s="15">
        <f>'FL DOH Daily'!E59</f>
        <v>0.24767441860465117</v>
      </c>
      <c r="K291" s="52">
        <f>AVERAGE('FL DOH Daily'!I53:I59)</f>
        <v>31.666666666666668</v>
      </c>
      <c r="L291" s="12">
        <f>AVERAGE('FL DOH Daily'!J53:J59)</f>
        <v>137.33333333333334</v>
      </c>
      <c r="M291" s="15">
        <f>'FL DOH Daily'!K59</f>
        <v>0.18737672583826431</v>
      </c>
      <c r="N291" s="52">
        <f>AVERAGE('FL DOH Daily'!O53:O59)</f>
        <v>34.333333333333336</v>
      </c>
      <c r="O291" s="12">
        <f>AVERAGE('FL DOH Daily'!P53:P59)</f>
        <v>94.666666666666671</v>
      </c>
      <c r="P291" s="15">
        <f>'FL DOH Daily'!Q59</f>
        <v>0.26614987080103358</v>
      </c>
    </row>
    <row r="292" spans="1:16">
      <c r="A292" s="32">
        <v>44197</v>
      </c>
      <c r="B292" s="35">
        <v>42</v>
      </c>
      <c r="C292" s="6">
        <f>'FL DOH Daily'!Z60</f>
        <v>3</v>
      </c>
      <c r="D292" s="7">
        <f>'FL DOH Daily'!AA60</f>
        <v>98</v>
      </c>
      <c r="E292" s="19">
        <f t="shared" si="9"/>
        <v>3</v>
      </c>
      <c r="F292" s="12">
        <f t="shared" si="10"/>
        <v>111.42857142857143</v>
      </c>
      <c r="G292" s="15">
        <f t="shared" si="11"/>
        <v>2.5543006081668117E-2</v>
      </c>
      <c r="H292" s="11">
        <f>AVERAGE('FL DOH Daily'!C54:C60)</f>
        <v>40.333333333333336</v>
      </c>
      <c r="I292" s="51">
        <f>AVERAGE('FL DOH Daily'!D54:D60)</f>
        <v>126.33333333333333</v>
      </c>
      <c r="J292" s="15">
        <f>'FL DOH Daily'!E60</f>
        <v>0.24199999999999999</v>
      </c>
      <c r="K292" s="52">
        <f>AVERAGE('FL DOH Daily'!I54:I60)</f>
        <v>36.5</v>
      </c>
      <c r="L292" s="12">
        <f>AVERAGE('FL DOH Daily'!J54:J60)</f>
        <v>145.5</v>
      </c>
      <c r="M292" s="15">
        <f>'FL DOH Daily'!K60</f>
        <v>0.20054945054945056</v>
      </c>
      <c r="N292" s="52">
        <f>AVERAGE('FL DOH Daily'!O54:O60)</f>
        <v>40.166666666666664</v>
      </c>
      <c r="O292" s="12">
        <f>AVERAGE('FL DOH Daily'!P54:P60)</f>
        <v>105.16666666666667</v>
      </c>
      <c r="P292" s="15">
        <f>'FL DOH Daily'!Q60</f>
        <v>0.27637614678899081</v>
      </c>
    </row>
    <row r="293" spans="1:16">
      <c r="A293" s="32">
        <v>44198</v>
      </c>
      <c r="B293" s="35">
        <v>55</v>
      </c>
      <c r="C293" s="6">
        <f>'FL DOH Daily'!Z61</f>
        <v>0</v>
      </c>
      <c r="D293" s="7">
        <f>'FL DOH Daily'!AA61</f>
        <v>1</v>
      </c>
      <c r="E293" s="19">
        <f t="shared" si="9"/>
        <v>2.8571428571428572</v>
      </c>
      <c r="F293" s="12">
        <f t="shared" si="10"/>
        <v>102.71428571428571</v>
      </c>
      <c r="G293" s="15">
        <f t="shared" si="11"/>
        <v>2.632568634825122E-2</v>
      </c>
      <c r="H293" s="11">
        <f>AVERAGE('FL DOH Daily'!C55:C61)</f>
        <v>37.666666666666664</v>
      </c>
      <c r="I293" s="51">
        <f>AVERAGE('FL DOH Daily'!D55:D61)</f>
        <v>108.66666666666667</v>
      </c>
      <c r="J293" s="15">
        <f>'FL DOH Daily'!E61</f>
        <v>0.25740318906605925</v>
      </c>
      <c r="K293" s="52">
        <f>AVERAGE('FL DOH Daily'!I55:I61)</f>
        <v>37.5</v>
      </c>
      <c r="L293" s="12">
        <f>AVERAGE('FL DOH Daily'!J55:J61)</f>
        <v>148.5</v>
      </c>
      <c r="M293" s="15">
        <f>'FL DOH Daily'!K61</f>
        <v>0.20161290322580644</v>
      </c>
      <c r="N293" s="52">
        <f>AVERAGE('FL DOH Daily'!O55:O61)</f>
        <v>41.333333333333336</v>
      </c>
      <c r="O293" s="12">
        <f>AVERAGE('FL DOH Daily'!P55:P61)</f>
        <v>105</v>
      </c>
      <c r="P293" s="15">
        <f>'FL DOH Daily'!Q61</f>
        <v>0.28246013667425968</v>
      </c>
    </row>
    <row r="294" spans="1:16">
      <c r="A294" s="32">
        <v>44199</v>
      </c>
      <c r="B294" s="35">
        <v>64</v>
      </c>
      <c r="C294" s="6">
        <f>'FL DOH Daily'!Z62</f>
        <v>3</v>
      </c>
      <c r="D294" s="7">
        <f>'FL DOH Daily'!AA62</f>
        <v>40</v>
      </c>
      <c r="E294" s="19">
        <f t="shared" si="9"/>
        <v>3</v>
      </c>
      <c r="F294" s="12">
        <f t="shared" si="10"/>
        <v>62.285714285714285</v>
      </c>
      <c r="G294" s="15">
        <f t="shared" si="11"/>
        <v>4.3985637342908439E-2</v>
      </c>
      <c r="H294" s="11">
        <f>AVERAGE('FL DOH Daily'!C56:C62)</f>
        <v>42.666666666666664</v>
      </c>
      <c r="I294" s="51">
        <f>AVERAGE('FL DOH Daily'!D56:D62)</f>
        <v>129</v>
      </c>
      <c r="J294" s="15">
        <f>'FL DOH Daily'!E62</f>
        <v>0.24854368932038834</v>
      </c>
      <c r="K294" s="52">
        <f>AVERAGE('FL DOH Daily'!I56:I62)</f>
        <v>39.333333333333336</v>
      </c>
      <c r="L294" s="12">
        <f>AVERAGE('FL DOH Daily'!J56:J62)</f>
        <v>149</v>
      </c>
      <c r="M294" s="15">
        <f>'FL DOH Daily'!K62</f>
        <v>0.20884955752212389</v>
      </c>
      <c r="N294" s="52">
        <f>AVERAGE('FL DOH Daily'!O56:O62)</f>
        <v>47.833333333333336</v>
      </c>
      <c r="O294" s="12">
        <f>AVERAGE('FL DOH Daily'!P56:P62)</f>
        <v>113.5</v>
      </c>
      <c r="P294" s="15">
        <f>'FL DOH Daily'!Q62</f>
        <v>0.29648760330578511</v>
      </c>
    </row>
    <row r="295" spans="1:16">
      <c r="A295" s="32">
        <v>44200</v>
      </c>
      <c r="B295" s="35">
        <v>63</v>
      </c>
      <c r="C295" s="6">
        <f>'FL DOH Daily'!Z63</f>
        <v>39</v>
      </c>
      <c r="D295" s="7">
        <f>'FL DOH Daily'!AA63</f>
        <v>2301</v>
      </c>
      <c r="E295" s="19">
        <f t="shared" si="9"/>
        <v>7.7142857142857144</v>
      </c>
      <c r="F295" s="12">
        <f t="shared" si="10"/>
        <v>365.85714285714283</v>
      </c>
      <c r="G295" s="15">
        <f t="shared" si="11"/>
        <v>2.0457866536775449E-2</v>
      </c>
      <c r="H295" s="11">
        <f>AVERAGE('FL DOH Daily'!C57:C63)</f>
        <v>47</v>
      </c>
      <c r="I295" s="51">
        <f>AVERAGE('FL DOH Daily'!D57:D63)</f>
        <v>190.33333333333334</v>
      </c>
      <c r="J295" s="15">
        <f>'FL DOH Daily'!E63</f>
        <v>0.19803370786516855</v>
      </c>
      <c r="K295" s="52">
        <f>AVERAGE('FL DOH Daily'!I57:I63)</f>
        <v>39</v>
      </c>
      <c r="L295" s="12">
        <f>AVERAGE('FL DOH Daily'!J57:J63)</f>
        <v>164</v>
      </c>
      <c r="M295" s="15">
        <f>'FL DOH Daily'!K63</f>
        <v>0.19211822660098521</v>
      </c>
      <c r="N295" s="52">
        <f>AVERAGE('FL DOH Daily'!O57:O63)</f>
        <v>50.166666666666664</v>
      </c>
      <c r="O295" s="12">
        <f>AVERAGE('FL DOH Daily'!P57:P63)</f>
        <v>126.66666666666667</v>
      </c>
      <c r="P295" s="15">
        <f>'FL DOH Daily'!Q63</f>
        <v>0.28369462770970783</v>
      </c>
    </row>
    <row r="296" spans="1:16">
      <c r="A296" s="32">
        <v>44201</v>
      </c>
      <c r="B296" s="35">
        <v>46</v>
      </c>
      <c r="C296" s="6">
        <f>'FL DOH Daily'!Z64</f>
        <v>65</v>
      </c>
      <c r="D296" s="7">
        <f>'FL DOH Daily'!AA64</f>
        <v>2344</v>
      </c>
      <c r="E296" s="19">
        <f t="shared" si="9"/>
        <v>16.428571428571427</v>
      </c>
      <c r="F296" s="12">
        <f t="shared" si="10"/>
        <v>691.14285714285711</v>
      </c>
      <c r="G296" s="15">
        <f t="shared" si="11"/>
        <v>2.3042134188229906E-2</v>
      </c>
      <c r="H296" s="11">
        <f>AVERAGE('FL DOH Daily'!C58:C64)</f>
        <v>66.333333333333329</v>
      </c>
      <c r="I296" s="51">
        <f>AVERAGE('FL DOH Daily'!D58:D64)</f>
        <v>243.33333333333334</v>
      </c>
      <c r="J296" s="15">
        <f>'FL DOH Daily'!E64</f>
        <v>0.21420882669537136</v>
      </c>
      <c r="K296" s="52">
        <f>AVERAGE('FL DOH Daily'!I58:I64)</f>
        <v>39.833333333333336</v>
      </c>
      <c r="L296" s="12">
        <f>AVERAGE('FL DOH Daily'!J58:J64)</f>
        <v>160.83333333333334</v>
      </c>
      <c r="M296" s="15">
        <f>'FL DOH Daily'!K64</f>
        <v>0.19850498338870431</v>
      </c>
      <c r="N296" s="52">
        <f>AVERAGE('FL DOH Daily'!O58:O64)</f>
        <v>48.5</v>
      </c>
      <c r="O296" s="12">
        <f>AVERAGE('FL DOH Daily'!P58:P64)</f>
        <v>123.33333333333333</v>
      </c>
      <c r="P296" s="15">
        <f>'FL DOH Daily'!Q64</f>
        <v>0.28225024248302621</v>
      </c>
    </row>
    <row r="297" spans="1:16">
      <c r="A297" s="32">
        <v>44202</v>
      </c>
      <c r="B297" s="35">
        <v>58</v>
      </c>
      <c r="C297" s="6">
        <f>'FL DOH Daily'!Z65</f>
        <v>82</v>
      </c>
      <c r="D297" s="7">
        <f>'FL DOH Daily'!AA65</f>
        <v>2616</v>
      </c>
      <c r="E297" s="19">
        <f t="shared" si="9"/>
        <v>27.714285714285715</v>
      </c>
      <c r="F297" s="12">
        <f t="shared" si="10"/>
        <v>1060.2857142857142</v>
      </c>
      <c r="G297" s="15">
        <f t="shared" si="11"/>
        <v>2.5262766254301926E-2</v>
      </c>
      <c r="H297" s="11">
        <f>AVERAGE('FL DOH Daily'!C59:C65)</f>
        <v>74.833333333333329</v>
      </c>
      <c r="I297" s="51">
        <f>AVERAGE('FL DOH Daily'!D59:D65)</f>
        <v>335.66666666666669</v>
      </c>
      <c r="J297" s="15">
        <f>'FL DOH Daily'!E65</f>
        <v>0.18229801055623224</v>
      </c>
      <c r="K297" s="52">
        <f>AVERAGE('FL DOH Daily'!I59:I65)</f>
        <v>40.333333333333336</v>
      </c>
      <c r="L297" s="12">
        <f>AVERAGE('FL DOH Daily'!J59:J65)</f>
        <v>157.5</v>
      </c>
      <c r="M297" s="15">
        <f>'FL DOH Daily'!K65</f>
        <v>0.20387531592249369</v>
      </c>
      <c r="N297" s="52">
        <f>AVERAGE('FL DOH Daily'!O59:O65)</f>
        <v>49.666666666666664</v>
      </c>
      <c r="O297" s="12">
        <f>AVERAGE('FL DOH Daily'!P59:P65)</f>
        <v>126.66666666666667</v>
      </c>
      <c r="P297" s="15">
        <f>'FL DOH Daily'!Q65</f>
        <v>0.28166351606805295</v>
      </c>
    </row>
    <row r="298" spans="1:16">
      <c r="A298" s="32">
        <v>44203</v>
      </c>
      <c r="B298" s="35">
        <v>68</v>
      </c>
      <c r="C298" s="6">
        <f>'FL DOH Daily'!Z66</f>
        <v>36</v>
      </c>
      <c r="D298" s="7">
        <f>'FL DOH Daily'!AA66</f>
        <v>1895</v>
      </c>
      <c r="E298" s="19">
        <f t="shared" si="9"/>
        <v>32.571428571428569</v>
      </c>
      <c r="F298" s="12">
        <f t="shared" si="10"/>
        <v>1327.8571428571429</v>
      </c>
      <c r="G298" s="15">
        <f t="shared" si="11"/>
        <v>2.3709778055085121E-2</v>
      </c>
      <c r="H298" s="11">
        <f>AVERAGE('FL DOH Daily'!C60:C66)</f>
        <v>77.142857142857139</v>
      </c>
      <c r="I298" s="51">
        <f>AVERAGE('FL DOH Daily'!D60:D66)</f>
        <v>406.14285714285717</v>
      </c>
      <c r="J298" s="15">
        <f>'FL DOH Daily'!E66</f>
        <v>0.15962163759976353</v>
      </c>
      <c r="K298" s="52">
        <f>AVERAGE('FL DOH Daily'!I60:I66)</f>
        <v>39.571428571428569</v>
      </c>
      <c r="L298" s="12">
        <f>AVERAGE('FL DOH Daily'!J60:J66)</f>
        <v>160.14285714285714</v>
      </c>
      <c r="M298" s="15">
        <f>'FL DOH Daily'!K66</f>
        <v>0.19814020028612303</v>
      </c>
      <c r="N298" s="52">
        <f>AVERAGE('FL DOH Daily'!O60:O66)</f>
        <v>46.571428571428569</v>
      </c>
      <c r="O298" s="12">
        <f>AVERAGE('FL DOH Daily'!P60:P66)</f>
        <v>118.71428571428571</v>
      </c>
      <c r="P298" s="15">
        <f>'FL DOH Daily'!Q66</f>
        <v>0.28176318063958511</v>
      </c>
    </row>
    <row r="299" spans="1:16">
      <c r="A299" s="32">
        <v>44204</v>
      </c>
      <c r="B299" s="35">
        <v>82</v>
      </c>
      <c r="C299" s="6">
        <f>'FL DOH Daily'!Z67</f>
        <v>82</v>
      </c>
      <c r="D299" s="7">
        <f>'FL DOH Daily'!AA67</f>
        <v>3761</v>
      </c>
      <c r="E299" s="19">
        <f t="shared" si="9"/>
        <v>43.857142857142854</v>
      </c>
      <c r="F299" s="12">
        <f t="shared" si="10"/>
        <v>1851.1428571428571</v>
      </c>
      <c r="G299" s="15">
        <f t="shared" si="11"/>
        <v>2.2911913342004816E-2</v>
      </c>
      <c r="H299" s="11">
        <f>AVERAGE('FL DOH Daily'!C61:C67)</f>
        <v>77.714285714285708</v>
      </c>
      <c r="I299" s="51">
        <f>AVERAGE('FL DOH Daily'!D61:D67)</f>
        <v>570.85714285714289</v>
      </c>
      <c r="J299" s="15">
        <f>'FL DOH Daily'!E67</f>
        <v>0.1198237885462555</v>
      </c>
      <c r="K299" s="52">
        <f>AVERAGE('FL DOH Daily'!I61:I67)</f>
        <v>35.428571428571431</v>
      </c>
      <c r="L299" s="12">
        <f>AVERAGE('FL DOH Daily'!J61:J67)</f>
        <v>145.85714285714286</v>
      </c>
      <c r="M299" s="15">
        <f>'FL DOH Daily'!K67</f>
        <v>0.19542947202521671</v>
      </c>
      <c r="N299" s="52">
        <f>AVERAGE('FL DOH Daily'!O61:O67)</f>
        <v>42.142857142857146</v>
      </c>
      <c r="O299" s="12">
        <f>AVERAGE('FL DOH Daily'!P61:P67)</f>
        <v>114.57142857142857</v>
      </c>
      <c r="P299" s="15">
        <f>'FL DOH Daily'!Q67</f>
        <v>0.26891522333637191</v>
      </c>
    </row>
    <row r="300" spans="1:16">
      <c r="A300" s="32">
        <v>44205</v>
      </c>
      <c r="B300" s="35">
        <v>85</v>
      </c>
      <c r="C300" s="6">
        <f>'FL DOH Daily'!Z68</f>
        <v>13</v>
      </c>
      <c r="D300" s="7">
        <f>'FL DOH Daily'!AA68</f>
        <v>66</v>
      </c>
      <c r="E300" s="19">
        <f t="shared" si="9"/>
        <v>45.714285714285715</v>
      </c>
      <c r="F300" s="12">
        <f t="shared" si="10"/>
        <v>1860.4285714285713</v>
      </c>
      <c r="G300" s="15">
        <f t="shared" si="11"/>
        <v>2.3668639053254434E-2</v>
      </c>
      <c r="H300" s="11">
        <f>AVERAGE('FL DOH Daily'!C62:C68)</f>
        <v>83.714285714285708</v>
      </c>
      <c r="I300" s="51">
        <f>AVERAGE('FL DOH Daily'!D62:D68)</f>
        <v>615.57142857142856</v>
      </c>
      <c r="J300" s="15">
        <f>'FL DOH Daily'!E68</f>
        <v>0.11971399387129725</v>
      </c>
      <c r="K300" s="52">
        <f>AVERAGE('FL DOH Daily'!I62:I68)</f>
        <v>34.285714285714285</v>
      </c>
      <c r="L300" s="12">
        <f>AVERAGE('FL DOH Daily'!J62:J68)</f>
        <v>152.85714285714286</v>
      </c>
      <c r="M300" s="15">
        <f>'FL DOH Daily'!K68</f>
        <v>0.18320610687022901</v>
      </c>
      <c r="N300" s="52">
        <f>AVERAGE('FL DOH Daily'!O62:O68)</f>
        <v>42.857142857142854</v>
      </c>
      <c r="O300" s="12">
        <f>AVERAGE('FL DOH Daily'!P62:P68)</f>
        <v>115.14285714285714</v>
      </c>
      <c r="P300" s="15">
        <f>'FL DOH Daily'!Q68</f>
        <v>0.27124773960216997</v>
      </c>
    </row>
    <row r="301" spans="1:16">
      <c r="A301" s="32">
        <v>44206</v>
      </c>
      <c r="B301" s="35">
        <v>79</v>
      </c>
      <c r="C301" s="6">
        <f>'FL DOH Daily'!Z69</f>
        <v>3</v>
      </c>
      <c r="D301" s="7">
        <f>'FL DOH Daily'!AA69</f>
        <v>131</v>
      </c>
      <c r="E301" s="19">
        <f t="shared" si="9"/>
        <v>45.714285714285715</v>
      </c>
      <c r="F301" s="12">
        <f t="shared" si="10"/>
        <v>1873.4285714285713</v>
      </c>
      <c r="G301" s="15">
        <f t="shared" si="11"/>
        <v>2.3436846070143128E-2</v>
      </c>
      <c r="H301" s="11">
        <f>AVERAGE('FL DOH Daily'!C63:C69)</f>
        <v>82.714285714285708</v>
      </c>
      <c r="I301" s="51">
        <f>AVERAGE('FL DOH Daily'!D63:D69)</f>
        <v>615.85714285714289</v>
      </c>
      <c r="J301" s="15">
        <f>'FL DOH Daily'!E69</f>
        <v>0.11840490797546012</v>
      </c>
      <c r="K301" s="52">
        <f>AVERAGE('FL DOH Daily'!I63:I69)</f>
        <v>32.285714285714285</v>
      </c>
      <c r="L301" s="12">
        <f>AVERAGE('FL DOH Daily'!J63:J69)</f>
        <v>153.57142857142858</v>
      </c>
      <c r="M301" s="15">
        <f>'FL DOH Daily'!K69</f>
        <v>0.17371252882398155</v>
      </c>
      <c r="N301" s="52">
        <f>AVERAGE('FL DOH Daily'!O63:O69)</f>
        <v>36.142857142857146</v>
      </c>
      <c r="O301" s="12">
        <f>AVERAGE('FL DOH Daily'!P63:P69)</f>
        <v>101</v>
      </c>
      <c r="P301" s="15">
        <f>'FL DOH Daily'!Q69</f>
        <v>0.26354166666666667</v>
      </c>
    </row>
    <row r="302" spans="1:16">
      <c r="A302" s="32">
        <v>44207</v>
      </c>
      <c r="B302" s="35">
        <v>65</v>
      </c>
      <c r="C302" s="6">
        <f>'FL DOH Daily'!Z70</f>
        <v>47</v>
      </c>
      <c r="D302" s="7">
        <f>'FL DOH Daily'!AA70</f>
        <v>4547</v>
      </c>
      <c r="E302" s="19">
        <f t="shared" si="9"/>
        <v>46.857142857142854</v>
      </c>
      <c r="F302" s="12">
        <f t="shared" si="10"/>
        <v>2194.2857142857142</v>
      </c>
      <c r="G302" s="15">
        <f t="shared" si="11"/>
        <v>2.0568316193069838E-2</v>
      </c>
      <c r="H302" s="11">
        <f>AVERAGE('FL DOH Daily'!C64:C70)</f>
        <v>83.571428571428569</v>
      </c>
      <c r="I302" s="51">
        <f>AVERAGE('FL DOH Daily'!D64:D70)</f>
        <v>878.42857142857144</v>
      </c>
      <c r="J302" s="15">
        <f>'FL DOH Daily'!E70</f>
        <v>8.6872586872586879E-2</v>
      </c>
      <c r="K302" s="52">
        <f>AVERAGE('FL DOH Daily'!I64:I70)</f>
        <v>31.857142857142858</v>
      </c>
      <c r="L302" s="12">
        <f>AVERAGE('FL DOH Daily'!J64:J70)</f>
        <v>153</v>
      </c>
      <c r="M302" s="15">
        <f>'FL DOH Daily'!K70</f>
        <v>0.17233384853168471</v>
      </c>
      <c r="N302" s="52">
        <f>AVERAGE('FL DOH Daily'!O64:O70)</f>
        <v>35.285714285714285</v>
      </c>
      <c r="O302" s="12">
        <f>AVERAGE('FL DOH Daily'!P64:P70)</f>
        <v>103.42857142857143</v>
      </c>
      <c r="P302" s="15">
        <f>'FL DOH Daily'!Q70</f>
        <v>0.25437693099897013</v>
      </c>
    </row>
    <row r="303" spans="1:16">
      <c r="A303" s="32">
        <v>44208</v>
      </c>
      <c r="B303" s="35">
        <v>65</v>
      </c>
      <c r="C303" s="6">
        <f>'FL DOH Daily'!Z71</f>
        <v>50</v>
      </c>
      <c r="D303" s="7">
        <f>'FL DOH Daily'!AA71</f>
        <v>4495</v>
      </c>
      <c r="E303" s="19">
        <f t="shared" si="9"/>
        <v>44.714285714285715</v>
      </c>
      <c r="F303" s="12">
        <f t="shared" si="10"/>
        <v>2501.5714285714284</v>
      </c>
      <c r="G303" s="15">
        <f t="shared" si="11"/>
        <v>1.7282178295918847E-2</v>
      </c>
      <c r="H303" s="11">
        <f>AVERAGE('FL DOH Daily'!C65:C71)</f>
        <v>72.142857142857139</v>
      </c>
      <c r="I303" s="51">
        <f>AVERAGE('FL DOH Daily'!D65:D71)</f>
        <v>1110.4285714285713</v>
      </c>
      <c r="J303" s="15">
        <f>'FL DOH Daily'!E71</f>
        <v>6.1005073689296932E-2</v>
      </c>
      <c r="K303" s="52">
        <f>AVERAGE('FL DOH Daily'!I65:I71)</f>
        <v>30.428571428571427</v>
      </c>
      <c r="L303" s="12">
        <f>AVERAGE('FL DOH Daily'!J65:J71)</f>
        <v>150.57142857142858</v>
      </c>
      <c r="M303" s="15">
        <f>'FL DOH Daily'!K71</f>
        <v>0.1681136543014996</v>
      </c>
      <c r="N303" s="52">
        <f>AVERAGE('FL DOH Daily'!O65:O71)</f>
        <v>33.428571428571431</v>
      </c>
      <c r="O303" s="12">
        <f>AVERAGE('FL DOH Daily'!P65:P71)</f>
        <v>99</v>
      </c>
      <c r="P303" s="15">
        <f>'FL DOH Daily'!Q71</f>
        <v>0.25242718446601942</v>
      </c>
    </row>
    <row r="304" spans="1:16">
      <c r="A304" s="32">
        <v>44209</v>
      </c>
      <c r="B304" s="35">
        <v>76</v>
      </c>
      <c r="C304" s="6">
        <f>'FL DOH Daily'!Z72</f>
        <v>32</v>
      </c>
      <c r="D304" s="7">
        <f>'FL DOH Daily'!AA72</f>
        <v>1325</v>
      </c>
      <c r="E304" s="19">
        <f t="shared" si="9"/>
        <v>37.571428571428569</v>
      </c>
      <c r="F304" s="12">
        <f t="shared" si="10"/>
        <v>2317.1428571428573</v>
      </c>
      <c r="G304" s="15">
        <f t="shared" si="11"/>
        <v>1.5673420738974972E-2</v>
      </c>
      <c r="H304" s="11">
        <f>AVERAGE('FL DOH Daily'!C66:C72)</f>
        <v>66.571428571428569</v>
      </c>
      <c r="I304" s="51">
        <f>AVERAGE('FL DOH Daily'!D66:D72)</f>
        <v>1117.1428571428571</v>
      </c>
      <c r="J304" s="15">
        <f>'FL DOH Daily'!E72</f>
        <v>5.6239440019309681E-2</v>
      </c>
      <c r="K304" s="52">
        <f>AVERAGE('FL DOH Daily'!I66:I72)</f>
        <v>29.571428571428573</v>
      </c>
      <c r="L304" s="12">
        <f>AVERAGE('FL DOH Daily'!J66:J72)</f>
        <v>150.85714285714286</v>
      </c>
      <c r="M304" s="15">
        <f>'FL DOH Daily'!K72</f>
        <v>0.16389548693586697</v>
      </c>
      <c r="N304" s="52">
        <f>AVERAGE('FL DOH Daily'!O66:O72)</f>
        <v>28.857142857142858</v>
      </c>
      <c r="O304" s="12">
        <f>AVERAGE('FL DOH Daily'!P66:P72)</f>
        <v>98.857142857142861</v>
      </c>
      <c r="P304" s="15">
        <f>'FL DOH Daily'!Q72</f>
        <v>0.22595078299776286</v>
      </c>
    </row>
    <row r="305" spans="1:16">
      <c r="A305" s="32">
        <v>44210</v>
      </c>
      <c r="B305" s="35">
        <v>46</v>
      </c>
      <c r="C305" s="6">
        <f>'FL DOH Daily'!Z73</f>
        <v>82</v>
      </c>
      <c r="D305" s="7">
        <f>'FL DOH Daily'!AA73</f>
        <v>3718</v>
      </c>
      <c r="E305" s="19">
        <f t="shared" si="9"/>
        <v>44.142857142857146</v>
      </c>
      <c r="F305" s="12">
        <f t="shared" si="10"/>
        <v>2577.5714285714284</v>
      </c>
      <c r="G305" s="15">
        <f t="shared" si="11"/>
        <v>1.6558978441940223E-2</v>
      </c>
      <c r="H305" s="11">
        <f>AVERAGE('FL DOH Daily'!C67:C73)</f>
        <v>69.285714285714292</v>
      </c>
      <c r="I305" s="51">
        <f>AVERAGE('FL DOH Daily'!D67:D73)</f>
        <v>1217.8571428571429</v>
      </c>
      <c r="J305" s="15">
        <f>'FL DOH Daily'!E73</f>
        <v>5.3829078801331851E-2</v>
      </c>
      <c r="K305" s="52">
        <f>AVERAGE('FL DOH Daily'!I67:I73)</f>
        <v>28.571428571428573</v>
      </c>
      <c r="L305" s="12">
        <f>AVERAGE('FL DOH Daily'!J67:J73)</f>
        <v>146.28571428571428</v>
      </c>
      <c r="M305" s="15">
        <f>'FL DOH Daily'!K73</f>
        <v>0.16339869281045752</v>
      </c>
      <c r="N305" s="52">
        <f>AVERAGE('FL DOH Daily'!O67:O73)</f>
        <v>29</v>
      </c>
      <c r="O305" s="12">
        <f>AVERAGE('FL DOH Daily'!P67:P73)</f>
        <v>105</v>
      </c>
      <c r="P305" s="15">
        <f>'FL DOH Daily'!Q73</f>
        <v>0.21641791044776118</v>
      </c>
    </row>
    <row r="306" spans="1:16">
      <c r="A306" s="32">
        <v>44211</v>
      </c>
      <c r="B306" s="35">
        <v>55</v>
      </c>
      <c r="C306" s="6">
        <f>'FL DOH Daily'!Z74</f>
        <v>26</v>
      </c>
      <c r="D306" s="7">
        <f>'FL DOH Daily'!AA74</f>
        <v>1703</v>
      </c>
      <c r="E306" s="19">
        <f t="shared" si="9"/>
        <v>36.142857142857146</v>
      </c>
      <c r="F306" s="12">
        <f t="shared" si="10"/>
        <v>2283.5714285714284</v>
      </c>
      <c r="G306" s="15">
        <f t="shared" si="11"/>
        <v>1.529730850291953E-2</v>
      </c>
      <c r="H306" s="11">
        <f>AVERAGE('FL DOH Daily'!C68:C74)</f>
        <v>64.428571428571431</v>
      </c>
      <c r="I306" s="51">
        <f>AVERAGE('FL DOH Daily'!D68:D74)</f>
        <v>1121</v>
      </c>
      <c r="J306" s="15">
        <f>'FL DOH Daily'!E74</f>
        <v>5.4350445890576041E-2</v>
      </c>
      <c r="K306" s="52">
        <f>AVERAGE('FL DOH Daily'!I68:I74)</f>
        <v>25.428571428571427</v>
      </c>
      <c r="L306" s="12">
        <f>AVERAGE('FL DOH Daily'!J68:J74)</f>
        <v>143.28571428571428</v>
      </c>
      <c r="M306" s="15">
        <f>'FL DOH Daily'!K74</f>
        <v>0.15071972904318373</v>
      </c>
      <c r="N306" s="52">
        <f>AVERAGE('FL DOH Daily'!O68:O74)</f>
        <v>25.857142857142858</v>
      </c>
      <c r="O306" s="12">
        <f>AVERAGE('FL DOH Daily'!P68:P74)</f>
        <v>101.57142857142857</v>
      </c>
      <c r="P306" s="15">
        <f>'FL DOH Daily'!Q74</f>
        <v>0.20291479820627803</v>
      </c>
    </row>
    <row r="307" spans="1:16">
      <c r="A307" s="32">
        <v>44212</v>
      </c>
      <c r="B307" s="35">
        <v>49</v>
      </c>
      <c r="C307" s="6">
        <f>'FL DOH Daily'!Z75</f>
        <v>16</v>
      </c>
      <c r="D307" s="7">
        <f>'FL DOH Daily'!AA75</f>
        <v>1458</v>
      </c>
      <c r="E307" s="19">
        <f t="shared" si="9"/>
        <v>36.571428571428569</v>
      </c>
      <c r="F307" s="12">
        <f t="shared" si="10"/>
        <v>2482.4285714285716</v>
      </c>
      <c r="G307" s="15">
        <f t="shared" si="11"/>
        <v>1.4281957074430356E-2</v>
      </c>
      <c r="H307" s="11">
        <f>AVERAGE('FL DOH Daily'!C69:C75)</f>
        <v>62.571428571428569</v>
      </c>
      <c r="I307" s="51">
        <f>AVERAGE('FL DOH Daily'!D69:D75)</f>
        <v>1154.7142857142858</v>
      </c>
      <c r="J307" s="15">
        <f>'FL DOH Daily'!E75</f>
        <v>5.1402417556624808E-2</v>
      </c>
      <c r="K307" s="52">
        <f>AVERAGE('FL DOH Daily'!I69:I75)</f>
        <v>23.571428571428573</v>
      </c>
      <c r="L307" s="12">
        <f>AVERAGE('FL DOH Daily'!J69:J75)</f>
        <v>140</v>
      </c>
      <c r="M307" s="15">
        <f>'FL DOH Daily'!K75</f>
        <v>0.14410480349344978</v>
      </c>
      <c r="N307" s="52">
        <f>AVERAGE('FL DOH Daily'!O69:O75)</f>
        <v>23.857142857142858</v>
      </c>
      <c r="O307" s="12">
        <f>AVERAGE('FL DOH Daily'!P69:P75)</f>
        <v>92.857142857142861</v>
      </c>
      <c r="P307" s="15">
        <f>'FL DOH Daily'!Q75</f>
        <v>0.204406364749082</v>
      </c>
    </row>
    <row r="308" spans="1:16">
      <c r="A308" s="32">
        <v>44213</v>
      </c>
      <c r="B308" s="35">
        <v>49</v>
      </c>
      <c r="C308" s="6">
        <f>'FL DOH Daily'!Z76</f>
        <v>2</v>
      </c>
      <c r="D308" s="7">
        <f>'FL DOH Daily'!AA76</f>
        <v>771</v>
      </c>
      <c r="E308" s="19">
        <f t="shared" si="9"/>
        <v>36.428571428571431</v>
      </c>
      <c r="F308" s="12">
        <f t="shared" si="10"/>
        <v>2573.8571428571427</v>
      </c>
      <c r="G308" s="15">
        <f t="shared" si="11"/>
        <v>1.3743349681631647E-2</v>
      </c>
      <c r="H308" s="11">
        <f>AVERAGE('FL DOH Daily'!C70:C76)</f>
        <v>58.857142857142854</v>
      </c>
      <c r="I308" s="51">
        <f>AVERAGE('FL DOH Daily'!D70:D76)</f>
        <v>1180.2857142857142</v>
      </c>
      <c r="J308" s="15">
        <f>'FL DOH Daily'!E76</f>
        <v>4.7498270694028129E-2</v>
      </c>
      <c r="K308" s="52">
        <f>AVERAGE('FL DOH Daily'!I70:I76)</f>
        <v>22.714285714285715</v>
      </c>
      <c r="L308" s="12">
        <f>AVERAGE('FL DOH Daily'!J70:J76)</f>
        <v>140.14285714285714</v>
      </c>
      <c r="M308" s="15">
        <f>'FL DOH Daily'!K76</f>
        <v>0.13947368421052631</v>
      </c>
      <c r="N308" s="52">
        <f>AVERAGE('FL DOH Daily'!O70:O76)</f>
        <v>25</v>
      </c>
      <c r="O308" s="12">
        <f>AVERAGE('FL DOH Daily'!P70:P76)</f>
        <v>100.42857142857143</v>
      </c>
      <c r="P308" s="15">
        <f>'FL DOH Daily'!Q76</f>
        <v>0.19931662870159453</v>
      </c>
    </row>
    <row r="309" spans="1:16">
      <c r="A309" s="32">
        <v>44214</v>
      </c>
      <c r="B309" s="35">
        <v>36</v>
      </c>
      <c r="C309" s="6">
        <f>'FL DOH Daily'!Z77</f>
        <v>37</v>
      </c>
      <c r="D309" s="7">
        <f>'FL DOH Daily'!AA77</f>
        <v>2663</v>
      </c>
      <c r="E309" s="19">
        <f t="shared" si="9"/>
        <v>35</v>
      </c>
      <c r="F309" s="12">
        <f t="shared" si="10"/>
        <v>2304.7142857142858</v>
      </c>
      <c r="G309" s="15">
        <f t="shared" si="11"/>
        <v>1.4715977346833706E-2</v>
      </c>
      <c r="H309" s="11">
        <f>AVERAGE('FL DOH Daily'!C71:C77)</f>
        <v>56.428571428571431</v>
      </c>
      <c r="I309" s="51">
        <f>AVERAGE('FL DOH Daily'!D71:D77)</f>
        <v>947.85714285714289</v>
      </c>
      <c r="J309" s="15">
        <f>'FL DOH Daily'!E77</f>
        <v>5.6187766714082502E-2</v>
      </c>
      <c r="K309" s="52">
        <f>AVERAGE('FL DOH Daily'!I71:I77)</f>
        <v>21.714285714285715</v>
      </c>
      <c r="L309" s="12">
        <f>AVERAGE('FL DOH Daily'!J71:J77)</f>
        <v>138.57142857142858</v>
      </c>
      <c r="M309" s="15">
        <f>'FL DOH Daily'!K77</f>
        <v>0.13547237076648841</v>
      </c>
      <c r="N309" s="52">
        <f>AVERAGE('FL DOH Daily'!O71:O77)</f>
        <v>22.714285714285715</v>
      </c>
      <c r="O309" s="12">
        <f>AVERAGE('FL DOH Daily'!P71:P77)</f>
        <v>97.285714285714292</v>
      </c>
      <c r="P309" s="15">
        <f>'FL DOH Daily'!Q77</f>
        <v>0.18928571428571428</v>
      </c>
    </row>
    <row r="310" spans="1:16">
      <c r="A310" s="32">
        <v>44215</v>
      </c>
      <c r="B310" s="35">
        <v>41</v>
      </c>
      <c r="C310" s="6">
        <f>'FL DOH Daily'!Z78</f>
        <v>37</v>
      </c>
      <c r="D310" s="7">
        <f>'FL DOH Daily'!AA78</f>
        <v>1770</v>
      </c>
      <c r="E310" s="19">
        <f t="shared" si="9"/>
        <v>33.142857142857146</v>
      </c>
      <c r="F310" s="12">
        <f t="shared" si="10"/>
        <v>1915.4285714285713</v>
      </c>
      <c r="G310" s="15">
        <f t="shared" si="11"/>
        <v>1.6691848334412548E-2</v>
      </c>
      <c r="H310" s="11">
        <f>AVERAGE('FL DOH Daily'!C72:C78)</f>
        <v>51.857142857142854</v>
      </c>
      <c r="I310" s="51">
        <f>AVERAGE('FL DOH Daily'!D72:D78)</f>
        <v>679.71428571428567</v>
      </c>
      <c r="J310" s="15">
        <f>'FL DOH Daily'!E78</f>
        <v>7.0884592852958409E-2</v>
      </c>
      <c r="K310" s="52">
        <f>AVERAGE('FL DOH Daily'!I72:I78)</f>
        <v>20.142857142857142</v>
      </c>
      <c r="L310" s="12">
        <f>AVERAGE('FL DOH Daily'!J72:J78)</f>
        <v>136.28571428571428</v>
      </c>
      <c r="M310" s="15">
        <f>'FL DOH Daily'!K78</f>
        <v>0.12876712328767123</v>
      </c>
      <c r="N310" s="52">
        <f>AVERAGE('FL DOH Daily'!O72:O78)</f>
        <v>21.571428571428573</v>
      </c>
      <c r="O310" s="12">
        <f>AVERAGE('FL DOH Daily'!P72:P78)</f>
        <v>93.285714285714292</v>
      </c>
      <c r="P310" s="15">
        <f>'FL DOH Daily'!Q78</f>
        <v>0.18781094527363185</v>
      </c>
    </row>
    <row r="311" spans="1:16">
      <c r="A311" s="32">
        <v>44216</v>
      </c>
      <c r="B311" s="35">
        <v>30</v>
      </c>
      <c r="C311" s="6">
        <f>'FL DOH Daily'!Z79</f>
        <v>20</v>
      </c>
      <c r="D311" s="7">
        <f>'FL DOH Daily'!AA79</f>
        <v>2090</v>
      </c>
      <c r="E311" s="19">
        <f t="shared" si="9"/>
        <v>31.428571428571427</v>
      </c>
      <c r="F311" s="12">
        <f t="shared" si="10"/>
        <v>2024.7142857142858</v>
      </c>
      <c r="G311" s="15">
        <f t="shared" si="11"/>
        <v>1.5021312706664977E-2</v>
      </c>
      <c r="H311" s="11">
        <f>AVERAGE('FL DOH Daily'!C73:C79)</f>
        <v>47.285714285714285</v>
      </c>
      <c r="I311" s="51">
        <f>AVERAGE('FL DOH Daily'!D73:D79)</f>
        <v>630.42857142857144</v>
      </c>
      <c r="J311" s="15">
        <f>'FL DOH Daily'!E79</f>
        <v>6.9772344013490722E-2</v>
      </c>
      <c r="K311" s="52">
        <f>AVERAGE('FL DOH Daily'!I73:I79)</f>
        <v>20.142857142857142</v>
      </c>
      <c r="L311" s="12">
        <f>AVERAGE('FL DOH Daily'!J73:J79)</f>
        <v>140.42857142857142</v>
      </c>
      <c r="M311" s="15">
        <f>'FL DOH Daily'!K79</f>
        <v>0.12544483985765126</v>
      </c>
      <c r="N311" s="52">
        <f>AVERAGE('FL DOH Daily'!O73:O79)</f>
        <v>21.857142857142858</v>
      </c>
      <c r="O311" s="12">
        <f>AVERAGE('FL DOH Daily'!P73:P79)</f>
        <v>94</v>
      </c>
      <c r="P311" s="15">
        <f>'FL DOH Daily'!Q79</f>
        <v>0.18865598027127004</v>
      </c>
    </row>
    <row r="312" spans="1:16">
      <c r="A312" s="32">
        <v>44217</v>
      </c>
      <c r="B312" s="35">
        <v>31</v>
      </c>
      <c r="C312" s="6">
        <f>'FL DOH Daily'!Z80</f>
        <v>34</v>
      </c>
      <c r="D312" s="7">
        <f>'FL DOH Daily'!AA80</f>
        <v>2464</v>
      </c>
      <c r="E312" s="19">
        <f t="shared" si="9"/>
        <v>24.571428571428573</v>
      </c>
      <c r="F312" s="12">
        <f t="shared" si="10"/>
        <v>1845.5714285714287</v>
      </c>
      <c r="G312" s="15">
        <f t="shared" si="11"/>
        <v>1.2908759515385441E-2</v>
      </c>
      <c r="H312" s="11">
        <f>AVERAGE('FL DOH Daily'!C74:C80)</f>
        <v>40.428571428571431</v>
      </c>
      <c r="I312" s="51">
        <f>AVERAGE('FL DOH Daily'!D74:D80)</f>
        <v>433.57142857142856</v>
      </c>
      <c r="J312" s="15">
        <f>'FL DOH Daily'!E80</f>
        <v>8.5292344786015675E-2</v>
      </c>
      <c r="K312" s="52">
        <f>AVERAGE('FL DOH Daily'!I74:I80)</f>
        <v>19.857142857142858</v>
      </c>
      <c r="L312" s="12">
        <f>AVERAGE('FL DOH Daily'!J74:J80)</f>
        <v>137.57142857142858</v>
      </c>
      <c r="M312" s="15">
        <f>'FL DOH Daily'!K80</f>
        <v>0.12613430127041741</v>
      </c>
      <c r="N312" s="52">
        <f>AVERAGE('FL DOH Daily'!O74:O80)</f>
        <v>20.714285714285715</v>
      </c>
      <c r="O312" s="12">
        <f>AVERAGE('FL DOH Daily'!P74:P80)</f>
        <v>82.428571428571431</v>
      </c>
      <c r="P312" s="15">
        <f>'FL DOH Daily'!Q80</f>
        <v>0.20083102493074792</v>
      </c>
    </row>
    <row r="313" spans="1:16">
      <c r="A313" s="32">
        <v>44218</v>
      </c>
      <c r="B313" s="35">
        <v>31</v>
      </c>
      <c r="C313" s="6">
        <f>'FL DOH Daily'!Z81</f>
        <v>60</v>
      </c>
      <c r="D313" s="7">
        <f>'FL DOH Daily'!AA81</f>
        <v>3841</v>
      </c>
      <c r="E313" s="19">
        <f t="shared" si="9"/>
        <v>29.428571428571427</v>
      </c>
      <c r="F313" s="12">
        <f t="shared" si="10"/>
        <v>2151</v>
      </c>
      <c r="G313" s="15">
        <f t="shared" si="11"/>
        <v>1.3299270476910733E-2</v>
      </c>
      <c r="H313" s="11">
        <f>AVERAGE('FL DOH Daily'!C75:C81)</f>
        <v>46.714285714285715</v>
      </c>
      <c r="I313" s="51">
        <f>AVERAGE('FL DOH Daily'!D75:D81)</f>
        <v>423</v>
      </c>
      <c r="J313" s="15">
        <f>'FL DOH Daily'!E81</f>
        <v>9.9452554744525551E-2</v>
      </c>
      <c r="K313" s="52">
        <f>AVERAGE('FL DOH Daily'!I75:I81)</f>
        <v>21.571428571428573</v>
      </c>
      <c r="L313" s="12">
        <f>AVERAGE('FL DOH Daily'!J75:J81)</f>
        <v>153.71428571428572</v>
      </c>
      <c r="M313" s="15">
        <f>'FL DOH Daily'!K81</f>
        <v>0.12306438467807661</v>
      </c>
      <c r="N313" s="52">
        <f>AVERAGE('FL DOH Daily'!O75:O81)</f>
        <v>20</v>
      </c>
      <c r="O313" s="12">
        <f>AVERAGE('FL DOH Daily'!P75:P81)</f>
        <v>83.857142857142861</v>
      </c>
      <c r="P313" s="15">
        <f>'FL DOH Daily'!Q81</f>
        <v>0.19257221458046767</v>
      </c>
    </row>
    <row r="314" spans="1:16">
      <c r="A314" s="32">
        <v>44219</v>
      </c>
      <c r="B314" s="35">
        <v>47</v>
      </c>
      <c r="C314" s="6">
        <f>'FL DOH Daily'!Z82</f>
        <v>1</v>
      </c>
      <c r="D314" s="7">
        <f>'FL DOH Daily'!AA82</f>
        <v>5</v>
      </c>
      <c r="E314" s="19">
        <f t="shared" ref="E314:E332" si="12">AVERAGE(C308:C314)</f>
        <v>27.285714285714285</v>
      </c>
      <c r="F314" s="12">
        <f t="shared" ref="F314:F332" si="13">AVERAGE(D308:D314)</f>
        <v>1943.4285714285713</v>
      </c>
      <c r="G314" s="15">
        <f t="shared" ref="G314:G332" si="14">SUM(C308:C314)/SUM(C308:E314)</f>
        <v>1.3630895336745306E-2</v>
      </c>
      <c r="H314" s="11">
        <f>AVERAGE('FL DOH Daily'!C76:C82)</f>
        <v>44.142857142857146</v>
      </c>
      <c r="I314" s="51">
        <f>AVERAGE('FL DOH Daily'!D76:D82)</f>
        <v>352.57142857142856</v>
      </c>
      <c r="J314" s="15">
        <f>'FL DOH Daily'!E82</f>
        <v>0.11127115592365862</v>
      </c>
      <c r="K314" s="52">
        <f>AVERAGE('FL DOH Daily'!I76:I82)</f>
        <v>22.857142857142858</v>
      </c>
      <c r="L314" s="12">
        <f>AVERAGE('FL DOH Daily'!J76:J82)</f>
        <v>155.85714285714286</v>
      </c>
      <c r="M314" s="15">
        <f>'FL DOH Daily'!K82</f>
        <v>0.12789768185451639</v>
      </c>
      <c r="N314" s="52">
        <f>AVERAGE('FL DOH Daily'!O76:O82)</f>
        <v>20.428571428571427</v>
      </c>
      <c r="O314" s="12">
        <f>AVERAGE('FL DOH Daily'!P76:P82)</f>
        <v>91.142857142857139</v>
      </c>
      <c r="P314" s="15">
        <f>'FL DOH Daily'!Q82</f>
        <v>0.18309859154929578</v>
      </c>
    </row>
    <row r="315" spans="1:16">
      <c r="A315" s="32">
        <v>44220</v>
      </c>
      <c r="B315" s="35">
        <v>47</v>
      </c>
      <c r="C315" s="6">
        <f>'FL DOH Daily'!Z83</f>
        <v>12</v>
      </c>
      <c r="D315" s="7">
        <f>'FL DOH Daily'!AA83</f>
        <v>740</v>
      </c>
      <c r="E315" s="19">
        <f t="shared" si="12"/>
        <v>28.714285714285715</v>
      </c>
      <c r="F315" s="12">
        <f t="shared" si="13"/>
        <v>1939</v>
      </c>
      <c r="G315" s="15">
        <f t="shared" si="14"/>
        <v>1.4374010318230579E-2</v>
      </c>
      <c r="H315" s="11">
        <f>AVERAGE('FL DOH Daily'!C77:C83)</f>
        <v>48</v>
      </c>
      <c r="I315" s="51">
        <f>AVERAGE('FL DOH Daily'!D77:D83)</f>
        <v>341.28571428571428</v>
      </c>
      <c r="J315" s="15">
        <f>'FL DOH Daily'!E83</f>
        <v>0.12330275229357798</v>
      </c>
      <c r="K315" s="52">
        <f>AVERAGE('FL DOH Daily'!I77:I83)</f>
        <v>22.142857142857142</v>
      </c>
      <c r="L315" s="12">
        <f>AVERAGE('FL DOH Daily'!J77:J83)</f>
        <v>155.71428571428572</v>
      </c>
      <c r="M315" s="15">
        <f>'FL DOH Daily'!K83</f>
        <v>0.12449799196787148</v>
      </c>
      <c r="N315" s="52">
        <f>AVERAGE('FL DOH Daily'!O77:O83)</f>
        <v>19.571428571428573</v>
      </c>
      <c r="O315" s="12">
        <f>AVERAGE('FL DOH Daily'!P77:P83)</f>
        <v>91.714285714285708</v>
      </c>
      <c r="P315" s="15">
        <f>'FL DOH Daily'!Q83</f>
        <v>0.17586649550706032</v>
      </c>
    </row>
    <row r="316" spans="1:16">
      <c r="A316" s="32">
        <v>44221</v>
      </c>
      <c r="B316" s="35">
        <v>65</v>
      </c>
      <c r="C316" s="6">
        <f>'FL DOH Daily'!Z84</f>
        <v>56</v>
      </c>
      <c r="D316" s="7">
        <f>'FL DOH Daily'!AA84</f>
        <v>2876</v>
      </c>
      <c r="E316" s="19">
        <f t="shared" si="12"/>
        <v>31.428571428571427</v>
      </c>
      <c r="F316" s="12">
        <f t="shared" si="13"/>
        <v>1969.4285714285713</v>
      </c>
      <c r="G316" s="15">
        <f t="shared" si="14"/>
        <v>1.5479876160990714E-2</v>
      </c>
      <c r="H316" s="11">
        <f>AVERAGE('FL DOH Daily'!C78:C84)</f>
        <v>51.428571428571431</v>
      </c>
      <c r="I316" s="51">
        <f>AVERAGE('FL DOH Daily'!D78:D84)</f>
        <v>287.28571428571428</v>
      </c>
      <c r="J316" s="15">
        <f>'FL DOH Daily'!E84</f>
        <v>0.15183466891606917</v>
      </c>
      <c r="K316" s="52">
        <f>AVERAGE('FL DOH Daily'!I78:I84)</f>
        <v>22.571428571428573</v>
      </c>
      <c r="L316" s="12">
        <f>AVERAGE('FL DOH Daily'!J78:J84)</f>
        <v>161</v>
      </c>
      <c r="M316" s="15">
        <f>'FL DOH Daily'!K84</f>
        <v>0.12295719844357976</v>
      </c>
      <c r="N316" s="52">
        <f>AVERAGE('FL DOH Daily'!O78:O84)</f>
        <v>19.714285714285715</v>
      </c>
      <c r="O316" s="12">
        <f>AVERAGE('FL DOH Daily'!P78:P84)</f>
        <v>92.285714285714292</v>
      </c>
      <c r="P316" s="15">
        <f>'FL DOH Daily'!Q84</f>
        <v>0.17602040816326531</v>
      </c>
    </row>
    <row r="317" spans="1:16">
      <c r="A317" s="32">
        <v>44222</v>
      </c>
      <c r="B317" s="35">
        <v>46</v>
      </c>
      <c r="C317" s="6">
        <f>'FL DOH Daily'!Z85</f>
        <v>40</v>
      </c>
      <c r="D317" s="7">
        <f>'FL DOH Daily'!AA85</f>
        <v>1720</v>
      </c>
      <c r="E317" s="19">
        <f t="shared" si="12"/>
        <v>31.857142857142858</v>
      </c>
      <c r="F317" s="12">
        <f t="shared" si="13"/>
        <v>1962.2857142857142</v>
      </c>
      <c r="G317" s="15">
        <f t="shared" si="14"/>
        <v>1.5744457668488896E-2</v>
      </c>
      <c r="H317" s="11">
        <f>AVERAGE('FL DOH Daily'!C79:C85)</f>
        <v>53.857142857142854</v>
      </c>
      <c r="I317" s="51">
        <f>AVERAGE('FL DOH Daily'!D79:D85)</f>
        <v>290.85714285714283</v>
      </c>
      <c r="J317" s="15">
        <f>'FL DOH Daily'!E85</f>
        <v>0.15623704931620389</v>
      </c>
      <c r="K317" s="52">
        <f>AVERAGE('FL DOH Daily'!I79:I85)</f>
        <v>22.714285714285715</v>
      </c>
      <c r="L317" s="12">
        <f>AVERAGE('FL DOH Daily'!J79:J85)</f>
        <v>158</v>
      </c>
      <c r="M317" s="15">
        <f>'FL DOH Daily'!K85</f>
        <v>0.12569169960474308</v>
      </c>
      <c r="N317" s="52">
        <f>AVERAGE('FL DOH Daily'!O79:O85)</f>
        <v>19.714285714285715</v>
      </c>
      <c r="O317" s="12">
        <f>AVERAGE('FL DOH Daily'!P79:P85)</f>
        <v>89.857142857142861</v>
      </c>
      <c r="P317" s="15">
        <f>'FL DOH Daily'!Q85</f>
        <v>0.17992177314211213</v>
      </c>
    </row>
    <row r="318" spans="1:16">
      <c r="A318" s="32">
        <v>44223</v>
      </c>
      <c r="B318" s="35">
        <v>45</v>
      </c>
      <c r="C318" s="6">
        <f>'FL DOH Daily'!Z86</f>
        <v>63</v>
      </c>
      <c r="D318" s="7">
        <f>'FL DOH Daily'!AA86</f>
        <v>2735</v>
      </c>
      <c r="E318" s="19">
        <f t="shared" si="12"/>
        <v>38</v>
      </c>
      <c r="F318" s="12">
        <f t="shared" si="13"/>
        <v>2054.4285714285716</v>
      </c>
      <c r="G318" s="15">
        <f t="shared" si="14"/>
        <v>1.7902469040843014E-2</v>
      </c>
      <c r="H318" s="11">
        <f>AVERAGE('FL DOH Daily'!C80:C86)</f>
        <v>58</v>
      </c>
      <c r="I318" s="51">
        <f>AVERAGE('FL DOH Daily'!D80:D86)</f>
        <v>279.85714285714283</v>
      </c>
      <c r="J318" s="15">
        <f>'FL DOH Daily'!E86</f>
        <v>0.17167019027484143</v>
      </c>
      <c r="K318" s="52">
        <f>AVERAGE('FL DOH Daily'!I80:I86)</f>
        <v>22.571428571428573</v>
      </c>
      <c r="L318" s="12">
        <f>AVERAGE('FL DOH Daily'!J80:J86)</f>
        <v>154.28571428571428</v>
      </c>
      <c r="M318" s="15">
        <f>'FL DOH Daily'!K86</f>
        <v>0.12762520193861066</v>
      </c>
      <c r="N318" s="52">
        <f>AVERAGE('FL DOH Daily'!O80:O86)</f>
        <v>19</v>
      </c>
      <c r="O318" s="12">
        <f>AVERAGE('FL DOH Daily'!P80:P86)</f>
        <v>96.142857142857139</v>
      </c>
      <c r="P318" s="15">
        <f>'FL DOH Daily'!Q86</f>
        <v>0.16501240694789082</v>
      </c>
    </row>
    <row r="319" spans="1:16">
      <c r="A319" s="32">
        <v>44224</v>
      </c>
      <c r="B319" s="35">
        <v>49</v>
      </c>
      <c r="C319" s="6">
        <f>'FL DOH Daily'!Z87</f>
        <v>32</v>
      </c>
      <c r="D319" s="7">
        <f>'FL DOH Daily'!AA87</f>
        <v>1508</v>
      </c>
      <c r="E319" s="19">
        <f t="shared" si="12"/>
        <v>37.714285714285715</v>
      </c>
      <c r="F319" s="12">
        <f t="shared" si="13"/>
        <v>1917.8571428571429</v>
      </c>
      <c r="G319" s="15">
        <f t="shared" si="14"/>
        <v>1.897447481364355E-2</v>
      </c>
      <c r="H319" s="11">
        <f>AVERAGE('FL DOH Daily'!C81:C87)</f>
        <v>60.285714285714285</v>
      </c>
      <c r="I319" s="51">
        <f>AVERAGE('FL DOH Daily'!D81:D87)</f>
        <v>267.71428571428572</v>
      </c>
      <c r="J319" s="15">
        <f>'FL DOH Daily'!E87</f>
        <v>0.18379790940766549</v>
      </c>
      <c r="K319" s="52">
        <f>AVERAGE('FL DOH Daily'!I81:I87)</f>
        <v>20.857142857142858</v>
      </c>
      <c r="L319" s="12">
        <f>AVERAGE('FL DOH Daily'!J81:J87)</f>
        <v>150.42857142857142</v>
      </c>
      <c r="M319" s="15">
        <f>'FL DOH Daily'!K87</f>
        <v>0.12176814011676397</v>
      </c>
      <c r="N319" s="52">
        <f>AVERAGE('FL DOH Daily'!O81:O87)</f>
        <v>19.285714285714285</v>
      </c>
      <c r="O319" s="12">
        <f>AVERAGE('FL DOH Daily'!P81:P87)</f>
        <v>95.428571428571431</v>
      </c>
      <c r="P319" s="15">
        <f>'FL DOH Daily'!Q87</f>
        <v>0.16811955168119552</v>
      </c>
    </row>
    <row r="320" spans="1:16">
      <c r="A320" s="32">
        <v>44225</v>
      </c>
      <c r="B320" s="35">
        <v>55</v>
      </c>
      <c r="C320" s="6">
        <f>'FL DOH Daily'!Z88</f>
        <v>93</v>
      </c>
      <c r="D320" s="7">
        <f>'FL DOH Daily'!AA88</f>
        <v>4737</v>
      </c>
      <c r="E320" s="19">
        <f t="shared" si="12"/>
        <v>42.428571428571431</v>
      </c>
      <c r="F320" s="12">
        <f t="shared" si="13"/>
        <v>2045.8571428571429</v>
      </c>
      <c r="G320" s="15">
        <f t="shared" si="14"/>
        <v>1.9992691464399741E-2</v>
      </c>
      <c r="H320" s="11">
        <f>AVERAGE('FL DOH Daily'!C82:C88)</f>
        <v>64.428571428571431</v>
      </c>
      <c r="I320" s="51">
        <f>AVERAGE('FL DOH Daily'!D82:D88)</f>
        <v>267.28571428571428</v>
      </c>
      <c r="J320" s="15">
        <f>'FL DOH Daily'!E88</f>
        <v>0.19422911283376398</v>
      </c>
      <c r="K320" s="52">
        <f>AVERAGE('FL DOH Daily'!I82:I88)</f>
        <v>19</v>
      </c>
      <c r="L320" s="12">
        <f>AVERAGE('FL DOH Daily'!J82:J88)</f>
        <v>143</v>
      </c>
      <c r="M320" s="15">
        <f>'FL DOH Daily'!K88</f>
        <v>0.11728395061728394</v>
      </c>
      <c r="N320" s="52">
        <f>AVERAGE('FL DOH Daily'!O82:O88)</f>
        <v>19.714285714285715</v>
      </c>
      <c r="O320" s="12">
        <f>AVERAGE('FL DOH Daily'!P82:P88)</f>
        <v>88.571428571428569</v>
      </c>
      <c r="P320" s="15">
        <f>'FL DOH Daily'!Q88</f>
        <v>0.18205804749340371</v>
      </c>
    </row>
    <row r="321" spans="1:16">
      <c r="A321" s="32">
        <v>44226</v>
      </c>
      <c r="B321" s="35">
        <v>73</v>
      </c>
      <c r="C321" s="6">
        <f>'FL DOH Daily'!Z89</f>
        <v>1</v>
      </c>
      <c r="D321" s="7">
        <f>'FL DOH Daily'!AA89</f>
        <v>10</v>
      </c>
      <c r="E321" s="19">
        <f t="shared" si="12"/>
        <v>42.428571428571431</v>
      </c>
      <c r="F321" s="12">
        <f t="shared" si="13"/>
        <v>2046.5714285714287</v>
      </c>
      <c r="G321" s="15">
        <f t="shared" si="14"/>
        <v>1.9965619568035803E-2</v>
      </c>
      <c r="H321" s="11">
        <f>AVERAGE('FL DOH Daily'!C83:C89)</f>
        <v>63.857142857142854</v>
      </c>
      <c r="I321" s="51">
        <f>AVERAGE('FL DOH Daily'!D83:D89)</f>
        <v>301.71428571428572</v>
      </c>
      <c r="J321" s="15">
        <f>'FL DOH Daily'!E89</f>
        <v>0.17467760844079719</v>
      </c>
      <c r="K321" s="52">
        <f>AVERAGE('FL DOH Daily'!I83:I89)</f>
        <v>18.857142857142858</v>
      </c>
      <c r="L321" s="12">
        <f>AVERAGE('FL DOH Daily'!J83:J89)</f>
        <v>149.42857142857142</v>
      </c>
      <c r="M321" s="15">
        <f>'FL DOH Daily'!K89</f>
        <v>0.11205432937181664</v>
      </c>
      <c r="N321" s="52">
        <f>AVERAGE('FL DOH Daily'!O83:O89)</f>
        <v>19.857142857142858</v>
      </c>
      <c r="O321" s="12">
        <f>AVERAGE('FL DOH Daily'!P83:P89)</f>
        <v>98.285714285714292</v>
      </c>
      <c r="P321" s="15">
        <f>'FL DOH Daily'!Q89</f>
        <v>0.16807738814993953</v>
      </c>
    </row>
    <row r="322" spans="1:16">
      <c r="A322" s="32">
        <v>44227</v>
      </c>
      <c r="B322" s="35">
        <v>79</v>
      </c>
      <c r="C322" s="6">
        <f>'FL DOH Daily'!Z90</f>
        <v>0</v>
      </c>
      <c r="D322" s="7">
        <f>'FL DOH Daily'!AA90</f>
        <v>770</v>
      </c>
      <c r="E322" s="19">
        <f t="shared" si="12"/>
        <v>40.714285714285715</v>
      </c>
      <c r="F322" s="12">
        <f t="shared" si="13"/>
        <v>2050.8571428571427</v>
      </c>
      <c r="G322" s="15">
        <f t="shared" si="14"/>
        <v>1.9120367264397781E-2</v>
      </c>
      <c r="H322" s="11">
        <f>AVERAGE('FL DOH Daily'!C84:C90)</f>
        <v>59.428571428571431</v>
      </c>
      <c r="I322" s="51">
        <f>AVERAGE('FL DOH Daily'!D84:D90)</f>
        <v>290.57142857142856</v>
      </c>
      <c r="J322" s="15">
        <f>'FL DOH Daily'!E90</f>
        <v>0.16979591836734695</v>
      </c>
      <c r="K322" s="52">
        <f>AVERAGE('FL DOH Daily'!I84:I90)</f>
        <v>18.857142857142858</v>
      </c>
      <c r="L322" s="12">
        <f>AVERAGE('FL DOH Daily'!J84:J90)</f>
        <v>149.85714285714286</v>
      </c>
      <c r="M322" s="15">
        <f>'FL DOH Daily'!K90</f>
        <v>0.1117696867061812</v>
      </c>
      <c r="N322" s="52">
        <f>AVERAGE('FL DOH Daily'!O84:O90)</f>
        <v>18.428571428571427</v>
      </c>
      <c r="O322" s="12">
        <f>AVERAGE('FL DOH Daily'!P84:P90)</f>
        <v>94.428571428571431</v>
      </c>
      <c r="P322" s="15">
        <f>'FL DOH Daily'!Q90</f>
        <v>0.16329113924050634</v>
      </c>
    </row>
    <row r="323" spans="1:16">
      <c r="A323" s="32">
        <v>44228</v>
      </c>
      <c r="B323" s="35">
        <v>62</v>
      </c>
      <c r="C323" s="6">
        <f>'FL DOH Daily'!Z91</f>
        <v>49</v>
      </c>
      <c r="D323" s="7">
        <f>'FL DOH Daily'!AA91</f>
        <v>2025</v>
      </c>
      <c r="E323" s="19">
        <f t="shared" si="12"/>
        <v>39.714285714285715</v>
      </c>
      <c r="F323" s="12">
        <f t="shared" si="13"/>
        <v>1929.2857142857142</v>
      </c>
      <c r="G323" s="15">
        <f t="shared" si="14"/>
        <v>1.9778231748838818E-2</v>
      </c>
      <c r="H323" s="11">
        <f>AVERAGE('FL DOH Daily'!C85:C91)</f>
        <v>59.142857142857146</v>
      </c>
      <c r="I323" s="51">
        <f>AVERAGE('FL DOH Daily'!D85:D91)</f>
        <v>297.28571428571428</v>
      </c>
      <c r="J323" s="15">
        <f>'FL DOH Daily'!E91</f>
        <v>0.16593186372745491</v>
      </c>
      <c r="K323" s="52">
        <f>AVERAGE('FL DOH Daily'!I85:I91)</f>
        <v>18</v>
      </c>
      <c r="L323" s="12">
        <f>AVERAGE('FL DOH Daily'!J85:J91)</f>
        <v>150.57142857142858</v>
      </c>
      <c r="M323" s="15">
        <f>'FL DOH Daily'!K91</f>
        <v>0.10677966101694915</v>
      </c>
      <c r="N323" s="52">
        <f>AVERAGE('FL DOH Daily'!O85:O91)</f>
        <v>18</v>
      </c>
      <c r="O323" s="12">
        <f>AVERAGE('FL DOH Daily'!P85:P91)</f>
        <v>95</v>
      </c>
      <c r="P323" s="15">
        <f>'FL DOH Daily'!Q91</f>
        <v>0.15929203539823009</v>
      </c>
    </row>
    <row r="324" spans="1:16">
      <c r="A324" s="32">
        <v>44229</v>
      </c>
      <c r="B324" s="35">
        <v>29</v>
      </c>
      <c r="C324" s="6">
        <f>'FL DOH Daily'!Z92</f>
        <v>41</v>
      </c>
      <c r="D324" s="7">
        <f>'FL DOH Daily'!AA92</f>
        <v>2566</v>
      </c>
      <c r="E324" s="19">
        <f t="shared" si="12"/>
        <v>39.857142857142854</v>
      </c>
      <c r="F324" s="12">
        <f t="shared" si="13"/>
        <v>2050.1428571428573</v>
      </c>
      <c r="G324" s="15">
        <f t="shared" si="14"/>
        <v>1.8711197976546332E-2</v>
      </c>
      <c r="H324" s="11">
        <f>AVERAGE('FL DOH Daily'!C86:C92)</f>
        <v>59.428571428571431</v>
      </c>
      <c r="I324" s="51">
        <f>AVERAGE('FL DOH Daily'!D86:D92)</f>
        <v>288.42857142857144</v>
      </c>
      <c r="J324" s="15">
        <f>'FL DOH Daily'!E92</f>
        <v>0.17084188911704312</v>
      </c>
      <c r="K324" s="52">
        <f>AVERAGE('FL DOH Daily'!I86:I92)</f>
        <v>17</v>
      </c>
      <c r="L324" s="12">
        <f>AVERAGE('FL DOH Daily'!J86:J92)</f>
        <v>152.85714285714286</v>
      </c>
      <c r="M324" s="15">
        <f>'FL DOH Daily'!K92</f>
        <v>0.10008410428931876</v>
      </c>
      <c r="N324" s="52">
        <f>AVERAGE('FL DOH Daily'!O86:O92)</f>
        <v>17.428571428571427</v>
      </c>
      <c r="O324" s="12">
        <f>AVERAGE('FL DOH Daily'!P86:P92)</f>
        <v>96.857142857142861</v>
      </c>
      <c r="P324" s="15">
        <f>'FL DOH Daily'!Q92</f>
        <v>0.1525</v>
      </c>
    </row>
    <row r="325" spans="1:16">
      <c r="A325" s="32">
        <v>44230</v>
      </c>
      <c r="B325" s="35">
        <v>41</v>
      </c>
      <c r="C325" s="6">
        <f>'FL DOH Daily'!Z93</f>
        <v>35</v>
      </c>
      <c r="D325" s="7">
        <f>'FL DOH Daily'!AA93</f>
        <v>2332</v>
      </c>
      <c r="E325" s="19">
        <f t="shared" si="12"/>
        <v>35.857142857142854</v>
      </c>
      <c r="F325" s="12">
        <f t="shared" si="13"/>
        <v>1992.5714285714287</v>
      </c>
      <c r="G325" s="15">
        <f t="shared" si="14"/>
        <v>1.7336990843069149E-2</v>
      </c>
      <c r="H325" s="11">
        <f>AVERAGE('FL DOH Daily'!C87:C93)</f>
        <v>53.285714285714285</v>
      </c>
      <c r="I325" s="51">
        <f>AVERAGE('FL DOH Daily'!D87:D93)</f>
        <v>253</v>
      </c>
      <c r="J325" s="15">
        <f>'FL DOH Daily'!E93</f>
        <v>0.17397388059701493</v>
      </c>
      <c r="K325" s="52">
        <f>AVERAGE('FL DOH Daily'!I87:I93)</f>
        <v>15.428571428571429</v>
      </c>
      <c r="L325" s="12">
        <f>AVERAGE('FL DOH Daily'!J87:J93)</f>
        <v>144.42857142857142</v>
      </c>
      <c r="M325" s="15">
        <f>'FL DOH Daily'!K93</f>
        <v>9.6514745308310987E-2</v>
      </c>
      <c r="N325" s="52">
        <f>AVERAGE('FL DOH Daily'!O87:O93)</f>
        <v>15.571428571428571</v>
      </c>
      <c r="O325" s="12">
        <f>AVERAGE('FL DOH Daily'!P87:P93)</f>
        <v>79.285714285714292</v>
      </c>
      <c r="P325" s="15">
        <f>'FL DOH Daily'!Q93</f>
        <v>0.16415662650602408</v>
      </c>
    </row>
    <row r="326" spans="1:16">
      <c r="A326" s="32">
        <v>44231</v>
      </c>
      <c r="B326" s="35">
        <v>41</v>
      </c>
      <c r="C326" s="6">
        <f>'FL DOH Daily'!Z94</f>
        <v>34</v>
      </c>
      <c r="D326" s="7">
        <f>'FL DOH Daily'!AA94</f>
        <v>2647</v>
      </c>
      <c r="E326" s="19">
        <f t="shared" si="12"/>
        <v>36.142857142857146</v>
      </c>
      <c r="F326" s="12">
        <f t="shared" si="13"/>
        <v>2155.2857142857142</v>
      </c>
      <c r="G326" s="15">
        <f t="shared" si="14"/>
        <v>1.620014635931211E-2</v>
      </c>
      <c r="H326" s="11">
        <f>AVERAGE('FL DOH Daily'!C88:C94)</f>
        <v>51.714285714285715</v>
      </c>
      <c r="I326" s="51">
        <f>AVERAGE('FL DOH Daily'!D88:D94)</f>
        <v>301.85714285714283</v>
      </c>
      <c r="J326" s="15">
        <f>'FL DOH Daily'!E94</f>
        <v>0.14626262626262626</v>
      </c>
      <c r="K326" s="52">
        <f>AVERAGE('FL DOH Daily'!I88:I94)</f>
        <v>15.714285714285714</v>
      </c>
      <c r="L326" s="12">
        <f>AVERAGE('FL DOH Daily'!J88:J94)</f>
        <v>165.85714285714286</v>
      </c>
      <c r="M326" s="15">
        <f>'FL DOH Daily'!K94</f>
        <v>8.6546026750590088E-2</v>
      </c>
      <c r="N326" s="52">
        <f>AVERAGE('FL DOH Daily'!O88:O94)</f>
        <v>15.428571428571429</v>
      </c>
      <c r="O326" s="12">
        <f>AVERAGE('FL DOH Daily'!P88:P94)</f>
        <v>102.42857142857143</v>
      </c>
      <c r="P326" s="15">
        <f>'FL DOH Daily'!Q94</f>
        <v>0.13090909090909092</v>
      </c>
    </row>
    <row r="327" spans="1:16">
      <c r="A327" s="32">
        <v>44232</v>
      </c>
      <c r="B327" s="35">
        <v>29</v>
      </c>
      <c r="C327" s="6">
        <f>'FL DOH Daily'!Z95</f>
        <v>56</v>
      </c>
      <c r="D327" s="7">
        <f>'FL DOH Daily'!AA95</f>
        <v>4013</v>
      </c>
      <c r="E327" s="19">
        <f t="shared" si="12"/>
        <v>30.857142857142858</v>
      </c>
      <c r="F327" s="12">
        <f t="shared" si="13"/>
        <v>2051.8571428571427</v>
      </c>
      <c r="G327" s="15">
        <f t="shared" si="14"/>
        <v>1.4550773731619062E-2</v>
      </c>
      <c r="H327" s="11">
        <f>AVERAGE('FL DOH Daily'!C89:C95)</f>
        <v>41.428571428571431</v>
      </c>
      <c r="I327" s="51">
        <f>AVERAGE('FL DOH Daily'!D89:D95)</f>
        <v>258.14285714285717</v>
      </c>
      <c r="J327" s="15">
        <f>'FL DOH Daily'!E95</f>
        <v>0.13829279923700524</v>
      </c>
      <c r="K327" s="52">
        <f>AVERAGE('FL DOH Daily'!I89:I95)</f>
        <v>15</v>
      </c>
      <c r="L327" s="12">
        <f>AVERAGE('FL DOH Daily'!J89:J95)</f>
        <v>158</v>
      </c>
      <c r="M327" s="15">
        <f>'FL DOH Daily'!K95</f>
        <v>8.6705202312138727E-2</v>
      </c>
      <c r="N327" s="52">
        <f>AVERAGE('FL DOH Daily'!O89:O95)</f>
        <v>14.285714285714286</v>
      </c>
      <c r="O327" s="12">
        <f>AVERAGE('FL DOH Daily'!P89:P95)</f>
        <v>97.857142857142861</v>
      </c>
      <c r="P327" s="15">
        <f>'FL DOH Daily'!Q95</f>
        <v>0.12738853503184713</v>
      </c>
    </row>
    <row r="328" spans="1:16">
      <c r="A328" s="32">
        <v>44233</v>
      </c>
      <c r="B328" s="35">
        <v>66</v>
      </c>
      <c r="C328" s="6">
        <f>'FL DOH Daily'!Z96</f>
        <v>2</v>
      </c>
      <c r="D328" s="7">
        <f>'FL DOH Daily'!AA96</f>
        <v>32</v>
      </c>
      <c r="E328" s="19">
        <f t="shared" si="12"/>
        <v>31</v>
      </c>
      <c r="F328" s="12">
        <f t="shared" si="13"/>
        <v>2055</v>
      </c>
      <c r="G328" s="15">
        <f t="shared" si="14"/>
        <v>1.4606752377563873E-2</v>
      </c>
      <c r="H328" s="11">
        <f>AVERAGE('FL DOH Daily'!C90:C96)</f>
        <v>41.142857142857146</v>
      </c>
      <c r="I328" s="51">
        <f>AVERAGE('FL DOH Daily'!D90:D96)</f>
        <v>226.85714285714286</v>
      </c>
      <c r="J328" s="15">
        <f>'FL DOH Daily'!E96</f>
        <v>0.15351812366737741</v>
      </c>
      <c r="K328" s="52">
        <f>AVERAGE('FL DOH Daily'!I90:I96)</f>
        <v>12.571428571428571</v>
      </c>
      <c r="L328" s="12">
        <f>AVERAGE('FL DOH Daily'!J90:J96)</f>
        <v>147.71428571428572</v>
      </c>
      <c r="M328" s="15">
        <f>'FL DOH Daily'!K96</f>
        <v>7.8431372549019607E-2</v>
      </c>
      <c r="N328" s="52">
        <f>AVERAGE('FL DOH Daily'!O90:O96)</f>
        <v>12.571428571428571</v>
      </c>
      <c r="O328" s="12">
        <f>AVERAGE('FL DOH Daily'!P90:P96)</f>
        <v>89.857142857142861</v>
      </c>
      <c r="P328" s="15">
        <f>'FL DOH Daily'!Q96</f>
        <v>0.12273361227336123</v>
      </c>
    </row>
    <row r="329" spans="1:16">
      <c r="A329" s="32">
        <v>44234</v>
      </c>
      <c r="B329" s="35">
        <v>46</v>
      </c>
      <c r="C329" s="6">
        <f>'FL DOH Daily'!Z97</f>
        <v>5</v>
      </c>
      <c r="D329" s="7">
        <f>'FL DOH Daily'!AA97</f>
        <v>768</v>
      </c>
      <c r="E329" s="19">
        <f t="shared" si="12"/>
        <v>31.714285714285715</v>
      </c>
      <c r="F329" s="12">
        <f t="shared" si="13"/>
        <v>2054.7142857142858</v>
      </c>
      <c r="G329" s="15">
        <f t="shared" si="14"/>
        <v>1.4949351136593202E-2</v>
      </c>
      <c r="H329" s="11">
        <f>AVERAGE('FL DOH Daily'!C91:C97)</f>
        <v>42.142857142857146</v>
      </c>
      <c r="I329" s="51">
        <f>AVERAGE('FL DOH Daily'!D91:D97)</f>
        <v>221.28571428571428</v>
      </c>
      <c r="J329" s="15">
        <f>'FL DOH Daily'!E97</f>
        <v>0.15997830802603036</v>
      </c>
      <c r="K329" s="52">
        <f>AVERAGE('FL DOH Daily'!I91:I97)</f>
        <v>12.285714285714286</v>
      </c>
      <c r="L329" s="12">
        <f>AVERAGE('FL DOH Daily'!J91:J97)</f>
        <v>146.85714285714286</v>
      </c>
      <c r="M329" s="15">
        <f>'FL DOH Daily'!K97</f>
        <v>7.719928186714542E-2</v>
      </c>
      <c r="N329" s="52">
        <f>AVERAGE('FL DOH Daily'!O91:O97)</f>
        <v>12.428571428571429</v>
      </c>
      <c r="O329" s="12">
        <f>AVERAGE('FL DOH Daily'!P91:P97)</f>
        <v>87.714285714285708</v>
      </c>
      <c r="P329" s="15">
        <f>'FL DOH Daily'!Q97</f>
        <v>0.12410841654778887</v>
      </c>
    </row>
    <row r="330" spans="1:16">
      <c r="A330" s="32">
        <v>44235</v>
      </c>
      <c r="B330" s="35">
        <v>35</v>
      </c>
      <c r="C330" s="6">
        <f>'FL DOH Daily'!Z98</f>
        <v>32</v>
      </c>
      <c r="D330" s="7">
        <f>'FL DOH Daily'!AA98</f>
        <v>2304</v>
      </c>
      <c r="E330" s="19">
        <f t="shared" si="12"/>
        <v>29.285714285714285</v>
      </c>
      <c r="F330" s="12">
        <f t="shared" si="13"/>
        <v>2094.5714285714284</v>
      </c>
      <c r="G330" s="15">
        <f t="shared" si="14"/>
        <v>1.3574617829574693E-2</v>
      </c>
      <c r="H330" s="11">
        <f>AVERAGE('FL DOH Daily'!C92:C98)</f>
        <v>38.428571428571431</v>
      </c>
      <c r="I330" s="51">
        <f>AVERAGE('FL DOH Daily'!D92:D98)</f>
        <v>207.14285714285714</v>
      </c>
      <c r="J330" s="15">
        <f>'FL DOH Daily'!E98</f>
        <v>0.15648632926119838</v>
      </c>
      <c r="K330" s="52">
        <f>AVERAGE('FL DOH Daily'!I92:I98)</f>
        <v>11.714285714285714</v>
      </c>
      <c r="L330" s="12">
        <f>AVERAGE('FL DOH Daily'!J92:J98)</f>
        <v>142.28571428571428</v>
      </c>
      <c r="M330" s="15">
        <f>'FL DOH Daily'!K98</f>
        <v>7.6066790352504632E-2</v>
      </c>
      <c r="N330" s="52">
        <f>AVERAGE('FL DOH Daily'!O92:O98)</f>
        <v>12.428571428571429</v>
      </c>
      <c r="O330" s="12">
        <f>AVERAGE('FL DOH Daily'!P92:P98)</f>
        <v>93.285714285714292</v>
      </c>
      <c r="P330" s="15">
        <f>'FL DOH Daily'!Q98</f>
        <v>0.11756756756756757</v>
      </c>
    </row>
    <row r="331" spans="1:16">
      <c r="A331" s="32">
        <v>44236</v>
      </c>
      <c r="B331" s="35">
        <v>27</v>
      </c>
      <c r="C331" s="6">
        <f>'FL DOH Daily'!Z99</f>
        <v>23</v>
      </c>
      <c r="D331" s="7">
        <f>'FL DOH Daily'!AA99</f>
        <v>2282</v>
      </c>
      <c r="E331" s="19">
        <f t="shared" si="12"/>
        <v>26.714285714285715</v>
      </c>
      <c r="F331" s="12">
        <f t="shared" si="13"/>
        <v>2054</v>
      </c>
      <c r="G331" s="15">
        <f t="shared" si="14"/>
        <v>1.2646609858365698E-2</v>
      </c>
      <c r="H331" s="11">
        <f>AVERAGE('FL DOH Daily'!C93:C99)</f>
        <v>34.857142857142854</v>
      </c>
      <c r="I331" s="51">
        <f>AVERAGE('FL DOH Daily'!D93:D99)</f>
        <v>200.85714285714286</v>
      </c>
      <c r="J331" s="15">
        <f>'FL DOH Daily'!E99</f>
        <v>0.14787878787878789</v>
      </c>
      <c r="K331" s="52">
        <f>AVERAGE('FL DOH Daily'!I93:I99)</f>
        <v>11.428571428571429</v>
      </c>
      <c r="L331" s="12">
        <f>AVERAGE('FL DOH Daily'!J93:J99)</f>
        <v>149.71428571428572</v>
      </c>
      <c r="M331" s="15">
        <f>'FL DOH Daily'!K99</f>
        <v>7.0921985815602842E-2</v>
      </c>
      <c r="N331" s="52">
        <f>AVERAGE('FL DOH Daily'!O93:O99)</f>
        <v>12.285714285714286</v>
      </c>
      <c r="O331" s="12">
        <f>AVERAGE('FL DOH Daily'!P93:P99)</f>
        <v>95.571428571428569</v>
      </c>
      <c r="P331" s="15">
        <f>'FL DOH Daily'!Q99</f>
        <v>0.11390728476821192</v>
      </c>
    </row>
    <row r="332" spans="1:16">
      <c r="A332" s="32">
        <v>44237</v>
      </c>
      <c r="B332" s="35">
        <v>25</v>
      </c>
      <c r="C332" s="6">
        <f>'FL DOH Daily'!Z100</f>
        <v>25</v>
      </c>
      <c r="D332" s="7">
        <f>'FL DOH Daily'!AA100</f>
        <v>2207</v>
      </c>
      <c r="E332" s="19">
        <f t="shared" si="12"/>
        <v>25.285714285714285</v>
      </c>
      <c r="F332" s="12">
        <f t="shared" si="13"/>
        <v>2036.1428571428571</v>
      </c>
      <c r="G332" s="15">
        <f t="shared" si="14"/>
        <v>1.2089338159961752E-2</v>
      </c>
      <c r="H332" s="11">
        <f>AVERAGE('FL DOH Daily'!C94:C100)</f>
        <v>34.428571428571431</v>
      </c>
      <c r="I332" s="51">
        <f>AVERAGE('FL DOH Daily'!D94:D100)</f>
        <v>218.28571428571428</v>
      </c>
      <c r="J332" s="15">
        <f>'FL DOH Daily'!E100</f>
        <v>0.1362351611079706</v>
      </c>
      <c r="K332" s="52">
        <f>AVERAGE('FL DOH Daily'!I94:I100)</f>
        <v>10.714285714285714</v>
      </c>
      <c r="L332" s="12">
        <f>AVERAGE('FL DOH Daily'!J94:J100)</f>
        <v>157.85714285714286</v>
      </c>
      <c r="M332" s="15">
        <f>'FL DOH Daily'!K100</f>
        <v>6.3559322033898302E-2</v>
      </c>
      <c r="N332" s="52">
        <f>AVERAGE('FL DOH Daily'!O94:O100)</f>
        <v>12.428571428571429</v>
      </c>
      <c r="O332" s="12">
        <f>AVERAGE('FL DOH Daily'!P94:P100)</f>
        <v>105.85714285714286</v>
      </c>
      <c r="P332" s="15">
        <f>'FL DOH Daily'!Q100</f>
        <v>0.10507246376811594</v>
      </c>
    </row>
    <row r="333" spans="1:16">
      <c r="A333" s="32">
        <v>44238</v>
      </c>
      <c r="B333" s="35">
        <v>14</v>
      </c>
      <c r="C333" s="6">
        <f>'FL DOH Daily'!Z101</f>
        <v>8</v>
      </c>
      <c r="D333" s="7">
        <f>'FL DOH Daily'!AA101</f>
        <v>2132</v>
      </c>
      <c r="E333" s="19">
        <f t="shared" ref="E333:E334" si="15">AVERAGE(C327:C333)</f>
        <v>21.571428571428573</v>
      </c>
      <c r="F333" s="12">
        <f t="shared" ref="F333:F334" si="16">AVERAGE(D327:D333)</f>
        <v>1962.5714285714287</v>
      </c>
      <c r="G333" s="15">
        <f t="shared" ref="G333:G334" si="17">SUM(C327:C333)/SUM(C327:E333)</f>
        <v>1.0720298586178218E-2</v>
      </c>
      <c r="H333" s="11">
        <f>AVERAGE('FL DOH Daily'!C95:C101)</f>
        <v>26.857142857142858</v>
      </c>
      <c r="I333" s="51">
        <f>AVERAGE('FL DOH Daily'!D95:D101)</f>
        <v>186.85714285714286</v>
      </c>
      <c r="J333" s="15">
        <f>'FL DOH Daily'!E101</f>
        <v>0.12566844919786097</v>
      </c>
      <c r="K333" s="52">
        <f>AVERAGE('FL DOH Daily'!I95:I101)</f>
        <v>10.285714285714286</v>
      </c>
      <c r="L333" s="12">
        <f>AVERAGE('FL DOH Daily'!J95:J101)</f>
        <v>149.71428571428572</v>
      </c>
      <c r="M333" s="15">
        <f>'FL DOH Daily'!K101</f>
        <v>6.4285714285714279E-2</v>
      </c>
      <c r="N333" s="52">
        <f>AVERAGE('FL DOH Daily'!O95:O101)</f>
        <v>11</v>
      </c>
      <c r="O333" s="12">
        <f>AVERAGE('FL DOH Daily'!P95:P101)</f>
        <v>88.142857142857139</v>
      </c>
      <c r="P333" s="15">
        <f>'FL DOH Daily'!Q101</f>
        <v>0.11095100864553314</v>
      </c>
    </row>
    <row r="334" spans="1:16">
      <c r="A334" s="32">
        <v>44239</v>
      </c>
      <c r="B334" s="35">
        <v>21</v>
      </c>
      <c r="C334" s="6">
        <f>'FL DOH Daily'!Z102</f>
        <v>28</v>
      </c>
      <c r="D334" s="7">
        <f>'FL DOH Daily'!AA102</f>
        <v>3359</v>
      </c>
      <c r="E334" s="19">
        <f t="shared" si="15"/>
        <v>17.571428571428573</v>
      </c>
      <c r="F334" s="12">
        <f t="shared" si="16"/>
        <v>1869.1428571428571</v>
      </c>
      <c r="G334" s="15">
        <f t="shared" si="17"/>
        <v>9.1858616679647061E-3</v>
      </c>
      <c r="H334" s="11">
        <f>AVERAGE('FL DOH Daily'!C96:C102)</f>
        <v>23.285714285714285</v>
      </c>
      <c r="I334" s="51">
        <f>AVERAGE('FL DOH Daily'!D96:D102)</f>
        <v>182</v>
      </c>
      <c r="J334" s="15">
        <f>'FL DOH Daily'!E102</f>
        <v>0.11343075852470424</v>
      </c>
      <c r="K334" s="52">
        <f>AVERAGE('FL DOH Daily'!I96:I102)</f>
        <v>10.285714285714286</v>
      </c>
      <c r="L334" s="12">
        <f>AVERAGE('FL DOH Daily'!J96:J102)</f>
        <v>147.28571428571428</v>
      </c>
      <c r="M334" s="15">
        <f>'FL DOH Daily'!K102</f>
        <v>6.527651858567543E-2</v>
      </c>
      <c r="N334" s="52">
        <f>AVERAGE('FL DOH Daily'!O96:O102)</f>
        <v>11.428571428571429</v>
      </c>
      <c r="O334" s="12">
        <f>AVERAGE('FL DOH Daily'!P96:P102)</f>
        <v>95.428571428571431</v>
      </c>
      <c r="P334" s="15">
        <f>'FL DOH Daily'!Q102</f>
        <v>0.10695187165775401</v>
      </c>
    </row>
    <row r="335" spans="1:16">
      <c r="A335" s="32">
        <v>44240</v>
      </c>
      <c r="B335" s="35">
        <v>21</v>
      </c>
      <c r="C335" s="6">
        <f>'FL DOH Daily'!Z103</f>
        <v>0</v>
      </c>
      <c r="D335" s="7">
        <f>'FL DOH Daily'!AA103</f>
        <v>3</v>
      </c>
      <c r="E335" s="19">
        <f t="shared" ref="E335:E336" si="18">AVERAGE(C329:C335)</f>
        <v>17.285714285714285</v>
      </c>
      <c r="F335" s="12">
        <f t="shared" ref="F335:F336" si="19">AVERAGE(D329:D335)</f>
        <v>1865</v>
      </c>
      <c r="G335" s="15">
        <f t="shared" ref="G335:G336" si="20">SUM(C329:C335)/SUM(C329:E335)</f>
        <v>9.0667751396947046E-3</v>
      </c>
      <c r="H335" s="11">
        <f>AVERAGE('FL DOH Daily'!C97:C103)</f>
        <v>23.142857142857142</v>
      </c>
      <c r="I335" s="51">
        <f>AVERAGE('FL DOH Daily'!D97:D103)</f>
        <v>175.57142857142858</v>
      </c>
      <c r="J335" s="15">
        <f>'FL DOH Daily'!E103</f>
        <v>0.11646297627606039</v>
      </c>
      <c r="K335" s="52">
        <f>AVERAGE('FL DOH Daily'!I97:I103)</f>
        <v>10.428571428571429</v>
      </c>
      <c r="L335" s="12">
        <f>AVERAGE('FL DOH Daily'!J97:J103)</f>
        <v>149.28571428571428</v>
      </c>
      <c r="M335" s="15">
        <f>'FL DOH Daily'!K103</f>
        <v>6.5295169946332735E-2</v>
      </c>
      <c r="N335" s="52">
        <f>AVERAGE('FL DOH Daily'!O97:O103)</f>
        <v>12</v>
      </c>
      <c r="O335" s="12">
        <f>AVERAGE('FL DOH Daily'!P97:P103)</f>
        <v>97</v>
      </c>
      <c r="P335" s="15">
        <f>'FL DOH Daily'!Q103</f>
        <v>0.11009174311926606</v>
      </c>
    </row>
    <row r="336" spans="1:16">
      <c r="A336" s="32">
        <v>44241</v>
      </c>
      <c r="B336" s="35">
        <v>26</v>
      </c>
      <c r="C336" s="6">
        <f>'FL DOH Daily'!Z104</f>
        <v>5</v>
      </c>
      <c r="D336" s="7">
        <f>'FL DOH Daily'!AA104</f>
        <v>1107</v>
      </c>
      <c r="E336" s="19">
        <f t="shared" si="18"/>
        <v>17.285714285714285</v>
      </c>
      <c r="F336" s="12">
        <f t="shared" si="19"/>
        <v>1913.4285714285713</v>
      </c>
      <c r="G336" s="15">
        <f t="shared" si="20"/>
        <v>8.8514996342355518E-3</v>
      </c>
      <c r="H336" s="11">
        <f>AVERAGE('FL DOH Daily'!C98:C104)</f>
        <v>23.428571428571427</v>
      </c>
      <c r="I336" s="51">
        <f>AVERAGE('FL DOH Daily'!D98:D104)</f>
        <v>182.85714285714286</v>
      </c>
      <c r="J336" s="15">
        <f>'FL DOH Daily'!E104</f>
        <v>0.11357340720221606</v>
      </c>
      <c r="K336" s="52">
        <f>AVERAGE('FL DOH Daily'!I98:I104)</f>
        <v>11.714285714285714</v>
      </c>
      <c r="L336" s="12">
        <f>AVERAGE('FL DOH Daily'!J98:J104)</f>
        <v>148.57142857142858</v>
      </c>
      <c r="M336" s="15">
        <f>'FL DOH Daily'!K104</f>
        <v>7.3083778966131913E-2</v>
      </c>
      <c r="N336" s="52">
        <f>AVERAGE('FL DOH Daily'!O98:O104)</f>
        <v>12</v>
      </c>
      <c r="O336" s="12">
        <f>AVERAGE('FL DOH Daily'!P98:P104)</f>
        <v>103.57142857142857</v>
      </c>
      <c r="P336" s="15">
        <f>'FL DOH Daily'!Q104</f>
        <v>0.103831891223733</v>
      </c>
    </row>
    <row r="337" spans="2:16">
      <c r="B337" s="35">
        <v>16</v>
      </c>
      <c r="I337" s="51"/>
      <c r="J337" s="51"/>
      <c r="K337" s="51"/>
      <c r="L337" s="31"/>
      <c r="M337" s="31"/>
      <c r="N337" s="31"/>
      <c r="O337" s="31"/>
      <c r="P337" s="31"/>
    </row>
    <row r="338" spans="2:16">
      <c r="B338" s="35">
        <v>25</v>
      </c>
      <c r="I338" s="51"/>
      <c r="J338" s="51"/>
      <c r="K338" s="51"/>
      <c r="L338" s="31"/>
      <c r="M338" s="31"/>
      <c r="N338" s="31"/>
      <c r="O338" s="31"/>
      <c r="P338" s="31"/>
    </row>
    <row r="339" spans="2:16">
      <c r="B339" s="35">
        <v>11</v>
      </c>
    </row>
    <row r="340" spans="2:16">
      <c r="B340" s="35">
        <v>3</v>
      </c>
    </row>
    <row r="341" spans="2:16">
      <c r="B341" s="35">
        <v>7</v>
      </c>
    </row>
  </sheetData>
  <mergeCells count="4">
    <mergeCell ref="B1:G1"/>
    <mergeCell ref="H1:J1"/>
    <mergeCell ref="K1:M1"/>
    <mergeCell ref="N1:P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 DOH Cumulative</vt:lpstr>
      <vt:lpstr>FL DOH Daily</vt:lpstr>
      <vt:lpstr>Comparing DOH to UF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Fiala</dc:creator>
  <cp:lastModifiedBy>Jacob</cp:lastModifiedBy>
  <dcterms:created xsi:type="dcterms:W3CDTF">2021-02-09T00:12:49Z</dcterms:created>
  <dcterms:modified xsi:type="dcterms:W3CDTF">2021-02-15T20:33:42Z</dcterms:modified>
</cp:coreProperties>
</file>