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450" documentId="13_ncr:1_{D9285905-B6BA-4F1A-B731-AEE936EE58AD}" xr6:coauthVersionLast="46" xr6:coauthVersionMax="46" xr10:uidLastSave="{84614955-D6DA-4380-89B6-9DCB1EC427D3}"/>
  <bookViews>
    <workbookView xWindow="-108" yWindow="-108" windowWidth="23256" windowHeight="13176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2" i="3" l="1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241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G190" i="3" l="1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252" i="3" l="1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<sst xmlns="http://schemas.openxmlformats.org/spreadsheetml/2006/main" count="88" uniqueCount="35">
  <si>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</si>
  <si>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</si>
  <si>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</si>
  <si>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</si>
  <si>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</si>
  <si>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</si>
  <si>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</si>
  <si>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</si>
  <si>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</si>
  <si>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</si>
  <si>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</si>
  <si>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</si>
  <si>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</si>
  <si>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</si>
  <si>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</si>
  <si>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</si>
  <si>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</si>
  <si>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</si>
  <si>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</si>
  <si>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</si>
  <si>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</si>
  <si>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</si>
  <si>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</si>
  <si>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</si>
  <si>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</si>
  <si>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</si>
  <si>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</si>
  <si>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</si>
  <si>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</si>
  <si>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</si>
  <si>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</si>
  <si>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</si>
  <si>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</si>
  <si>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</si>
  <si>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Case Count Graph 2/12/21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</si>
</sst>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Daily'!$U$3:$U$100</c:f>
              <c:numCache>
                <c:formatCode>General</c:formatCode>
                <c:ptCount val="98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Daily'!$V$3:$V$100</c:f>
              <c:numCache>
                <c:formatCode>General</c:formatCode>
                <c:ptCount val="98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Daily'!$W$3:$W$100</c:f>
              <c:numCache>
                <c:formatCode>0%</c:formatCode>
                <c:ptCount val="98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Daily'!$Z$3:$Z$100</c:f>
              <c:numCache>
                <c:formatCode>General</c:formatCode>
                <c:ptCount val="98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Daily'!$AA$3:$AA$100</c:f>
              <c:numCache>
                <c:formatCode>General</c:formatCode>
                <c:ptCount val="98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Daily'!$AB$3:$AB$100</c:f>
              <c:numCache>
                <c:formatCode>General</c:formatCode>
                <c:ptCount val="98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Daily'!$C$3:$C$100</c:f>
              <c:numCache>
                <c:formatCode>General</c:formatCode>
                <c:ptCount val="98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Daily'!$D$3:$D$100</c:f>
              <c:numCache>
                <c:formatCode>General</c:formatCode>
                <c:ptCount val="9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Daily'!$E$3:$E$100</c:f>
              <c:numCache>
                <c:formatCode>General</c:formatCode>
                <c:ptCount val="98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Daily'!$I$3:$I$100</c:f>
              <c:numCache>
                <c:formatCode>General</c:formatCode>
                <c:ptCount val="9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Daily'!$J$3:$J$100</c:f>
              <c:numCache>
                <c:formatCode>General</c:formatCode>
                <c:ptCount val="98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Daily'!$K$3:$K$100</c:f>
              <c:numCache>
                <c:formatCode>General</c:formatCode>
                <c:ptCount val="98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Daily'!$O$3:$O$100</c:f>
              <c:numCache>
                <c:formatCode>General</c:formatCode>
                <c:ptCount val="9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Daily'!$P$3:$P$100</c:f>
              <c:numCache>
                <c:formatCode>General</c:formatCode>
                <c:ptCount val="98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Daily'!$Q$3:$Q$100</c:f>
              <c:numCache>
                <c:formatCode>General</c:formatCode>
                <c:ptCount val="98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Daily'!$AC$3:$AC$100</c:f>
              <c:numCache>
                <c:formatCode>General</c:formatCode>
                <c:ptCount val="98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131</c:v>
                </c:pt>
                <c:pt idx="92">
                  <c:v>108</c:v>
                </c:pt>
                <c:pt idx="93">
                  <c:v>47</c:v>
                </c:pt>
                <c:pt idx="94">
                  <c:v>44</c:v>
                </c:pt>
                <c:pt idx="95">
                  <c:v>82</c:v>
                </c:pt>
                <c:pt idx="96">
                  <c:v>66</c:v>
                </c:pt>
                <c:pt idx="9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Daily'!$AD$3:$AD$100</c:f>
              <c:numCache>
                <c:formatCode>General</c:formatCode>
                <c:ptCount val="98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2269</c:v>
                </c:pt>
                <c:pt idx="89">
                  <c:v>2505</c:v>
                </c:pt>
                <c:pt idx="90">
                  <c:v>1316</c:v>
                </c:pt>
                <c:pt idx="91">
                  <c:v>4393</c:v>
                </c:pt>
                <c:pt idx="92">
                  <c:v>3449</c:v>
                </c:pt>
                <c:pt idx="93">
                  <c:v>836</c:v>
                </c:pt>
                <c:pt idx="94">
                  <c:v>1010</c:v>
                </c:pt>
                <c:pt idx="95">
                  <c:v>2148</c:v>
                </c:pt>
                <c:pt idx="96">
                  <c:v>2196</c:v>
                </c:pt>
                <c:pt idx="97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Daily'!$AE$3:$AE$100</c:f>
              <c:numCache>
                <c:formatCode>General</c:formatCode>
                <c:ptCount val="98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5.5142425006301989E-2</c:v>
                </c:pt>
                <c:pt idx="89" formatCode="0%">
                  <c:v>5.0930106555896693E-2</c:v>
                </c:pt>
                <c:pt idx="90" formatCode="0%">
                  <c:v>5.3154625694671463E-2</c:v>
                </c:pt>
                <c:pt idx="91" formatCode="0%">
                  <c:v>4.3293492695883132E-2</c:v>
                </c:pt>
                <c:pt idx="92" formatCode="0%">
                  <c:v>3.9896460525575377E-2</c:v>
                </c:pt>
                <c:pt idx="93" formatCode="0%">
                  <c:v>4.1936667074214451E-2</c:v>
                </c:pt>
                <c:pt idx="94" formatCode="0%">
                  <c:v>4.2248391404637611E-2</c:v>
                </c:pt>
                <c:pt idx="95" formatCode="0%">
                  <c:v>3.9506778725231582E-2</c:v>
                </c:pt>
                <c:pt idx="96" formatCode="0%">
                  <c:v>3.822534152149392E-2</c:v>
                </c:pt>
                <c:pt idx="97" formatCode="0%">
                  <c:v>3.3388003748828492E-2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Case Count Graph 2/12/21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Dashboard'!$B$8:$B$332</c:f>
              <c:numCache>
                <c:formatCode>General</c:formatCode>
                <c:ptCount val="3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44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65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Dashboard'!$E$8:$E$332</c:f>
              <c:numCache>
                <c:formatCode>General</c:formatCode>
                <c:ptCount val="325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Dashboard'!$H$8:$H$332</c:f>
              <c:numCache>
                <c:formatCode>General</c:formatCode>
                <c:ptCount val="325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Dashboard'!$A$186:$A$332</c:f>
              <c:numCache>
                <c:formatCode>m/d;@</c:formatCode>
                <c:ptCount val="147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</c:numCache>
            </c:numRef>
          </c:cat>
          <c:val>
            <c:numRef>
              <c:f>'Comparing DOH to UF Dashboard'!$I$186:$I$338</c:f>
              <c:numCache>
                <c:formatCode>General</c:formatCode>
                <c:ptCount val="153"/>
                <c:pt idx="55" formatCode="0">
                  <c:v>291.28571428571428</c:v>
                </c:pt>
                <c:pt idx="56" formatCode="0">
                  <c:v>263.42857142857144</c:v>
                </c:pt>
                <c:pt idx="57" formatCode="0">
                  <c:v>267.57142857142856</c:v>
                </c:pt>
                <c:pt idx="58" formatCode="0">
                  <c:v>336</c:v>
                </c:pt>
                <c:pt idx="59" formatCode="0">
                  <c:v>212.42857142857142</c:v>
                </c:pt>
                <c:pt idx="60" formatCode="0">
                  <c:v>202</c:v>
                </c:pt>
                <c:pt idx="61" formatCode="0">
                  <c:v>253.57142857142858</c:v>
                </c:pt>
                <c:pt idx="62" formatCode="0">
                  <c:v>271.71428571428572</c:v>
                </c:pt>
                <c:pt idx="63" formatCode="0">
                  <c:v>339</c:v>
                </c:pt>
                <c:pt idx="64" formatCode="0">
                  <c:v>433</c:v>
                </c:pt>
                <c:pt idx="65" formatCode="0">
                  <c:v>425.28571428571428</c:v>
                </c:pt>
                <c:pt idx="66" formatCode="0">
                  <c:v>426.28571428571428</c:v>
                </c:pt>
                <c:pt idx="67" formatCode="0">
                  <c:v>458</c:v>
                </c:pt>
                <c:pt idx="68" formatCode="0">
                  <c:v>418.57142857142856</c:v>
                </c:pt>
                <c:pt idx="69" formatCode="0">
                  <c:v>417.5</c:v>
                </c:pt>
                <c:pt idx="70" formatCode="0">
                  <c:v>381.33333333333331</c:v>
                </c:pt>
                <c:pt idx="71" formatCode="0">
                  <c:v>280.66666666666669</c:v>
                </c:pt>
                <c:pt idx="72" formatCode="0">
                  <c:v>209.83333333333334</c:v>
                </c:pt>
                <c:pt idx="73" formatCode="0">
                  <c:v>233.66666666666666</c:v>
                </c:pt>
                <c:pt idx="74" formatCode="0">
                  <c:v>197.83333333333334</c:v>
                </c:pt>
                <c:pt idx="75" formatCode="0">
                  <c:v>169.33333333333334</c:v>
                </c:pt>
                <c:pt idx="76" formatCode="0">
                  <c:v>189.14285714285714</c:v>
                </c:pt>
                <c:pt idx="77" formatCode="0">
                  <c:v>168.42857142857142</c:v>
                </c:pt>
                <c:pt idx="78" formatCode="0">
                  <c:v>203.57142857142858</c:v>
                </c:pt>
                <c:pt idx="79" formatCode="0">
                  <c:v>227.42857142857142</c:v>
                </c:pt>
                <c:pt idx="80" formatCode="0">
                  <c:v>216.14285714285714</c:v>
                </c:pt>
                <c:pt idx="81" formatCode="0">
                  <c:v>215.28571428571428</c:v>
                </c:pt>
                <c:pt idx="82" formatCode="0">
                  <c:v>212.14285714285714</c:v>
                </c:pt>
                <c:pt idx="83" formatCode="0">
                  <c:v>221.28571428571428</c:v>
                </c:pt>
                <c:pt idx="84" formatCode="0">
                  <c:v>219.14285714285714</c:v>
                </c:pt>
                <c:pt idx="85" formatCode="0">
                  <c:v>235.85714285714286</c:v>
                </c:pt>
                <c:pt idx="86" formatCode="0">
                  <c:v>224.28571428571428</c:v>
                </c:pt>
                <c:pt idx="87" formatCode="0">
                  <c:v>240.85714285714286</c:v>
                </c:pt>
                <c:pt idx="88" formatCode="0">
                  <c:v>250.28571428571428</c:v>
                </c:pt>
                <c:pt idx="89" formatCode="0">
                  <c:v>263.71428571428572</c:v>
                </c:pt>
                <c:pt idx="90" formatCode="0">
                  <c:v>266.71428571428572</c:v>
                </c:pt>
                <c:pt idx="91" formatCode="0">
                  <c:v>272.28571428571428</c:v>
                </c:pt>
                <c:pt idx="92" formatCode="0">
                  <c:v>271.14285714285717</c:v>
                </c:pt>
                <c:pt idx="93" formatCode="0">
                  <c:v>262.42857142857144</c:v>
                </c:pt>
                <c:pt idx="94" formatCode="0">
                  <c:v>253.42857142857142</c:v>
                </c:pt>
                <c:pt idx="95" formatCode="0">
                  <c:v>251.57142857142858</c:v>
                </c:pt>
                <c:pt idx="96" formatCode="0">
                  <c:v>240</c:v>
                </c:pt>
                <c:pt idx="97" formatCode="0">
                  <c:v>212.85714285714286</c:v>
                </c:pt>
                <c:pt idx="98" formatCode="0">
                  <c:v>201.33333333333334</c:v>
                </c:pt>
                <c:pt idx="99" formatCode="0">
                  <c:v>149</c:v>
                </c:pt>
                <c:pt idx="100" formatCode="0">
                  <c:v>162.5</c:v>
                </c:pt>
                <c:pt idx="101" formatCode="0">
                  <c:v>135.66666666666666</c:v>
                </c:pt>
                <c:pt idx="102" formatCode="0">
                  <c:v>117.16666666666667</c:v>
                </c:pt>
                <c:pt idx="103" formatCode="0">
                  <c:v>117.5</c:v>
                </c:pt>
                <c:pt idx="104" formatCode="0">
                  <c:v>107.83333333333333</c:v>
                </c:pt>
                <c:pt idx="105" formatCode="0">
                  <c:v>107.83333333333333</c:v>
                </c:pt>
                <c:pt idx="106" formatCode="0">
                  <c:v>126.33333333333333</c:v>
                </c:pt>
                <c:pt idx="107" formatCode="0">
                  <c:v>108.66666666666667</c:v>
                </c:pt>
                <c:pt idx="108" formatCode="0">
                  <c:v>129</c:v>
                </c:pt>
                <c:pt idx="109" formatCode="0">
                  <c:v>190.33333333333334</c:v>
                </c:pt>
                <c:pt idx="110" formatCode="0">
                  <c:v>243.33333333333334</c:v>
                </c:pt>
                <c:pt idx="111" formatCode="0">
                  <c:v>335.66666666666669</c:v>
                </c:pt>
                <c:pt idx="112" formatCode="0">
                  <c:v>406.14285714285717</c:v>
                </c:pt>
                <c:pt idx="113" formatCode="0">
                  <c:v>570.85714285714289</c:v>
                </c:pt>
                <c:pt idx="114" formatCode="0">
                  <c:v>615.57142857142856</c:v>
                </c:pt>
                <c:pt idx="115" formatCode="0">
                  <c:v>615.85714285714289</c:v>
                </c:pt>
                <c:pt idx="116" formatCode="0">
                  <c:v>878.42857142857144</c:v>
                </c:pt>
                <c:pt idx="117" formatCode="0">
                  <c:v>1110.4285714285713</c:v>
                </c:pt>
                <c:pt idx="118" formatCode="0">
                  <c:v>1117.1428571428571</c:v>
                </c:pt>
                <c:pt idx="119" formatCode="0">
                  <c:v>1217.8571428571429</c:v>
                </c:pt>
                <c:pt idx="120" formatCode="0">
                  <c:v>1121</c:v>
                </c:pt>
                <c:pt idx="121" formatCode="0">
                  <c:v>1154.7142857142858</c:v>
                </c:pt>
                <c:pt idx="122" formatCode="0">
                  <c:v>1180.2857142857142</c:v>
                </c:pt>
                <c:pt idx="123" formatCode="0">
                  <c:v>947.85714285714289</c:v>
                </c:pt>
                <c:pt idx="124" formatCode="0">
                  <c:v>679.71428571428567</c:v>
                </c:pt>
                <c:pt idx="125" formatCode="0">
                  <c:v>630.42857142857144</c:v>
                </c:pt>
                <c:pt idx="126" formatCode="0">
                  <c:v>433.57142857142856</c:v>
                </c:pt>
                <c:pt idx="127" formatCode="0">
                  <c:v>423</c:v>
                </c:pt>
                <c:pt idx="128" formatCode="0">
                  <c:v>352.57142857142856</c:v>
                </c:pt>
                <c:pt idx="129" formatCode="0">
                  <c:v>341.28571428571428</c:v>
                </c:pt>
                <c:pt idx="130" formatCode="0">
                  <c:v>287.28571428571428</c:v>
                </c:pt>
                <c:pt idx="131" formatCode="0">
                  <c:v>290.85714285714283</c:v>
                </c:pt>
                <c:pt idx="132" formatCode="0">
                  <c:v>279.85714285714283</c:v>
                </c:pt>
                <c:pt idx="133" formatCode="0">
                  <c:v>267.71428571428572</c:v>
                </c:pt>
                <c:pt idx="134" formatCode="0">
                  <c:v>267.28571428571428</c:v>
                </c:pt>
                <c:pt idx="135" formatCode="0">
                  <c:v>301.71428571428572</c:v>
                </c:pt>
                <c:pt idx="136" formatCode="0">
                  <c:v>290.57142857142856</c:v>
                </c:pt>
                <c:pt idx="137" formatCode="0">
                  <c:v>297.28571428571428</c:v>
                </c:pt>
                <c:pt idx="138" formatCode="0">
                  <c:v>288.42857142857144</c:v>
                </c:pt>
                <c:pt idx="139" formatCode="0">
                  <c:v>253</c:v>
                </c:pt>
                <c:pt idx="140" formatCode="0">
                  <c:v>301.85714285714283</c:v>
                </c:pt>
                <c:pt idx="141" formatCode="0">
                  <c:v>258.14285714285717</c:v>
                </c:pt>
                <c:pt idx="142" formatCode="0">
                  <c:v>226.85714285714286</c:v>
                </c:pt>
                <c:pt idx="143" formatCode="0">
                  <c:v>221.28571428571428</c:v>
                </c:pt>
                <c:pt idx="144" formatCode="0">
                  <c:v>207.14285714285714</c:v>
                </c:pt>
                <c:pt idx="145" formatCode="0">
                  <c:v>200.85714285714286</c:v>
                </c:pt>
                <c:pt idx="146" formatCode="0">
                  <c:v>218.28571428571428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Dashboard'!$A$186:$A$332</c:f>
              <c:numCache>
                <c:formatCode>m/d;@</c:formatCode>
                <c:ptCount val="147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</c:numCache>
            </c:numRef>
          </c:cat>
          <c:val>
            <c:numRef>
              <c:f>'Comparing DOH to UF Dashboard'!$L$186:$L$332</c:f>
              <c:numCache>
                <c:formatCode>General</c:formatCode>
                <c:ptCount val="147"/>
                <c:pt idx="55" formatCode="0">
                  <c:v>166.14285714285714</c:v>
                </c:pt>
                <c:pt idx="56" formatCode="0">
                  <c:v>170</c:v>
                </c:pt>
                <c:pt idx="57" formatCode="0">
                  <c:v>185</c:v>
                </c:pt>
                <c:pt idx="58" formatCode="0">
                  <c:v>219</c:v>
                </c:pt>
                <c:pt idx="59" formatCode="0">
                  <c:v>162</c:v>
                </c:pt>
                <c:pt idx="60" formatCode="0">
                  <c:v>160.42857142857142</c:v>
                </c:pt>
                <c:pt idx="61" formatCode="0">
                  <c:v>166</c:v>
                </c:pt>
                <c:pt idx="62" formatCode="0">
                  <c:v>171.42857142857142</c:v>
                </c:pt>
                <c:pt idx="63" formatCode="0">
                  <c:v>168</c:v>
                </c:pt>
                <c:pt idx="64" formatCode="0">
                  <c:v>185.28571428571428</c:v>
                </c:pt>
                <c:pt idx="65" formatCode="0">
                  <c:v>172.14285714285714</c:v>
                </c:pt>
                <c:pt idx="66" formatCode="0">
                  <c:v>167.57142857142858</c:v>
                </c:pt>
                <c:pt idx="67" formatCode="0">
                  <c:v>161.42857142857142</c:v>
                </c:pt>
                <c:pt idx="68" formatCode="0">
                  <c:v>158.57142857142858</c:v>
                </c:pt>
                <c:pt idx="69" formatCode="0">
                  <c:v>152.5</c:v>
                </c:pt>
                <c:pt idx="70" formatCode="0">
                  <c:v>171.66666666666666</c:v>
                </c:pt>
                <c:pt idx="71" formatCode="0">
                  <c:v>151.33333333333334</c:v>
                </c:pt>
                <c:pt idx="72" formatCode="0">
                  <c:v>148</c:v>
                </c:pt>
                <c:pt idx="73" formatCode="0">
                  <c:v>153.5</c:v>
                </c:pt>
                <c:pt idx="74" formatCode="0">
                  <c:v>161.66666666666666</c:v>
                </c:pt>
                <c:pt idx="75" formatCode="0">
                  <c:v>169.66666666666666</c:v>
                </c:pt>
                <c:pt idx="76" formatCode="0">
                  <c:v>172.85714285714286</c:v>
                </c:pt>
                <c:pt idx="77" formatCode="0">
                  <c:v>161</c:v>
                </c:pt>
                <c:pt idx="78" formatCode="0">
                  <c:v>164.42857142857142</c:v>
                </c:pt>
                <c:pt idx="79" formatCode="0">
                  <c:v>171.71428571428572</c:v>
                </c:pt>
                <c:pt idx="80" formatCode="0">
                  <c:v>174.71428571428572</c:v>
                </c:pt>
                <c:pt idx="81" formatCode="0">
                  <c:v>166.57142857142858</c:v>
                </c:pt>
                <c:pt idx="82" formatCode="0">
                  <c:v>163.71428571428572</c:v>
                </c:pt>
                <c:pt idx="83" formatCode="0">
                  <c:v>159.14285714285714</c:v>
                </c:pt>
                <c:pt idx="84" formatCode="0">
                  <c:v>161.57142857142858</c:v>
                </c:pt>
                <c:pt idx="85" formatCode="0">
                  <c:v>165.42857142857142</c:v>
                </c:pt>
                <c:pt idx="86" formatCode="0">
                  <c:v>153.28571428571428</c:v>
                </c:pt>
                <c:pt idx="87" formatCode="0">
                  <c:v>152.57142857142858</c:v>
                </c:pt>
                <c:pt idx="88" formatCode="0">
                  <c:v>156.28571428571428</c:v>
                </c:pt>
                <c:pt idx="89" formatCode="0">
                  <c:v>156</c:v>
                </c:pt>
                <c:pt idx="90" formatCode="0">
                  <c:v>167.57142857142858</c:v>
                </c:pt>
                <c:pt idx="91" formatCode="0">
                  <c:v>167.14285714285714</c:v>
                </c:pt>
                <c:pt idx="92" formatCode="0">
                  <c:v>168.85714285714286</c:v>
                </c:pt>
                <c:pt idx="93" formatCode="0">
                  <c:v>171.57142857142858</c:v>
                </c:pt>
                <c:pt idx="94" formatCode="0">
                  <c:v>161.28571428571428</c:v>
                </c:pt>
                <c:pt idx="95" formatCode="0">
                  <c:v>157.14285714285714</c:v>
                </c:pt>
                <c:pt idx="96" formatCode="0">
                  <c:v>148.42857142857142</c:v>
                </c:pt>
                <c:pt idx="97" formatCode="0">
                  <c:v>130.42857142857142</c:v>
                </c:pt>
                <c:pt idx="98" formatCode="0">
                  <c:v>122</c:v>
                </c:pt>
                <c:pt idx="99" formatCode="0">
                  <c:v>132.16666666666666</c:v>
                </c:pt>
                <c:pt idx="100" formatCode="0">
                  <c:v>126.83333333333333</c:v>
                </c:pt>
                <c:pt idx="101" formatCode="0">
                  <c:v>129.66666666666666</c:v>
                </c:pt>
                <c:pt idx="102" formatCode="0">
                  <c:v>117.5</c:v>
                </c:pt>
                <c:pt idx="103" formatCode="0">
                  <c:v>128.5</c:v>
                </c:pt>
                <c:pt idx="104" formatCode="0">
                  <c:v>137.33333333333334</c:v>
                </c:pt>
                <c:pt idx="105" formatCode="0">
                  <c:v>137.33333333333334</c:v>
                </c:pt>
                <c:pt idx="106" formatCode="0">
                  <c:v>145.5</c:v>
                </c:pt>
                <c:pt idx="107" formatCode="0">
                  <c:v>148.5</c:v>
                </c:pt>
                <c:pt idx="108" formatCode="0">
                  <c:v>149</c:v>
                </c:pt>
                <c:pt idx="109" formatCode="0">
                  <c:v>164</c:v>
                </c:pt>
                <c:pt idx="110" formatCode="0">
                  <c:v>160.83333333333334</c:v>
                </c:pt>
                <c:pt idx="111" formatCode="0">
                  <c:v>157.5</c:v>
                </c:pt>
                <c:pt idx="112" formatCode="0">
                  <c:v>160.14285714285714</c:v>
                </c:pt>
                <c:pt idx="113" formatCode="0">
                  <c:v>145.85714285714286</c:v>
                </c:pt>
                <c:pt idx="114" formatCode="0">
                  <c:v>152.85714285714286</c:v>
                </c:pt>
                <c:pt idx="115" formatCode="0">
                  <c:v>153.57142857142858</c:v>
                </c:pt>
                <c:pt idx="116" formatCode="0">
                  <c:v>153</c:v>
                </c:pt>
                <c:pt idx="117" formatCode="0">
                  <c:v>150.57142857142858</c:v>
                </c:pt>
                <c:pt idx="118" formatCode="0">
                  <c:v>150.85714285714286</c:v>
                </c:pt>
                <c:pt idx="119" formatCode="0">
                  <c:v>146.28571428571428</c:v>
                </c:pt>
                <c:pt idx="120" formatCode="0">
                  <c:v>143.28571428571428</c:v>
                </c:pt>
                <c:pt idx="121" formatCode="0">
                  <c:v>140</c:v>
                </c:pt>
                <c:pt idx="122" formatCode="0">
                  <c:v>140.14285714285714</c:v>
                </c:pt>
                <c:pt idx="123" formatCode="0">
                  <c:v>138.57142857142858</c:v>
                </c:pt>
                <c:pt idx="124" formatCode="0">
                  <c:v>136.28571428571428</c:v>
                </c:pt>
                <c:pt idx="125" formatCode="0">
                  <c:v>140.42857142857142</c:v>
                </c:pt>
                <c:pt idx="126" formatCode="0">
                  <c:v>137.57142857142858</c:v>
                </c:pt>
                <c:pt idx="127" formatCode="0">
                  <c:v>153.71428571428572</c:v>
                </c:pt>
                <c:pt idx="128" formatCode="0">
                  <c:v>155.85714285714286</c:v>
                </c:pt>
                <c:pt idx="129" formatCode="0">
                  <c:v>155.71428571428572</c:v>
                </c:pt>
                <c:pt idx="130" formatCode="0">
                  <c:v>161</c:v>
                </c:pt>
                <c:pt idx="131" formatCode="0">
                  <c:v>158</c:v>
                </c:pt>
                <c:pt idx="132" formatCode="0">
                  <c:v>154.28571428571428</c:v>
                </c:pt>
                <c:pt idx="133" formatCode="0">
                  <c:v>150.42857142857142</c:v>
                </c:pt>
                <c:pt idx="134" formatCode="0">
                  <c:v>143</c:v>
                </c:pt>
                <c:pt idx="135" formatCode="0">
                  <c:v>149.42857142857142</c:v>
                </c:pt>
                <c:pt idx="136" formatCode="0">
                  <c:v>149.85714285714286</c:v>
                </c:pt>
                <c:pt idx="137" formatCode="0">
                  <c:v>150.57142857142858</c:v>
                </c:pt>
                <c:pt idx="138" formatCode="0">
                  <c:v>152.85714285714286</c:v>
                </c:pt>
                <c:pt idx="139" formatCode="0">
                  <c:v>144.42857142857142</c:v>
                </c:pt>
                <c:pt idx="140" formatCode="0">
                  <c:v>165.85714285714286</c:v>
                </c:pt>
                <c:pt idx="141" formatCode="0">
                  <c:v>158</c:v>
                </c:pt>
                <c:pt idx="142" formatCode="0">
                  <c:v>147.71428571428572</c:v>
                </c:pt>
                <c:pt idx="143" formatCode="0">
                  <c:v>146.85714285714286</c:v>
                </c:pt>
                <c:pt idx="144" formatCode="0">
                  <c:v>142.28571428571428</c:v>
                </c:pt>
                <c:pt idx="145" formatCode="0">
                  <c:v>149.71428571428572</c:v>
                </c:pt>
                <c:pt idx="146" formatCode="0">
                  <c:v>157.85714285714286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Dashboard'!$A$186:$A$332</c:f>
              <c:numCache>
                <c:formatCode>m/d;@</c:formatCode>
                <c:ptCount val="147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</c:numCache>
            </c:numRef>
          </c:cat>
          <c:val>
            <c:numRef>
              <c:f>'Comparing DOH to UF Dashboard'!$O$186:$O$332</c:f>
              <c:numCache>
                <c:formatCode>General</c:formatCode>
                <c:ptCount val="147"/>
                <c:pt idx="55" formatCode="0">
                  <c:v>94.714285714285708</c:v>
                </c:pt>
                <c:pt idx="56" formatCode="0">
                  <c:v>97</c:v>
                </c:pt>
                <c:pt idx="57" formatCode="0">
                  <c:v>97.571428571428569</c:v>
                </c:pt>
                <c:pt idx="58" formatCode="0">
                  <c:v>127.71428571428571</c:v>
                </c:pt>
                <c:pt idx="59" formatCode="0">
                  <c:v>89.428571428571431</c:v>
                </c:pt>
                <c:pt idx="60" formatCode="0">
                  <c:v>89.714285714285708</c:v>
                </c:pt>
                <c:pt idx="61" formatCode="0">
                  <c:v>94.714285714285708</c:v>
                </c:pt>
                <c:pt idx="62" formatCode="0">
                  <c:v>99.857142857142861</c:v>
                </c:pt>
                <c:pt idx="63" formatCode="0">
                  <c:v>115.42857142857143</c:v>
                </c:pt>
                <c:pt idx="64" formatCode="0">
                  <c:v>131.42857142857142</c:v>
                </c:pt>
                <c:pt idx="65" formatCode="0">
                  <c:v>122.57142857142857</c:v>
                </c:pt>
                <c:pt idx="66" formatCode="0">
                  <c:v>113.28571428571429</c:v>
                </c:pt>
                <c:pt idx="67" formatCode="0">
                  <c:v>110.42857142857143</c:v>
                </c:pt>
                <c:pt idx="68" formatCode="0">
                  <c:v>102.71428571428571</c:v>
                </c:pt>
                <c:pt idx="69" formatCode="0">
                  <c:v>104.16666666666667</c:v>
                </c:pt>
                <c:pt idx="70" formatCode="0">
                  <c:v>103</c:v>
                </c:pt>
                <c:pt idx="71" formatCode="0">
                  <c:v>100.33333333333333</c:v>
                </c:pt>
                <c:pt idx="72" formatCode="0">
                  <c:v>94.833333333333329</c:v>
                </c:pt>
                <c:pt idx="73" formatCode="0">
                  <c:v>105.33333333333333</c:v>
                </c:pt>
                <c:pt idx="74" formatCode="0">
                  <c:v>106.66666666666667</c:v>
                </c:pt>
                <c:pt idx="75" formatCode="0">
                  <c:v>112.66666666666667</c:v>
                </c:pt>
                <c:pt idx="76" formatCode="0">
                  <c:v>109.42857142857143</c:v>
                </c:pt>
                <c:pt idx="77" formatCode="0">
                  <c:v>97.428571428571431</c:v>
                </c:pt>
                <c:pt idx="78" formatCode="0">
                  <c:v>109.85714285714286</c:v>
                </c:pt>
                <c:pt idx="79" formatCode="0">
                  <c:v>111.14285714285714</c:v>
                </c:pt>
                <c:pt idx="80" formatCode="0">
                  <c:v>106.71428571428571</c:v>
                </c:pt>
                <c:pt idx="81" formatCode="0">
                  <c:v>105.85714285714286</c:v>
                </c:pt>
                <c:pt idx="82" formatCode="0">
                  <c:v>113</c:v>
                </c:pt>
                <c:pt idx="83" formatCode="0">
                  <c:v>113.57142857142857</c:v>
                </c:pt>
                <c:pt idx="84" formatCode="0">
                  <c:v>122.57142857142857</c:v>
                </c:pt>
                <c:pt idx="85" formatCode="0">
                  <c:v>111.28571428571429</c:v>
                </c:pt>
                <c:pt idx="86" formatCode="0">
                  <c:v>111.28571428571429</c:v>
                </c:pt>
                <c:pt idx="87" formatCode="0">
                  <c:v>110.28571428571429</c:v>
                </c:pt>
                <c:pt idx="88" formatCode="0">
                  <c:v>115.14285714285714</c:v>
                </c:pt>
                <c:pt idx="89" formatCode="0">
                  <c:v>113.14285714285714</c:v>
                </c:pt>
                <c:pt idx="90" formatCode="0">
                  <c:v>114</c:v>
                </c:pt>
                <c:pt idx="91" formatCode="0">
                  <c:v>112.28571428571429</c:v>
                </c:pt>
                <c:pt idx="92" formatCode="0">
                  <c:v>112.85714285714286</c:v>
                </c:pt>
                <c:pt idx="93" formatCode="0">
                  <c:v>110.71428571428571</c:v>
                </c:pt>
                <c:pt idx="94" formatCode="0">
                  <c:v>113</c:v>
                </c:pt>
                <c:pt idx="95" formatCode="0">
                  <c:v>108.57142857142857</c:v>
                </c:pt>
                <c:pt idx="96" formatCode="0">
                  <c:v>103.57142857142857</c:v>
                </c:pt>
                <c:pt idx="97" formatCode="0">
                  <c:v>102.42857142857143</c:v>
                </c:pt>
                <c:pt idx="98" formatCode="0">
                  <c:v>101.16666666666667</c:v>
                </c:pt>
                <c:pt idx="99" formatCode="0">
                  <c:v>103.16666666666667</c:v>
                </c:pt>
                <c:pt idx="100" formatCode="0">
                  <c:v>99.166666666666671</c:v>
                </c:pt>
                <c:pt idx="101" formatCode="0">
                  <c:v>100.5</c:v>
                </c:pt>
                <c:pt idx="102" formatCode="0">
                  <c:v>85.833333333333329</c:v>
                </c:pt>
                <c:pt idx="103" formatCode="0">
                  <c:v>95.333333333333329</c:v>
                </c:pt>
                <c:pt idx="104" formatCode="0">
                  <c:v>94.666666666666671</c:v>
                </c:pt>
                <c:pt idx="105" formatCode="0">
                  <c:v>94.666666666666671</c:v>
                </c:pt>
                <c:pt idx="106" formatCode="0">
                  <c:v>105.16666666666667</c:v>
                </c:pt>
                <c:pt idx="107" formatCode="0">
                  <c:v>105</c:v>
                </c:pt>
                <c:pt idx="108" formatCode="0">
                  <c:v>113.5</c:v>
                </c:pt>
                <c:pt idx="109" formatCode="0">
                  <c:v>126.66666666666667</c:v>
                </c:pt>
                <c:pt idx="110" formatCode="0">
                  <c:v>123.33333333333333</c:v>
                </c:pt>
                <c:pt idx="111" formatCode="0">
                  <c:v>126.66666666666667</c:v>
                </c:pt>
                <c:pt idx="112" formatCode="0">
                  <c:v>118.71428571428571</c:v>
                </c:pt>
                <c:pt idx="113" formatCode="0">
                  <c:v>114.57142857142857</c:v>
                </c:pt>
                <c:pt idx="114" formatCode="0">
                  <c:v>115.14285714285714</c:v>
                </c:pt>
                <c:pt idx="115" formatCode="0">
                  <c:v>101</c:v>
                </c:pt>
                <c:pt idx="116" formatCode="0">
                  <c:v>103.42857142857143</c:v>
                </c:pt>
                <c:pt idx="117" formatCode="0">
                  <c:v>99</c:v>
                </c:pt>
                <c:pt idx="118" formatCode="0">
                  <c:v>98.857142857142861</c:v>
                </c:pt>
                <c:pt idx="119" formatCode="0">
                  <c:v>105</c:v>
                </c:pt>
                <c:pt idx="120" formatCode="0">
                  <c:v>101.57142857142857</c:v>
                </c:pt>
                <c:pt idx="121" formatCode="0">
                  <c:v>92.857142857142861</c:v>
                </c:pt>
                <c:pt idx="122" formatCode="0">
                  <c:v>100.42857142857143</c:v>
                </c:pt>
                <c:pt idx="123" formatCode="0">
                  <c:v>97.285714285714292</c:v>
                </c:pt>
                <c:pt idx="124" formatCode="0">
                  <c:v>93.285714285714292</c:v>
                </c:pt>
                <c:pt idx="125" formatCode="0">
                  <c:v>94</c:v>
                </c:pt>
                <c:pt idx="126" formatCode="0">
                  <c:v>82.428571428571431</c:v>
                </c:pt>
                <c:pt idx="127" formatCode="0">
                  <c:v>83.857142857142861</c:v>
                </c:pt>
                <c:pt idx="128" formatCode="0">
                  <c:v>91.142857142857139</c:v>
                </c:pt>
                <c:pt idx="129" formatCode="0">
                  <c:v>91.714285714285708</c:v>
                </c:pt>
                <c:pt idx="130" formatCode="0">
                  <c:v>92.285714285714292</c:v>
                </c:pt>
                <c:pt idx="131" formatCode="0">
                  <c:v>89.857142857142861</c:v>
                </c:pt>
                <c:pt idx="132" formatCode="0">
                  <c:v>96.142857142857139</c:v>
                </c:pt>
                <c:pt idx="133" formatCode="0">
                  <c:v>95.428571428571431</c:v>
                </c:pt>
                <c:pt idx="134" formatCode="0">
                  <c:v>88.571428571428569</c:v>
                </c:pt>
                <c:pt idx="135" formatCode="0">
                  <c:v>98.285714285714292</c:v>
                </c:pt>
                <c:pt idx="136" formatCode="0">
                  <c:v>94.428571428571431</c:v>
                </c:pt>
                <c:pt idx="137" formatCode="0">
                  <c:v>95</c:v>
                </c:pt>
                <c:pt idx="138" formatCode="0">
                  <c:v>96.857142857142861</c:v>
                </c:pt>
                <c:pt idx="139" formatCode="0">
                  <c:v>79.285714285714292</c:v>
                </c:pt>
                <c:pt idx="140" formatCode="0">
                  <c:v>102.42857142857143</c:v>
                </c:pt>
                <c:pt idx="141" formatCode="0">
                  <c:v>97.857142857142861</c:v>
                </c:pt>
                <c:pt idx="142" formatCode="0">
                  <c:v>89.857142857142861</c:v>
                </c:pt>
                <c:pt idx="143" formatCode="0">
                  <c:v>87.714285714285708</c:v>
                </c:pt>
                <c:pt idx="144" formatCode="0">
                  <c:v>93.285714285714292</c:v>
                </c:pt>
                <c:pt idx="145" formatCode="0">
                  <c:v>95.571428571428569</c:v>
                </c:pt>
                <c:pt idx="146" formatCode="0">
                  <c:v>105.85714285714286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Dashboard'!$A$186:$A$332</c:f>
              <c:numCache>
                <c:formatCode>m/d;@</c:formatCode>
                <c:ptCount val="147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</c:numCache>
            </c:numRef>
          </c:cat>
          <c:val>
            <c:numRef>
              <c:f>'Comparing DOH to UF Dashboard'!$F$186:$F$332</c:f>
              <c:numCache>
                <c:formatCode>0</c:formatCode>
                <c:ptCount val="147"/>
                <c:pt idx="0">
                  <c:v>444</c:v>
                </c:pt>
                <c:pt idx="1">
                  <c:v>470.28571428571428</c:v>
                </c:pt>
                <c:pt idx="2">
                  <c:v>410.85714285714283</c:v>
                </c:pt>
                <c:pt idx="3">
                  <c:v>414.28571428571428</c:v>
                </c:pt>
                <c:pt idx="4">
                  <c:v>460.42857142857144</c:v>
                </c:pt>
                <c:pt idx="5">
                  <c:v>441.28571428571428</c:v>
                </c:pt>
                <c:pt idx="6">
                  <c:v>428.28571428571428</c:v>
                </c:pt>
                <c:pt idx="7">
                  <c:v>410.42857142857144</c:v>
                </c:pt>
                <c:pt idx="8">
                  <c:v>402.85714285714283</c:v>
                </c:pt>
                <c:pt idx="9">
                  <c:v>466.28571428571428</c:v>
                </c:pt>
                <c:pt idx="10">
                  <c:v>485</c:v>
                </c:pt>
                <c:pt idx="11">
                  <c:v>509.71428571428572</c:v>
                </c:pt>
                <c:pt idx="12">
                  <c:v>530.42857142857144</c:v>
                </c:pt>
                <c:pt idx="13">
                  <c:v>528.85714285714289</c:v>
                </c:pt>
                <c:pt idx="14">
                  <c:v>558.85714285714289</c:v>
                </c:pt>
                <c:pt idx="15">
                  <c:v>564</c:v>
                </c:pt>
                <c:pt idx="16">
                  <c:v>566.14285714285711</c:v>
                </c:pt>
                <c:pt idx="17">
                  <c:v>584.16666666666663</c:v>
                </c:pt>
                <c:pt idx="18">
                  <c:v>528.16666666666663</c:v>
                </c:pt>
                <c:pt idx="19">
                  <c:v>586.66666666666663</c:v>
                </c:pt>
                <c:pt idx="20">
                  <c:v>550.16666666666663</c:v>
                </c:pt>
                <c:pt idx="21">
                  <c:v>611.33333333333337</c:v>
                </c:pt>
                <c:pt idx="22">
                  <c:v>639.83333333333337</c:v>
                </c:pt>
                <c:pt idx="23">
                  <c:v>556.16666666666663</c:v>
                </c:pt>
                <c:pt idx="24">
                  <c:v>518.28571428571433</c:v>
                </c:pt>
                <c:pt idx="25">
                  <c:v>545</c:v>
                </c:pt>
                <c:pt idx="26">
                  <c:v>517</c:v>
                </c:pt>
                <c:pt idx="27">
                  <c:v>619.42857142857144</c:v>
                </c:pt>
                <c:pt idx="28">
                  <c:v>611.57142857142856</c:v>
                </c:pt>
                <c:pt idx="29">
                  <c:v>627.71428571428567</c:v>
                </c:pt>
                <c:pt idx="30">
                  <c:v>624.85714285714289</c:v>
                </c:pt>
                <c:pt idx="31">
                  <c:v>602.57142857142856</c:v>
                </c:pt>
                <c:pt idx="32">
                  <c:v>624</c:v>
                </c:pt>
                <c:pt idx="33">
                  <c:v>684.71428571428567</c:v>
                </c:pt>
                <c:pt idx="34">
                  <c:v>708.14285714285711</c:v>
                </c:pt>
                <c:pt idx="35">
                  <c:v>661</c:v>
                </c:pt>
                <c:pt idx="36">
                  <c:v>652.85714285714289</c:v>
                </c:pt>
                <c:pt idx="37">
                  <c:v>657.57142857142856</c:v>
                </c:pt>
                <c:pt idx="38">
                  <c:v>665.14285714285711</c:v>
                </c:pt>
                <c:pt idx="39">
                  <c:v>698</c:v>
                </c:pt>
                <c:pt idx="40">
                  <c:v>701.57142857142856</c:v>
                </c:pt>
                <c:pt idx="41">
                  <c:v>684.71428571428567</c:v>
                </c:pt>
                <c:pt idx="42">
                  <c:v>735.14285714285711</c:v>
                </c:pt>
                <c:pt idx="43">
                  <c:v>739.57142857142856</c:v>
                </c:pt>
                <c:pt idx="44">
                  <c:v>755.85714285714289</c:v>
                </c:pt>
                <c:pt idx="45">
                  <c:v>729.57142857142856</c:v>
                </c:pt>
                <c:pt idx="46">
                  <c:v>689</c:v>
                </c:pt>
                <c:pt idx="47">
                  <c:v>713</c:v>
                </c:pt>
                <c:pt idx="48">
                  <c:v>675.85714285714289</c:v>
                </c:pt>
                <c:pt idx="49">
                  <c:v>678.14285714285711</c:v>
                </c:pt>
                <c:pt idx="50">
                  <c:v>763.14285714285711</c:v>
                </c:pt>
                <c:pt idx="51">
                  <c:v>724.85714285714289</c:v>
                </c:pt>
                <c:pt idx="52">
                  <c:v>743.57142857142856</c:v>
                </c:pt>
                <c:pt idx="53">
                  <c:v>729.71428571428567</c:v>
                </c:pt>
                <c:pt idx="54">
                  <c:v>749.28571428571433</c:v>
                </c:pt>
                <c:pt idx="55">
                  <c:v>772.28571428571433</c:v>
                </c:pt>
                <c:pt idx="56">
                  <c:v>648.14285714285711</c:v>
                </c:pt>
                <c:pt idx="57">
                  <c:v>490.71428571428572</c:v>
                </c:pt>
                <c:pt idx="58">
                  <c:v>567.28571428571433</c:v>
                </c:pt>
                <c:pt idx="59">
                  <c:v>562.57142857142856</c:v>
                </c:pt>
                <c:pt idx="60">
                  <c:v>568.71428571428567</c:v>
                </c:pt>
                <c:pt idx="61">
                  <c:v>689</c:v>
                </c:pt>
                <c:pt idx="62">
                  <c:v>700.28571428571433</c:v>
                </c:pt>
                <c:pt idx="63">
                  <c:v>926</c:v>
                </c:pt>
                <c:pt idx="64">
                  <c:v>1195.2857142857142</c:v>
                </c:pt>
                <c:pt idx="65">
                  <c:v>1223.8571428571429</c:v>
                </c:pt>
                <c:pt idx="66">
                  <c:v>1227.1428571428571</c:v>
                </c:pt>
                <c:pt idx="67">
                  <c:v>1408.8571428571429</c:v>
                </c:pt>
                <c:pt idx="68">
                  <c:v>1416.2857142857142</c:v>
                </c:pt>
                <c:pt idx="69">
                  <c:v>1485.2857142857142</c:v>
                </c:pt>
                <c:pt idx="70">
                  <c:v>1244.1428571428571</c:v>
                </c:pt>
                <c:pt idx="71">
                  <c:v>936</c:v>
                </c:pt>
                <c:pt idx="72">
                  <c:v>828.28571428571433</c:v>
                </c:pt>
                <c:pt idx="73">
                  <c:v>817.42857142857144</c:v>
                </c:pt>
                <c:pt idx="74">
                  <c:v>623.28571428571433</c:v>
                </c:pt>
                <c:pt idx="75">
                  <c:v>415.85714285714283</c:v>
                </c:pt>
                <c:pt idx="76">
                  <c:v>332.14285714285717</c:v>
                </c:pt>
                <c:pt idx="77">
                  <c:v>463.71428571428572</c:v>
                </c:pt>
                <c:pt idx="78">
                  <c:v>677.14285714285711</c:v>
                </c:pt>
                <c:pt idx="79">
                  <c:v>681.85714285714289</c:v>
                </c:pt>
                <c:pt idx="80">
                  <c:v>681.14285714285711</c:v>
                </c:pt>
                <c:pt idx="81">
                  <c:v>663.14285714285711</c:v>
                </c:pt>
                <c:pt idx="82">
                  <c:v>668.71428571428567</c:v>
                </c:pt>
                <c:pt idx="83">
                  <c:v>668.71428571428567</c:v>
                </c:pt>
                <c:pt idx="84">
                  <c:v>665.42857142857144</c:v>
                </c:pt>
                <c:pt idx="85">
                  <c:v>733.85714285714289</c:v>
                </c:pt>
                <c:pt idx="86">
                  <c:v>730.28571428571433</c:v>
                </c:pt>
                <c:pt idx="87">
                  <c:v>744.42857142857144</c:v>
                </c:pt>
                <c:pt idx="88">
                  <c:v>726</c:v>
                </c:pt>
                <c:pt idx="89">
                  <c:v>783.42857142857144</c:v>
                </c:pt>
                <c:pt idx="90">
                  <c:v>870.85714285714289</c:v>
                </c:pt>
                <c:pt idx="91">
                  <c:v>866.57142857142856</c:v>
                </c:pt>
                <c:pt idx="92">
                  <c:v>936.57142857142856</c:v>
                </c:pt>
                <c:pt idx="93">
                  <c:v>936.57142857142856</c:v>
                </c:pt>
                <c:pt idx="94">
                  <c:v>923.85714285714289</c:v>
                </c:pt>
                <c:pt idx="95">
                  <c:v>964.42857142857144</c:v>
                </c:pt>
                <c:pt idx="96">
                  <c:v>925.57142857142856</c:v>
                </c:pt>
                <c:pt idx="97">
                  <c:v>762.71428571428567</c:v>
                </c:pt>
                <c:pt idx="98">
                  <c:v>615</c:v>
                </c:pt>
                <c:pt idx="99">
                  <c:v>253</c:v>
                </c:pt>
                <c:pt idx="100">
                  <c:v>260.71428571428572</c:v>
                </c:pt>
                <c:pt idx="101">
                  <c:v>299.14285714285717</c:v>
                </c:pt>
                <c:pt idx="102">
                  <c:v>269.42857142857144</c:v>
                </c:pt>
                <c:pt idx="103">
                  <c:v>163</c:v>
                </c:pt>
                <c:pt idx="104">
                  <c:v>95.571428571428569</c:v>
                </c:pt>
                <c:pt idx="105">
                  <c:v>97.428571428571431</c:v>
                </c:pt>
                <c:pt idx="106">
                  <c:v>111.42857142857143</c:v>
                </c:pt>
                <c:pt idx="107">
                  <c:v>102.71428571428571</c:v>
                </c:pt>
                <c:pt idx="108">
                  <c:v>62.285714285714285</c:v>
                </c:pt>
                <c:pt idx="109">
                  <c:v>365.85714285714283</c:v>
                </c:pt>
                <c:pt idx="110">
                  <c:v>691.14285714285711</c:v>
                </c:pt>
                <c:pt idx="111">
                  <c:v>1060.2857142857142</c:v>
                </c:pt>
                <c:pt idx="112">
                  <c:v>1327.8571428571429</c:v>
                </c:pt>
                <c:pt idx="113">
                  <c:v>1851.1428571428571</c:v>
                </c:pt>
                <c:pt idx="114">
                  <c:v>1860.4285714285713</c:v>
                </c:pt>
                <c:pt idx="115">
                  <c:v>1873.4285714285713</c:v>
                </c:pt>
                <c:pt idx="116">
                  <c:v>2194.2857142857142</c:v>
                </c:pt>
                <c:pt idx="117">
                  <c:v>2501.5714285714284</c:v>
                </c:pt>
                <c:pt idx="118">
                  <c:v>2317.1428571428573</c:v>
                </c:pt>
                <c:pt idx="119">
                  <c:v>2577.5714285714284</c:v>
                </c:pt>
                <c:pt idx="120">
                  <c:v>2283.5714285714284</c:v>
                </c:pt>
                <c:pt idx="121">
                  <c:v>2482.4285714285716</c:v>
                </c:pt>
                <c:pt idx="122">
                  <c:v>2573.8571428571427</c:v>
                </c:pt>
                <c:pt idx="123">
                  <c:v>2304.7142857142858</c:v>
                </c:pt>
                <c:pt idx="124">
                  <c:v>1915.4285714285713</c:v>
                </c:pt>
                <c:pt idx="125">
                  <c:v>2024.7142857142858</c:v>
                </c:pt>
                <c:pt idx="126">
                  <c:v>1845.5714285714287</c:v>
                </c:pt>
                <c:pt idx="127">
                  <c:v>2151</c:v>
                </c:pt>
                <c:pt idx="128">
                  <c:v>1943.4285714285713</c:v>
                </c:pt>
                <c:pt idx="129">
                  <c:v>1939</c:v>
                </c:pt>
                <c:pt idx="130">
                  <c:v>1969.4285714285713</c:v>
                </c:pt>
                <c:pt idx="131">
                  <c:v>1962.2857142857142</c:v>
                </c:pt>
                <c:pt idx="132">
                  <c:v>2054.4285714285716</c:v>
                </c:pt>
                <c:pt idx="133">
                  <c:v>1917.8571428571429</c:v>
                </c:pt>
                <c:pt idx="134">
                  <c:v>2045.8571428571429</c:v>
                </c:pt>
                <c:pt idx="135">
                  <c:v>2046.5714285714287</c:v>
                </c:pt>
                <c:pt idx="136">
                  <c:v>2050.8571428571427</c:v>
                </c:pt>
                <c:pt idx="137">
                  <c:v>1929.2857142857142</c:v>
                </c:pt>
                <c:pt idx="138">
                  <c:v>2050.1428571428573</c:v>
                </c:pt>
                <c:pt idx="139">
                  <c:v>1992.5714285714287</c:v>
                </c:pt>
                <c:pt idx="140">
                  <c:v>2155.2857142857142</c:v>
                </c:pt>
                <c:pt idx="141">
                  <c:v>2051.8571428571427</c:v>
                </c:pt>
                <c:pt idx="142">
                  <c:v>2055</c:v>
                </c:pt>
                <c:pt idx="143">
                  <c:v>2054.7142857142858</c:v>
                </c:pt>
                <c:pt idx="144">
                  <c:v>2094.5714285714284</c:v>
                </c:pt>
                <c:pt idx="145">
                  <c:v>2054</c:v>
                </c:pt>
                <c:pt idx="146">
                  <c:v>2036.1428571428571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Case Count Graph 2/12/21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Dashboard'!$B$8:$B$332</c:f>
              <c:numCache>
                <c:formatCode>General</c:formatCode>
                <c:ptCount val="3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44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65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1"/>
          <c:order val="1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Dashboard'!$J$8:$J$332</c:f>
              <c:numCache>
                <c:formatCode>General</c:formatCode>
                <c:ptCount val="325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ser>
          <c:idx val="2"/>
          <c:order val="2"/>
          <c:tx>
            <c:strRef>
              <c:f>'Comparing DOH to UF Dashboard'!$M$2</c:f>
              <c:strCache>
                <c:ptCount val="1"/>
                <c:pt idx="0">
                  <c:v>Positivity Rate @ UF Health Shands Hospital (7 Day Moving Average)</c:v>
                </c:pt>
              </c:strCache>
            </c:strRef>
          </c:tx>
          <c:spPr>
            <a:ln w="3492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Dashboard'!$M$8:$M$332</c:f>
              <c:numCache>
                <c:formatCode>General</c:formatCode>
                <c:ptCount val="325"/>
                <c:pt idx="233" formatCode="0%">
                  <c:v>8.135860979462875E-2</c:v>
                </c:pt>
                <c:pt idx="234" formatCode="0%">
                  <c:v>7.6086956521739135E-2</c:v>
                </c:pt>
                <c:pt idx="235" formatCode="0%">
                  <c:v>7.3676680972818306E-2</c:v>
                </c:pt>
                <c:pt idx="236" formatCode="0%">
                  <c:v>7.8171978352375229E-2</c:v>
                </c:pt>
                <c:pt idx="237" formatCode="0%">
                  <c:v>8.1037277147487846E-2</c:v>
                </c:pt>
                <c:pt idx="238" formatCode="0%">
                  <c:v>8.2516339869281044E-2</c:v>
                </c:pt>
                <c:pt idx="239" formatCode="0%">
                  <c:v>7.7777777777777779E-2</c:v>
                </c:pt>
                <c:pt idx="240" formatCode="0%">
                  <c:v>6.6147859922178989E-2</c:v>
                </c:pt>
                <c:pt idx="241" formatCode="0%">
                  <c:v>7.9812206572769953E-2</c:v>
                </c:pt>
                <c:pt idx="242" formatCode="0%">
                  <c:v>7.7524893314367002E-2</c:v>
                </c:pt>
                <c:pt idx="243" formatCode="0%">
                  <c:v>7.4500768049155147E-2</c:v>
                </c:pt>
                <c:pt idx="244" formatCode="0%">
                  <c:v>8.0721003134796243E-2</c:v>
                </c:pt>
                <c:pt idx="245" formatCode="0%">
                  <c:v>8.2792207792207792E-2</c:v>
                </c:pt>
                <c:pt idx="246" formatCode="0%">
                  <c:v>8.7171052631578941E-2</c:v>
                </c:pt>
                <c:pt idx="247" formatCode="0%">
                  <c:v>9.0457256461232607E-2</c:v>
                </c:pt>
                <c:pt idx="248" formatCode="0%">
                  <c:v>8.3629893238434158E-2</c:v>
                </c:pt>
                <c:pt idx="249" formatCode="0%">
                  <c:v>9.5617529880478086E-2</c:v>
                </c:pt>
                <c:pt idx="250" formatCode="0%">
                  <c:v>9.9391480730223122E-2</c:v>
                </c:pt>
                <c:pt idx="251" formatCode="0%">
                  <c:v>9.7943192948090105E-2</c:v>
                </c:pt>
                <c:pt idx="252" formatCode="0%">
                  <c:v>9.683426443202979E-2</c:v>
                </c:pt>
                <c:pt idx="253" formatCode="0%">
                  <c:v>9.5111111111111105E-2</c:v>
                </c:pt>
                <c:pt idx="254" formatCode="0%">
                  <c:v>9.3632958801498134E-2</c:v>
                </c:pt>
                <c:pt idx="255" formatCode="0%">
                  <c:v>9.4051446945337625E-2</c:v>
                </c:pt>
                <c:pt idx="256" formatCode="0%">
                  <c:v>9.4413847364280101E-2</c:v>
                </c:pt>
                <c:pt idx="257" formatCode="0%">
                  <c:v>8.593155893536121E-2</c:v>
                </c:pt>
                <c:pt idx="258" formatCode="0%">
                  <c:v>8.3895131086142327E-2</c:v>
                </c:pt>
                <c:pt idx="259" formatCode="0%">
                  <c:v>8.9062500000000003E-2</c:v>
                </c:pt>
                <c:pt idx="260" formatCode="0%">
                  <c:v>8.6852589641434261E-2</c:v>
                </c:pt>
                <c:pt idx="261" formatCode="0%">
                  <c:v>8.4634346754313888E-2</c:v>
                </c:pt>
                <c:pt idx="262" formatCode="0%">
                  <c:v>8.4210526315789472E-2</c:v>
                </c:pt>
                <c:pt idx="263" formatCode="0%">
                  <c:v>8.2408874801901746E-2</c:v>
                </c:pt>
                <c:pt idx="264" formatCode="0%">
                  <c:v>8.8360237892948168E-2</c:v>
                </c:pt>
                <c:pt idx="265" formatCode="0%">
                  <c:v>9.6446700507614211E-2</c:v>
                </c:pt>
                <c:pt idx="266" formatCode="0%">
                  <c:v>9.1362126245847178E-2</c:v>
                </c:pt>
                <c:pt idx="267" formatCode="0%">
                  <c:v>9.602649006622517E-2</c:v>
                </c:pt>
                <c:pt idx="268" formatCode="0%">
                  <c:v>0.10252486610558531</c:v>
                </c:pt>
                <c:pt idx="269" formatCode="0%">
                  <c:v>0.10413476263399694</c:v>
                </c:pt>
                <c:pt idx="270" formatCode="0%">
                  <c:v>0.10182370820668693</c:v>
                </c:pt>
                <c:pt idx="271" formatCode="0%">
                  <c:v>0.10639880952380952</c:v>
                </c:pt>
                <c:pt idx="272" formatCode="0%">
                  <c:v>0.10396825396825397</c:v>
                </c:pt>
                <c:pt idx="273" formatCode="0%">
                  <c:v>0.10858995137763371</c:v>
                </c:pt>
                <c:pt idx="274" formatCode="0%">
                  <c:v>0.11874469889737066</c:v>
                </c:pt>
                <c:pt idx="275" formatCode="0%">
                  <c:v>0.12881679389312978</c:v>
                </c:pt>
                <c:pt idx="276" formatCode="0%">
                  <c:v>0.13780918727915195</c:v>
                </c:pt>
                <c:pt idx="277" formatCode="0%">
                  <c:v>0.15277777777777779</c:v>
                </c:pt>
                <c:pt idx="278" formatCode="0%">
                  <c:v>0.16921397379912664</c:v>
                </c:pt>
                <c:pt idx="279" formatCode="0%">
                  <c:v>0.17497348886532343</c:v>
                </c:pt>
                <c:pt idx="280" formatCode="0%">
                  <c:v>0.20068027210884354</c:v>
                </c:pt>
                <c:pt idx="281" formatCode="0%">
                  <c:v>0.19687499999999999</c:v>
                </c:pt>
                <c:pt idx="282" formatCode="0%">
                  <c:v>0.18737672583826431</c:v>
                </c:pt>
                <c:pt idx="283" formatCode="0%">
                  <c:v>0.18737672583826431</c:v>
                </c:pt>
                <c:pt idx="284" formatCode="0%">
                  <c:v>0.20054945054945056</c:v>
                </c:pt>
                <c:pt idx="285" formatCode="0%">
                  <c:v>0.20161290322580644</c:v>
                </c:pt>
                <c:pt idx="286" formatCode="0%">
                  <c:v>0.20884955752212389</c:v>
                </c:pt>
                <c:pt idx="287" formatCode="0%">
                  <c:v>0.19211822660098521</c:v>
                </c:pt>
                <c:pt idx="288" formatCode="0%">
                  <c:v>0.19850498338870431</c:v>
                </c:pt>
                <c:pt idx="289" formatCode="0%">
                  <c:v>0.20387531592249369</c:v>
                </c:pt>
                <c:pt idx="290" formatCode="0%">
                  <c:v>0.19814020028612303</c:v>
                </c:pt>
                <c:pt idx="291" formatCode="0%">
                  <c:v>0.19542947202521671</c:v>
                </c:pt>
                <c:pt idx="292" formatCode="0%">
                  <c:v>0.18320610687022901</c:v>
                </c:pt>
                <c:pt idx="293" formatCode="0%">
                  <c:v>0.17371252882398155</c:v>
                </c:pt>
                <c:pt idx="294" formatCode="0%">
                  <c:v>0.17233384853168471</c:v>
                </c:pt>
                <c:pt idx="295" formatCode="0%">
                  <c:v>0.1681136543014996</c:v>
                </c:pt>
                <c:pt idx="296" formatCode="0%">
                  <c:v>0.16389548693586697</c:v>
                </c:pt>
                <c:pt idx="297" formatCode="0%">
                  <c:v>0.16339869281045752</c:v>
                </c:pt>
                <c:pt idx="298" formatCode="0%">
                  <c:v>0.15071972904318373</c:v>
                </c:pt>
                <c:pt idx="299" formatCode="0%">
                  <c:v>0.14410480349344978</c:v>
                </c:pt>
                <c:pt idx="300" formatCode="0%">
                  <c:v>0.13947368421052631</c:v>
                </c:pt>
                <c:pt idx="301" formatCode="0%">
                  <c:v>0.13547237076648841</c:v>
                </c:pt>
                <c:pt idx="302" formatCode="0%">
                  <c:v>0.12876712328767123</c:v>
                </c:pt>
                <c:pt idx="303" formatCode="0%">
                  <c:v>0.12544483985765126</c:v>
                </c:pt>
                <c:pt idx="304" formatCode="0%">
                  <c:v>0.12613430127041741</c:v>
                </c:pt>
                <c:pt idx="305" formatCode="0%">
                  <c:v>0.12306438467807661</c:v>
                </c:pt>
                <c:pt idx="306" formatCode="0%">
                  <c:v>0.12789768185451639</c:v>
                </c:pt>
                <c:pt idx="307" formatCode="0%">
                  <c:v>0.12449799196787148</c:v>
                </c:pt>
                <c:pt idx="308" formatCode="0%">
                  <c:v>0.12295719844357976</c:v>
                </c:pt>
                <c:pt idx="309" formatCode="0%">
                  <c:v>0.12569169960474308</c:v>
                </c:pt>
                <c:pt idx="310" formatCode="0%">
                  <c:v>0.12762520193861066</c:v>
                </c:pt>
                <c:pt idx="311" formatCode="0%">
                  <c:v>0.12176814011676397</c:v>
                </c:pt>
                <c:pt idx="312" formatCode="0%">
                  <c:v>0.11728395061728394</c:v>
                </c:pt>
                <c:pt idx="313" formatCode="0%">
                  <c:v>0.11205432937181664</c:v>
                </c:pt>
                <c:pt idx="314" formatCode="0%">
                  <c:v>0.1117696867061812</c:v>
                </c:pt>
                <c:pt idx="315" formatCode="0%">
                  <c:v>0.10677966101694915</c:v>
                </c:pt>
                <c:pt idx="316" formatCode="0%">
                  <c:v>0.10008410428931876</c:v>
                </c:pt>
                <c:pt idx="317" formatCode="0%">
                  <c:v>9.6514745308310987E-2</c:v>
                </c:pt>
                <c:pt idx="318" formatCode="0%">
                  <c:v>8.6546026750590088E-2</c:v>
                </c:pt>
                <c:pt idx="319" formatCode="0%">
                  <c:v>8.6705202312138727E-2</c:v>
                </c:pt>
                <c:pt idx="320" formatCode="0%">
                  <c:v>7.8431372549019607E-2</c:v>
                </c:pt>
                <c:pt idx="321" formatCode="0%">
                  <c:v>7.719928186714542E-2</c:v>
                </c:pt>
                <c:pt idx="322" formatCode="0%">
                  <c:v>7.6066790352504632E-2</c:v>
                </c:pt>
                <c:pt idx="323" formatCode="0%">
                  <c:v>7.0921985815602842E-2</c:v>
                </c:pt>
                <c:pt idx="324" formatCode="0%">
                  <c:v>6.3559322033898302E-2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820-B797-58129A83D41D}"/>
            </c:ext>
          </c:extLst>
        </c:ser>
        <c:ser>
          <c:idx val="3"/>
          <c:order val="3"/>
          <c:tx>
            <c:strRef>
              <c:f>'Comparing DOH to UF Dashboard'!$P$2</c:f>
              <c:strCache>
                <c:ptCount val="1"/>
                <c:pt idx="0">
                  <c:v>Positivity Rate @ UF Health Jacksonville (7 Day Moving Average)</c:v>
                </c:pt>
              </c:strCache>
            </c:strRef>
          </c:tx>
          <c:spPr>
            <a:ln w="3492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Dashboard'!$P$8:$P$332</c:f>
              <c:numCache>
                <c:formatCode>General</c:formatCode>
                <c:ptCount val="325"/>
                <c:pt idx="233" formatCode="0%">
                  <c:v>0.10284167794316644</c:v>
                </c:pt>
                <c:pt idx="234" formatCode="0%">
                  <c:v>0.10775295663600526</c:v>
                </c:pt>
                <c:pt idx="235" formatCode="0%">
                  <c:v>0.10835509138381201</c:v>
                </c:pt>
                <c:pt idx="236" formatCode="0%">
                  <c:v>9.6056622851365014E-2</c:v>
                </c:pt>
                <c:pt idx="237" formatCode="0%">
                  <c:v>8.7463556851311949E-2</c:v>
                </c:pt>
                <c:pt idx="238" formatCode="0%">
                  <c:v>8.3211678832116789E-2</c:v>
                </c:pt>
                <c:pt idx="239" formatCode="0%">
                  <c:v>8.6776859504132234E-2</c:v>
                </c:pt>
                <c:pt idx="240" formatCode="0%">
                  <c:v>8.1471747700394212E-2</c:v>
                </c:pt>
                <c:pt idx="241" formatCode="0%">
                  <c:v>7.8677309007981755E-2</c:v>
                </c:pt>
                <c:pt idx="242" formatCode="0%">
                  <c:v>8.3665338645418322E-2</c:v>
                </c:pt>
                <c:pt idx="243" formatCode="0%">
                  <c:v>9.2063492063492069E-2</c:v>
                </c:pt>
                <c:pt idx="244" formatCode="0%">
                  <c:v>9.6810933940774488E-2</c:v>
                </c:pt>
                <c:pt idx="245" formatCode="0%">
                  <c:v>0.10324825986078887</c:v>
                </c:pt>
                <c:pt idx="246" formatCode="0%">
                  <c:v>0.1167076167076167</c:v>
                </c:pt>
                <c:pt idx="247" formatCode="0%">
                  <c:v>0.12464985994397759</c:v>
                </c:pt>
                <c:pt idx="248" formatCode="0%">
                  <c:v>0.14285714285714285</c:v>
                </c:pt>
                <c:pt idx="249" formatCode="0%">
                  <c:v>0.13505747126436782</c:v>
                </c:pt>
                <c:pt idx="250" formatCode="0%">
                  <c:v>0.13394216133942161</c:v>
                </c:pt>
                <c:pt idx="251" formatCode="0%">
                  <c:v>0.11731843575418995</c:v>
                </c:pt>
                <c:pt idx="252" formatCode="0%">
                  <c:v>0.11966987620357634</c:v>
                </c:pt>
                <c:pt idx="253" formatCode="0%">
                  <c:v>0.10344827586206896</c:v>
                </c:pt>
                <c:pt idx="254" formatCode="0%">
                  <c:v>0.12055109070034443</c:v>
                </c:pt>
                <c:pt idx="255" formatCode="0%">
                  <c:v>0.10144927536231885</c:v>
                </c:pt>
                <c:pt idx="256" formatCode="0%">
                  <c:v>0.10268378063010501</c:v>
                </c:pt>
                <c:pt idx="257" formatCode="0%">
                  <c:v>0.10057803468208093</c:v>
                </c:pt>
                <c:pt idx="258" formatCode="0%">
                  <c:v>0.11071428571428571</c:v>
                </c:pt>
                <c:pt idx="259" formatCode="0%">
                  <c:v>0.10615199034981906</c:v>
                </c:pt>
                <c:pt idx="260" formatCode="0%">
                  <c:v>0.10419026047565119</c:v>
                </c:pt>
                <c:pt idx="261" formatCode="0%">
                  <c:v>8.9347079037800689E-2</c:v>
                </c:pt>
                <c:pt idx="262" formatCode="0%">
                  <c:v>0.10157068062827225</c:v>
                </c:pt>
                <c:pt idx="263" formatCode="0%">
                  <c:v>0.10562571756601608</c:v>
                </c:pt>
                <c:pt idx="264" formatCode="0%">
                  <c:v>0.11477272727272728</c:v>
                </c:pt>
                <c:pt idx="265" formatCode="0%">
                  <c:v>0.11972633979475485</c:v>
                </c:pt>
                <c:pt idx="266" formatCode="0%">
                  <c:v>0.12676056338028169</c:v>
                </c:pt>
                <c:pt idx="267" formatCode="0%">
                  <c:v>0.14378378378378379</c:v>
                </c:pt>
                <c:pt idx="268" formatCode="0%">
                  <c:v>0.15015974440894569</c:v>
                </c:pt>
                <c:pt idx="269" formatCode="0%">
                  <c:v>0.14565217391304347</c:v>
                </c:pt>
                <c:pt idx="270" formatCode="0%">
                  <c:v>0.16046758767268862</c:v>
                </c:pt>
                <c:pt idx="271" formatCode="0%">
                  <c:v>0.17989417989417988</c:v>
                </c:pt>
                <c:pt idx="272" formatCode="0%">
                  <c:v>0.18115942028985507</c:v>
                </c:pt>
                <c:pt idx="273" formatCode="0%">
                  <c:v>0.18279569892473119</c:v>
                </c:pt>
                <c:pt idx="274" formatCode="0%">
                  <c:v>0.17142857142857143</c:v>
                </c:pt>
                <c:pt idx="275" formatCode="0%">
                  <c:v>0.18522727272727274</c:v>
                </c:pt>
                <c:pt idx="276" formatCode="0%">
                  <c:v>0.19496021220159152</c:v>
                </c:pt>
                <c:pt idx="277" formatCode="0%">
                  <c:v>0.20539152759948653</c:v>
                </c:pt>
                <c:pt idx="278" formatCode="0%">
                  <c:v>0.18937329700272479</c:v>
                </c:pt>
                <c:pt idx="279" formatCode="0%">
                  <c:v>0.19492656875834447</c:v>
                </c:pt>
                <c:pt idx="280" formatCode="0%">
                  <c:v>0.23363095238095238</c:v>
                </c:pt>
                <c:pt idx="281" formatCode="0%">
                  <c:v>0.25032765399737877</c:v>
                </c:pt>
                <c:pt idx="282" formatCode="0%">
                  <c:v>0.26614987080103358</c:v>
                </c:pt>
                <c:pt idx="283" formatCode="0%">
                  <c:v>0.26614987080103358</c:v>
                </c:pt>
                <c:pt idx="284" formatCode="0%">
                  <c:v>0.27637614678899081</c:v>
                </c:pt>
                <c:pt idx="285" formatCode="0%">
                  <c:v>0.28246013667425968</c:v>
                </c:pt>
                <c:pt idx="286" formatCode="0%">
                  <c:v>0.29648760330578511</c:v>
                </c:pt>
                <c:pt idx="287" formatCode="0%">
                  <c:v>0.28369462770970783</c:v>
                </c:pt>
                <c:pt idx="288" formatCode="0%">
                  <c:v>0.28225024248302621</c:v>
                </c:pt>
                <c:pt idx="289" formatCode="0%">
                  <c:v>0.28166351606805295</c:v>
                </c:pt>
                <c:pt idx="290" formatCode="0%">
                  <c:v>0.28176318063958511</c:v>
                </c:pt>
                <c:pt idx="291" formatCode="0%">
                  <c:v>0.26891522333637191</c:v>
                </c:pt>
                <c:pt idx="292" formatCode="0%">
                  <c:v>0.27124773960216997</c:v>
                </c:pt>
                <c:pt idx="293" formatCode="0%">
                  <c:v>0.26354166666666667</c:v>
                </c:pt>
                <c:pt idx="294" formatCode="0%">
                  <c:v>0.25437693099897013</c:v>
                </c:pt>
                <c:pt idx="295" formatCode="0%">
                  <c:v>0.25242718446601942</c:v>
                </c:pt>
                <c:pt idx="296" formatCode="0%">
                  <c:v>0.22595078299776286</c:v>
                </c:pt>
                <c:pt idx="297" formatCode="0%">
                  <c:v>0.21641791044776118</c:v>
                </c:pt>
                <c:pt idx="298" formatCode="0%">
                  <c:v>0.20291479820627803</c:v>
                </c:pt>
                <c:pt idx="299" formatCode="0%">
                  <c:v>0.204406364749082</c:v>
                </c:pt>
                <c:pt idx="300" formatCode="0%">
                  <c:v>0.19931662870159453</c:v>
                </c:pt>
                <c:pt idx="301" formatCode="0%">
                  <c:v>0.18928571428571428</c:v>
                </c:pt>
                <c:pt idx="302" formatCode="0%">
                  <c:v>0.18781094527363185</c:v>
                </c:pt>
                <c:pt idx="303" formatCode="0%">
                  <c:v>0.18865598027127004</c:v>
                </c:pt>
                <c:pt idx="304" formatCode="0%">
                  <c:v>0.20083102493074792</c:v>
                </c:pt>
                <c:pt idx="305" formatCode="0%">
                  <c:v>0.19257221458046767</c:v>
                </c:pt>
                <c:pt idx="306" formatCode="0%">
                  <c:v>0.18309859154929578</c:v>
                </c:pt>
                <c:pt idx="307" formatCode="0%">
                  <c:v>0.17586649550706032</c:v>
                </c:pt>
                <c:pt idx="308" formatCode="0%">
                  <c:v>0.17602040816326531</c:v>
                </c:pt>
                <c:pt idx="309" formatCode="0%">
                  <c:v>0.17992177314211213</c:v>
                </c:pt>
                <c:pt idx="310" formatCode="0%">
                  <c:v>0.16501240694789082</c:v>
                </c:pt>
                <c:pt idx="311" formatCode="0%">
                  <c:v>0.16811955168119552</c:v>
                </c:pt>
                <c:pt idx="312" formatCode="0%">
                  <c:v>0.18205804749340371</c:v>
                </c:pt>
                <c:pt idx="313" formatCode="0%">
                  <c:v>0.16807738814993953</c:v>
                </c:pt>
                <c:pt idx="314" formatCode="0%">
                  <c:v>0.16329113924050634</c:v>
                </c:pt>
                <c:pt idx="315" formatCode="0%">
                  <c:v>0.15929203539823009</c:v>
                </c:pt>
                <c:pt idx="316" formatCode="0%">
                  <c:v>0.1525</c:v>
                </c:pt>
                <c:pt idx="317" formatCode="0%">
                  <c:v>0.16415662650602408</c:v>
                </c:pt>
                <c:pt idx="318" formatCode="0%">
                  <c:v>0.13090909090909092</c:v>
                </c:pt>
                <c:pt idx="319" formatCode="0%">
                  <c:v>0.12738853503184713</c:v>
                </c:pt>
                <c:pt idx="320" formatCode="0%">
                  <c:v>0.12273361227336123</c:v>
                </c:pt>
                <c:pt idx="321" formatCode="0%">
                  <c:v>0.12410841654778887</c:v>
                </c:pt>
                <c:pt idx="322" formatCode="0%">
                  <c:v>0.11756756756756757</c:v>
                </c:pt>
                <c:pt idx="323" formatCode="0%">
                  <c:v>0.11390728476821192</c:v>
                </c:pt>
                <c:pt idx="324" formatCode="0%">
                  <c:v>0.10507246376811594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820-B797-58129A83D41D}"/>
            </c:ext>
          </c:extLst>
        </c:ser>
        <c:ser>
          <c:idx val="4"/>
          <c:order val="4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Dashboard'!$A$8:$A$332</c:f>
              <c:numCache>
                <c:formatCode>m/d;@</c:formatCode>
                <c:ptCount val="32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</c:numCache>
            </c:numRef>
          </c:cat>
          <c:val>
            <c:numRef>
              <c:f>'Comparing DOH to UF Dashboard'!$G$8:$G$332</c:f>
              <c:numCache>
                <c:formatCode>General</c:formatCode>
                <c:ptCount val="325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232135</xdr:colOff>
      <xdr:row>314</xdr:row>
      <xdr:rowOff>157298</xdr:rowOff>
    </xdr:from>
    <xdr:to>
      <xdr:col>27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231320</xdr:colOff>
      <xdr:row>335</xdr:row>
      <xdr:rowOff>163284</xdr:rowOff>
    </xdr:from>
    <xdr:to>
      <xdr:col>27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219958</xdr:colOff>
      <xdr:row>357</xdr:row>
      <xdr:rowOff>185853</xdr:rowOff>
    </xdr:from>
    <xdr:to>
      <xdr:col>27</xdr:col>
      <xdr:colOff>273300</xdr:colOff>
      <xdr:row>385</xdr:row>
      <xdr:rowOff>148682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02"/>
  <sheetViews>
    <sheetView tabSelected="1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08" sqref="N108"/>
    </sheetView>
  </sheetViews>
  <sheetFormatPr defaultRowHeight="14.4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>
      <c r="B1" s="36" t="s">
        <v>5</v>
      </c>
      <c r="C1" s="36"/>
      <c r="D1" s="36"/>
      <c r="E1" s="36"/>
      <c r="F1" s="36"/>
      <c r="G1" s="36" t="s">
        <v>7</v>
      </c>
      <c r="H1" s="36"/>
      <c r="I1" s="36"/>
      <c r="J1" s="36"/>
      <c r="K1" s="36"/>
      <c r="L1" s="36" t="s">
        <v>6</v>
      </c>
      <c r="M1" s="36"/>
      <c r="N1" s="36"/>
      <c r="O1" s="36"/>
      <c r="P1" s="36"/>
      <c r="Q1" s="36" t="s">
        <v>4</v>
      </c>
      <c r="R1" s="36"/>
      <c r="S1" s="36"/>
      <c r="T1" s="36"/>
      <c r="U1" s="36"/>
    </row>
    <row r="2" spans="1:21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>
      <c r="A24" s="1">
        <v>44160</v>
      </c>
      <c r="E24" s="3"/>
      <c r="J24" s="3"/>
      <c r="O24" s="3"/>
      <c r="R24" s="2"/>
      <c r="S24" s="2"/>
      <c r="T24" s="4"/>
      <c r="U24" s="2"/>
    </row>
    <row r="25" spans="1:21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>
      <c r="A53" s="1">
        <v>44189</v>
      </c>
      <c r="E53" s="3"/>
      <c r="J53" s="3"/>
      <c r="O53" s="3"/>
      <c r="R53" s="2"/>
      <c r="S53" s="2"/>
      <c r="T53" s="4"/>
      <c r="U53" s="2"/>
    </row>
    <row r="54" spans="1:21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>
      <c r="A60" s="1">
        <v>44196</v>
      </c>
      <c r="E60" s="3"/>
      <c r="J60" s="3"/>
      <c r="O60" s="3"/>
      <c r="R60" s="2"/>
      <c r="S60" s="2"/>
      <c r="T60" s="4"/>
      <c r="U60" s="2"/>
    </row>
    <row r="61" spans="1:21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01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01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01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01"/>
  <sheetViews>
    <sheetView zoomScale="82" workbookViewId="0">
      <pane xSplit="1" ySplit="2" topLeftCell="D88" activePane="bottomRight" state="frozen"/>
      <selection pane="topRight" activeCell="B1" sqref="B1"/>
      <selection pane="bottomLeft" activeCell="A3" sqref="A3"/>
      <selection pane="bottomRight" activeCell="X108" sqref="X108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>
      <c r="A1" s="5"/>
      <c r="B1" s="37" t="s">
        <v>5</v>
      </c>
      <c r="C1" s="38"/>
      <c r="D1" s="38"/>
      <c r="E1" s="38"/>
      <c r="F1" s="38"/>
      <c r="G1" s="39"/>
      <c r="H1" s="37" t="s">
        <v>7</v>
      </c>
      <c r="I1" s="38"/>
      <c r="J1" s="38"/>
      <c r="K1" s="38"/>
      <c r="L1" s="38"/>
      <c r="M1" s="39"/>
      <c r="N1" s="37" t="s">
        <v>6</v>
      </c>
      <c r="O1" s="38"/>
      <c r="P1" s="38"/>
      <c r="Q1" s="38"/>
      <c r="R1" s="38"/>
      <c r="S1" s="39"/>
      <c r="T1" s="37" t="s">
        <v>4</v>
      </c>
      <c r="U1" s="38"/>
      <c r="V1" s="38"/>
      <c r="W1" s="38"/>
      <c r="X1" s="38"/>
      <c r="Y1" s="39"/>
      <c r="Z1" s="42" t="s">
        <v>10</v>
      </c>
      <c r="AA1" s="43"/>
      <c r="AB1" s="44"/>
      <c r="AC1" s="45" t="s">
        <v>11</v>
      </c>
      <c r="AD1" s="46"/>
      <c r="AE1" s="46"/>
      <c r="AF1" s="30"/>
    </row>
    <row r="2" spans="1:46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56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56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56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56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57"/>
      <c r="AC3" s="6">
        <v>61</v>
      </c>
      <c r="AD3" s="7">
        <v>1461</v>
      </c>
      <c r="AE3" s="60"/>
      <c r="AF3" s="7"/>
    </row>
    <row r="4" spans="1:46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56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56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56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71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57"/>
      <c r="AC4" s="6">
        <v>26</v>
      </c>
      <c r="AD4" s="7">
        <v>655</v>
      </c>
      <c r="AE4" s="60"/>
      <c r="AF4" s="7"/>
    </row>
    <row r="5" spans="1:46" ht="15" thickBot="1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56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56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56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71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57"/>
      <c r="AC5" s="6">
        <v>46</v>
      </c>
      <c r="AD5" s="7">
        <v>569</v>
      </c>
      <c r="AE5" s="60"/>
      <c r="AF5" s="7"/>
    </row>
    <row r="6" spans="1:46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56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56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56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71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57"/>
      <c r="AC6" s="6">
        <v>138</v>
      </c>
      <c r="AD6" s="7">
        <v>3483</v>
      </c>
      <c r="AE6" s="60"/>
      <c r="AF6" s="7"/>
      <c r="AS6" s="40" t="s">
        <v>15</v>
      </c>
      <c r="AT6" s="41"/>
    </row>
    <row r="7" spans="1:46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56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56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56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71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57"/>
      <c r="AC7" s="6">
        <v>84</v>
      </c>
      <c r="AD7" s="7">
        <v>1037</v>
      </c>
      <c r="AE7" s="60"/>
      <c r="AF7" s="7"/>
      <c r="AS7" s="9" t="s">
        <v>12</v>
      </c>
      <c r="AT7" s="10">
        <f>SUM(U3:U999)</f>
        <v>7852</v>
      </c>
    </row>
    <row r="8" spans="1:46" ht="15" thickBot="1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56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56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56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71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57"/>
      <c r="AC8" s="6">
        <v>92</v>
      </c>
      <c r="AD8" s="7">
        <v>1798</v>
      </c>
      <c r="AE8" s="60"/>
      <c r="AF8" s="7"/>
      <c r="AS8" s="20" t="s">
        <v>13</v>
      </c>
      <c r="AT8" s="21">
        <f>SUM(V3:V9999)</f>
        <v>57230</v>
      </c>
    </row>
    <row r="9" spans="1:46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40" t="s">
        <v>14</v>
      </c>
      <c r="AT9" s="41"/>
    </row>
    <row r="10" spans="1:46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2124</v>
      </c>
    </row>
    <row r="11" spans="1:46" ht="15" thickBot="1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120212</v>
      </c>
    </row>
    <row r="12" spans="1:46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00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0" si="20">IF(SUM(AC68:AD74)=0,"",SUM(AC68:AC74)/SUM(AC68:AD74))</f>
        <v>6.288610803104705E-2</v>
      </c>
      <c r="AF74" s="28"/>
    </row>
    <row r="75" spans="1:32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">
        <v>34</v>
      </c>
      <c r="AD90" s="7">
        <v>904</v>
      </c>
      <c r="AE90" s="25">
        <f t="shared" si="20"/>
        <v>5.3207944069789022E-2</v>
      </c>
      <c r="AF90" s="28"/>
    </row>
    <row r="91" spans="1:32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">
        <v>134</v>
      </c>
      <c r="AD91" s="7">
        <v>2269</v>
      </c>
      <c r="AE91" s="25">
        <f t="shared" si="20"/>
        <v>5.5142425006301989E-2</v>
      </c>
      <c r="AF91" s="28"/>
    </row>
    <row r="92" spans="1:32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">
        <v>100</v>
      </c>
      <c r="AD92" s="7">
        <v>2505</v>
      </c>
      <c r="AE92" s="25">
        <f t="shared" si="20"/>
        <v>5.0930106555896693E-2</v>
      </c>
      <c r="AF92" s="28"/>
    </row>
    <row r="93" spans="1:32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">
        <v>132</v>
      </c>
      <c r="AD93" s="7">
        <v>1316</v>
      </c>
      <c r="AE93" s="25">
        <f t="shared" si="20"/>
        <v>5.3154625694671463E-2</v>
      </c>
      <c r="AF93" s="28"/>
    </row>
    <row r="94" spans="1:32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">
        <v>131</v>
      </c>
      <c r="AD94" s="7">
        <v>4393</v>
      </c>
      <c r="AE94" s="25">
        <f t="shared" si="20"/>
        <v>4.3293492695883132E-2</v>
      </c>
      <c r="AF94" s="28"/>
    </row>
    <row r="95" spans="1:32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">
        <v>108</v>
      </c>
      <c r="AD95" s="7">
        <v>3449</v>
      </c>
      <c r="AE95" s="25">
        <f t="shared" si="20"/>
        <v>3.9896460525575377E-2</v>
      </c>
      <c r="AF95" s="28"/>
    </row>
    <row r="96" spans="1:32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">
        <v>47</v>
      </c>
      <c r="AD96" s="7">
        <v>836</v>
      </c>
      <c r="AE96" s="25">
        <f t="shared" si="20"/>
        <v>4.1936667074214451E-2</v>
      </c>
      <c r="AF96" s="28"/>
    </row>
    <row r="97" spans="1:32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">
        <v>44</v>
      </c>
      <c r="AD97" s="7">
        <v>1010</v>
      </c>
      <c r="AE97" s="25">
        <f t="shared" si="20"/>
        <v>4.2248391404637611E-2</v>
      </c>
      <c r="AF97" s="28"/>
    </row>
    <row r="98" spans="1:32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24">
        <v>82</v>
      </c>
      <c r="AD98" s="24">
        <v>2148</v>
      </c>
      <c r="AE98" s="25">
        <f t="shared" si="20"/>
        <v>3.9506778725231582E-2</v>
      </c>
      <c r="AF98" s="28"/>
    </row>
    <row r="99" spans="1:32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23">
        <v>66</v>
      </c>
      <c r="AD99" s="23">
        <v>2196</v>
      </c>
      <c r="AE99" s="25">
        <f t="shared" si="20"/>
        <v>3.822534152149392E-2</v>
      </c>
      <c r="AF99" s="28"/>
    </row>
    <row r="100" spans="1:32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23">
        <v>92</v>
      </c>
      <c r="AD100" s="23">
        <v>2470</v>
      </c>
      <c r="AE100" s="25">
        <f t="shared" si="20"/>
        <v>3.3388003748828492E-2</v>
      </c>
      <c r="AF100" s="28"/>
    </row>
    <row r="101" spans="1:32">
      <c r="Z101" s="23"/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P338"/>
  <sheetViews>
    <sheetView topLeftCell="A314" zoomScale="55" workbookViewId="0">
      <selection activeCell="J366" sqref="J366"/>
    </sheetView>
  </sheetViews>
  <sheetFormatPr defaultRowHeight="14.4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6384" width="8.88671875" style="35"/>
  </cols>
  <sheetData>
    <row r="1" spans="1:16" ht="15" thickBot="1">
      <c r="B1" s="52" t="s">
        <v>24</v>
      </c>
      <c r="C1" s="53"/>
      <c r="D1" s="53"/>
      <c r="E1" s="53"/>
      <c r="F1" s="53"/>
      <c r="G1" s="54"/>
      <c r="H1" s="52" t="s">
        <v>25</v>
      </c>
      <c r="I1" s="53"/>
      <c r="J1" s="54"/>
      <c r="K1" s="52" t="s">
        <v>28</v>
      </c>
      <c r="L1" s="53"/>
      <c r="M1" s="54"/>
      <c r="N1" s="52" t="s">
        <v>30</v>
      </c>
      <c r="O1" s="53"/>
      <c r="P1" s="54"/>
    </row>
    <row r="2" spans="1:16" ht="41.4" customHeight="1" thickBot="1">
      <c r="A2" s="33" t="s">
        <v>8</v>
      </c>
      <c r="B2" s="16" t="s">
        <v>34</v>
      </c>
      <c r="C2" s="51" t="s">
        <v>16</v>
      </c>
      <c r="D2" s="16" t="s">
        <v>17</v>
      </c>
      <c r="E2" s="66" t="s">
        <v>19</v>
      </c>
      <c r="F2" s="47" t="s">
        <v>22</v>
      </c>
      <c r="G2" s="48" t="s">
        <v>33</v>
      </c>
      <c r="H2" s="69" t="s">
        <v>18</v>
      </c>
      <c r="I2" s="47" t="s">
        <v>20</v>
      </c>
      <c r="J2" s="70" t="s">
        <v>26</v>
      </c>
      <c r="K2" s="69" t="s">
        <v>27</v>
      </c>
      <c r="L2" s="47" t="s">
        <v>21</v>
      </c>
      <c r="M2" s="70" t="s">
        <v>29</v>
      </c>
      <c r="N2" s="69" t="s">
        <v>31</v>
      </c>
      <c r="O2" s="47" t="s">
        <v>23</v>
      </c>
      <c r="P2" s="70" t="s">
        <v>32</v>
      </c>
    </row>
    <row r="3" spans="1:16">
      <c r="A3" s="32">
        <v>43908</v>
      </c>
      <c r="B3" s="55"/>
      <c r="C3" s="49"/>
      <c r="D3" s="17"/>
      <c r="E3" s="67"/>
      <c r="F3" s="58"/>
      <c r="G3" s="13"/>
      <c r="H3" s="59"/>
      <c r="I3" s="58"/>
      <c r="J3" s="60"/>
      <c r="K3" s="59"/>
      <c r="L3" s="58"/>
      <c r="M3" s="60"/>
      <c r="N3" s="59"/>
      <c r="O3" s="58"/>
      <c r="P3" s="60"/>
    </row>
    <row r="4" spans="1:16">
      <c r="A4" s="32">
        <v>43909</v>
      </c>
      <c r="B4" s="55"/>
      <c r="C4" s="49"/>
      <c r="D4" s="17"/>
      <c r="E4" s="67"/>
      <c r="F4" s="58"/>
      <c r="G4" s="13"/>
      <c r="H4" s="59"/>
      <c r="I4" s="58"/>
      <c r="J4" s="60"/>
      <c r="K4" s="59"/>
      <c r="L4" s="58"/>
      <c r="M4" s="60"/>
      <c r="N4" s="59"/>
      <c r="O4" s="58"/>
      <c r="P4" s="60"/>
    </row>
    <row r="5" spans="1:16">
      <c r="A5" s="32">
        <v>43910</v>
      </c>
      <c r="B5" s="55"/>
      <c r="C5" s="49"/>
      <c r="D5" s="17"/>
      <c r="E5" s="67"/>
      <c r="F5" s="58"/>
      <c r="G5" s="13"/>
      <c r="H5" s="59"/>
      <c r="I5" s="58"/>
      <c r="J5" s="60"/>
      <c r="K5" s="59"/>
      <c r="L5" s="58"/>
      <c r="M5" s="60"/>
      <c r="N5" s="59"/>
      <c r="O5" s="58"/>
      <c r="P5" s="60"/>
    </row>
    <row r="6" spans="1:16">
      <c r="A6" s="32">
        <v>43911</v>
      </c>
      <c r="B6" s="55"/>
      <c r="C6" s="49"/>
      <c r="D6" s="17"/>
      <c r="E6" s="67"/>
      <c r="F6" s="58"/>
      <c r="G6" s="13"/>
      <c r="H6" s="59"/>
      <c r="I6" s="58"/>
      <c r="J6" s="60"/>
      <c r="K6" s="59"/>
      <c r="L6" s="58"/>
      <c r="M6" s="60"/>
      <c r="N6" s="59"/>
      <c r="O6" s="58"/>
      <c r="P6" s="60"/>
    </row>
    <row r="7" spans="1:16">
      <c r="A7" s="32">
        <v>43912</v>
      </c>
      <c r="B7" s="55"/>
      <c r="C7" s="49"/>
      <c r="D7" s="17"/>
      <c r="E7" s="67"/>
      <c r="F7" s="58"/>
      <c r="G7" s="13"/>
      <c r="H7" s="59"/>
      <c r="I7" s="58"/>
      <c r="J7" s="60"/>
      <c r="K7" s="59"/>
      <c r="L7" s="58"/>
      <c r="M7" s="60"/>
      <c r="N7" s="59"/>
      <c r="O7" s="58"/>
      <c r="P7" s="60"/>
    </row>
    <row r="8" spans="1:16">
      <c r="A8" s="32">
        <v>43913</v>
      </c>
      <c r="B8" s="35">
        <v>1</v>
      </c>
      <c r="C8" s="49"/>
      <c r="D8" s="17"/>
      <c r="E8" s="67"/>
      <c r="F8" s="58"/>
      <c r="G8" s="13"/>
      <c r="H8" s="59"/>
      <c r="I8" s="58"/>
      <c r="J8" s="60"/>
      <c r="K8" s="59"/>
      <c r="L8" s="58"/>
      <c r="M8" s="60"/>
      <c r="N8" s="59"/>
      <c r="O8" s="58"/>
      <c r="P8" s="60"/>
    </row>
    <row r="9" spans="1:16">
      <c r="A9" s="32">
        <v>43914</v>
      </c>
      <c r="B9" s="35">
        <v>0</v>
      </c>
      <c r="C9" s="49"/>
      <c r="D9" s="17"/>
      <c r="E9" s="67"/>
      <c r="F9" s="58"/>
      <c r="G9" s="13"/>
      <c r="H9" s="59"/>
      <c r="I9" s="58"/>
      <c r="J9" s="60"/>
      <c r="K9" s="59"/>
      <c r="L9" s="58"/>
      <c r="M9" s="60"/>
      <c r="N9" s="59"/>
      <c r="O9" s="58"/>
      <c r="P9" s="60"/>
    </row>
    <row r="10" spans="1:16">
      <c r="A10" s="32">
        <v>43915</v>
      </c>
      <c r="B10" s="35">
        <v>0</v>
      </c>
      <c r="C10" s="49"/>
      <c r="D10" s="17"/>
      <c r="E10" s="67"/>
      <c r="F10" s="58"/>
      <c r="G10" s="13"/>
      <c r="H10" s="59"/>
      <c r="I10" s="58"/>
      <c r="J10" s="60"/>
      <c r="K10" s="59"/>
      <c r="L10" s="58"/>
      <c r="M10" s="60"/>
      <c r="N10" s="59"/>
      <c r="O10" s="58"/>
      <c r="P10" s="60"/>
    </row>
    <row r="11" spans="1:16">
      <c r="A11" s="32">
        <v>43916</v>
      </c>
      <c r="B11" s="35">
        <v>0</v>
      </c>
      <c r="C11" s="49"/>
      <c r="D11" s="17"/>
      <c r="E11" s="67"/>
      <c r="F11" s="58"/>
      <c r="G11" s="13"/>
      <c r="H11" s="59"/>
      <c r="I11" s="58"/>
      <c r="J11" s="60"/>
      <c r="K11" s="59"/>
      <c r="L11" s="58"/>
      <c r="M11" s="60"/>
      <c r="N11" s="59"/>
      <c r="O11" s="58"/>
      <c r="P11" s="60"/>
    </row>
    <row r="12" spans="1:16">
      <c r="A12" s="32">
        <v>43917</v>
      </c>
      <c r="B12" s="35">
        <v>0</v>
      </c>
      <c r="C12" s="49"/>
      <c r="D12" s="17"/>
      <c r="E12" s="67"/>
      <c r="F12" s="58"/>
      <c r="G12" s="13"/>
      <c r="H12" s="59"/>
      <c r="I12" s="58"/>
      <c r="J12" s="60"/>
      <c r="K12" s="59"/>
      <c r="L12" s="58"/>
      <c r="M12" s="60"/>
      <c r="N12" s="59"/>
      <c r="O12" s="58"/>
      <c r="P12" s="60"/>
    </row>
    <row r="13" spans="1:16">
      <c r="A13" s="32">
        <v>43918</v>
      </c>
      <c r="B13" s="35">
        <v>0</v>
      </c>
      <c r="C13" s="49"/>
      <c r="D13" s="17"/>
      <c r="E13" s="67"/>
      <c r="F13" s="58"/>
      <c r="G13" s="13"/>
      <c r="H13" s="59"/>
      <c r="I13" s="58"/>
      <c r="J13" s="60"/>
      <c r="K13" s="59"/>
      <c r="L13" s="58"/>
      <c r="M13" s="60"/>
      <c r="N13" s="59"/>
      <c r="O13" s="58"/>
      <c r="P13" s="60"/>
    </row>
    <row r="14" spans="1:16">
      <c r="A14" s="32">
        <v>43919</v>
      </c>
      <c r="B14" s="35">
        <v>1</v>
      </c>
      <c r="C14" s="49"/>
      <c r="D14" s="17"/>
      <c r="E14" s="67"/>
      <c r="F14" s="58"/>
      <c r="G14" s="13"/>
      <c r="H14" s="59"/>
      <c r="I14" s="58"/>
      <c r="J14" s="60"/>
      <c r="K14" s="59"/>
      <c r="L14" s="58"/>
      <c r="M14" s="60"/>
      <c r="N14" s="59"/>
      <c r="O14" s="58"/>
      <c r="P14" s="60"/>
    </row>
    <row r="15" spans="1:16">
      <c r="A15" s="32">
        <v>43920</v>
      </c>
      <c r="B15" s="35">
        <v>0</v>
      </c>
      <c r="C15" s="49"/>
      <c r="D15" s="17"/>
      <c r="E15" s="67"/>
      <c r="F15" s="58"/>
      <c r="G15" s="13"/>
      <c r="H15" s="59"/>
      <c r="I15" s="58"/>
      <c r="J15" s="60"/>
      <c r="K15" s="59"/>
      <c r="L15" s="58"/>
      <c r="M15" s="60"/>
      <c r="N15" s="59"/>
      <c r="O15" s="58"/>
      <c r="P15" s="60"/>
    </row>
    <row r="16" spans="1:16">
      <c r="A16" s="32">
        <v>43921</v>
      </c>
      <c r="B16" s="35">
        <v>0</v>
      </c>
      <c r="C16" s="49"/>
      <c r="D16" s="17"/>
      <c r="E16" s="67"/>
      <c r="F16" s="58"/>
      <c r="G16" s="13"/>
      <c r="H16" s="59"/>
      <c r="I16" s="58"/>
      <c r="J16" s="60"/>
      <c r="K16" s="59"/>
      <c r="L16" s="58"/>
      <c r="M16" s="60"/>
      <c r="N16" s="59"/>
      <c r="O16" s="58"/>
      <c r="P16" s="60"/>
    </row>
    <row r="17" spans="1:16">
      <c r="A17" s="32">
        <v>43922</v>
      </c>
      <c r="B17" s="35">
        <v>0</v>
      </c>
      <c r="C17" s="49"/>
      <c r="D17" s="17"/>
      <c r="E17" s="67"/>
      <c r="F17" s="58"/>
      <c r="G17" s="13"/>
      <c r="H17" s="59"/>
      <c r="I17" s="58"/>
      <c r="J17" s="60"/>
      <c r="K17" s="59"/>
      <c r="L17" s="58"/>
      <c r="M17" s="60"/>
      <c r="N17" s="59"/>
      <c r="O17" s="58"/>
      <c r="P17" s="60"/>
    </row>
    <row r="18" spans="1:16">
      <c r="A18" s="32">
        <v>43923</v>
      </c>
      <c r="B18" s="35">
        <v>0</v>
      </c>
      <c r="C18" s="49"/>
      <c r="D18" s="17"/>
      <c r="E18" s="67"/>
      <c r="F18" s="58"/>
      <c r="G18" s="13"/>
      <c r="H18" s="59"/>
      <c r="I18" s="58"/>
      <c r="J18" s="60"/>
      <c r="K18" s="59"/>
      <c r="L18" s="58"/>
      <c r="M18" s="60"/>
      <c r="N18" s="59"/>
      <c r="O18" s="58"/>
      <c r="P18" s="60"/>
    </row>
    <row r="19" spans="1:16">
      <c r="A19" s="32">
        <v>43924</v>
      </c>
      <c r="B19" s="35">
        <v>0</v>
      </c>
      <c r="C19" s="49"/>
      <c r="D19" s="17"/>
      <c r="E19" s="67"/>
      <c r="F19" s="58"/>
      <c r="G19" s="13"/>
      <c r="H19" s="59"/>
      <c r="I19" s="58"/>
      <c r="J19" s="60"/>
      <c r="K19" s="59"/>
      <c r="L19" s="58"/>
      <c r="M19" s="60"/>
      <c r="N19" s="59"/>
      <c r="O19" s="58"/>
      <c r="P19" s="60"/>
    </row>
    <row r="20" spans="1:16">
      <c r="A20" s="32">
        <v>43925</v>
      </c>
      <c r="B20" s="35">
        <v>0</v>
      </c>
      <c r="C20" s="49"/>
      <c r="D20" s="17"/>
      <c r="E20" s="67"/>
      <c r="F20" s="58"/>
      <c r="G20" s="13"/>
      <c r="H20" s="59"/>
      <c r="I20" s="58"/>
      <c r="J20" s="60"/>
      <c r="K20" s="59"/>
      <c r="L20" s="58"/>
      <c r="M20" s="60"/>
      <c r="N20" s="59"/>
      <c r="O20" s="58"/>
      <c r="P20" s="60"/>
    </row>
    <row r="21" spans="1:16">
      <c r="A21" s="32">
        <v>43926</v>
      </c>
      <c r="B21" s="35">
        <v>0</v>
      </c>
      <c r="C21" s="49"/>
      <c r="D21" s="17"/>
      <c r="E21" s="67"/>
      <c r="F21" s="58"/>
      <c r="G21" s="13"/>
      <c r="H21" s="59"/>
      <c r="I21" s="58"/>
      <c r="J21" s="60"/>
      <c r="K21" s="59"/>
      <c r="L21" s="58"/>
      <c r="M21" s="60"/>
      <c r="N21" s="59"/>
      <c r="O21" s="58"/>
      <c r="P21" s="60"/>
    </row>
    <row r="22" spans="1:16">
      <c r="A22" s="32">
        <v>43927</v>
      </c>
      <c r="B22" s="35">
        <v>0</v>
      </c>
      <c r="C22" s="49"/>
      <c r="D22" s="17"/>
      <c r="E22" s="67"/>
      <c r="F22" s="58"/>
      <c r="G22" s="13"/>
      <c r="H22" s="59"/>
      <c r="I22" s="58"/>
      <c r="J22" s="60"/>
      <c r="K22" s="59"/>
      <c r="L22" s="58"/>
      <c r="M22" s="60"/>
      <c r="N22" s="59"/>
      <c r="O22" s="58"/>
      <c r="P22" s="60"/>
    </row>
    <row r="23" spans="1:16">
      <c r="A23" s="32">
        <v>43928</v>
      </c>
      <c r="B23" s="35">
        <v>0</v>
      </c>
      <c r="C23" s="49"/>
      <c r="D23" s="17"/>
      <c r="E23" s="67"/>
      <c r="F23" s="58"/>
      <c r="G23" s="13"/>
      <c r="H23" s="59"/>
      <c r="I23" s="58"/>
      <c r="J23" s="60"/>
      <c r="K23" s="59"/>
      <c r="L23" s="58"/>
      <c r="M23" s="60"/>
      <c r="N23" s="59"/>
      <c r="O23" s="58"/>
      <c r="P23" s="60"/>
    </row>
    <row r="24" spans="1:16">
      <c r="A24" s="32">
        <v>43929</v>
      </c>
      <c r="B24" s="35">
        <v>0</v>
      </c>
      <c r="C24" s="49"/>
      <c r="D24" s="17"/>
      <c r="E24" s="67"/>
      <c r="F24" s="58"/>
      <c r="G24" s="13"/>
      <c r="H24" s="59"/>
      <c r="I24" s="58"/>
      <c r="J24" s="60"/>
      <c r="K24" s="59"/>
      <c r="L24" s="58"/>
      <c r="M24" s="60"/>
      <c r="N24" s="59"/>
      <c r="O24" s="58"/>
      <c r="P24" s="60"/>
    </row>
    <row r="25" spans="1:16">
      <c r="A25" s="32">
        <v>43930</v>
      </c>
      <c r="B25" s="35">
        <v>0</v>
      </c>
      <c r="C25" s="49"/>
      <c r="D25" s="17"/>
      <c r="E25" s="67"/>
      <c r="F25" s="58"/>
      <c r="G25" s="13"/>
      <c r="H25" s="59"/>
      <c r="I25" s="58"/>
      <c r="J25" s="60"/>
      <c r="K25" s="59"/>
      <c r="L25" s="58"/>
      <c r="M25" s="60"/>
      <c r="N25" s="59"/>
      <c r="O25" s="58"/>
      <c r="P25" s="60"/>
    </row>
    <row r="26" spans="1:16">
      <c r="A26" s="32">
        <v>43931</v>
      </c>
      <c r="B26" s="35">
        <v>0</v>
      </c>
      <c r="C26" s="49"/>
      <c r="D26" s="17"/>
      <c r="E26" s="67"/>
      <c r="F26" s="58"/>
      <c r="G26" s="13"/>
      <c r="H26" s="59"/>
      <c r="I26" s="58"/>
      <c r="J26" s="60"/>
      <c r="K26" s="59"/>
      <c r="L26" s="58"/>
      <c r="M26" s="60"/>
      <c r="N26" s="59"/>
      <c r="O26" s="58"/>
      <c r="P26" s="60"/>
    </row>
    <row r="27" spans="1:16">
      <c r="A27" s="32">
        <v>43932</v>
      </c>
      <c r="B27" s="35">
        <v>0</v>
      </c>
      <c r="C27" s="49"/>
      <c r="D27" s="17"/>
      <c r="E27" s="67"/>
      <c r="F27" s="58"/>
      <c r="G27" s="13"/>
      <c r="H27" s="59"/>
      <c r="I27" s="58"/>
      <c r="J27" s="60"/>
      <c r="K27" s="59"/>
      <c r="L27" s="58"/>
      <c r="M27" s="60"/>
      <c r="N27" s="59"/>
      <c r="O27" s="58"/>
      <c r="P27" s="60"/>
    </row>
    <row r="28" spans="1:16">
      <c r="A28" s="32">
        <v>43933</v>
      </c>
      <c r="B28" s="35">
        <v>0</v>
      </c>
      <c r="C28" s="49"/>
      <c r="D28" s="17"/>
      <c r="E28" s="67"/>
      <c r="F28" s="58"/>
      <c r="G28" s="13"/>
      <c r="H28" s="59"/>
      <c r="I28" s="58"/>
      <c r="J28" s="60"/>
      <c r="K28" s="59"/>
      <c r="L28" s="58"/>
      <c r="M28" s="60"/>
      <c r="N28" s="59"/>
      <c r="O28" s="58"/>
      <c r="P28" s="60"/>
    </row>
    <row r="29" spans="1:16">
      <c r="A29" s="32">
        <v>43934</v>
      </c>
      <c r="B29" s="35">
        <v>0</v>
      </c>
      <c r="C29" s="49"/>
      <c r="D29" s="17"/>
      <c r="E29" s="67"/>
      <c r="F29" s="58"/>
      <c r="G29" s="13"/>
      <c r="H29" s="59"/>
      <c r="I29" s="58"/>
      <c r="J29" s="60"/>
      <c r="K29" s="59"/>
      <c r="L29" s="58"/>
      <c r="M29" s="60"/>
      <c r="N29" s="59"/>
      <c r="O29" s="58"/>
      <c r="P29" s="60"/>
    </row>
    <row r="30" spans="1:16">
      <c r="A30" s="32">
        <v>43935</v>
      </c>
      <c r="B30" s="35">
        <v>0</v>
      </c>
      <c r="C30" s="49"/>
      <c r="D30" s="17"/>
      <c r="E30" s="67"/>
      <c r="F30" s="58"/>
      <c r="G30" s="13"/>
      <c r="H30" s="59"/>
      <c r="I30" s="58"/>
      <c r="J30" s="60"/>
      <c r="K30" s="59"/>
      <c r="L30" s="58"/>
      <c r="M30" s="60"/>
      <c r="N30" s="59"/>
      <c r="O30" s="58"/>
      <c r="P30" s="60"/>
    </row>
    <row r="31" spans="1:16">
      <c r="A31" s="32">
        <v>43936</v>
      </c>
      <c r="B31" s="35">
        <v>0</v>
      </c>
      <c r="C31" s="49"/>
      <c r="D31" s="17"/>
      <c r="E31" s="67"/>
      <c r="F31" s="58"/>
      <c r="G31" s="13"/>
      <c r="H31" s="59"/>
      <c r="I31" s="58"/>
      <c r="J31" s="60"/>
      <c r="K31" s="59"/>
      <c r="L31" s="58"/>
      <c r="M31" s="60"/>
      <c r="N31" s="59"/>
      <c r="O31" s="58"/>
      <c r="P31" s="60"/>
    </row>
    <row r="32" spans="1:16">
      <c r="A32" s="32">
        <v>43937</v>
      </c>
      <c r="B32" s="35">
        <v>0</v>
      </c>
      <c r="C32" s="49"/>
      <c r="D32" s="17"/>
      <c r="E32" s="67"/>
      <c r="F32" s="58"/>
      <c r="G32" s="13"/>
      <c r="H32" s="59"/>
      <c r="I32" s="58"/>
      <c r="J32" s="60"/>
      <c r="K32" s="59"/>
      <c r="L32" s="58"/>
      <c r="M32" s="60"/>
      <c r="N32" s="59"/>
      <c r="O32" s="58"/>
      <c r="P32" s="60"/>
    </row>
    <row r="33" spans="1:16">
      <c r="A33" s="32">
        <v>43938</v>
      </c>
      <c r="B33" s="35">
        <v>0</v>
      </c>
      <c r="C33" s="49"/>
      <c r="D33" s="17"/>
      <c r="E33" s="67"/>
      <c r="F33" s="58"/>
      <c r="G33" s="13"/>
      <c r="H33" s="59"/>
      <c r="I33" s="58"/>
      <c r="J33" s="60"/>
      <c r="K33" s="59"/>
      <c r="L33" s="58"/>
      <c r="M33" s="60"/>
      <c r="N33" s="59"/>
      <c r="O33" s="58"/>
      <c r="P33" s="60"/>
    </row>
    <row r="34" spans="1:16">
      <c r="A34" s="32">
        <v>43939</v>
      </c>
      <c r="B34" s="35">
        <v>0</v>
      </c>
      <c r="C34" s="49"/>
      <c r="D34" s="17"/>
      <c r="E34" s="67"/>
      <c r="F34" s="58"/>
      <c r="G34" s="13"/>
      <c r="H34" s="59"/>
      <c r="I34" s="58"/>
      <c r="J34" s="60"/>
      <c r="K34" s="59"/>
      <c r="L34" s="58"/>
      <c r="M34" s="60"/>
      <c r="N34" s="59"/>
      <c r="O34" s="58"/>
      <c r="P34" s="60"/>
    </row>
    <row r="35" spans="1:16">
      <c r="A35" s="32">
        <v>43940</v>
      </c>
      <c r="B35" s="35">
        <v>0</v>
      </c>
      <c r="C35" s="49"/>
      <c r="D35" s="17"/>
      <c r="E35" s="67"/>
      <c r="F35" s="58"/>
      <c r="G35" s="13"/>
      <c r="H35" s="59"/>
      <c r="I35" s="58"/>
      <c r="J35" s="60"/>
      <c r="K35" s="59"/>
      <c r="L35" s="58"/>
      <c r="M35" s="60"/>
      <c r="N35" s="59"/>
      <c r="O35" s="58"/>
      <c r="P35" s="60"/>
    </row>
    <row r="36" spans="1:16">
      <c r="A36" s="32">
        <v>43941</v>
      </c>
      <c r="B36" s="35">
        <v>0</v>
      </c>
      <c r="C36" s="49"/>
      <c r="D36" s="17"/>
      <c r="E36" s="67"/>
      <c r="F36" s="58"/>
      <c r="G36" s="13"/>
      <c r="H36" s="59"/>
      <c r="I36" s="58"/>
      <c r="J36" s="60"/>
      <c r="K36" s="59"/>
      <c r="L36" s="58"/>
      <c r="M36" s="60"/>
      <c r="N36" s="59"/>
      <c r="O36" s="58"/>
      <c r="P36" s="60"/>
    </row>
    <row r="37" spans="1:16">
      <c r="A37" s="32">
        <v>43942</v>
      </c>
      <c r="B37" s="35">
        <v>0</v>
      </c>
      <c r="C37" s="49"/>
      <c r="D37" s="17"/>
      <c r="E37" s="67"/>
      <c r="F37" s="58"/>
      <c r="G37" s="13"/>
      <c r="H37" s="59"/>
      <c r="I37" s="58"/>
      <c r="J37" s="60"/>
      <c r="K37" s="59"/>
      <c r="L37" s="58"/>
      <c r="M37" s="60"/>
      <c r="N37" s="59"/>
      <c r="O37" s="58"/>
      <c r="P37" s="60"/>
    </row>
    <row r="38" spans="1:16">
      <c r="A38" s="32">
        <v>43943</v>
      </c>
      <c r="B38" s="35">
        <v>0</v>
      </c>
      <c r="C38" s="49"/>
      <c r="D38" s="17"/>
      <c r="E38" s="67"/>
      <c r="F38" s="58"/>
      <c r="G38" s="13"/>
      <c r="H38" s="59"/>
      <c r="I38" s="58"/>
      <c r="J38" s="60"/>
      <c r="K38" s="59"/>
      <c r="L38" s="58"/>
      <c r="M38" s="60"/>
      <c r="N38" s="59"/>
      <c r="O38" s="58"/>
      <c r="P38" s="60"/>
    </row>
    <row r="39" spans="1:16">
      <c r="A39" s="32">
        <v>43944</v>
      </c>
      <c r="B39" s="35">
        <v>0</v>
      </c>
      <c r="C39" s="49"/>
      <c r="D39" s="17"/>
      <c r="E39" s="67"/>
      <c r="F39" s="58"/>
      <c r="G39" s="13"/>
      <c r="H39" s="59"/>
      <c r="I39" s="58"/>
      <c r="J39" s="60"/>
      <c r="K39" s="59"/>
      <c r="L39" s="58"/>
      <c r="M39" s="60"/>
      <c r="N39" s="59"/>
      <c r="O39" s="58"/>
      <c r="P39" s="60"/>
    </row>
    <row r="40" spans="1:16">
      <c r="A40" s="32">
        <v>43945</v>
      </c>
      <c r="B40" s="35">
        <v>0</v>
      </c>
      <c r="C40" s="49"/>
      <c r="D40" s="17"/>
      <c r="E40" s="67"/>
      <c r="F40" s="58"/>
      <c r="G40" s="13"/>
      <c r="H40" s="59"/>
      <c r="I40" s="58"/>
      <c r="J40" s="60"/>
      <c r="K40" s="59"/>
      <c r="L40" s="58"/>
      <c r="M40" s="60"/>
      <c r="N40" s="59"/>
      <c r="O40" s="58"/>
      <c r="P40" s="60"/>
    </row>
    <row r="41" spans="1:16">
      <c r="A41" s="32">
        <v>43946</v>
      </c>
      <c r="B41" s="35">
        <v>0</v>
      </c>
      <c r="C41" s="49"/>
      <c r="D41" s="17"/>
      <c r="E41" s="67"/>
      <c r="F41" s="58"/>
      <c r="G41" s="13"/>
      <c r="H41" s="59"/>
      <c r="I41" s="58"/>
      <c r="J41" s="60"/>
      <c r="K41" s="59"/>
      <c r="L41" s="58"/>
      <c r="M41" s="60"/>
      <c r="N41" s="59"/>
      <c r="O41" s="58"/>
      <c r="P41" s="60"/>
    </row>
    <row r="42" spans="1:16">
      <c r="A42" s="32">
        <v>43947</v>
      </c>
      <c r="B42" s="35">
        <v>0</v>
      </c>
      <c r="C42" s="49"/>
      <c r="D42" s="17"/>
      <c r="E42" s="67"/>
      <c r="F42" s="58"/>
      <c r="G42" s="13"/>
      <c r="H42" s="59"/>
      <c r="I42" s="58"/>
      <c r="J42" s="60"/>
      <c r="K42" s="59"/>
      <c r="L42" s="58"/>
      <c r="M42" s="60"/>
      <c r="N42" s="59"/>
      <c r="O42" s="58"/>
      <c r="P42" s="60"/>
    </row>
    <row r="43" spans="1:16">
      <c r="A43" s="32">
        <v>43948</v>
      </c>
      <c r="B43" s="35">
        <v>0</v>
      </c>
      <c r="C43" s="49"/>
      <c r="D43" s="17"/>
      <c r="E43" s="67"/>
      <c r="F43" s="58"/>
      <c r="G43" s="13"/>
      <c r="H43" s="59"/>
      <c r="I43" s="58"/>
      <c r="J43" s="60"/>
      <c r="K43" s="59"/>
      <c r="L43" s="58"/>
      <c r="M43" s="60"/>
      <c r="N43" s="59"/>
      <c r="O43" s="58"/>
      <c r="P43" s="60"/>
    </row>
    <row r="44" spans="1:16">
      <c r="A44" s="32">
        <v>43949</v>
      </c>
      <c r="B44" s="35">
        <v>0</v>
      </c>
      <c r="C44" s="49"/>
      <c r="D44" s="17"/>
      <c r="E44" s="67"/>
      <c r="F44" s="58"/>
      <c r="G44" s="13"/>
      <c r="H44" s="59"/>
      <c r="I44" s="58"/>
      <c r="J44" s="60"/>
      <c r="K44" s="59"/>
      <c r="L44" s="58"/>
      <c r="M44" s="60"/>
      <c r="N44" s="59"/>
      <c r="O44" s="58"/>
      <c r="P44" s="60"/>
    </row>
    <row r="45" spans="1:16">
      <c r="A45" s="32">
        <v>43950</v>
      </c>
      <c r="B45" s="35">
        <v>0</v>
      </c>
      <c r="C45" s="49"/>
      <c r="D45" s="17"/>
      <c r="E45" s="67"/>
      <c r="F45" s="58"/>
      <c r="G45" s="13"/>
      <c r="H45" s="59"/>
      <c r="I45" s="58"/>
      <c r="J45" s="60"/>
      <c r="K45" s="59"/>
      <c r="L45" s="58"/>
      <c r="M45" s="60"/>
      <c r="N45" s="59"/>
      <c r="O45" s="58"/>
      <c r="P45" s="60"/>
    </row>
    <row r="46" spans="1:16">
      <c r="A46" s="32">
        <v>43951</v>
      </c>
      <c r="B46" s="35">
        <v>0</v>
      </c>
      <c r="C46" s="49"/>
      <c r="D46" s="17"/>
      <c r="E46" s="67"/>
      <c r="F46" s="58"/>
      <c r="G46" s="13"/>
      <c r="H46" s="59"/>
      <c r="I46" s="58"/>
      <c r="J46" s="60"/>
      <c r="K46" s="59"/>
      <c r="L46" s="58"/>
      <c r="M46" s="60"/>
      <c r="N46" s="59"/>
      <c r="O46" s="58"/>
      <c r="P46" s="60"/>
    </row>
    <row r="47" spans="1:16">
      <c r="A47" s="32">
        <v>43952</v>
      </c>
      <c r="B47" s="35">
        <v>0</v>
      </c>
      <c r="C47" s="49"/>
      <c r="D47" s="17"/>
      <c r="E47" s="67"/>
      <c r="F47" s="58"/>
      <c r="G47" s="13"/>
      <c r="H47" s="59"/>
      <c r="I47" s="58"/>
      <c r="J47" s="60"/>
      <c r="K47" s="59"/>
      <c r="L47" s="58"/>
      <c r="M47" s="60"/>
      <c r="N47" s="59"/>
      <c r="O47" s="58"/>
      <c r="P47" s="60"/>
    </row>
    <row r="48" spans="1:16">
      <c r="A48" s="32">
        <v>43953</v>
      </c>
      <c r="B48" s="35">
        <v>0</v>
      </c>
      <c r="C48" s="49"/>
      <c r="D48" s="17"/>
      <c r="E48" s="67"/>
      <c r="F48" s="58"/>
      <c r="G48" s="13"/>
      <c r="H48" s="59"/>
      <c r="I48" s="58"/>
      <c r="J48" s="60"/>
      <c r="K48" s="59"/>
      <c r="L48" s="58"/>
      <c r="M48" s="60"/>
      <c r="N48" s="59"/>
      <c r="O48" s="58"/>
      <c r="P48" s="60"/>
    </row>
    <row r="49" spans="1:16">
      <c r="A49" s="32">
        <v>43954</v>
      </c>
      <c r="B49" s="35">
        <v>0</v>
      </c>
      <c r="C49" s="49"/>
      <c r="D49" s="17"/>
      <c r="E49" s="67"/>
      <c r="F49" s="58"/>
      <c r="G49" s="13"/>
      <c r="H49" s="59"/>
      <c r="I49" s="58"/>
      <c r="J49" s="60"/>
      <c r="K49" s="59"/>
      <c r="L49" s="58"/>
      <c r="M49" s="60"/>
      <c r="N49" s="59"/>
      <c r="O49" s="58"/>
      <c r="P49" s="60"/>
    </row>
    <row r="50" spans="1:16">
      <c r="A50" s="32">
        <v>43955</v>
      </c>
      <c r="B50" s="35">
        <v>1</v>
      </c>
      <c r="C50" s="49"/>
      <c r="D50" s="17"/>
      <c r="E50" s="67"/>
      <c r="F50" s="58"/>
      <c r="G50" s="13"/>
      <c r="H50" s="59"/>
      <c r="I50" s="58"/>
      <c r="J50" s="60"/>
      <c r="K50" s="59"/>
      <c r="L50" s="58"/>
      <c r="M50" s="60"/>
      <c r="N50" s="59"/>
      <c r="O50" s="58"/>
      <c r="P50" s="60"/>
    </row>
    <row r="51" spans="1:16">
      <c r="A51" s="32">
        <v>43956</v>
      </c>
      <c r="B51" s="35">
        <v>0</v>
      </c>
      <c r="C51" s="49"/>
      <c r="D51" s="17"/>
      <c r="E51" s="67"/>
      <c r="F51" s="58"/>
      <c r="G51" s="13"/>
      <c r="H51" s="59"/>
      <c r="I51" s="58"/>
      <c r="J51" s="60"/>
      <c r="K51" s="59"/>
      <c r="L51" s="58"/>
      <c r="M51" s="60"/>
      <c r="N51" s="59"/>
      <c r="O51" s="58"/>
      <c r="P51" s="60"/>
    </row>
    <row r="52" spans="1:16">
      <c r="A52" s="32">
        <v>43957</v>
      </c>
      <c r="B52" s="35">
        <v>0</v>
      </c>
      <c r="C52" s="49"/>
      <c r="D52" s="17"/>
      <c r="E52" s="67"/>
      <c r="F52" s="58"/>
      <c r="G52" s="13"/>
      <c r="H52" s="59"/>
      <c r="I52" s="58"/>
      <c r="J52" s="60"/>
      <c r="K52" s="59"/>
      <c r="L52" s="58"/>
      <c r="M52" s="60"/>
      <c r="N52" s="59"/>
      <c r="O52" s="58"/>
      <c r="P52" s="60"/>
    </row>
    <row r="53" spans="1:16">
      <c r="A53" s="32">
        <v>43958</v>
      </c>
      <c r="B53" s="35">
        <v>0</v>
      </c>
      <c r="C53" s="49"/>
      <c r="D53" s="17"/>
      <c r="E53" s="67"/>
      <c r="F53" s="58"/>
      <c r="G53" s="13"/>
      <c r="H53" s="59"/>
      <c r="I53" s="58"/>
      <c r="J53" s="60"/>
      <c r="K53" s="59"/>
      <c r="L53" s="58"/>
      <c r="M53" s="60"/>
      <c r="N53" s="59"/>
      <c r="O53" s="58"/>
      <c r="P53" s="60"/>
    </row>
    <row r="54" spans="1:16">
      <c r="A54" s="32">
        <v>43959</v>
      </c>
      <c r="B54" s="35">
        <v>0</v>
      </c>
      <c r="C54" s="49"/>
      <c r="D54" s="17"/>
      <c r="E54" s="67"/>
      <c r="F54" s="58"/>
      <c r="G54" s="13"/>
      <c r="H54" s="59"/>
      <c r="I54" s="58"/>
      <c r="J54" s="60"/>
      <c r="K54" s="59"/>
      <c r="L54" s="58"/>
      <c r="M54" s="60"/>
      <c r="N54" s="59"/>
      <c r="O54" s="58"/>
      <c r="P54" s="60"/>
    </row>
    <row r="55" spans="1:16">
      <c r="A55" s="32">
        <v>43960</v>
      </c>
      <c r="B55" s="35">
        <v>0</v>
      </c>
      <c r="C55" s="49"/>
      <c r="D55" s="17"/>
      <c r="E55" s="67"/>
      <c r="F55" s="58"/>
      <c r="G55" s="13"/>
      <c r="H55" s="59"/>
      <c r="I55" s="58"/>
      <c r="J55" s="60"/>
      <c r="K55" s="59"/>
      <c r="L55" s="58"/>
      <c r="M55" s="60"/>
      <c r="N55" s="59"/>
      <c r="O55" s="58"/>
      <c r="P55" s="60"/>
    </row>
    <row r="56" spans="1:16">
      <c r="A56" s="32">
        <v>43961</v>
      </c>
      <c r="B56" s="35">
        <v>0</v>
      </c>
      <c r="C56" s="49"/>
      <c r="D56" s="17"/>
      <c r="E56" s="67"/>
      <c r="F56" s="58"/>
      <c r="G56" s="13"/>
      <c r="H56" s="59"/>
      <c r="I56" s="58"/>
      <c r="J56" s="60"/>
      <c r="K56" s="59"/>
      <c r="L56" s="58"/>
      <c r="M56" s="60"/>
      <c r="N56" s="59"/>
      <c r="O56" s="58"/>
      <c r="P56" s="60"/>
    </row>
    <row r="57" spans="1:16">
      <c r="A57" s="32">
        <v>43962</v>
      </c>
      <c r="B57" s="35">
        <v>1</v>
      </c>
      <c r="C57" s="49"/>
      <c r="D57" s="17"/>
      <c r="E57" s="67"/>
      <c r="F57" s="58"/>
      <c r="G57" s="13"/>
      <c r="H57" s="59"/>
      <c r="I57" s="58"/>
      <c r="J57" s="60"/>
      <c r="K57" s="59"/>
      <c r="L57" s="58"/>
      <c r="M57" s="60"/>
      <c r="N57" s="59"/>
      <c r="O57" s="58"/>
      <c r="P57" s="60"/>
    </row>
    <row r="58" spans="1:16">
      <c r="A58" s="32">
        <v>43963</v>
      </c>
      <c r="B58" s="35">
        <v>1</v>
      </c>
      <c r="C58" s="49"/>
      <c r="D58" s="17"/>
      <c r="E58" s="67"/>
      <c r="F58" s="58"/>
      <c r="G58" s="13"/>
      <c r="H58" s="59"/>
      <c r="I58" s="58"/>
      <c r="J58" s="60"/>
      <c r="K58" s="59"/>
      <c r="L58" s="58"/>
      <c r="M58" s="60"/>
      <c r="N58" s="59"/>
      <c r="O58" s="58"/>
      <c r="P58" s="60"/>
    </row>
    <row r="59" spans="1:16">
      <c r="A59" s="32">
        <v>43964</v>
      </c>
      <c r="B59" s="35">
        <v>0</v>
      </c>
      <c r="C59" s="49"/>
      <c r="D59" s="17"/>
      <c r="E59" s="67"/>
      <c r="F59" s="58"/>
      <c r="G59" s="13"/>
      <c r="H59" s="59"/>
      <c r="I59" s="58"/>
      <c r="J59" s="60"/>
      <c r="K59" s="59"/>
      <c r="L59" s="58"/>
      <c r="M59" s="60"/>
      <c r="N59" s="59"/>
      <c r="O59" s="58"/>
      <c r="P59" s="60"/>
    </row>
    <row r="60" spans="1:16">
      <c r="A60" s="32">
        <v>43965</v>
      </c>
      <c r="B60" s="35">
        <v>0</v>
      </c>
      <c r="C60" s="49"/>
      <c r="D60" s="17"/>
      <c r="E60" s="67"/>
      <c r="F60" s="58"/>
      <c r="G60" s="13"/>
      <c r="H60" s="59"/>
      <c r="I60" s="58"/>
      <c r="J60" s="60"/>
      <c r="K60" s="59"/>
      <c r="L60" s="58"/>
      <c r="M60" s="60"/>
      <c r="N60" s="59"/>
      <c r="O60" s="58"/>
      <c r="P60" s="60"/>
    </row>
    <row r="61" spans="1:16">
      <c r="A61" s="32">
        <v>43966</v>
      </c>
      <c r="B61" s="35">
        <v>0</v>
      </c>
      <c r="C61" s="49"/>
      <c r="D61" s="17"/>
      <c r="E61" s="67"/>
      <c r="F61" s="58"/>
      <c r="G61" s="13"/>
      <c r="H61" s="59"/>
      <c r="I61" s="58"/>
      <c r="J61" s="60"/>
      <c r="K61" s="59"/>
      <c r="L61" s="58"/>
      <c r="M61" s="60"/>
      <c r="N61" s="59"/>
      <c r="O61" s="58"/>
      <c r="P61" s="60"/>
    </row>
    <row r="62" spans="1:16">
      <c r="A62" s="32">
        <v>43967</v>
      </c>
      <c r="B62" s="35">
        <v>0</v>
      </c>
      <c r="C62" s="49"/>
      <c r="D62" s="17"/>
      <c r="E62" s="67"/>
      <c r="F62" s="58"/>
      <c r="G62" s="13"/>
      <c r="H62" s="59"/>
      <c r="I62" s="58"/>
      <c r="J62" s="60"/>
      <c r="K62" s="59"/>
      <c r="L62" s="58"/>
      <c r="M62" s="60"/>
      <c r="N62" s="59"/>
      <c r="O62" s="58"/>
      <c r="P62" s="60"/>
    </row>
    <row r="63" spans="1:16">
      <c r="A63" s="32">
        <v>43968</v>
      </c>
      <c r="B63" s="35">
        <v>0</v>
      </c>
      <c r="C63" s="49"/>
      <c r="D63" s="17"/>
      <c r="E63" s="67"/>
      <c r="F63" s="58"/>
      <c r="G63" s="13"/>
      <c r="H63" s="59"/>
      <c r="I63" s="58"/>
      <c r="J63" s="60"/>
      <c r="K63" s="59"/>
      <c r="L63" s="58"/>
      <c r="M63" s="60"/>
      <c r="N63" s="59"/>
      <c r="O63" s="58"/>
      <c r="P63" s="60"/>
    </row>
    <row r="64" spans="1:16">
      <c r="A64" s="32">
        <v>43969</v>
      </c>
      <c r="B64" s="35">
        <v>0</v>
      </c>
      <c r="C64" s="49"/>
      <c r="D64" s="17"/>
      <c r="E64" s="67"/>
      <c r="F64" s="58"/>
      <c r="G64" s="13"/>
      <c r="H64" s="59"/>
      <c r="I64" s="58"/>
      <c r="J64" s="60"/>
      <c r="K64" s="59"/>
      <c r="L64" s="58"/>
      <c r="M64" s="60"/>
      <c r="N64" s="59"/>
      <c r="O64" s="58"/>
      <c r="P64" s="60"/>
    </row>
    <row r="65" spans="1:16">
      <c r="A65" s="32">
        <v>43970</v>
      </c>
      <c r="B65" s="35">
        <v>1</v>
      </c>
      <c r="C65" s="49"/>
      <c r="D65" s="17"/>
      <c r="E65" s="67"/>
      <c r="F65" s="58"/>
      <c r="G65" s="13"/>
      <c r="H65" s="59"/>
      <c r="I65" s="58"/>
      <c r="J65" s="60"/>
      <c r="K65" s="59"/>
      <c r="L65" s="58"/>
      <c r="M65" s="60"/>
      <c r="N65" s="59"/>
      <c r="O65" s="58"/>
      <c r="P65" s="60"/>
    </row>
    <row r="66" spans="1:16">
      <c r="A66" s="32">
        <v>43971</v>
      </c>
      <c r="B66" s="35">
        <v>0</v>
      </c>
      <c r="C66" s="49"/>
      <c r="D66" s="17"/>
      <c r="E66" s="67"/>
      <c r="F66" s="58"/>
      <c r="G66" s="13"/>
      <c r="H66" s="59"/>
      <c r="I66" s="58"/>
      <c r="J66" s="60"/>
      <c r="K66" s="59"/>
      <c r="L66" s="58"/>
      <c r="M66" s="60"/>
      <c r="N66" s="59"/>
      <c r="O66" s="58"/>
      <c r="P66" s="60"/>
    </row>
    <row r="67" spans="1:16">
      <c r="A67" s="32">
        <v>43972</v>
      </c>
      <c r="B67" s="35">
        <v>0</v>
      </c>
      <c r="C67" s="49"/>
      <c r="D67" s="17"/>
      <c r="E67" s="67"/>
      <c r="F67" s="58"/>
      <c r="G67" s="13"/>
      <c r="H67" s="59"/>
      <c r="I67" s="58"/>
      <c r="J67" s="60"/>
      <c r="K67" s="59"/>
      <c r="L67" s="58"/>
      <c r="M67" s="60"/>
      <c r="N67" s="59"/>
      <c r="O67" s="58"/>
      <c r="P67" s="60"/>
    </row>
    <row r="68" spans="1:16">
      <c r="A68" s="32">
        <v>43973</v>
      </c>
      <c r="B68" s="35">
        <v>0</v>
      </c>
      <c r="C68" s="49"/>
      <c r="D68" s="17"/>
      <c r="E68" s="67"/>
      <c r="F68" s="58"/>
      <c r="G68" s="13"/>
      <c r="H68" s="59"/>
      <c r="I68" s="58"/>
      <c r="J68" s="60"/>
      <c r="K68" s="59"/>
      <c r="L68" s="58"/>
      <c r="M68" s="60"/>
      <c r="N68" s="59"/>
      <c r="O68" s="58"/>
      <c r="P68" s="60"/>
    </row>
    <row r="69" spans="1:16">
      <c r="A69" s="32">
        <v>43974</v>
      </c>
      <c r="B69" s="35">
        <v>0</v>
      </c>
      <c r="C69" s="49"/>
      <c r="D69" s="17"/>
      <c r="E69" s="67"/>
      <c r="F69" s="58"/>
      <c r="G69" s="13"/>
      <c r="H69" s="59"/>
      <c r="I69" s="58"/>
      <c r="J69" s="60"/>
      <c r="K69" s="59"/>
      <c r="L69" s="58"/>
      <c r="M69" s="60"/>
      <c r="N69" s="59"/>
      <c r="O69" s="58"/>
      <c r="P69" s="60"/>
    </row>
    <row r="70" spans="1:16">
      <c r="A70" s="32">
        <v>43975</v>
      </c>
      <c r="B70" s="35">
        <v>0</v>
      </c>
      <c r="C70" s="49"/>
      <c r="D70" s="17"/>
      <c r="E70" s="67"/>
      <c r="F70" s="58"/>
      <c r="G70" s="13"/>
      <c r="H70" s="59"/>
      <c r="I70" s="58"/>
      <c r="J70" s="60"/>
      <c r="K70" s="59"/>
      <c r="L70" s="58"/>
      <c r="M70" s="60"/>
      <c r="N70" s="59"/>
      <c r="O70" s="58"/>
      <c r="P70" s="60"/>
    </row>
    <row r="71" spans="1:16">
      <c r="A71" s="32">
        <v>43976</v>
      </c>
      <c r="B71" s="35">
        <v>1</v>
      </c>
      <c r="C71" s="49"/>
      <c r="D71" s="17"/>
      <c r="E71" s="67"/>
      <c r="F71" s="58"/>
      <c r="G71" s="13"/>
      <c r="H71" s="59"/>
      <c r="I71" s="58"/>
      <c r="J71" s="60"/>
      <c r="K71" s="59"/>
      <c r="L71" s="58"/>
      <c r="M71" s="60"/>
      <c r="N71" s="59"/>
      <c r="O71" s="58"/>
      <c r="P71" s="60"/>
    </row>
    <row r="72" spans="1:16">
      <c r="A72" s="32">
        <v>43977</v>
      </c>
      <c r="B72" s="35">
        <v>0</v>
      </c>
      <c r="C72" s="49"/>
      <c r="D72" s="17"/>
      <c r="E72" s="67"/>
      <c r="F72" s="58"/>
      <c r="G72" s="13"/>
      <c r="H72" s="59"/>
      <c r="I72" s="58"/>
      <c r="J72" s="60"/>
      <c r="K72" s="59"/>
      <c r="L72" s="58"/>
      <c r="M72" s="60"/>
      <c r="N72" s="59"/>
      <c r="O72" s="58"/>
      <c r="P72" s="60"/>
    </row>
    <row r="73" spans="1:16">
      <c r="A73" s="32">
        <v>43978</v>
      </c>
      <c r="B73" s="35">
        <v>0</v>
      </c>
      <c r="C73" s="49"/>
      <c r="D73" s="17"/>
      <c r="E73" s="67"/>
      <c r="F73" s="58"/>
      <c r="G73" s="13"/>
      <c r="H73" s="59"/>
      <c r="I73" s="58"/>
      <c r="J73" s="60"/>
      <c r="K73" s="59"/>
      <c r="L73" s="58"/>
      <c r="M73" s="60"/>
      <c r="N73" s="59"/>
      <c r="O73" s="58"/>
      <c r="P73" s="60"/>
    </row>
    <row r="74" spans="1:16">
      <c r="A74" s="32">
        <v>43979</v>
      </c>
      <c r="B74" s="35">
        <v>0</v>
      </c>
      <c r="C74" s="49"/>
      <c r="D74" s="17"/>
      <c r="E74" s="67"/>
      <c r="F74" s="58"/>
      <c r="G74" s="13"/>
      <c r="H74" s="59"/>
      <c r="I74" s="58"/>
      <c r="J74" s="60"/>
      <c r="K74" s="59"/>
      <c r="L74" s="58"/>
      <c r="M74" s="60"/>
      <c r="N74" s="59"/>
      <c r="O74" s="58"/>
      <c r="P74" s="60"/>
    </row>
    <row r="75" spans="1:16">
      <c r="A75" s="32">
        <v>43980</v>
      </c>
      <c r="B75" s="35">
        <v>0</v>
      </c>
      <c r="C75" s="49"/>
      <c r="D75" s="17"/>
      <c r="E75" s="67"/>
      <c r="F75" s="58"/>
      <c r="G75" s="13"/>
      <c r="H75" s="59"/>
      <c r="I75" s="58"/>
      <c r="J75" s="60"/>
      <c r="K75" s="59"/>
      <c r="L75" s="58"/>
      <c r="M75" s="60"/>
      <c r="N75" s="59"/>
      <c r="O75" s="58"/>
      <c r="P75" s="60"/>
    </row>
    <row r="76" spans="1:16">
      <c r="A76" s="32">
        <v>43981</v>
      </c>
      <c r="B76" s="35">
        <v>0</v>
      </c>
      <c r="C76" s="49"/>
      <c r="D76" s="17"/>
      <c r="E76" s="67"/>
      <c r="F76" s="58"/>
      <c r="G76" s="13"/>
      <c r="H76" s="59"/>
      <c r="I76" s="58"/>
      <c r="J76" s="60"/>
      <c r="K76" s="59"/>
      <c r="L76" s="58"/>
      <c r="M76" s="60"/>
      <c r="N76" s="59"/>
      <c r="O76" s="58"/>
      <c r="P76" s="60"/>
    </row>
    <row r="77" spans="1:16">
      <c r="A77" s="32">
        <v>43982</v>
      </c>
      <c r="B77" s="35">
        <v>0</v>
      </c>
      <c r="C77" s="49"/>
      <c r="D77" s="17"/>
      <c r="E77" s="67"/>
      <c r="F77" s="58"/>
      <c r="G77" s="13"/>
      <c r="H77" s="59"/>
      <c r="I77" s="58"/>
      <c r="J77" s="60"/>
      <c r="K77" s="59"/>
      <c r="L77" s="58"/>
      <c r="M77" s="60"/>
      <c r="N77" s="59"/>
      <c r="O77" s="58"/>
      <c r="P77" s="60"/>
    </row>
    <row r="78" spans="1:16">
      <c r="A78" s="32">
        <v>43983</v>
      </c>
      <c r="B78" s="35">
        <v>0</v>
      </c>
      <c r="C78" s="49"/>
      <c r="D78" s="17"/>
      <c r="E78" s="67"/>
      <c r="F78" s="58"/>
      <c r="G78" s="13"/>
      <c r="H78" s="59"/>
      <c r="I78" s="58"/>
      <c r="J78" s="60"/>
      <c r="K78" s="59"/>
      <c r="L78" s="58"/>
      <c r="M78" s="60"/>
      <c r="N78" s="59"/>
      <c r="O78" s="58"/>
      <c r="P78" s="60"/>
    </row>
    <row r="79" spans="1:16">
      <c r="A79" s="32">
        <v>43984</v>
      </c>
      <c r="B79" s="35">
        <v>0</v>
      </c>
      <c r="C79" s="49"/>
      <c r="D79" s="17"/>
      <c r="E79" s="67"/>
      <c r="F79" s="58"/>
      <c r="G79" s="13"/>
      <c r="H79" s="59"/>
      <c r="I79" s="58"/>
      <c r="J79" s="60"/>
      <c r="K79" s="59"/>
      <c r="L79" s="58"/>
      <c r="M79" s="60"/>
      <c r="N79" s="59"/>
      <c r="O79" s="58"/>
      <c r="P79" s="60"/>
    </row>
    <row r="80" spans="1:16">
      <c r="A80" s="32">
        <v>43985</v>
      </c>
      <c r="B80" s="35">
        <v>0</v>
      </c>
      <c r="C80" s="49"/>
      <c r="D80" s="17"/>
      <c r="E80" s="67"/>
      <c r="F80" s="58"/>
      <c r="G80" s="13"/>
      <c r="H80" s="59"/>
      <c r="I80" s="58"/>
      <c r="J80" s="60"/>
      <c r="K80" s="59"/>
      <c r="L80" s="58"/>
      <c r="M80" s="60"/>
      <c r="N80" s="59"/>
      <c r="O80" s="58"/>
      <c r="P80" s="60"/>
    </row>
    <row r="81" spans="1:16">
      <c r="A81" s="32">
        <v>43986</v>
      </c>
      <c r="B81" s="35">
        <v>0</v>
      </c>
      <c r="C81" s="49"/>
      <c r="D81" s="17"/>
      <c r="E81" s="67"/>
      <c r="F81" s="58"/>
      <c r="G81" s="13"/>
      <c r="H81" s="59"/>
      <c r="I81" s="58"/>
      <c r="J81" s="60"/>
      <c r="K81" s="59"/>
      <c r="L81" s="58"/>
      <c r="M81" s="60"/>
      <c r="N81" s="59"/>
      <c r="O81" s="58"/>
      <c r="P81" s="60"/>
    </row>
    <row r="82" spans="1:16">
      <c r="A82" s="32">
        <v>43987</v>
      </c>
      <c r="B82" s="35">
        <v>0</v>
      </c>
      <c r="C82" s="49"/>
      <c r="D82" s="17"/>
      <c r="E82" s="67"/>
      <c r="F82" s="58"/>
      <c r="G82" s="13"/>
      <c r="H82" s="59"/>
      <c r="I82" s="58"/>
      <c r="J82" s="60"/>
      <c r="K82" s="59"/>
      <c r="L82" s="58"/>
      <c r="M82" s="60"/>
      <c r="N82" s="59"/>
      <c r="O82" s="58"/>
      <c r="P82" s="60"/>
    </row>
    <row r="83" spans="1:16">
      <c r="A83" s="32">
        <v>43988</v>
      </c>
      <c r="B83" s="35">
        <v>0</v>
      </c>
      <c r="C83" s="49"/>
      <c r="D83" s="17"/>
      <c r="E83" s="67"/>
      <c r="F83" s="58"/>
      <c r="G83" s="13"/>
      <c r="H83" s="59"/>
      <c r="I83" s="58"/>
      <c r="J83" s="60"/>
      <c r="K83" s="59"/>
      <c r="L83" s="58"/>
      <c r="M83" s="60"/>
      <c r="N83" s="59"/>
      <c r="O83" s="58"/>
      <c r="P83" s="60"/>
    </row>
    <row r="84" spans="1:16">
      <c r="A84" s="32">
        <v>43989</v>
      </c>
      <c r="B84" s="35">
        <v>0</v>
      </c>
      <c r="C84" s="49"/>
      <c r="D84" s="17"/>
      <c r="E84" s="67"/>
      <c r="F84" s="58"/>
      <c r="G84" s="13"/>
      <c r="H84" s="59"/>
      <c r="I84" s="58"/>
      <c r="J84" s="60"/>
      <c r="K84" s="59"/>
      <c r="L84" s="58"/>
      <c r="M84" s="60"/>
      <c r="N84" s="59"/>
      <c r="O84" s="58"/>
      <c r="P84" s="60"/>
    </row>
    <row r="85" spans="1:16">
      <c r="A85" s="32">
        <v>43990</v>
      </c>
      <c r="B85" s="35">
        <v>0</v>
      </c>
      <c r="C85" s="49"/>
      <c r="D85" s="17"/>
      <c r="E85" s="67"/>
      <c r="F85" s="58"/>
      <c r="G85" s="13"/>
      <c r="H85" s="59"/>
      <c r="I85" s="58"/>
      <c r="J85" s="60"/>
      <c r="K85" s="59"/>
      <c r="L85" s="58"/>
      <c r="M85" s="60"/>
      <c r="N85" s="59"/>
      <c r="O85" s="58"/>
      <c r="P85" s="60"/>
    </row>
    <row r="86" spans="1:16">
      <c r="A86" s="32">
        <v>43991</v>
      </c>
      <c r="B86" s="35">
        <v>3</v>
      </c>
      <c r="C86" s="49"/>
      <c r="D86" s="17"/>
      <c r="E86" s="67"/>
      <c r="F86" s="58"/>
      <c r="G86" s="13"/>
      <c r="H86" s="59"/>
      <c r="I86" s="58"/>
      <c r="J86" s="60"/>
      <c r="K86" s="59"/>
      <c r="L86" s="58"/>
      <c r="M86" s="60"/>
      <c r="N86" s="59"/>
      <c r="O86" s="58"/>
      <c r="P86" s="60"/>
    </row>
    <row r="87" spans="1:16">
      <c r="A87" s="32">
        <v>43992</v>
      </c>
      <c r="B87" s="35">
        <v>3</v>
      </c>
      <c r="C87" s="49"/>
      <c r="D87" s="17"/>
      <c r="E87" s="67"/>
      <c r="F87" s="58"/>
      <c r="G87" s="13"/>
      <c r="H87" s="59"/>
      <c r="I87" s="58"/>
      <c r="J87" s="60"/>
      <c r="K87" s="59"/>
      <c r="L87" s="58"/>
      <c r="M87" s="60"/>
      <c r="N87" s="59"/>
      <c r="O87" s="58"/>
      <c r="P87" s="60"/>
    </row>
    <row r="88" spans="1:16">
      <c r="A88" s="32">
        <v>43993</v>
      </c>
      <c r="B88" s="35">
        <v>1</v>
      </c>
      <c r="C88" s="49"/>
      <c r="D88" s="17"/>
      <c r="E88" s="67"/>
      <c r="F88" s="58"/>
      <c r="G88" s="13"/>
      <c r="H88" s="59"/>
      <c r="I88" s="58"/>
      <c r="J88" s="60"/>
      <c r="K88" s="59"/>
      <c r="L88" s="58"/>
      <c r="M88" s="60"/>
      <c r="N88" s="59"/>
      <c r="O88" s="58"/>
      <c r="P88" s="60"/>
    </row>
    <row r="89" spans="1:16">
      <c r="A89" s="32">
        <v>43994</v>
      </c>
      <c r="B89" s="35">
        <v>4</v>
      </c>
      <c r="C89" s="49"/>
      <c r="D89" s="17"/>
      <c r="E89" s="67"/>
      <c r="F89" s="58"/>
      <c r="G89" s="13"/>
      <c r="H89" s="59"/>
      <c r="I89" s="58"/>
      <c r="J89" s="60"/>
      <c r="K89" s="59"/>
      <c r="L89" s="58"/>
      <c r="M89" s="60"/>
      <c r="N89" s="59"/>
      <c r="O89" s="58"/>
      <c r="P89" s="60"/>
    </row>
    <row r="90" spans="1:16">
      <c r="A90" s="32">
        <v>43995</v>
      </c>
      <c r="B90" s="35">
        <v>5</v>
      </c>
      <c r="C90" s="49"/>
      <c r="D90" s="17"/>
      <c r="E90" s="67"/>
      <c r="F90" s="58"/>
      <c r="G90" s="13"/>
      <c r="H90" s="59"/>
      <c r="I90" s="58"/>
      <c r="J90" s="60"/>
      <c r="K90" s="59"/>
      <c r="L90" s="58"/>
      <c r="M90" s="60"/>
      <c r="N90" s="59"/>
      <c r="O90" s="58"/>
      <c r="P90" s="60"/>
    </row>
    <row r="91" spans="1:16">
      <c r="A91" s="32">
        <v>43996</v>
      </c>
      <c r="B91" s="35">
        <v>7</v>
      </c>
      <c r="C91" s="49"/>
      <c r="D91" s="17"/>
      <c r="E91" s="67"/>
      <c r="F91" s="58"/>
      <c r="G91" s="13"/>
      <c r="H91" s="59"/>
      <c r="I91" s="58"/>
      <c r="J91" s="60"/>
      <c r="K91" s="59"/>
      <c r="L91" s="58"/>
      <c r="M91" s="60"/>
      <c r="N91" s="59"/>
      <c r="O91" s="58"/>
      <c r="P91" s="60"/>
    </row>
    <row r="92" spans="1:16">
      <c r="A92" s="32">
        <v>43997</v>
      </c>
      <c r="B92" s="35">
        <v>2</v>
      </c>
      <c r="C92" s="49"/>
      <c r="D92" s="17"/>
      <c r="E92" s="67"/>
      <c r="F92" s="58"/>
      <c r="G92" s="13"/>
      <c r="H92" s="59"/>
      <c r="I92" s="58"/>
      <c r="J92" s="60"/>
      <c r="K92" s="59"/>
      <c r="L92" s="58"/>
      <c r="M92" s="60"/>
      <c r="N92" s="59"/>
      <c r="O92" s="58"/>
      <c r="P92" s="60"/>
    </row>
    <row r="93" spans="1:16">
      <c r="A93" s="32">
        <v>43998</v>
      </c>
      <c r="B93" s="35">
        <v>7</v>
      </c>
      <c r="C93" s="49"/>
      <c r="D93" s="17"/>
      <c r="E93" s="67"/>
      <c r="F93" s="58"/>
      <c r="G93" s="13"/>
      <c r="H93" s="59"/>
      <c r="I93" s="58"/>
      <c r="J93" s="60"/>
      <c r="K93" s="59"/>
      <c r="L93" s="58"/>
      <c r="M93" s="60"/>
      <c r="N93" s="59"/>
      <c r="O93" s="58"/>
      <c r="P93" s="60"/>
    </row>
    <row r="94" spans="1:16">
      <c r="A94" s="32">
        <v>43999</v>
      </c>
      <c r="B94" s="35">
        <v>7</v>
      </c>
      <c r="C94" s="49"/>
      <c r="D94" s="17"/>
      <c r="E94" s="67"/>
      <c r="F94" s="58"/>
      <c r="G94" s="13"/>
      <c r="H94" s="59"/>
      <c r="I94" s="58"/>
      <c r="J94" s="60"/>
      <c r="K94" s="59"/>
      <c r="L94" s="58"/>
      <c r="M94" s="60"/>
      <c r="N94" s="59"/>
      <c r="O94" s="58"/>
      <c r="P94" s="60"/>
    </row>
    <row r="95" spans="1:16">
      <c r="A95" s="32">
        <v>44000</v>
      </c>
      <c r="B95" s="35">
        <v>6</v>
      </c>
      <c r="C95" s="49"/>
      <c r="D95" s="17"/>
      <c r="E95" s="67"/>
      <c r="F95" s="58"/>
      <c r="G95" s="13"/>
      <c r="H95" s="59"/>
      <c r="I95" s="58"/>
      <c r="J95" s="60"/>
      <c r="K95" s="59"/>
      <c r="L95" s="58"/>
      <c r="M95" s="60"/>
      <c r="N95" s="59"/>
      <c r="O95" s="58"/>
      <c r="P95" s="60"/>
    </row>
    <row r="96" spans="1:16">
      <c r="A96" s="32">
        <v>44001</v>
      </c>
      <c r="B96" s="35">
        <v>11</v>
      </c>
      <c r="C96" s="49"/>
      <c r="D96" s="17"/>
      <c r="E96" s="67"/>
      <c r="F96" s="58"/>
      <c r="G96" s="13"/>
      <c r="H96" s="59"/>
      <c r="I96" s="58"/>
      <c r="J96" s="60"/>
      <c r="K96" s="59"/>
      <c r="L96" s="58"/>
      <c r="M96" s="60"/>
      <c r="N96" s="59"/>
      <c r="O96" s="58"/>
      <c r="P96" s="60"/>
    </row>
    <row r="97" spans="1:16">
      <c r="A97" s="32">
        <v>44002</v>
      </c>
      <c r="B97" s="35">
        <v>17</v>
      </c>
      <c r="C97" s="49"/>
      <c r="D97" s="17"/>
      <c r="E97" s="67"/>
      <c r="F97" s="58"/>
      <c r="G97" s="13"/>
      <c r="H97" s="59"/>
      <c r="I97" s="58"/>
      <c r="J97" s="60"/>
      <c r="K97" s="59"/>
      <c r="L97" s="58"/>
      <c r="M97" s="60"/>
      <c r="N97" s="59"/>
      <c r="O97" s="58"/>
      <c r="P97" s="60"/>
    </row>
    <row r="98" spans="1:16">
      <c r="A98" s="32">
        <v>44003</v>
      </c>
      <c r="B98" s="35">
        <v>16</v>
      </c>
      <c r="C98" s="49"/>
      <c r="D98" s="17"/>
      <c r="E98" s="67"/>
      <c r="F98" s="58"/>
      <c r="G98" s="13"/>
      <c r="H98" s="59"/>
      <c r="I98" s="58"/>
      <c r="J98" s="60"/>
      <c r="K98" s="59"/>
      <c r="L98" s="58"/>
      <c r="M98" s="60"/>
      <c r="N98" s="59"/>
      <c r="O98" s="58"/>
      <c r="P98" s="60"/>
    </row>
    <row r="99" spans="1:16">
      <c r="A99" s="32">
        <v>44004</v>
      </c>
      <c r="B99" s="35">
        <v>28</v>
      </c>
      <c r="C99" s="49"/>
      <c r="D99" s="17"/>
      <c r="E99" s="67"/>
      <c r="F99" s="58"/>
      <c r="G99" s="13"/>
      <c r="H99" s="59"/>
      <c r="I99" s="58"/>
      <c r="J99" s="60"/>
      <c r="K99" s="59"/>
      <c r="L99" s="58"/>
      <c r="M99" s="60"/>
      <c r="N99" s="59"/>
      <c r="O99" s="58"/>
      <c r="P99" s="60"/>
    </row>
    <row r="100" spans="1:16">
      <c r="A100" s="32">
        <v>44005</v>
      </c>
      <c r="B100" s="35">
        <v>14</v>
      </c>
      <c r="C100" s="49"/>
      <c r="D100" s="17"/>
      <c r="E100" s="67"/>
      <c r="F100" s="58"/>
      <c r="G100" s="13"/>
      <c r="H100" s="59"/>
      <c r="I100" s="58"/>
      <c r="J100" s="60"/>
      <c r="K100" s="59"/>
      <c r="L100" s="58"/>
      <c r="M100" s="60"/>
      <c r="N100" s="59"/>
      <c r="O100" s="58"/>
      <c r="P100" s="60"/>
    </row>
    <row r="101" spans="1:16">
      <c r="A101" s="32">
        <v>44006</v>
      </c>
      <c r="B101" s="35">
        <v>16</v>
      </c>
      <c r="C101" s="49"/>
      <c r="D101" s="17"/>
      <c r="E101" s="67"/>
      <c r="F101" s="58"/>
      <c r="G101" s="13"/>
      <c r="H101" s="59"/>
      <c r="I101" s="58"/>
      <c r="J101" s="60"/>
      <c r="K101" s="59"/>
      <c r="L101" s="58"/>
      <c r="M101" s="60"/>
      <c r="N101" s="59"/>
      <c r="O101" s="58"/>
      <c r="P101" s="60"/>
    </row>
    <row r="102" spans="1:16">
      <c r="A102" s="32">
        <v>44007</v>
      </c>
      <c r="B102" s="35">
        <v>16</v>
      </c>
      <c r="C102" s="49"/>
      <c r="D102" s="17"/>
      <c r="E102" s="67"/>
      <c r="F102" s="58"/>
      <c r="G102" s="13"/>
      <c r="H102" s="59"/>
      <c r="I102" s="58"/>
      <c r="J102" s="60"/>
      <c r="K102" s="59"/>
      <c r="L102" s="58"/>
      <c r="M102" s="60"/>
      <c r="N102" s="59"/>
      <c r="O102" s="58"/>
      <c r="P102" s="60"/>
    </row>
    <row r="103" spans="1:16">
      <c r="A103" s="32">
        <v>44008</v>
      </c>
      <c r="B103" s="35">
        <v>16</v>
      </c>
      <c r="C103" s="49"/>
      <c r="D103" s="17"/>
      <c r="E103" s="67"/>
      <c r="F103" s="58"/>
      <c r="G103" s="13"/>
      <c r="H103" s="59"/>
      <c r="I103" s="58"/>
      <c r="J103" s="60"/>
      <c r="K103" s="59"/>
      <c r="L103" s="58"/>
      <c r="M103" s="60"/>
      <c r="N103" s="59"/>
      <c r="O103" s="58"/>
      <c r="P103" s="60"/>
    </row>
    <row r="104" spans="1:16">
      <c r="A104" s="32">
        <v>44009</v>
      </c>
      <c r="B104" s="35">
        <v>16</v>
      </c>
      <c r="C104" s="49"/>
      <c r="D104" s="17"/>
      <c r="E104" s="67"/>
      <c r="F104" s="58"/>
      <c r="G104" s="13"/>
      <c r="H104" s="59"/>
      <c r="I104" s="58"/>
      <c r="J104" s="60"/>
      <c r="K104" s="59"/>
      <c r="L104" s="58"/>
      <c r="M104" s="60"/>
      <c r="N104" s="59"/>
      <c r="O104" s="58"/>
      <c r="P104" s="60"/>
    </row>
    <row r="105" spans="1:16">
      <c r="A105" s="32">
        <v>44010</v>
      </c>
      <c r="B105" s="35">
        <v>7</v>
      </c>
      <c r="C105" s="49"/>
      <c r="D105" s="17"/>
      <c r="E105" s="67"/>
      <c r="F105" s="58"/>
      <c r="G105" s="13"/>
      <c r="H105" s="59"/>
      <c r="I105" s="58"/>
      <c r="J105" s="60"/>
      <c r="K105" s="59"/>
      <c r="L105" s="58"/>
      <c r="M105" s="60"/>
      <c r="N105" s="59"/>
      <c r="O105" s="58"/>
      <c r="P105" s="60"/>
    </row>
    <row r="106" spans="1:16">
      <c r="A106" s="32">
        <v>44011</v>
      </c>
      <c r="B106" s="35">
        <v>10</v>
      </c>
      <c r="C106" s="49"/>
      <c r="D106" s="17"/>
      <c r="E106" s="67"/>
      <c r="F106" s="58"/>
      <c r="G106" s="13"/>
      <c r="H106" s="59"/>
      <c r="I106" s="58"/>
      <c r="J106" s="60"/>
      <c r="K106" s="59"/>
      <c r="L106" s="58"/>
      <c r="M106" s="60"/>
      <c r="N106" s="59"/>
      <c r="O106" s="58"/>
      <c r="P106" s="60"/>
    </row>
    <row r="107" spans="1:16">
      <c r="A107" s="32">
        <v>44012</v>
      </c>
      <c r="B107" s="35">
        <v>12</v>
      </c>
      <c r="C107" s="49"/>
      <c r="D107" s="17"/>
      <c r="E107" s="67"/>
      <c r="F107" s="58"/>
      <c r="G107" s="13"/>
      <c r="H107" s="59"/>
      <c r="I107" s="58"/>
      <c r="J107" s="60"/>
      <c r="K107" s="59"/>
      <c r="L107" s="58"/>
      <c r="M107" s="60"/>
      <c r="N107" s="59"/>
      <c r="O107" s="58"/>
      <c r="P107" s="60"/>
    </row>
    <row r="108" spans="1:16">
      <c r="A108" s="32">
        <v>44013</v>
      </c>
      <c r="B108" s="35">
        <v>10</v>
      </c>
      <c r="C108" s="49"/>
      <c r="D108" s="17"/>
      <c r="E108" s="67"/>
      <c r="F108" s="58"/>
      <c r="G108" s="13"/>
      <c r="H108" s="59"/>
      <c r="I108" s="58"/>
      <c r="J108" s="60"/>
      <c r="K108" s="59"/>
      <c r="L108" s="58"/>
      <c r="M108" s="60"/>
      <c r="N108" s="59"/>
      <c r="O108" s="58"/>
      <c r="P108" s="60"/>
    </row>
    <row r="109" spans="1:16">
      <c r="A109" s="32">
        <v>44014</v>
      </c>
      <c r="B109" s="35">
        <v>10</v>
      </c>
      <c r="C109" s="49"/>
      <c r="D109" s="17"/>
      <c r="E109" s="67"/>
      <c r="F109" s="58"/>
      <c r="G109" s="13"/>
      <c r="H109" s="59"/>
      <c r="I109" s="58"/>
      <c r="J109" s="60"/>
      <c r="K109" s="59"/>
      <c r="L109" s="58"/>
      <c r="M109" s="60"/>
      <c r="N109" s="59"/>
      <c r="O109" s="58"/>
      <c r="P109" s="60"/>
    </row>
    <row r="110" spans="1:16">
      <c r="A110" s="32">
        <v>44015</v>
      </c>
      <c r="B110" s="35">
        <v>12</v>
      </c>
      <c r="C110" s="49"/>
      <c r="D110" s="17"/>
      <c r="E110" s="67"/>
      <c r="F110" s="58"/>
      <c r="G110" s="13"/>
      <c r="H110" s="59"/>
      <c r="I110" s="58"/>
      <c r="J110" s="60"/>
      <c r="K110" s="59"/>
      <c r="L110" s="58"/>
      <c r="M110" s="60"/>
      <c r="N110" s="59"/>
      <c r="O110" s="58"/>
      <c r="P110" s="60"/>
    </row>
    <row r="111" spans="1:16">
      <c r="A111" s="32">
        <v>44016</v>
      </c>
      <c r="B111" s="35">
        <v>14</v>
      </c>
      <c r="C111" s="49"/>
      <c r="D111" s="17"/>
      <c r="E111" s="67"/>
      <c r="F111" s="58"/>
      <c r="G111" s="13"/>
      <c r="H111" s="59"/>
      <c r="I111" s="58"/>
      <c r="J111" s="60"/>
      <c r="K111" s="59"/>
      <c r="L111" s="58"/>
      <c r="M111" s="60"/>
      <c r="N111" s="59"/>
      <c r="O111" s="58"/>
      <c r="P111" s="60"/>
    </row>
    <row r="112" spans="1:16">
      <c r="A112" s="32">
        <v>44017</v>
      </c>
      <c r="B112" s="35">
        <v>19</v>
      </c>
      <c r="C112" s="49"/>
      <c r="D112" s="17"/>
      <c r="E112" s="67"/>
      <c r="F112" s="58"/>
      <c r="G112" s="13"/>
      <c r="H112" s="59"/>
      <c r="I112" s="58"/>
      <c r="J112" s="60"/>
      <c r="K112" s="59"/>
      <c r="L112" s="58"/>
      <c r="M112" s="60"/>
      <c r="N112" s="59"/>
      <c r="O112" s="58"/>
      <c r="P112" s="60"/>
    </row>
    <row r="113" spans="1:16">
      <c r="A113" s="32">
        <v>44018</v>
      </c>
      <c r="B113" s="35">
        <v>11</v>
      </c>
      <c r="C113" s="49"/>
      <c r="D113" s="17"/>
      <c r="E113" s="67"/>
      <c r="F113" s="58"/>
      <c r="G113" s="13"/>
      <c r="H113" s="59"/>
      <c r="I113" s="58"/>
      <c r="J113" s="60"/>
      <c r="K113" s="59"/>
      <c r="L113" s="58"/>
      <c r="M113" s="60"/>
      <c r="N113" s="59"/>
      <c r="O113" s="58"/>
      <c r="P113" s="60"/>
    </row>
    <row r="114" spans="1:16">
      <c r="A114" s="32">
        <v>44019</v>
      </c>
      <c r="B114" s="35">
        <v>13</v>
      </c>
      <c r="C114" s="49"/>
      <c r="D114" s="17"/>
      <c r="E114" s="67"/>
      <c r="F114" s="58"/>
      <c r="G114" s="13"/>
      <c r="H114" s="59"/>
      <c r="I114" s="58"/>
      <c r="J114" s="60"/>
      <c r="K114" s="59"/>
      <c r="L114" s="58"/>
      <c r="M114" s="60"/>
      <c r="N114" s="59"/>
      <c r="O114" s="58"/>
      <c r="P114" s="60"/>
    </row>
    <row r="115" spans="1:16">
      <c r="A115" s="32">
        <v>44020</v>
      </c>
      <c r="B115" s="35">
        <v>15</v>
      </c>
      <c r="C115" s="49"/>
      <c r="D115" s="17"/>
      <c r="E115" s="67"/>
      <c r="F115" s="58"/>
      <c r="G115" s="13"/>
      <c r="H115" s="59"/>
      <c r="I115" s="58"/>
      <c r="J115" s="60"/>
      <c r="K115" s="59"/>
      <c r="L115" s="58"/>
      <c r="M115" s="60"/>
      <c r="N115" s="59"/>
      <c r="O115" s="58"/>
      <c r="P115" s="60"/>
    </row>
    <row r="116" spans="1:16">
      <c r="A116" s="32">
        <v>44021</v>
      </c>
      <c r="B116" s="35">
        <v>12</v>
      </c>
      <c r="C116" s="49"/>
      <c r="D116" s="17"/>
      <c r="E116" s="67"/>
      <c r="F116" s="58"/>
      <c r="G116" s="13"/>
      <c r="H116" s="59"/>
      <c r="I116" s="58"/>
      <c r="J116" s="60"/>
      <c r="K116" s="59"/>
      <c r="L116" s="58"/>
      <c r="M116" s="60"/>
      <c r="N116" s="59"/>
      <c r="O116" s="58"/>
      <c r="P116" s="60"/>
    </row>
    <row r="117" spans="1:16">
      <c r="A117" s="32">
        <v>44022</v>
      </c>
      <c r="B117" s="35">
        <v>14</v>
      </c>
      <c r="C117" s="49"/>
      <c r="D117" s="17"/>
      <c r="E117" s="67"/>
      <c r="F117" s="58"/>
      <c r="G117" s="13"/>
      <c r="H117" s="59"/>
      <c r="I117" s="58"/>
      <c r="J117" s="60"/>
      <c r="K117" s="59"/>
      <c r="L117" s="58"/>
      <c r="M117" s="60"/>
      <c r="N117" s="59"/>
      <c r="O117" s="58"/>
      <c r="P117" s="60"/>
    </row>
    <row r="118" spans="1:16">
      <c r="A118" s="32">
        <v>44023</v>
      </c>
      <c r="B118" s="35">
        <v>16</v>
      </c>
      <c r="C118" s="49"/>
      <c r="D118" s="17"/>
      <c r="E118" s="67"/>
      <c r="F118" s="58"/>
      <c r="G118" s="13"/>
      <c r="H118" s="59"/>
      <c r="I118" s="58"/>
      <c r="J118" s="60"/>
      <c r="K118" s="59"/>
      <c r="L118" s="58"/>
      <c r="M118" s="60"/>
      <c r="N118" s="59"/>
      <c r="O118" s="58"/>
      <c r="P118" s="60"/>
    </row>
    <row r="119" spans="1:16">
      <c r="A119" s="32">
        <v>44024</v>
      </c>
      <c r="B119" s="35">
        <v>14</v>
      </c>
      <c r="C119" s="49"/>
      <c r="D119" s="17"/>
      <c r="E119" s="67"/>
      <c r="F119" s="58"/>
      <c r="G119" s="13"/>
      <c r="H119" s="59"/>
      <c r="I119" s="58"/>
      <c r="J119" s="60"/>
      <c r="K119" s="59"/>
      <c r="L119" s="58"/>
      <c r="M119" s="60"/>
      <c r="N119" s="59"/>
      <c r="O119" s="58"/>
      <c r="P119" s="60"/>
    </row>
    <row r="120" spans="1:16">
      <c r="A120" s="32">
        <v>44025</v>
      </c>
      <c r="B120" s="35">
        <v>21</v>
      </c>
      <c r="C120" s="49"/>
      <c r="D120" s="17"/>
      <c r="E120" s="67"/>
      <c r="F120" s="58"/>
      <c r="G120" s="13"/>
      <c r="H120" s="59"/>
      <c r="I120" s="58"/>
      <c r="J120" s="60"/>
      <c r="K120" s="59"/>
      <c r="L120" s="58"/>
      <c r="M120" s="60"/>
      <c r="N120" s="59"/>
      <c r="O120" s="58"/>
      <c r="P120" s="60"/>
    </row>
    <row r="121" spans="1:16">
      <c r="A121" s="32">
        <v>44026</v>
      </c>
      <c r="B121" s="35">
        <v>14</v>
      </c>
      <c r="C121" s="49"/>
      <c r="D121" s="17"/>
      <c r="E121" s="67"/>
      <c r="F121" s="58"/>
      <c r="G121" s="13"/>
      <c r="H121" s="59"/>
      <c r="I121" s="58"/>
      <c r="J121" s="60"/>
      <c r="K121" s="59"/>
      <c r="L121" s="58"/>
      <c r="M121" s="60"/>
      <c r="N121" s="59"/>
      <c r="O121" s="58"/>
      <c r="P121" s="60"/>
    </row>
    <row r="122" spans="1:16">
      <c r="A122" s="32">
        <v>44027</v>
      </c>
      <c r="B122" s="35">
        <v>19</v>
      </c>
      <c r="C122" s="49"/>
      <c r="D122" s="17"/>
      <c r="E122" s="67"/>
      <c r="F122" s="58"/>
      <c r="G122" s="13"/>
      <c r="H122" s="59"/>
      <c r="I122" s="58"/>
      <c r="J122" s="60"/>
      <c r="K122" s="59"/>
      <c r="L122" s="58"/>
      <c r="M122" s="60"/>
      <c r="N122" s="59"/>
      <c r="O122" s="58"/>
      <c r="P122" s="60"/>
    </row>
    <row r="123" spans="1:16">
      <c r="A123" s="32">
        <v>44028</v>
      </c>
      <c r="B123" s="35">
        <v>8</v>
      </c>
      <c r="C123" s="49"/>
      <c r="D123" s="17"/>
      <c r="E123" s="67"/>
      <c r="F123" s="58"/>
      <c r="G123" s="13"/>
      <c r="H123" s="59"/>
      <c r="I123" s="58"/>
      <c r="J123" s="60"/>
      <c r="K123" s="59"/>
      <c r="L123" s="58"/>
      <c r="M123" s="60"/>
      <c r="N123" s="59"/>
      <c r="O123" s="58"/>
      <c r="P123" s="60"/>
    </row>
    <row r="124" spans="1:16">
      <c r="A124" s="32">
        <v>44029</v>
      </c>
      <c r="B124" s="35">
        <v>11</v>
      </c>
      <c r="C124" s="49"/>
      <c r="D124" s="17"/>
      <c r="E124" s="67"/>
      <c r="F124" s="58"/>
      <c r="G124" s="13"/>
      <c r="H124" s="59"/>
      <c r="I124" s="58"/>
      <c r="J124" s="60"/>
      <c r="K124" s="59"/>
      <c r="L124" s="58"/>
      <c r="M124" s="60"/>
      <c r="N124" s="59"/>
      <c r="O124" s="58"/>
      <c r="P124" s="60"/>
    </row>
    <row r="125" spans="1:16">
      <c r="A125" s="32">
        <v>44030</v>
      </c>
      <c r="B125" s="35">
        <v>13</v>
      </c>
      <c r="C125" s="49"/>
      <c r="D125" s="17"/>
      <c r="E125" s="67"/>
      <c r="F125" s="58"/>
      <c r="G125" s="13"/>
      <c r="H125" s="59"/>
      <c r="I125" s="58"/>
      <c r="J125" s="60"/>
      <c r="K125" s="59"/>
      <c r="L125" s="58"/>
      <c r="M125" s="60"/>
      <c r="N125" s="59"/>
      <c r="O125" s="58"/>
      <c r="P125" s="60"/>
    </row>
    <row r="126" spans="1:16">
      <c r="A126" s="32">
        <v>44031</v>
      </c>
      <c r="B126" s="35">
        <v>14</v>
      </c>
      <c r="C126" s="49"/>
      <c r="D126" s="17"/>
      <c r="E126" s="67"/>
      <c r="F126" s="58"/>
      <c r="G126" s="13"/>
      <c r="H126" s="59"/>
      <c r="I126" s="58"/>
      <c r="J126" s="60"/>
      <c r="K126" s="59"/>
      <c r="L126" s="58"/>
      <c r="M126" s="60"/>
      <c r="N126" s="59"/>
      <c r="O126" s="58"/>
      <c r="P126" s="60"/>
    </row>
    <row r="127" spans="1:16">
      <c r="A127" s="32">
        <v>44032</v>
      </c>
      <c r="B127" s="35">
        <v>15</v>
      </c>
      <c r="C127" s="49"/>
      <c r="D127" s="17"/>
      <c r="E127" s="67"/>
      <c r="F127" s="58"/>
      <c r="G127" s="13"/>
      <c r="H127" s="59"/>
      <c r="I127" s="58"/>
      <c r="J127" s="60"/>
      <c r="K127" s="59"/>
      <c r="L127" s="58"/>
      <c r="M127" s="60"/>
      <c r="N127" s="59"/>
      <c r="O127" s="58"/>
      <c r="P127" s="60"/>
    </row>
    <row r="128" spans="1:16">
      <c r="A128" s="32">
        <v>44033</v>
      </c>
      <c r="B128" s="35">
        <v>12</v>
      </c>
      <c r="C128" s="49"/>
      <c r="D128" s="17"/>
      <c r="E128" s="67"/>
      <c r="F128" s="58"/>
      <c r="G128" s="13"/>
      <c r="H128" s="59"/>
      <c r="I128" s="58"/>
      <c r="J128" s="60"/>
      <c r="K128" s="59"/>
      <c r="L128" s="58"/>
      <c r="M128" s="60"/>
      <c r="N128" s="59"/>
      <c r="O128" s="58"/>
      <c r="P128" s="60"/>
    </row>
    <row r="129" spans="1:16">
      <c r="A129" s="32">
        <v>44034</v>
      </c>
      <c r="B129" s="35">
        <v>14</v>
      </c>
      <c r="C129" s="49"/>
      <c r="D129" s="17"/>
      <c r="E129" s="67"/>
      <c r="F129" s="58"/>
      <c r="G129" s="13"/>
      <c r="H129" s="59"/>
      <c r="I129" s="58"/>
      <c r="J129" s="60"/>
      <c r="K129" s="59"/>
      <c r="L129" s="58"/>
      <c r="M129" s="60"/>
      <c r="N129" s="59"/>
      <c r="O129" s="58"/>
      <c r="P129" s="60"/>
    </row>
    <row r="130" spans="1:16">
      <c r="A130" s="32">
        <v>44035</v>
      </c>
      <c r="B130" s="35">
        <v>11</v>
      </c>
      <c r="C130" s="49"/>
      <c r="D130" s="17"/>
      <c r="E130" s="67"/>
      <c r="F130" s="58"/>
      <c r="G130" s="13"/>
      <c r="H130" s="59"/>
      <c r="I130" s="58"/>
      <c r="J130" s="60"/>
      <c r="K130" s="59"/>
      <c r="L130" s="58"/>
      <c r="M130" s="60"/>
      <c r="N130" s="59"/>
      <c r="O130" s="58"/>
      <c r="P130" s="60"/>
    </row>
    <row r="131" spans="1:16">
      <c r="A131" s="32">
        <v>44036</v>
      </c>
      <c r="B131" s="35">
        <v>10</v>
      </c>
      <c r="C131" s="49"/>
      <c r="D131" s="17"/>
      <c r="E131" s="67"/>
      <c r="F131" s="58"/>
      <c r="G131" s="13"/>
      <c r="H131" s="59"/>
      <c r="I131" s="58"/>
      <c r="J131" s="60"/>
      <c r="K131" s="59"/>
      <c r="L131" s="58"/>
      <c r="M131" s="60"/>
      <c r="N131" s="59"/>
      <c r="O131" s="58"/>
      <c r="P131" s="60"/>
    </row>
    <row r="132" spans="1:16">
      <c r="A132" s="32">
        <v>44037</v>
      </c>
      <c r="B132" s="35">
        <v>10</v>
      </c>
      <c r="C132" s="49"/>
      <c r="D132" s="17"/>
      <c r="E132" s="67"/>
      <c r="F132" s="58"/>
      <c r="G132" s="13"/>
      <c r="H132" s="59"/>
      <c r="I132" s="58"/>
      <c r="J132" s="60"/>
      <c r="K132" s="59"/>
      <c r="L132" s="58"/>
      <c r="M132" s="60"/>
      <c r="N132" s="59"/>
      <c r="O132" s="58"/>
      <c r="P132" s="60"/>
    </row>
    <row r="133" spans="1:16">
      <c r="A133" s="32">
        <v>44038</v>
      </c>
      <c r="B133" s="35">
        <v>15</v>
      </c>
      <c r="C133" s="49"/>
      <c r="D133" s="17"/>
      <c r="E133" s="67"/>
      <c r="F133" s="58"/>
      <c r="G133" s="13"/>
      <c r="H133" s="59"/>
      <c r="I133" s="58"/>
      <c r="J133" s="60"/>
      <c r="K133" s="59"/>
      <c r="L133" s="58"/>
      <c r="M133" s="60"/>
      <c r="N133" s="59"/>
      <c r="O133" s="58"/>
      <c r="P133" s="60"/>
    </row>
    <row r="134" spans="1:16">
      <c r="A134" s="32">
        <v>44039</v>
      </c>
      <c r="B134" s="35">
        <v>18</v>
      </c>
      <c r="C134" s="49"/>
      <c r="D134" s="17"/>
      <c r="E134" s="67"/>
      <c r="F134" s="58"/>
      <c r="G134" s="13"/>
      <c r="H134" s="59"/>
      <c r="I134" s="58"/>
      <c r="J134" s="60"/>
      <c r="K134" s="59"/>
      <c r="L134" s="58"/>
      <c r="M134" s="60"/>
      <c r="N134" s="59"/>
      <c r="O134" s="58"/>
      <c r="P134" s="60"/>
    </row>
    <row r="135" spans="1:16">
      <c r="A135" s="32">
        <v>44040</v>
      </c>
      <c r="B135" s="35">
        <v>17</v>
      </c>
      <c r="C135" s="49"/>
      <c r="D135" s="17"/>
      <c r="E135" s="67"/>
      <c r="F135" s="58"/>
      <c r="G135" s="13"/>
      <c r="H135" s="59"/>
      <c r="I135" s="58"/>
      <c r="J135" s="60"/>
      <c r="K135" s="59"/>
      <c r="L135" s="58"/>
      <c r="M135" s="60"/>
      <c r="N135" s="59"/>
      <c r="O135" s="58"/>
      <c r="P135" s="60"/>
    </row>
    <row r="136" spans="1:16">
      <c r="A136" s="32">
        <v>44041</v>
      </c>
      <c r="B136" s="35">
        <v>9</v>
      </c>
      <c r="C136" s="49"/>
      <c r="D136" s="17"/>
      <c r="E136" s="67"/>
      <c r="F136" s="58"/>
      <c r="G136" s="13"/>
      <c r="H136" s="59"/>
      <c r="I136" s="58"/>
      <c r="J136" s="60"/>
      <c r="K136" s="59"/>
      <c r="L136" s="58"/>
      <c r="M136" s="60"/>
      <c r="N136" s="59"/>
      <c r="O136" s="58"/>
      <c r="P136" s="60"/>
    </row>
    <row r="137" spans="1:16">
      <c r="A137" s="32">
        <v>44042</v>
      </c>
      <c r="B137" s="35">
        <v>7</v>
      </c>
      <c r="C137" s="49"/>
      <c r="D137" s="17"/>
      <c r="E137" s="67"/>
      <c r="F137" s="58"/>
      <c r="G137" s="13"/>
      <c r="H137" s="59"/>
      <c r="I137" s="58"/>
      <c r="J137" s="60"/>
      <c r="K137" s="59"/>
      <c r="L137" s="58"/>
      <c r="M137" s="60"/>
      <c r="N137" s="59"/>
      <c r="O137" s="58"/>
      <c r="P137" s="60"/>
    </row>
    <row r="138" spans="1:16">
      <c r="A138" s="32">
        <v>44043</v>
      </c>
      <c r="B138" s="35">
        <v>15</v>
      </c>
      <c r="C138" s="49"/>
      <c r="D138" s="17"/>
      <c r="E138" s="67"/>
      <c r="F138" s="58"/>
      <c r="G138" s="13"/>
      <c r="H138" s="59"/>
      <c r="I138" s="58"/>
      <c r="J138" s="60"/>
      <c r="K138" s="59"/>
      <c r="L138" s="58"/>
      <c r="M138" s="60"/>
      <c r="N138" s="59"/>
      <c r="O138" s="58"/>
      <c r="P138" s="60"/>
    </row>
    <row r="139" spans="1:16">
      <c r="A139" s="32">
        <v>44044</v>
      </c>
      <c r="B139" s="35">
        <v>19</v>
      </c>
      <c r="C139" s="49"/>
      <c r="D139" s="17"/>
      <c r="E139" s="67"/>
      <c r="F139" s="58"/>
      <c r="G139" s="13"/>
      <c r="H139" s="59"/>
      <c r="I139" s="58"/>
      <c r="J139" s="60"/>
      <c r="K139" s="59"/>
      <c r="L139" s="58"/>
      <c r="M139" s="60"/>
      <c r="N139" s="59"/>
      <c r="O139" s="58"/>
      <c r="P139" s="60"/>
    </row>
    <row r="140" spans="1:16">
      <c r="A140" s="32">
        <v>44045</v>
      </c>
      <c r="B140" s="35">
        <v>13</v>
      </c>
      <c r="C140" s="49"/>
      <c r="D140" s="17"/>
      <c r="E140" s="67"/>
      <c r="F140" s="58"/>
      <c r="G140" s="13"/>
      <c r="H140" s="59"/>
      <c r="I140" s="58"/>
      <c r="J140" s="60"/>
      <c r="K140" s="59"/>
      <c r="L140" s="58"/>
      <c r="M140" s="60"/>
      <c r="N140" s="59"/>
      <c r="O140" s="58"/>
      <c r="P140" s="60"/>
    </row>
    <row r="141" spans="1:16">
      <c r="A141" s="32">
        <v>44046</v>
      </c>
      <c r="B141" s="35">
        <v>15</v>
      </c>
      <c r="C141" s="49"/>
      <c r="D141" s="17"/>
      <c r="E141" s="67"/>
      <c r="F141" s="58"/>
      <c r="G141" s="13"/>
      <c r="H141" s="59"/>
      <c r="I141" s="58"/>
      <c r="J141" s="60"/>
      <c r="K141" s="59"/>
      <c r="L141" s="58"/>
      <c r="M141" s="60"/>
      <c r="N141" s="59"/>
      <c r="O141" s="58"/>
      <c r="P141" s="60"/>
    </row>
    <row r="142" spans="1:16">
      <c r="A142" s="32">
        <v>44047</v>
      </c>
      <c r="B142" s="35">
        <v>11</v>
      </c>
      <c r="C142" s="49"/>
      <c r="D142" s="17"/>
      <c r="E142" s="67"/>
      <c r="F142" s="58"/>
      <c r="G142" s="13"/>
      <c r="H142" s="59"/>
      <c r="I142" s="58"/>
      <c r="J142" s="60"/>
      <c r="K142" s="59"/>
      <c r="L142" s="58"/>
      <c r="M142" s="60"/>
      <c r="N142" s="59"/>
      <c r="O142" s="58"/>
      <c r="P142" s="60"/>
    </row>
    <row r="143" spans="1:16">
      <c r="A143" s="32">
        <v>44048</v>
      </c>
      <c r="B143" s="35">
        <v>8</v>
      </c>
      <c r="C143" s="49"/>
      <c r="D143" s="17"/>
      <c r="E143" s="67"/>
      <c r="F143" s="58"/>
      <c r="G143" s="13"/>
      <c r="H143" s="59"/>
      <c r="I143" s="58"/>
      <c r="J143" s="60"/>
      <c r="K143" s="59"/>
      <c r="L143" s="58"/>
      <c r="M143" s="60"/>
      <c r="N143" s="59"/>
      <c r="O143" s="58"/>
      <c r="P143" s="60"/>
    </row>
    <row r="144" spans="1:16">
      <c r="A144" s="32">
        <v>44049</v>
      </c>
      <c r="B144" s="35">
        <v>9</v>
      </c>
      <c r="C144" s="49"/>
      <c r="D144" s="17"/>
      <c r="E144" s="67"/>
      <c r="F144" s="58"/>
      <c r="G144" s="13"/>
      <c r="H144" s="59"/>
      <c r="I144" s="58"/>
      <c r="J144" s="60"/>
      <c r="K144" s="59"/>
      <c r="L144" s="58"/>
      <c r="M144" s="60"/>
      <c r="N144" s="59"/>
      <c r="O144" s="58"/>
      <c r="P144" s="60"/>
    </row>
    <row r="145" spans="1:16">
      <c r="A145" s="32">
        <v>44050</v>
      </c>
      <c r="B145" s="35">
        <v>15</v>
      </c>
      <c r="C145" s="49"/>
      <c r="D145" s="17"/>
      <c r="E145" s="67"/>
      <c r="F145" s="58"/>
      <c r="G145" s="13"/>
      <c r="H145" s="59"/>
      <c r="I145" s="58"/>
      <c r="J145" s="60"/>
      <c r="K145" s="59"/>
      <c r="L145" s="58"/>
      <c r="M145" s="60"/>
      <c r="N145" s="59"/>
      <c r="O145" s="58"/>
      <c r="P145" s="60"/>
    </row>
    <row r="146" spans="1:16">
      <c r="A146" s="32">
        <v>44051</v>
      </c>
      <c r="B146" s="35">
        <v>12</v>
      </c>
      <c r="C146" s="49"/>
      <c r="D146" s="17"/>
      <c r="E146" s="67"/>
      <c r="F146" s="58"/>
      <c r="G146" s="13"/>
      <c r="H146" s="59"/>
      <c r="I146" s="58"/>
      <c r="J146" s="60"/>
      <c r="K146" s="59"/>
      <c r="L146" s="58"/>
      <c r="M146" s="60"/>
      <c r="N146" s="59"/>
      <c r="O146" s="58"/>
      <c r="P146" s="60"/>
    </row>
    <row r="147" spans="1:16">
      <c r="A147" s="32">
        <v>44052</v>
      </c>
      <c r="B147" s="35">
        <v>23</v>
      </c>
      <c r="C147" s="49"/>
      <c r="D147" s="17"/>
      <c r="E147" s="67"/>
      <c r="F147" s="58"/>
      <c r="G147" s="13"/>
      <c r="H147" s="59"/>
      <c r="I147" s="58"/>
      <c r="J147" s="60"/>
      <c r="K147" s="59"/>
      <c r="L147" s="58"/>
      <c r="M147" s="60"/>
      <c r="N147" s="59"/>
      <c r="O147" s="58"/>
      <c r="P147" s="60"/>
    </row>
    <row r="148" spans="1:16">
      <c r="A148" s="32">
        <v>44053</v>
      </c>
      <c r="B148" s="35">
        <v>4</v>
      </c>
      <c r="C148" s="49"/>
      <c r="D148" s="17"/>
      <c r="E148" s="67"/>
      <c r="F148" s="58"/>
      <c r="G148" s="13"/>
      <c r="H148" s="59"/>
      <c r="I148" s="58"/>
      <c r="J148" s="60"/>
      <c r="K148" s="59"/>
      <c r="L148" s="58"/>
      <c r="M148" s="60"/>
      <c r="N148" s="59"/>
      <c r="O148" s="58"/>
      <c r="P148" s="60"/>
    </row>
    <row r="149" spans="1:16">
      <c r="A149" s="32">
        <v>44054</v>
      </c>
      <c r="B149" s="35">
        <v>7</v>
      </c>
      <c r="C149" s="49"/>
      <c r="D149" s="17"/>
      <c r="E149" s="67"/>
      <c r="F149" s="58"/>
      <c r="G149" s="13"/>
      <c r="H149" s="59"/>
      <c r="I149" s="58"/>
      <c r="J149" s="60"/>
      <c r="K149" s="59"/>
      <c r="L149" s="58"/>
      <c r="M149" s="60"/>
      <c r="N149" s="59"/>
      <c r="O149" s="58"/>
      <c r="P149" s="60"/>
    </row>
    <row r="150" spans="1:16">
      <c r="A150" s="32">
        <v>44055</v>
      </c>
      <c r="B150" s="35">
        <v>9</v>
      </c>
      <c r="C150" s="49"/>
      <c r="D150" s="17"/>
      <c r="E150" s="67"/>
      <c r="F150" s="58"/>
      <c r="G150" s="13"/>
      <c r="H150" s="59"/>
      <c r="I150" s="58"/>
      <c r="J150" s="60"/>
      <c r="K150" s="59"/>
      <c r="L150" s="58"/>
      <c r="M150" s="60"/>
      <c r="N150" s="59"/>
      <c r="O150" s="58"/>
      <c r="P150" s="60"/>
    </row>
    <row r="151" spans="1:16">
      <c r="A151" s="32">
        <v>44056</v>
      </c>
      <c r="B151" s="35">
        <v>4</v>
      </c>
      <c r="C151" s="49"/>
      <c r="D151" s="17"/>
      <c r="E151" s="67"/>
      <c r="F151" s="58"/>
      <c r="G151" s="13"/>
      <c r="H151" s="59"/>
      <c r="I151" s="58"/>
      <c r="J151" s="60"/>
      <c r="K151" s="59"/>
      <c r="L151" s="58"/>
      <c r="M151" s="60"/>
      <c r="N151" s="59"/>
      <c r="O151" s="58"/>
      <c r="P151" s="60"/>
    </row>
    <row r="152" spans="1:16">
      <c r="A152" s="32">
        <v>44057</v>
      </c>
      <c r="B152" s="35">
        <v>5</v>
      </c>
      <c r="C152" s="49"/>
      <c r="D152" s="17"/>
      <c r="E152" s="67"/>
      <c r="F152" s="58"/>
      <c r="G152" s="13"/>
      <c r="H152" s="59"/>
      <c r="I152" s="58"/>
      <c r="J152" s="60"/>
      <c r="K152" s="59"/>
      <c r="L152" s="58"/>
      <c r="M152" s="60"/>
      <c r="N152" s="59"/>
      <c r="O152" s="58"/>
      <c r="P152" s="60"/>
    </row>
    <row r="153" spans="1:16">
      <c r="A153" s="32">
        <v>44058</v>
      </c>
      <c r="B153" s="35">
        <v>12</v>
      </c>
      <c r="C153" s="49"/>
      <c r="D153" s="17"/>
      <c r="E153" s="67"/>
      <c r="F153" s="58"/>
      <c r="G153" s="13"/>
      <c r="H153" s="59"/>
      <c r="I153" s="58"/>
      <c r="J153" s="60"/>
      <c r="K153" s="59"/>
      <c r="L153" s="58"/>
      <c r="M153" s="60"/>
      <c r="N153" s="59"/>
      <c r="O153" s="58"/>
      <c r="P153" s="60"/>
    </row>
    <row r="154" spans="1:16">
      <c r="A154" s="32">
        <v>44059</v>
      </c>
      <c r="B154" s="35">
        <v>6</v>
      </c>
      <c r="C154" s="49"/>
      <c r="D154" s="17"/>
      <c r="E154" s="67"/>
      <c r="F154" s="58"/>
      <c r="G154" s="13"/>
      <c r="H154" s="59"/>
      <c r="I154" s="58"/>
      <c r="J154" s="60"/>
      <c r="K154" s="59"/>
      <c r="L154" s="58"/>
      <c r="M154" s="60"/>
      <c r="N154" s="59"/>
      <c r="O154" s="58"/>
      <c r="P154" s="60"/>
    </row>
    <row r="155" spans="1:16">
      <c r="A155" s="32">
        <v>44060</v>
      </c>
      <c r="B155" s="35">
        <v>7</v>
      </c>
      <c r="C155" s="49"/>
      <c r="D155" s="17"/>
      <c r="E155" s="67"/>
      <c r="F155" s="58"/>
      <c r="G155" s="13"/>
      <c r="H155" s="59"/>
      <c r="I155" s="58"/>
      <c r="J155" s="60"/>
      <c r="K155" s="59"/>
      <c r="L155" s="58"/>
      <c r="M155" s="60"/>
      <c r="N155" s="59"/>
      <c r="O155" s="58"/>
      <c r="P155" s="60"/>
    </row>
    <row r="156" spans="1:16">
      <c r="A156" s="32">
        <v>44061</v>
      </c>
      <c r="B156" s="35">
        <v>9</v>
      </c>
      <c r="C156" s="49"/>
      <c r="D156" s="17"/>
      <c r="E156" s="67"/>
      <c r="F156" s="58"/>
      <c r="G156" s="13"/>
      <c r="H156" s="59"/>
      <c r="I156" s="58"/>
      <c r="J156" s="60"/>
      <c r="K156" s="59"/>
      <c r="L156" s="58"/>
      <c r="M156" s="60"/>
      <c r="N156" s="59"/>
      <c r="O156" s="58"/>
      <c r="P156" s="60"/>
    </row>
    <row r="157" spans="1:16">
      <c r="A157" s="32">
        <v>44062</v>
      </c>
      <c r="B157" s="35">
        <v>7</v>
      </c>
      <c r="C157" s="49"/>
      <c r="D157" s="17"/>
      <c r="E157" s="67"/>
      <c r="F157" s="58"/>
      <c r="G157" s="13"/>
      <c r="H157" s="59"/>
      <c r="I157" s="58"/>
      <c r="J157" s="60"/>
      <c r="K157" s="59"/>
      <c r="L157" s="58"/>
      <c r="M157" s="60"/>
      <c r="N157" s="59"/>
      <c r="O157" s="58"/>
      <c r="P157" s="60"/>
    </row>
    <row r="158" spans="1:16">
      <c r="A158" s="32">
        <v>44063</v>
      </c>
      <c r="B158" s="35">
        <v>11</v>
      </c>
      <c r="C158" s="49"/>
      <c r="D158" s="17"/>
      <c r="E158" s="67"/>
      <c r="F158" s="58"/>
      <c r="G158" s="13"/>
      <c r="H158" s="59"/>
      <c r="I158" s="58"/>
      <c r="J158" s="60"/>
      <c r="K158" s="59"/>
      <c r="L158" s="58"/>
      <c r="M158" s="60"/>
      <c r="N158" s="59"/>
      <c r="O158" s="58"/>
      <c r="P158" s="60"/>
    </row>
    <row r="159" spans="1:16">
      <c r="A159" s="32">
        <v>44064</v>
      </c>
      <c r="B159" s="35">
        <v>8</v>
      </c>
      <c r="C159" s="50"/>
      <c r="D159" s="18"/>
      <c r="E159" s="67"/>
      <c r="F159" s="58"/>
      <c r="G159" s="13"/>
      <c r="H159" s="59"/>
      <c r="I159" s="58"/>
      <c r="J159" s="60"/>
      <c r="K159" s="59"/>
      <c r="L159" s="58"/>
      <c r="M159" s="60"/>
      <c r="N159" s="59"/>
      <c r="O159" s="58"/>
      <c r="P159" s="60"/>
    </row>
    <row r="160" spans="1:16">
      <c r="A160" s="32">
        <v>44065</v>
      </c>
      <c r="B160" s="35">
        <v>10</v>
      </c>
      <c r="C160" s="50"/>
      <c r="D160" s="18"/>
      <c r="E160" s="67"/>
      <c r="F160" s="58"/>
      <c r="G160" s="13"/>
      <c r="H160" s="59"/>
      <c r="I160" s="58"/>
      <c r="J160" s="60"/>
      <c r="K160" s="59"/>
      <c r="L160" s="58"/>
      <c r="M160" s="60"/>
      <c r="N160" s="59"/>
      <c r="O160" s="58"/>
      <c r="P160" s="60"/>
    </row>
    <row r="161" spans="1:16">
      <c r="A161" s="32">
        <v>44066</v>
      </c>
      <c r="B161" s="35">
        <v>7</v>
      </c>
      <c r="C161" s="50"/>
      <c r="D161" s="18"/>
      <c r="E161" s="67"/>
      <c r="F161" s="58"/>
      <c r="G161" s="13"/>
      <c r="H161" s="59"/>
      <c r="I161" s="58"/>
      <c r="J161" s="60"/>
      <c r="K161" s="59"/>
      <c r="L161" s="58"/>
      <c r="M161" s="60"/>
      <c r="N161" s="59"/>
      <c r="O161" s="58"/>
      <c r="P161" s="60"/>
    </row>
    <row r="162" spans="1:16">
      <c r="A162" s="32">
        <v>44067</v>
      </c>
      <c r="B162" s="35">
        <v>7</v>
      </c>
      <c r="C162" s="50"/>
      <c r="D162" s="18"/>
      <c r="E162" s="67"/>
      <c r="F162" s="58"/>
      <c r="G162" s="13"/>
      <c r="H162" s="59"/>
      <c r="I162" s="58"/>
      <c r="J162" s="60"/>
      <c r="K162" s="59"/>
      <c r="L162" s="58"/>
      <c r="M162" s="60"/>
      <c r="N162" s="59"/>
      <c r="O162" s="58"/>
      <c r="P162" s="60"/>
    </row>
    <row r="163" spans="1:16">
      <c r="A163" s="32">
        <v>44068</v>
      </c>
      <c r="B163" s="35">
        <v>5</v>
      </c>
      <c r="C163" s="50"/>
      <c r="D163" s="18"/>
      <c r="E163" s="67"/>
      <c r="F163" s="58"/>
      <c r="G163" s="13"/>
      <c r="H163" s="59"/>
      <c r="I163" s="58"/>
      <c r="J163" s="60"/>
      <c r="K163" s="59"/>
      <c r="L163" s="58"/>
      <c r="M163" s="60"/>
      <c r="N163" s="59"/>
      <c r="O163" s="58"/>
      <c r="P163" s="60"/>
    </row>
    <row r="164" spans="1:16">
      <c r="A164" s="32">
        <v>44069</v>
      </c>
      <c r="B164" s="31">
        <v>11</v>
      </c>
      <c r="C164" s="50"/>
      <c r="D164" s="18"/>
      <c r="E164" s="67"/>
      <c r="F164" s="58"/>
      <c r="G164" s="13"/>
      <c r="H164" s="59"/>
      <c r="I164" s="58"/>
      <c r="J164" s="60"/>
      <c r="K164" s="59"/>
      <c r="L164" s="58"/>
      <c r="M164" s="60"/>
      <c r="N164" s="59"/>
      <c r="O164" s="58"/>
      <c r="P164" s="60"/>
    </row>
    <row r="165" spans="1:16">
      <c r="A165" s="32">
        <v>44070</v>
      </c>
      <c r="B165" s="31">
        <v>6</v>
      </c>
      <c r="C165" s="50"/>
      <c r="D165" s="18"/>
      <c r="E165" s="67"/>
      <c r="F165" s="58"/>
      <c r="G165" s="13"/>
      <c r="H165" s="59"/>
      <c r="I165" s="58"/>
      <c r="J165" s="60"/>
      <c r="K165" s="59"/>
      <c r="L165" s="58"/>
      <c r="M165" s="60"/>
      <c r="N165" s="59"/>
      <c r="O165" s="58"/>
      <c r="P165" s="60"/>
    </row>
    <row r="166" spans="1:16">
      <c r="A166" s="32">
        <v>44071</v>
      </c>
      <c r="B166" s="31">
        <v>10</v>
      </c>
      <c r="C166" s="50"/>
      <c r="D166" s="18"/>
      <c r="E166" s="67"/>
      <c r="F166" s="58"/>
      <c r="G166" s="13"/>
      <c r="H166" s="59"/>
      <c r="I166" s="58"/>
      <c r="J166" s="60"/>
      <c r="K166" s="59"/>
      <c r="L166" s="58"/>
      <c r="M166" s="60"/>
      <c r="N166" s="59"/>
      <c r="O166" s="58"/>
      <c r="P166" s="60"/>
    </row>
    <row r="167" spans="1:16">
      <c r="A167" s="32">
        <v>44072</v>
      </c>
      <c r="B167" s="31">
        <v>10</v>
      </c>
      <c r="C167" s="50"/>
      <c r="D167" s="18"/>
      <c r="E167" s="67"/>
      <c r="F167" s="58"/>
      <c r="G167" s="13"/>
      <c r="H167" s="59"/>
      <c r="I167" s="58"/>
      <c r="J167" s="60"/>
      <c r="K167" s="59"/>
      <c r="L167" s="58"/>
      <c r="M167" s="60"/>
      <c r="N167" s="59"/>
      <c r="O167" s="58"/>
      <c r="P167" s="60"/>
    </row>
    <row r="168" spans="1:16">
      <c r="A168" s="32">
        <v>44073</v>
      </c>
      <c r="B168" s="31">
        <v>14</v>
      </c>
      <c r="C168" s="50"/>
      <c r="D168" s="18"/>
      <c r="E168" s="67"/>
      <c r="F168" s="58"/>
      <c r="G168" s="13"/>
      <c r="H168" s="59"/>
      <c r="I168" s="58"/>
      <c r="J168" s="60"/>
      <c r="K168" s="59"/>
      <c r="L168" s="58"/>
      <c r="M168" s="60"/>
      <c r="N168" s="59"/>
      <c r="O168" s="58"/>
      <c r="P168" s="60"/>
    </row>
    <row r="169" spans="1:16">
      <c r="A169" s="32">
        <v>44074</v>
      </c>
      <c r="B169" s="31">
        <v>14</v>
      </c>
      <c r="C169" s="50"/>
      <c r="D169" s="18"/>
      <c r="E169" s="67"/>
      <c r="F169" s="58"/>
      <c r="G169" s="13"/>
      <c r="H169" s="59"/>
      <c r="I169" s="58"/>
      <c r="J169" s="60"/>
      <c r="K169" s="59"/>
      <c r="L169" s="58"/>
      <c r="M169" s="60"/>
      <c r="N169" s="59"/>
      <c r="O169" s="58"/>
      <c r="P169" s="60"/>
    </row>
    <row r="170" spans="1:16">
      <c r="A170" s="32">
        <v>44075</v>
      </c>
      <c r="B170" s="31">
        <v>7</v>
      </c>
      <c r="C170" s="49"/>
      <c r="D170" s="17"/>
      <c r="E170" s="67"/>
      <c r="F170" s="58"/>
      <c r="G170" s="13"/>
      <c r="H170" s="59"/>
      <c r="I170" s="58"/>
      <c r="J170" s="60"/>
      <c r="K170" s="59"/>
      <c r="L170" s="58"/>
      <c r="M170" s="60"/>
      <c r="N170" s="59"/>
      <c r="O170" s="58"/>
      <c r="P170" s="60"/>
    </row>
    <row r="171" spans="1:16">
      <c r="A171" s="32">
        <v>44076</v>
      </c>
      <c r="B171" s="31">
        <v>7</v>
      </c>
      <c r="C171" s="50"/>
      <c r="D171" s="18"/>
      <c r="E171" s="67"/>
      <c r="F171" s="58"/>
      <c r="G171" s="13"/>
      <c r="H171" s="59"/>
      <c r="I171" s="58"/>
      <c r="J171" s="60"/>
      <c r="K171" s="59"/>
      <c r="L171" s="58"/>
      <c r="M171" s="60"/>
      <c r="N171" s="59"/>
      <c r="O171" s="58"/>
      <c r="P171" s="60"/>
    </row>
    <row r="172" spans="1:16">
      <c r="A172" s="32">
        <v>44077</v>
      </c>
      <c r="B172" s="31">
        <v>11</v>
      </c>
      <c r="C172" s="50"/>
      <c r="D172" s="18"/>
      <c r="E172" s="67"/>
      <c r="F172" s="58"/>
      <c r="G172" s="13"/>
      <c r="H172" s="59"/>
      <c r="I172" s="58"/>
      <c r="J172" s="60"/>
      <c r="K172" s="59"/>
      <c r="L172" s="58"/>
      <c r="M172" s="60"/>
      <c r="N172" s="59"/>
      <c r="O172" s="58"/>
      <c r="P172" s="60"/>
    </row>
    <row r="173" spans="1:16">
      <c r="A173" s="32">
        <v>44078</v>
      </c>
      <c r="B173" s="31">
        <v>32</v>
      </c>
      <c r="C173" s="50"/>
      <c r="D173" s="18"/>
      <c r="E173" s="67"/>
      <c r="F173" s="58"/>
      <c r="G173" s="13"/>
      <c r="H173" s="59"/>
      <c r="I173" s="58"/>
      <c r="J173" s="60"/>
      <c r="K173" s="59"/>
      <c r="L173" s="58"/>
      <c r="M173" s="60"/>
      <c r="N173" s="59"/>
      <c r="O173" s="58"/>
      <c r="P173" s="60"/>
    </row>
    <row r="174" spans="1:16">
      <c r="A174" s="32">
        <v>44079</v>
      </c>
      <c r="B174" s="31">
        <v>46</v>
      </c>
      <c r="C174" s="50"/>
      <c r="D174" s="18"/>
      <c r="E174" s="67"/>
      <c r="F174" s="58"/>
      <c r="G174" s="13"/>
      <c r="H174" s="59"/>
      <c r="I174" s="58"/>
      <c r="J174" s="60"/>
      <c r="K174" s="59"/>
      <c r="L174" s="58"/>
      <c r="M174" s="60"/>
      <c r="N174" s="59"/>
      <c r="O174" s="58"/>
      <c r="P174" s="60"/>
    </row>
    <row r="175" spans="1:16">
      <c r="A175" s="32">
        <v>44080</v>
      </c>
      <c r="B175" s="35">
        <v>81</v>
      </c>
      <c r="C175" s="50"/>
      <c r="D175" s="18"/>
      <c r="E175" s="67"/>
      <c r="F175" s="58"/>
      <c r="G175" s="13"/>
      <c r="H175" s="59"/>
      <c r="I175" s="58"/>
      <c r="J175" s="60"/>
      <c r="K175" s="59"/>
      <c r="L175" s="58"/>
      <c r="M175" s="60"/>
      <c r="N175" s="59"/>
      <c r="O175" s="58"/>
      <c r="P175" s="60"/>
    </row>
    <row r="176" spans="1:16">
      <c r="A176" s="32">
        <v>44081</v>
      </c>
      <c r="B176" s="31">
        <v>83</v>
      </c>
      <c r="C176" s="50"/>
      <c r="D176" s="18"/>
      <c r="E176" s="67"/>
      <c r="F176" s="58"/>
      <c r="G176" s="13"/>
      <c r="H176" s="59"/>
      <c r="I176" s="58"/>
      <c r="J176" s="60"/>
      <c r="K176" s="59"/>
      <c r="L176" s="58"/>
      <c r="M176" s="60"/>
      <c r="N176" s="59"/>
      <c r="O176" s="58"/>
      <c r="P176" s="60"/>
    </row>
    <row r="177" spans="1:16">
      <c r="A177" s="32">
        <v>44082</v>
      </c>
      <c r="B177" s="31">
        <v>67</v>
      </c>
      <c r="C177" s="50"/>
      <c r="D177" s="18"/>
      <c r="E177" s="67"/>
      <c r="F177" s="58"/>
      <c r="G177" s="13"/>
      <c r="H177" s="59"/>
      <c r="I177" s="58"/>
      <c r="J177" s="60"/>
      <c r="K177" s="59"/>
      <c r="L177" s="58"/>
      <c r="M177" s="60"/>
      <c r="N177" s="59"/>
      <c r="O177" s="58"/>
      <c r="P177" s="60"/>
    </row>
    <row r="178" spans="1:16">
      <c r="A178" s="32">
        <v>44083</v>
      </c>
      <c r="B178" s="31">
        <v>84</v>
      </c>
      <c r="C178" s="50"/>
      <c r="D178" s="18"/>
      <c r="E178" s="67"/>
      <c r="F178" s="58"/>
      <c r="G178" s="13"/>
      <c r="H178" s="59"/>
      <c r="I178" s="58"/>
      <c r="J178" s="60"/>
      <c r="K178" s="59"/>
      <c r="L178" s="58"/>
      <c r="M178" s="60"/>
      <c r="N178" s="59"/>
      <c r="O178" s="58"/>
      <c r="P178" s="60"/>
    </row>
    <row r="179" spans="1:16">
      <c r="A179" s="32">
        <v>44084</v>
      </c>
      <c r="B179" s="31">
        <v>104</v>
      </c>
      <c r="C179" s="50"/>
      <c r="D179" s="18"/>
      <c r="E179" s="67"/>
      <c r="F179" s="58"/>
      <c r="G179" s="13"/>
      <c r="H179" s="59"/>
      <c r="I179" s="58"/>
      <c r="J179" s="60"/>
      <c r="K179" s="59"/>
      <c r="L179" s="58"/>
      <c r="M179" s="60"/>
      <c r="N179" s="59"/>
      <c r="O179" s="58"/>
      <c r="P179" s="60"/>
    </row>
    <row r="180" spans="1:16">
      <c r="A180" s="32">
        <v>44085</v>
      </c>
      <c r="B180" s="31">
        <v>103</v>
      </c>
      <c r="C180" s="11">
        <v>125</v>
      </c>
      <c r="D180" s="7">
        <v>425</v>
      </c>
      <c r="E180" s="67"/>
      <c r="F180" s="58"/>
      <c r="G180" s="14"/>
      <c r="H180" s="59"/>
      <c r="I180" s="58"/>
      <c r="J180" s="60"/>
      <c r="K180" s="59"/>
      <c r="L180" s="58"/>
      <c r="M180" s="60"/>
      <c r="N180" s="59"/>
      <c r="O180" s="58"/>
      <c r="P180" s="60"/>
    </row>
    <row r="181" spans="1:16">
      <c r="A181" s="32">
        <v>44086</v>
      </c>
      <c r="B181" s="31">
        <v>174</v>
      </c>
      <c r="C181" s="11">
        <v>106</v>
      </c>
      <c r="D181" s="7">
        <v>618</v>
      </c>
      <c r="E181" s="67"/>
      <c r="F181" s="58"/>
      <c r="G181" s="14"/>
      <c r="H181" s="59"/>
      <c r="I181" s="58"/>
      <c r="J181" s="60"/>
      <c r="K181" s="59"/>
      <c r="L181" s="58"/>
      <c r="M181" s="60"/>
      <c r="N181" s="59"/>
      <c r="O181" s="58"/>
      <c r="P181" s="60"/>
    </row>
    <row r="182" spans="1:16">
      <c r="A182" s="32">
        <v>44087</v>
      </c>
      <c r="B182" s="31">
        <v>139</v>
      </c>
      <c r="C182" s="11">
        <v>75</v>
      </c>
      <c r="D182" s="7">
        <v>303</v>
      </c>
      <c r="E182" s="67"/>
      <c r="F182" s="58"/>
      <c r="G182" s="14"/>
      <c r="H182" s="59"/>
      <c r="I182" s="58"/>
      <c r="J182" s="60"/>
      <c r="K182" s="59"/>
      <c r="L182" s="58"/>
      <c r="M182" s="60"/>
      <c r="N182" s="59"/>
      <c r="O182" s="58"/>
      <c r="P182" s="60"/>
    </row>
    <row r="183" spans="1:16">
      <c r="A183" s="32">
        <v>44088</v>
      </c>
      <c r="B183" s="31">
        <v>130</v>
      </c>
      <c r="C183" s="11">
        <v>5</v>
      </c>
      <c r="D183" s="7">
        <v>53</v>
      </c>
      <c r="E183" s="67"/>
      <c r="F183" s="58"/>
      <c r="G183" s="14"/>
      <c r="H183" s="59"/>
      <c r="I183" s="58"/>
      <c r="J183" s="60"/>
      <c r="K183" s="59"/>
      <c r="L183" s="58"/>
      <c r="M183" s="60"/>
      <c r="N183" s="59"/>
      <c r="O183" s="58"/>
      <c r="P183" s="60"/>
    </row>
    <row r="184" spans="1:16">
      <c r="A184" s="32">
        <v>44089</v>
      </c>
      <c r="B184" s="31">
        <v>103</v>
      </c>
      <c r="C184" s="11">
        <v>75</v>
      </c>
      <c r="D184" s="7">
        <v>280</v>
      </c>
      <c r="E184" s="67"/>
      <c r="F184" s="58"/>
      <c r="G184" s="14"/>
      <c r="H184" s="59"/>
      <c r="I184" s="58"/>
      <c r="J184" s="60"/>
      <c r="K184" s="59"/>
      <c r="L184" s="58"/>
      <c r="M184" s="60"/>
      <c r="N184" s="59"/>
      <c r="O184" s="58"/>
      <c r="P184" s="60"/>
    </row>
    <row r="185" spans="1:16">
      <c r="A185" s="32">
        <v>44090</v>
      </c>
      <c r="B185" s="31">
        <v>92</v>
      </c>
      <c r="C185" s="6">
        <v>90</v>
      </c>
      <c r="D185" s="7">
        <v>713</v>
      </c>
      <c r="E185" s="68"/>
      <c r="F185" s="61"/>
      <c r="G185" s="14"/>
      <c r="H185" s="59"/>
      <c r="I185" s="61"/>
      <c r="J185" s="62"/>
      <c r="K185" s="63"/>
      <c r="L185" s="58"/>
      <c r="M185" s="60"/>
      <c r="N185" s="59"/>
      <c r="O185" s="58"/>
      <c r="P185" s="60"/>
    </row>
    <row r="186" spans="1:16">
      <c r="A186" s="32">
        <v>44091</v>
      </c>
      <c r="B186" s="31">
        <v>71</v>
      </c>
      <c r="C186" s="6">
        <v>112</v>
      </c>
      <c r="D186" s="7">
        <v>716</v>
      </c>
      <c r="E186" s="19">
        <f>AVERAGE(C180:C186)</f>
        <v>84</v>
      </c>
      <c r="F186" s="12">
        <f>AVERAGE(D180:D186)</f>
        <v>444</v>
      </c>
      <c r="G186" s="15">
        <f>SUM(C180:C186)/SUM(C180:E186)</f>
        <v>0.15555555555555556</v>
      </c>
      <c r="H186" s="59"/>
      <c r="I186" s="58"/>
      <c r="J186" s="60"/>
      <c r="K186" s="59"/>
      <c r="L186" s="58"/>
      <c r="M186" s="60"/>
      <c r="N186" s="59"/>
      <c r="O186" s="58"/>
      <c r="P186" s="60"/>
    </row>
    <row r="187" spans="1:16">
      <c r="A187" s="32">
        <v>44092</v>
      </c>
      <c r="B187" s="31">
        <v>58</v>
      </c>
      <c r="C187" s="6">
        <v>104</v>
      </c>
      <c r="D187" s="7">
        <v>609</v>
      </c>
      <c r="E187" s="19">
        <f>AVERAGE(C181:C187)</f>
        <v>81</v>
      </c>
      <c r="F187" s="12">
        <f>AVERAGE(D181:D187)</f>
        <v>470.28571428571428</v>
      </c>
      <c r="G187" s="15">
        <f>SUM(C181:C187)/SUM(C181:E187)</f>
        <v>0.14090457256461233</v>
      </c>
      <c r="H187" s="59"/>
      <c r="I187" s="58"/>
      <c r="J187" s="60"/>
      <c r="K187" s="59"/>
      <c r="L187" s="58"/>
      <c r="M187" s="60"/>
      <c r="N187" s="59"/>
      <c r="O187" s="58"/>
      <c r="P187" s="60"/>
    </row>
    <row r="188" spans="1:16">
      <c r="A188" s="32">
        <v>44093</v>
      </c>
      <c r="B188" s="31">
        <v>108</v>
      </c>
      <c r="C188" s="6">
        <v>24</v>
      </c>
      <c r="D188" s="7">
        <v>202</v>
      </c>
      <c r="E188" s="19">
        <f>AVERAGE(C182:C188)</f>
        <v>69.285714285714292</v>
      </c>
      <c r="F188" s="12">
        <f>AVERAGE(D182:D188)</f>
        <v>410.85714285714283</v>
      </c>
      <c r="G188" s="15">
        <f>SUM(C182:C188)/SUM(C182:E188)</f>
        <v>0.13489887551158264</v>
      </c>
      <c r="H188" s="59"/>
      <c r="I188" s="58"/>
      <c r="J188" s="60"/>
      <c r="K188" s="59"/>
      <c r="L188" s="58"/>
      <c r="M188" s="60"/>
      <c r="N188" s="59"/>
      <c r="O188" s="58"/>
      <c r="P188" s="60"/>
    </row>
    <row r="189" spans="1:16">
      <c r="A189" s="32">
        <v>44094</v>
      </c>
      <c r="B189" s="31">
        <v>90</v>
      </c>
      <c r="C189" s="11">
        <v>28</v>
      </c>
      <c r="D189" s="12">
        <v>327</v>
      </c>
      <c r="E189" s="19">
        <f>AVERAGE(C183:C189)</f>
        <v>62.571428571428569</v>
      </c>
      <c r="F189" s="12">
        <f>AVERAGE(D183:D189)</f>
        <v>414.28571428571428</v>
      </c>
      <c r="G189" s="15">
        <f>SUM(C183:C189)/SUM(C183:E189)</f>
        <v>0.12049992139600692</v>
      </c>
      <c r="H189" s="59"/>
      <c r="I189" s="58"/>
      <c r="J189" s="60"/>
      <c r="K189" s="59"/>
      <c r="L189" s="58"/>
      <c r="M189" s="60"/>
      <c r="N189" s="59"/>
      <c r="O189" s="58"/>
      <c r="P189" s="60"/>
    </row>
    <row r="190" spans="1:16">
      <c r="A190" s="32">
        <v>44095</v>
      </c>
      <c r="B190" s="31">
        <v>79</v>
      </c>
      <c r="C190" s="6">
        <v>8</v>
      </c>
      <c r="D190" s="7">
        <v>376</v>
      </c>
      <c r="E190" s="19">
        <f>AVERAGE(C184:C190)</f>
        <v>63</v>
      </c>
      <c r="F190" s="12">
        <f>AVERAGE(D184:D190)</f>
        <v>460.42857142857144</v>
      </c>
      <c r="G190" s="15">
        <f>SUM(C184:C190)/SUM(C184:E190)</f>
        <v>0.10959633613803388</v>
      </c>
      <c r="H190" s="59"/>
      <c r="I190" s="58"/>
      <c r="J190" s="60"/>
      <c r="K190" s="59"/>
      <c r="L190" s="58"/>
      <c r="M190" s="60"/>
      <c r="N190" s="59"/>
      <c r="O190" s="58"/>
      <c r="P190" s="60"/>
    </row>
    <row r="191" spans="1:16">
      <c r="A191" s="32">
        <v>44096</v>
      </c>
      <c r="B191" s="31">
        <v>38</v>
      </c>
      <c r="C191" s="6">
        <v>18</v>
      </c>
      <c r="D191" s="7">
        <v>146</v>
      </c>
      <c r="E191" s="19">
        <f>AVERAGE(C185:C191)</f>
        <v>54.857142857142854</v>
      </c>
      <c r="F191" s="12">
        <f>AVERAGE(D185:D191)</f>
        <v>441.28571428571428</v>
      </c>
      <c r="G191" s="15">
        <f>SUM(C185:C191)/SUM(C185:E191)</f>
        <v>9.8772690526934673E-2</v>
      </c>
      <c r="H191" s="59"/>
      <c r="I191" s="58"/>
      <c r="J191" s="60"/>
      <c r="K191" s="59"/>
      <c r="L191" s="58"/>
      <c r="M191" s="60"/>
      <c r="N191" s="59"/>
      <c r="O191" s="58"/>
      <c r="P191" s="60"/>
    </row>
    <row r="192" spans="1:16">
      <c r="A192" s="32">
        <v>44097</v>
      </c>
      <c r="B192" s="35">
        <v>45</v>
      </c>
      <c r="C192" s="6">
        <v>45</v>
      </c>
      <c r="D192" s="7">
        <v>622</v>
      </c>
      <c r="E192" s="19">
        <f>AVERAGE(C186:C192)</f>
        <v>48.428571428571431</v>
      </c>
      <c r="F192" s="12">
        <f>AVERAGE(D186:D192)</f>
        <v>428.28571428571428</v>
      </c>
      <c r="G192" s="15">
        <f>SUM(C186:C192)/SUM(C186:E192)</f>
        <v>8.9207172662681855E-2</v>
      </c>
      <c r="H192" s="59"/>
      <c r="I192" s="58"/>
      <c r="J192" s="60"/>
      <c r="K192" s="59"/>
      <c r="L192" s="58"/>
      <c r="M192" s="60"/>
      <c r="N192" s="59"/>
      <c r="O192" s="58"/>
      <c r="P192" s="60"/>
    </row>
    <row r="193" spans="1:16">
      <c r="A193" s="32">
        <v>44098</v>
      </c>
      <c r="B193" s="31">
        <v>28</v>
      </c>
      <c r="C193" s="6">
        <v>36</v>
      </c>
      <c r="D193" s="7">
        <v>591</v>
      </c>
      <c r="E193" s="19">
        <f>AVERAGE(C187:C193)</f>
        <v>37.571428571428569</v>
      </c>
      <c r="F193" s="12">
        <f>AVERAGE(D187:D193)</f>
        <v>410.42857142857144</v>
      </c>
      <c r="G193" s="15">
        <f>SUM(C187:C193)/SUM(C187:E193)</f>
        <v>7.4027906228638057E-2</v>
      </c>
      <c r="H193" s="59"/>
      <c r="I193" s="58"/>
      <c r="J193" s="60"/>
      <c r="K193" s="59"/>
      <c r="L193" s="58"/>
      <c r="M193" s="60"/>
      <c r="N193" s="59"/>
      <c r="O193" s="58"/>
      <c r="P193" s="60"/>
    </row>
    <row r="194" spans="1:16">
      <c r="A194" s="32">
        <v>44099</v>
      </c>
      <c r="B194" s="31">
        <v>27</v>
      </c>
      <c r="C194" s="6">
        <v>23</v>
      </c>
      <c r="D194" s="7">
        <v>556</v>
      </c>
      <c r="E194" s="19">
        <f>AVERAGE(C188:C194)</f>
        <v>26</v>
      </c>
      <c r="F194" s="12">
        <f>AVERAGE(D188:D194)</f>
        <v>402.85714285714283</v>
      </c>
      <c r="G194" s="15">
        <f>SUM(C188:C194)/SUM(C188:E194)</f>
        <v>5.4106854667459445E-2</v>
      </c>
      <c r="H194" s="59"/>
      <c r="I194" s="58"/>
      <c r="J194" s="60"/>
      <c r="K194" s="59"/>
      <c r="L194" s="58"/>
      <c r="M194" s="60"/>
      <c r="N194" s="59"/>
      <c r="O194" s="58"/>
      <c r="P194" s="60"/>
    </row>
    <row r="195" spans="1:16">
      <c r="A195" s="32">
        <v>44100</v>
      </c>
      <c r="B195" s="31">
        <v>40</v>
      </c>
      <c r="C195" s="6">
        <v>29</v>
      </c>
      <c r="D195" s="7">
        <v>646</v>
      </c>
      <c r="E195" s="19">
        <f>AVERAGE(C189:C195)</f>
        <v>26.714285714285715</v>
      </c>
      <c r="F195" s="12">
        <f>AVERAGE(D189:D195)</f>
        <v>466.28571428571428</v>
      </c>
      <c r="G195" s="15">
        <f>SUM(C189:C195)/SUM(C189:E195)</f>
        <v>4.9600242506915242E-2</v>
      </c>
      <c r="H195" s="59"/>
      <c r="I195" s="58"/>
      <c r="J195" s="60"/>
      <c r="K195" s="59"/>
      <c r="L195" s="58"/>
      <c r="M195" s="60"/>
      <c r="N195" s="59"/>
      <c r="O195" s="58"/>
      <c r="P195" s="60"/>
    </row>
    <row r="196" spans="1:16">
      <c r="A196" s="32">
        <v>44101</v>
      </c>
      <c r="B196" s="31">
        <v>32</v>
      </c>
      <c r="C196" s="6">
        <v>19</v>
      </c>
      <c r="D196" s="7">
        <v>458</v>
      </c>
      <c r="E196" s="19">
        <f>AVERAGE(C190:C196)</f>
        <v>25.428571428571427</v>
      </c>
      <c r="F196" s="12">
        <f>AVERAGE(D190:D196)</f>
        <v>485</v>
      </c>
      <c r="G196" s="15">
        <f>SUM(C190:C196)/SUM(C190:E196)</f>
        <v>4.6173800259403368E-2</v>
      </c>
      <c r="H196" s="59"/>
      <c r="I196" s="58"/>
      <c r="J196" s="60"/>
      <c r="K196" s="59"/>
      <c r="L196" s="58"/>
      <c r="M196" s="60"/>
      <c r="N196" s="59"/>
      <c r="O196" s="58"/>
      <c r="P196" s="60"/>
    </row>
    <row r="197" spans="1:16">
      <c r="A197" s="32">
        <v>44102</v>
      </c>
      <c r="B197" s="31">
        <v>31</v>
      </c>
      <c r="C197" s="6">
        <v>20</v>
      </c>
      <c r="D197" s="7">
        <v>549</v>
      </c>
      <c r="E197" s="19">
        <f>AVERAGE(C191:C197)</f>
        <v>27.142857142857142</v>
      </c>
      <c r="F197" s="12">
        <f>AVERAGE(D191:D197)</f>
        <v>509.71428571428572</v>
      </c>
      <c r="G197" s="15">
        <f>SUM(C191:C197)/SUM(C191:E197)</f>
        <v>4.7450854472153831E-2</v>
      </c>
      <c r="H197" s="59"/>
      <c r="I197" s="58"/>
      <c r="J197" s="60"/>
      <c r="K197" s="59"/>
      <c r="L197" s="58"/>
      <c r="M197" s="60"/>
      <c r="N197" s="59"/>
      <c r="O197" s="58"/>
      <c r="P197" s="60"/>
    </row>
    <row r="198" spans="1:16">
      <c r="A198" s="32">
        <v>44103</v>
      </c>
      <c r="B198" s="31">
        <v>18</v>
      </c>
      <c r="C198" s="6">
        <v>3</v>
      </c>
      <c r="D198" s="7">
        <v>291</v>
      </c>
      <c r="E198" s="19">
        <f>AVERAGE(C192:C198)</f>
        <v>25</v>
      </c>
      <c r="F198" s="12">
        <f>AVERAGE(D192:D198)</f>
        <v>530.42857142857144</v>
      </c>
      <c r="G198" s="15">
        <f>SUM(C192:C198)/SUM(C192:E198)</f>
        <v>4.2638357117995122E-2</v>
      </c>
      <c r="H198" s="59"/>
      <c r="I198" s="58"/>
      <c r="J198" s="60"/>
      <c r="K198" s="59"/>
      <c r="L198" s="58"/>
      <c r="M198" s="60"/>
      <c r="N198" s="59"/>
      <c r="O198" s="58"/>
      <c r="P198" s="60"/>
    </row>
    <row r="199" spans="1:16">
      <c r="A199" s="32">
        <v>44104</v>
      </c>
      <c r="B199" s="31">
        <v>23</v>
      </c>
      <c r="C199" s="6">
        <v>14</v>
      </c>
      <c r="D199" s="7">
        <v>611</v>
      </c>
      <c r="E199" s="19">
        <f>AVERAGE(C193:C199)</f>
        <v>20.571428571428573</v>
      </c>
      <c r="F199" s="12">
        <f>AVERAGE(D193:D199)</f>
        <v>528.85714285714289</v>
      </c>
      <c r="G199" s="15">
        <f>SUM(C193:C199)/SUM(C193:E199)</f>
        <v>3.5692787082610387E-2</v>
      </c>
      <c r="H199" s="59"/>
      <c r="I199" s="58"/>
      <c r="J199" s="60"/>
      <c r="K199" s="59"/>
      <c r="L199" s="58"/>
      <c r="M199" s="60"/>
      <c r="N199" s="59"/>
      <c r="O199" s="58"/>
      <c r="P199" s="60"/>
    </row>
    <row r="200" spans="1:16">
      <c r="A200" s="32">
        <v>44105</v>
      </c>
      <c r="B200" s="31">
        <v>16</v>
      </c>
      <c r="C200" s="6">
        <v>29</v>
      </c>
      <c r="D200" s="7">
        <v>801</v>
      </c>
      <c r="E200" s="19">
        <f>AVERAGE(C194:C200)</f>
        <v>19.571428571428573</v>
      </c>
      <c r="F200" s="12">
        <f>AVERAGE(D194:D200)</f>
        <v>558.85714285714289</v>
      </c>
      <c r="G200" s="15">
        <f>SUM(C194:C200)/SUM(C194:E200)</f>
        <v>3.2468851570964248E-2</v>
      </c>
      <c r="H200" s="59"/>
      <c r="I200" s="58"/>
      <c r="J200" s="60"/>
      <c r="K200" s="59"/>
      <c r="L200" s="58"/>
      <c r="M200" s="60"/>
      <c r="N200" s="59"/>
      <c r="O200" s="58"/>
      <c r="P200" s="60"/>
    </row>
    <row r="201" spans="1:16">
      <c r="A201" s="32">
        <v>44106</v>
      </c>
      <c r="B201" s="31">
        <v>26</v>
      </c>
      <c r="C201" s="6">
        <v>15</v>
      </c>
      <c r="D201" s="7">
        <v>592</v>
      </c>
      <c r="E201" s="19">
        <f>AVERAGE(C195:C201)</f>
        <v>18.428571428571427</v>
      </c>
      <c r="F201" s="12">
        <f>AVERAGE(D195:D201)</f>
        <v>564</v>
      </c>
      <c r="G201" s="15">
        <f>SUM(C195:C201)/SUM(C195:E201)</f>
        <v>3.0425553421611243E-2</v>
      </c>
      <c r="H201" s="59"/>
      <c r="I201" s="58"/>
      <c r="J201" s="60"/>
      <c r="K201" s="59"/>
      <c r="L201" s="58"/>
      <c r="M201" s="60"/>
      <c r="N201" s="59"/>
      <c r="O201" s="58"/>
      <c r="P201" s="60"/>
    </row>
    <row r="202" spans="1:16">
      <c r="A202" s="32">
        <v>44107</v>
      </c>
      <c r="B202" s="31">
        <v>22</v>
      </c>
      <c r="C202" s="6">
        <v>34</v>
      </c>
      <c r="D202" s="7">
        <v>661</v>
      </c>
      <c r="E202" s="19">
        <f>AVERAGE(C196:C202)</f>
        <v>19.142857142857142</v>
      </c>
      <c r="F202" s="12">
        <f>AVERAGE(D196:D202)</f>
        <v>566.14285714285711</v>
      </c>
      <c r="G202" s="15">
        <f>SUM(C196:C202)/SUM(C196:E202)</f>
        <v>3.1512463884969436E-2</v>
      </c>
      <c r="H202" s="59"/>
      <c r="I202" s="58"/>
      <c r="J202" s="60"/>
      <c r="K202" s="59"/>
      <c r="L202" s="58"/>
      <c r="M202" s="60"/>
      <c r="N202" s="59"/>
      <c r="O202" s="58"/>
      <c r="P202" s="60"/>
    </row>
    <row r="203" spans="1:16">
      <c r="A203" s="32">
        <v>44108</v>
      </c>
      <c r="B203" s="31">
        <v>23</v>
      </c>
      <c r="C203" s="6"/>
      <c r="D203" s="7"/>
      <c r="E203" s="19">
        <f>AVERAGE(C197:C203)</f>
        <v>19.166666666666668</v>
      </c>
      <c r="F203" s="12">
        <f>AVERAGE(D197:D203)</f>
        <v>584.16666666666663</v>
      </c>
      <c r="G203" s="15">
        <f>SUM(C197:C203)/SUM(C197:E203)</f>
        <v>3.0511879418063284E-2</v>
      </c>
      <c r="H203" s="59"/>
      <c r="I203" s="58"/>
      <c r="J203" s="60"/>
      <c r="K203" s="59"/>
      <c r="L203" s="58"/>
      <c r="M203" s="60"/>
      <c r="N203" s="59"/>
      <c r="O203" s="58"/>
      <c r="P203" s="60"/>
    </row>
    <row r="204" spans="1:16">
      <c r="A204" s="32">
        <v>44109</v>
      </c>
      <c r="B204" s="31">
        <v>25</v>
      </c>
      <c r="C204" s="11">
        <v>0</v>
      </c>
      <c r="D204" s="12">
        <v>213</v>
      </c>
      <c r="E204" s="19">
        <f>AVERAGE(C198:C204)</f>
        <v>15.833333333333334</v>
      </c>
      <c r="F204" s="12">
        <f>AVERAGE(D198:D204)</f>
        <v>528.16666666666663</v>
      </c>
      <c r="G204" s="15">
        <f>SUM(C198:C204)/SUM(C198:E204)</f>
        <v>2.7927095582059466E-2</v>
      </c>
      <c r="H204" s="59"/>
      <c r="I204" s="58"/>
      <c r="J204" s="60"/>
      <c r="K204" s="59"/>
      <c r="L204" s="58"/>
      <c r="M204" s="60"/>
      <c r="N204" s="59"/>
      <c r="O204" s="58"/>
      <c r="P204" s="60"/>
    </row>
    <row r="205" spans="1:16">
      <c r="A205" s="32">
        <v>44110</v>
      </c>
      <c r="B205" s="31">
        <v>21</v>
      </c>
      <c r="C205" s="6">
        <v>4</v>
      </c>
      <c r="D205" s="12">
        <v>642</v>
      </c>
      <c r="E205" s="19">
        <f>AVERAGE(C199:C205)</f>
        <v>16</v>
      </c>
      <c r="F205" s="12">
        <f>AVERAGE(D199:D205)</f>
        <v>586.66666666666663</v>
      </c>
      <c r="G205" s="15">
        <f>SUM(C199:C205)/SUM(C199:E205)</f>
        <v>2.5636134742303435E-2</v>
      </c>
      <c r="H205" s="59"/>
      <c r="I205" s="58"/>
      <c r="J205" s="60"/>
      <c r="K205" s="59"/>
      <c r="L205" s="58"/>
      <c r="M205" s="60"/>
      <c r="N205" s="59"/>
      <c r="O205" s="58"/>
      <c r="P205" s="60"/>
    </row>
    <row r="206" spans="1:16">
      <c r="A206" s="32">
        <v>44111</v>
      </c>
      <c r="B206" s="31">
        <v>16</v>
      </c>
      <c r="C206" s="6">
        <v>16</v>
      </c>
      <c r="D206" s="7">
        <v>392</v>
      </c>
      <c r="E206" s="19">
        <f>AVERAGE(C200:C206)</f>
        <v>16.333333333333332</v>
      </c>
      <c r="F206" s="12">
        <f>AVERAGE(D200:D206)</f>
        <v>550.16666666666663</v>
      </c>
      <c r="G206" s="15">
        <f>SUM(C200:C206)/SUM(C200:E206)</f>
        <v>2.78134418120633E-2</v>
      </c>
      <c r="H206" s="59"/>
      <c r="I206" s="58"/>
      <c r="J206" s="60"/>
      <c r="K206" s="59"/>
      <c r="L206" s="58"/>
      <c r="M206" s="60"/>
      <c r="N206" s="59"/>
      <c r="O206" s="58"/>
      <c r="P206" s="60"/>
    </row>
    <row r="207" spans="1:16">
      <c r="A207" s="32">
        <v>44112</v>
      </c>
      <c r="B207" s="31">
        <v>18</v>
      </c>
      <c r="C207" s="6">
        <v>51</v>
      </c>
      <c r="D207" s="7">
        <v>1168</v>
      </c>
      <c r="E207" s="19">
        <f>AVERAGE(C201:C207)</f>
        <v>20</v>
      </c>
      <c r="F207" s="12">
        <f>AVERAGE(D201:D207)</f>
        <v>611.33333333333337</v>
      </c>
      <c r="G207" s="15">
        <f>SUM(C201:C207)/SUM(C201:E207)</f>
        <v>3.0667753830426792E-2</v>
      </c>
      <c r="H207" s="59"/>
      <c r="I207" s="58"/>
      <c r="J207" s="60"/>
      <c r="K207" s="59"/>
      <c r="L207" s="58"/>
      <c r="M207" s="60"/>
      <c r="N207" s="59"/>
      <c r="O207" s="58"/>
      <c r="P207" s="60"/>
    </row>
    <row r="208" spans="1:16">
      <c r="A208" s="32">
        <v>44113</v>
      </c>
      <c r="B208" s="31">
        <v>36</v>
      </c>
      <c r="C208" s="11">
        <v>41</v>
      </c>
      <c r="D208" s="7">
        <v>763</v>
      </c>
      <c r="E208" s="19">
        <f>AVERAGE(C202:C208)</f>
        <v>24.333333333333332</v>
      </c>
      <c r="F208" s="12">
        <f>AVERAGE(D202:D208)</f>
        <v>639.83333333333337</v>
      </c>
      <c r="G208" s="15">
        <f>SUM(C202:C208)/SUM(C202:E208)</f>
        <v>3.5472972972972971E-2</v>
      </c>
      <c r="H208" s="59"/>
      <c r="I208" s="58"/>
      <c r="J208" s="60"/>
      <c r="K208" s="59"/>
      <c r="L208" s="58"/>
      <c r="M208" s="60"/>
      <c r="N208" s="59"/>
      <c r="O208" s="58"/>
      <c r="P208" s="60"/>
    </row>
    <row r="209" spans="1:16">
      <c r="A209" s="32">
        <v>44114</v>
      </c>
      <c r="B209" s="31">
        <v>38</v>
      </c>
      <c r="C209" s="6">
        <v>5</v>
      </c>
      <c r="D209" s="12">
        <v>159</v>
      </c>
      <c r="E209" s="19">
        <f>AVERAGE(C203:C209)</f>
        <v>19.5</v>
      </c>
      <c r="F209" s="12">
        <f>AVERAGE(D203:D209)</f>
        <v>556.16666666666663</v>
      </c>
      <c r="G209" s="15">
        <f>SUM(C203:C209)/SUM(C203:E209)</f>
        <v>3.2634466087118223E-2</v>
      </c>
      <c r="H209" s="59"/>
      <c r="I209" s="58"/>
      <c r="J209" s="60"/>
      <c r="K209" s="59"/>
      <c r="L209" s="58"/>
      <c r="M209" s="60"/>
      <c r="N209" s="59"/>
      <c r="O209" s="58"/>
      <c r="P209" s="60"/>
    </row>
    <row r="210" spans="1:16">
      <c r="A210" s="32">
        <v>44115</v>
      </c>
      <c r="B210" s="31">
        <v>42</v>
      </c>
      <c r="C210" s="6">
        <v>29</v>
      </c>
      <c r="D210" s="7">
        <v>291</v>
      </c>
      <c r="E210" s="19">
        <f>AVERAGE(C204:C210)</f>
        <v>20.857142857142858</v>
      </c>
      <c r="F210" s="12">
        <f>AVERAGE(D204:D210)</f>
        <v>518.28571428571433</v>
      </c>
      <c r="G210" s="15">
        <f>SUM(C204:C210)/SUM(C204:E210)</f>
        <v>3.7370191604504895E-2</v>
      </c>
      <c r="H210" s="59"/>
      <c r="I210" s="58"/>
      <c r="J210" s="60"/>
      <c r="K210" s="59"/>
      <c r="L210" s="58"/>
      <c r="M210" s="60"/>
      <c r="N210" s="59"/>
      <c r="O210" s="58"/>
      <c r="P210" s="60"/>
    </row>
    <row r="211" spans="1:16">
      <c r="A211" s="32">
        <v>44116</v>
      </c>
      <c r="B211" s="31">
        <v>37</v>
      </c>
      <c r="C211" s="6">
        <v>14</v>
      </c>
      <c r="D211" s="7">
        <v>400</v>
      </c>
      <c r="E211" s="19">
        <f>AVERAGE(C205:C211)</f>
        <v>22.857142857142858</v>
      </c>
      <c r="F211" s="12">
        <f>AVERAGE(D205:D211)</f>
        <v>545</v>
      </c>
      <c r="G211" s="15">
        <f>SUM(C205:C211)/SUM(C205:E211)</f>
        <v>3.8883263416751052E-2</v>
      </c>
      <c r="H211" s="59"/>
      <c r="I211" s="58"/>
      <c r="J211" s="60"/>
      <c r="K211" s="59"/>
      <c r="L211" s="58"/>
      <c r="M211" s="60"/>
      <c r="N211" s="59"/>
      <c r="O211" s="58"/>
      <c r="P211" s="60"/>
    </row>
    <row r="212" spans="1:16">
      <c r="A212" s="32">
        <v>44117</v>
      </c>
      <c r="B212" s="31">
        <v>36</v>
      </c>
      <c r="C212" s="6">
        <v>26</v>
      </c>
      <c r="D212" s="7">
        <v>446</v>
      </c>
      <c r="E212" s="19">
        <f>AVERAGE(C206:C212)</f>
        <v>26</v>
      </c>
      <c r="F212" s="12">
        <f>AVERAGE(D206:D212)</f>
        <v>517</v>
      </c>
      <c r="G212" s="15">
        <f>SUM(C206:C212)/SUM(C206:E212)</f>
        <v>4.6065675527459223E-2</v>
      </c>
      <c r="H212" s="59"/>
      <c r="I212" s="58"/>
      <c r="J212" s="60"/>
      <c r="K212" s="59"/>
      <c r="L212" s="58"/>
      <c r="M212" s="60"/>
      <c r="N212" s="59"/>
      <c r="O212" s="58"/>
      <c r="P212" s="60"/>
    </row>
    <row r="213" spans="1:16">
      <c r="A213" s="32">
        <v>44118</v>
      </c>
      <c r="B213" s="35">
        <v>35</v>
      </c>
      <c r="C213" s="6">
        <v>62</v>
      </c>
      <c r="D213" s="7">
        <v>1109</v>
      </c>
      <c r="E213" s="19">
        <f>AVERAGE(C207:C213)</f>
        <v>32.571428571428569</v>
      </c>
      <c r="F213" s="12">
        <f>AVERAGE(D207:D213)</f>
        <v>619.42857142857144</v>
      </c>
      <c r="G213" s="15">
        <f>SUM(C207:C213)/SUM(C207:E213)</f>
        <v>4.820174665894849E-2</v>
      </c>
      <c r="H213" s="59"/>
      <c r="I213" s="58"/>
      <c r="J213" s="60"/>
      <c r="K213" s="59"/>
      <c r="L213" s="58"/>
      <c r="M213" s="60"/>
      <c r="N213" s="59"/>
      <c r="O213" s="58"/>
      <c r="P213" s="60"/>
    </row>
    <row r="214" spans="1:16">
      <c r="A214" s="32">
        <v>44119</v>
      </c>
      <c r="B214" s="31">
        <v>36</v>
      </c>
      <c r="C214" s="6">
        <v>56</v>
      </c>
      <c r="D214" s="7">
        <v>1113</v>
      </c>
      <c r="E214" s="19">
        <f>AVERAGE(C208:C214)</f>
        <v>33.285714285714285</v>
      </c>
      <c r="F214" s="12">
        <f>AVERAGE(D208:D214)</f>
        <v>611.57142857142856</v>
      </c>
      <c r="G214" s="15">
        <f>SUM(C208:C214)/SUM(C208:E214)</f>
        <v>4.9644130821872634E-2</v>
      </c>
      <c r="H214" s="59"/>
      <c r="I214" s="58"/>
      <c r="J214" s="60"/>
      <c r="K214" s="59"/>
      <c r="L214" s="58"/>
      <c r="M214" s="60"/>
      <c r="N214" s="59"/>
      <c r="O214" s="58"/>
      <c r="P214" s="60"/>
    </row>
    <row r="215" spans="1:16">
      <c r="A215" s="32">
        <v>44120</v>
      </c>
      <c r="B215" s="31">
        <v>54</v>
      </c>
      <c r="C215" s="6">
        <v>43</v>
      </c>
      <c r="D215" s="7">
        <v>876</v>
      </c>
      <c r="E215" s="19">
        <f>AVERAGE(C209:C215)</f>
        <v>33.571428571428569</v>
      </c>
      <c r="F215" s="12">
        <f>AVERAGE(D209:D215)</f>
        <v>627.71428571428567</v>
      </c>
      <c r="G215" s="15">
        <f>SUM(C209:C215)/SUM(C209:E215)</f>
        <v>4.8779041321333788E-2</v>
      </c>
      <c r="H215" s="59"/>
      <c r="I215" s="58"/>
      <c r="J215" s="60"/>
      <c r="K215" s="59"/>
      <c r="L215" s="58"/>
      <c r="M215" s="60"/>
      <c r="N215" s="59"/>
      <c r="O215" s="58"/>
      <c r="P215" s="60"/>
    </row>
    <row r="216" spans="1:16">
      <c r="A216" s="32">
        <v>44121</v>
      </c>
      <c r="B216" s="31">
        <v>70</v>
      </c>
      <c r="C216" s="6">
        <v>4</v>
      </c>
      <c r="D216" s="7">
        <v>139</v>
      </c>
      <c r="E216" s="19">
        <f>AVERAGE(C210:C216)</f>
        <v>33.428571428571431</v>
      </c>
      <c r="F216" s="12">
        <f>AVERAGE(D210:D216)</f>
        <v>624.85714285714289</v>
      </c>
      <c r="G216" s="15">
        <f>SUM(C210:C216)/SUM(C210:E216)</f>
        <v>4.8642869869929321E-2</v>
      </c>
      <c r="H216" s="59"/>
      <c r="I216" s="58"/>
      <c r="J216" s="60"/>
      <c r="K216" s="59"/>
      <c r="L216" s="58"/>
      <c r="M216" s="60"/>
      <c r="N216" s="59"/>
      <c r="O216" s="58"/>
      <c r="P216" s="60"/>
    </row>
    <row r="217" spans="1:16">
      <c r="A217" s="32">
        <v>44122</v>
      </c>
      <c r="B217" s="31">
        <v>71</v>
      </c>
      <c r="C217" s="6">
        <v>7</v>
      </c>
      <c r="D217" s="7">
        <v>135</v>
      </c>
      <c r="E217" s="19">
        <f>AVERAGE(C211:C217)</f>
        <v>30.285714285714285</v>
      </c>
      <c r="F217" s="12">
        <f>AVERAGE(D211:D217)</f>
        <v>602.57142857142856</v>
      </c>
      <c r="G217" s="15">
        <f>SUM(C211:C217)/SUM(C211:E217)</f>
        <v>4.5669969840585946E-2</v>
      </c>
      <c r="H217" s="59"/>
      <c r="I217" s="58"/>
      <c r="J217" s="60"/>
      <c r="K217" s="59"/>
      <c r="L217" s="58"/>
      <c r="M217" s="60"/>
      <c r="N217" s="59"/>
      <c r="O217" s="58"/>
      <c r="P217" s="60"/>
    </row>
    <row r="218" spans="1:16">
      <c r="A218" s="32">
        <v>44123</v>
      </c>
      <c r="B218" s="31">
        <v>66</v>
      </c>
      <c r="C218" s="6">
        <v>35</v>
      </c>
      <c r="D218" s="7">
        <v>550</v>
      </c>
      <c r="E218" s="19">
        <f>AVERAGE(C212:C218)</f>
        <v>33.285714285714285</v>
      </c>
      <c r="F218" s="12">
        <f>AVERAGE(D212:D218)</f>
        <v>624</v>
      </c>
      <c r="G218" s="15">
        <f>SUM(C212:C218)/SUM(C212:E218)</f>
        <v>4.8305887927970609E-2</v>
      </c>
      <c r="H218" s="59"/>
      <c r="I218" s="58"/>
      <c r="J218" s="60"/>
      <c r="K218" s="59"/>
      <c r="L218" s="58"/>
      <c r="M218" s="60"/>
      <c r="N218" s="59"/>
      <c r="O218" s="58"/>
      <c r="P218" s="60"/>
    </row>
    <row r="219" spans="1:16">
      <c r="A219" s="32">
        <v>44124</v>
      </c>
      <c r="B219" s="31">
        <v>50</v>
      </c>
      <c r="C219" s="6">
        <v>50</v>
      </c>
      <c r="D219" s="7">
        <v>871</v>
      </c>
      <c r="E219" s="19">
        <f>AVERAGE(C213:C219)</f>
        <v>36.714285714285715</v>
      </c>
      <c r="F219" s="12">
        <f>AVERAGE(D213:D219)</f>
        <v>684.71428571428567</v>
      </c>
      <c r="G219" s="15">
        <f>SUM(C213:C219)/SUM(C213:E219)</f>
        <v>4.8645286896327945E-2</v>
      </c>
      <c r="H219" s="59"/>
      <c r="I219" s="58"/>
      <c r="J219" s="60"/>
      <c r="K219" s="59"/>
      <c r="L219" s="58"/>
      <c r="M219" s="60"/>
      <c r="N219" s="59"/>
      <c r="O219" s="58"/>
      <c r="P219" s="60"/>
    </row>
    <row r="220" spans="1:16">
      <c r="A220" s="32">
        <v>44125</v>
      </c>
      <c r="B220" s="35">
        <v>45</v>
      </c>
      <c r="C220" s="6">
        <v>77</v>
      </c>
      <c r="D220" s="7">
        <v>1273</v>
      </c>
      <c r="E220" s="19">
        <f>AVERAGE(C214:C220)</f>
        <v>38.857142857142854</v>
      </c>
      <c r="F220" s="12">
        <f>AVERAGE(D214:D220)</f>
        <v>708.14285714285711</v>
      </c>
      <c r="G220" s="15">
        <f>SUM(C214:C220)/SUM(C214:E220)</f>
        <v>4.9740066354920454E-2</v>
      </c>
      <c r="H220" s="59"/>
      <c r="I220" s="58"/>
      <c r="J220" s="60"/>
      <c r="K220" s="59"/>
      <c r="L220" s="58"/>
      <c r="M220" s="60"/>
      <c r="N220" s="59"/>
      <c r="O220" s="58"/>
      <c r="P220" s="60"/>
    </row>
    <row r="221" spans="1:16">
      <c r="A221" s="32">
        <v>44126</v>
      </c>
      <c r="B221" s="31">
        <v>48</v>
      </c>
      <c r="C221" s="6">
        <v>47</v>
      </c>
      <c r="D221" s="7">
        <v>783</v>
      </c>
      <c r="E221" s="19">
        <f>AVERAGE(C215:C221)</f>
        <v>37.571428571428569</v>
      </c>
      <c r="F221" s="12">
        <f>AVERAGE(D215:D221)</f>
        <v>661</v>
      </c>
      <c r="G221" s="15">
        <f>SUM(C215:C221)/SUM(C215:E221)</f>
        <v>5.1229964381121998E-2</v>
      </c>
      <c r="H221" s="59"/>
      <c r="I221" s="58"/>
      <c r="J221" s="60"/>
      <c r="K221" s="59"/>
      <c r="L221" s="58"/>
      <c r="M221" s="60"/>
      <c r="N221" s="59"/>
      <c r="O221" s="58"/>
      <c r="P221" s="60"/>
    </row>
    <row r="222" spans="1:16">
      <c r="A222" s="32">
        <v>44127</v>
      </c>
      <c r="B222" s="31">
        <v>68</v>
      </c>
      <c r="C222" s="6">
        <v>50</v>
      </c>
      <c r="D222" s="7">
        <v>819</v>
      </c>
      <c r="E222" s="19">
        <f>AVERAGE(C216:C222)</f>
        <v>38.571428571428569</v>
      </c>
      <c r="F222" s="12">
        <f>AVERAGE(D216:D222)</f>
        <v>652.85714285714289</v>
      </c>
      <c r="G222" s="15">
        <f>SUM(C216:C222)/SUM(C216:E222)</f>
        <v>5.3058589034558269E-2</v>
      </c>
      <c r="H222" s="59"/>
      <c r="I222" s="58"/>
      <c r="J222" s="60"/>
      <c r="K222" s="59"/>
      <c r="L222" s="58"/>
      <c r="M222" s="60"/>
      <c r="N222" s="59"/>
      <c r="O222" s="58"/>
      <c r="P222" s="60"/>
    </row>
    <row r="223" spans="1:16">
      <c r="A223" s="32">
        <v>44128</v>
      </c>
      <c r="B223" s="31">
        <v>92</v>
      </c>
      <c r="C223" s="6">
        <v>5</v>
      </c>
      <c r="D223" s="7">
        <v>172</v>
      </c>
      <c r="E223" s="19">
        <f>AVERAGE(C217:C223)</f>
        <v>38.714285714285715</v>
      </c>
      <c r="F223" s="12">
        <f>AVERAGE(D217:D223)</f>
        <v>657.57142857142856</v>
      </c>
      <c r="G223" s="15">
        <f>SUM(C217:C223)/SUM(C217:E223)</f>
        <v>5.2847113884555388E-2</v>
      </c>
      <c r="H223" s="59"/>
      <c r="I223" s="58"/>
      <c r="J223" s="60"/>
      <c r="K223" s="59"/>
      <c r="L223" s="58"/>
      <c r="M223" s="60"/>
      <c r="N223" s="59"/>
      <c r="O223" s="58"/>
      <c r="P223" s="60"/>
    </row>
    <row r="224" spans="1:16">
      <c r="A224" s="32">
        <v>44129</v>
      </c>
      <c r="B224" s="31">
        <v>75</v>
      </c>
      <c r="C224" s="6">
        <v>4</v>
      </c>
      <c r="D224" s="12">
        <v>188</v>
      </c>
      <c r="E224" s="19">
        <f>AVERAGE(C218:C224)</f>
        <v>38.285714285714285</v>
      </c>
      <c r="F224" s="12">
        <f>AVERAGE(D218:D224)</f>
        <v>665.14285714285711</v>
      </c>
      <c r="G224" s="15">
        <f>SUM(C218:C224)/SUM(C218:E224)</f>
        <v>5.1677593521018132E-2</v>
      </c>
      <c r="H224" s="59"/>
      <c r="I224" s="58"/>
      <c r="J224" s="60"/>
      <c r="K224" s="59"/>
      <c r="L224" s="58"/>
      <c r="M224" s="60"/>
      <c r="N224" s="59"/>
      <c r="O224" s="58"/>
      <c r="P224" s="60"/>
    </row>
    <row r="225" spans="1:16">
      <c r="A225" s="32">
        <v>44130</v>
      </c>
      <c r="B225" s="35">
        <v>45</v>
      </c>
      <c r="C225" s="6">
        <v>29</v>
      </c>
      <c r="D225" s="7">
        <v>780</v>
      </c>
      <c r="E225" s="19">
        <f>AVERAGE(C219:C225)</f>
        <v>37.428571428571431</v>
      </c>
      <c r="F225" s="12">
        <f>AVERAGE(D219:D225)</f>
        <v>698</v>
      </c>
      <c r="G225" s="15">
        <f>SUM(C219:C225)/SUM(C219:E225)</f>
        <v>4.8391778147180667E-2</v>
      </c>
      <c r="H225" s="59"/>
      <c r="I225" s="58"/>
      <c r="J225" s="60"/>
      <c r="K225" s="59"/>
      <c r="L225" s="58"/>
      <c r="M225" s="60"/>
      <c r="N225" s="59"/>
      <c r="O225" s="58"/>
      <c r="P225" s="60"/>
    </row>
    <row r="226" spans="1:16">
      <c r="A226" s="32">
        <v>44131</v>
      </c>
      <c r="B226" s="31">
        <v>38</v>
      </c>
      <c r="C226" s="6">
        <v>43</v>
      </c>
      <c r="D226" s="7">
        <v>896</v>
      </c>
      <c r="E226" s="19">
        <f>AVERAGE(C220:C226)</f>
        <v>36.428571428571431</v>
      </c>
      <c r="F226" s="12">
        <f>AVERAGE(D220:D226)</f>
        <v>701.57142857142856</v>
      </c>
      <c r="G226" s="15">
        <f>SUM(C220:C226)/SUM(C220:E226)</f>
        <v>4.6945269968177154E-2</v>
      </c>
      <c r="H226" s="59"/>
      <c r="I226" s="58"/>
      <c r="J226" s="60"/>
      <c r="K226" s="59"/>
      <c r="L226" s="58"/>
      <c r="M226" s="60"/>
      <c r="N226" s="59"/>
      <c r="O226" s="58"/>
      <c r="P226" s="60"/>
    </row>
    <row r="227" spans="1:16">
      <c r="A227" s="32">
        <v>44132</v>
      </c>
      <c r="B227" s="31">
        <v>34</v>
      </c>
      <c r="C227" s="6">
        <v>32</v>
      </c>
      <c r="D227" s="7">
        <v>1155</v>
      </c>
      <c r="E227" s="19">
        <f>AVERAGE(C221:C227)</f>
        <v>30</v>
      </c>
      <c r="F227" s="12">
        <f>AVERAGE(D221:D227)</f>
        <v>684.71428571428567</v>
      </c>
      <c r="G227" s="15">
        <f>SUM(C221:C227)/SUM(C221:E227)</f>
        <v>3.9923954372623575E-2</v>
      </c>
      <c r="H227" s="59"/>
      <c r="I227" s="58"/>
      <c r="J227" s="60"/>
      <c r="K227" s="59"/>
      <c r="L227" s="58"/>
      <c r="M227" s="60"/>
      <c r="N227" s="59"/>
      <c r="O227" s="58"/>
      <c r="P227" s="60"/>
    </row>
    <row r="228" spans="1:16">
      <c r="A228" s="32">
        <v>44133</v>
      </c>
      <c r="B228" s="31">
        <v>46</v>
      </c>
      <c r="C228" s="6">
        <v>51</v>
      </c>
      <c r="D228" s="7">
        <v>1136</v>
      </c>
      <c r="E228" s="19">
        <f>AVERAGE(C222:C228)</f>
        <v>30.571428571428573</v>
      </c>
      <c r="F228" s="12">
        <f>AVERAGE(D222:D228)</f>
        <v>735.14285714285711</v>
      </c>
      <c r="G228" s="15">
        <f>SUM(C222:C228)/SUM(C222:E228)</f>
        <v>3.8146167557932265E-2</v>
      </c>
      <c r="H228" s="59"/>
      <c r="I228" s="58"/>
      <c r="J228" s="60"/>
      <c r="K228" s="59"/>
      <c r="L228" s="58"/>
      <c r="M228" s="60"/>
      <c r="N228" s="59"/>
      <c r="O228" s="58"/>
      <c r="P228" s="60"/>
    </row>
    <row r="229" spans="1:16">
      <c r="A229" s="32">
        <v>44134</v>
      </c>
      <c r="B229" s="31">
        <v>47</v>
      </c>
      <c r="C229" s="6">
        <v>25</v>
      </c>
      <c r="D229" s="7">
        <v>850</v>
      </c>
      <c r="E229" s="19">
        <f>AVERAGE(C223:C229)</f>
        <v>27</v>
      </c>
      <c r="F229" s="12">
        <f>AVERAGE(D223:D229)</f>
        <v>739.57142857142856</v>
      </c>
      <c r="G229" s="15">
        <f>SUM(C223:C229)/SUM(C223:E229)</f>
        <v>3.3723331039229178E-2</v>
      </c>
      <c r="H229" s="59"/>
      <c r="I229" s="58"/>
      <c r="J229" s="60"/>
      <c r="K229" s="59"/>
      <c r="L229" s="58"/>
      <c r="M229" s="60"/>
      <c r="N229" s="59"/>
      <c r="O229" s="58"/>
      <c r="P229" s="60"/>
    </row>
    <row r="230" spans="1:16">
      <c r="A230" s="32">
        <v>44135</v>
      </c>
      <c r="B230" s="31">
        <v>44</v>
      </c>
      <c r="C230" s="6">
        <v>37</v>
      </c>
      <c r="D230" s="7">
        <v>286</v>
      </c>
      <c r="E230" s="19">
        <f>AVERAGE(C224:C230)</f>
        <v>31.571428571428573</v>
      </c>
      <c r="F230" s="12">
        <f>AVERAGE(D224:D230)</f>
        <v>755.85714285714289</v>
      </c>
      <c r="G230" s="15">
        <f>SUM(C224:C230)/SUM(C224:E230)</f>
        <v>3.8479715444121092E-2</v>
      </c>
      <c r="H230" s="59"/>
      <c r="I230" s="58"/>
      <c r="J230" s="60"/>
      <c r="K230" s="59"/>
      <c r="L230" s="58"/>
      <c r="M230" s="60"/>
      <c r="N230" s="59"/>
      <c r="O230" s="58"/>
      <c r="P230" s="60"/>
    </row>
    <row r="231" spans="1:16">
      <c r="A231" s="32">
        <v>44136</v>
      </c>
      <c r="B231" s="31">
        <v>45</v>
      </c>
      <c r="C231" s="6">
        <v>0</v>
      </c>
      <c r="D231" s="7">
        <v>4</v>
      </c>
      <c r="E231" s="19">
        <f>AVERAGE(C225:C231)</f>
        <v>31</v>
      </c>
      <c r="F231" s="12">
        <f>AVERAGE(D225:D231)</f>
        <v>729.57142857142856</v>
      </c>
      <c r="G231" s="15">
        <f>SUM(C225:C231)/SUM(C225:E231)</f>
        <v>3.9113193943763516E-2</v>
      </c>
      <c r="H231" s="59"/>
      <c r="I231" s="58"/>
      <c r="J231" s="60"/>
      <c r="K231" s="59"/>
      <c r="L231" s="58"/>
      <c r="M231" s="60"/>
      <c r="N231" s="59"/>
      <c r="O231" s="58"/>
      <c r="P231" s="60"/>
    </row>
    <row r="232" spans="1:16">
      <c r="A232" s="32">
        <v>44137</v>
      </c>
      <c r="B232" s="31">
        <v>45</v>
      </c>
      <c r="C232" s="6">
        <v>17</v>
      </c>
      <c r="D232" s="7">
        <v>496</v>
      </c>
      <c r="E232" s="19">
        <f>AVERAGE(C226:C232)</f>
        <v>29.285714285714285</v>
      </c>
      <c r="F232" s="12">
        <f>AVERAGE(D226:D232)</f>
        <v>689</v>
      </c>
      <c r="G232" s="15">
        <f>SUM(C226:C232)/SUM(C226:E232)</f>
        <v>3.9093360939330371E-2</v>
      </c>
      <c r="H232" s="59"/>
      <c r="I232" s="58"/>
      <c r="J232" s="60"/>
      <c r="K232" s="59"/>
      <c r="L232" s="58"/>
      <c r="M232" s="60"/>
      <c r="N232" s="59"/>
      <c r="O232" s="58"/>
      <c r="P232" s="60"/>
    </row>
    <row r="233" spans="1:16">
      <c r="A233" s="32">
        <v>44138</v>
      </c>
      <c r="B233" s="31">
        <v>35</v>
      </c>
      <c r="C233" s="6">
        <v>37</v>
      </c>
      <c r="D233" s="7">
        <v>1064</v>
      </c>
      <c r="E233" s="19">
        <f>AVERAGE(C227:C233)</f>
        <v>28.428571428571427</v>
      </c>
      <c r="F233" s="12">
        <f>AVERAGE(D227:D233)</f>
        <v>713</v>
      </c>
      <c r="G233" s="15">
        <f>SUM(C227:C233)/SUM(C227:E233)</f>
        <v>3.6866481407966126E-2</v>
      </c>
      <c r="H233" s="59"/>
      <c r="I233" s="58"/>
      <c r="J233" s="60"/>
      <c r="K233" s="59"/>
      <c r="L233" s="58"/>
      <c r="M233" s="60"/>
      <c r="N233" s="59"/>
      <c r="O233" s="58"/>
      <c r="P233" s="60"/>
    </row>
    <row r="234" spans="1:16">
      <c r="A234" s="32">
        <v>44139</v>
      </c>
      <c r="B234" s="35">
        <v>25</v>
      </c>
      <c r="C234" s="6">
        <v>37</v>
      </c>
      <c r="D234" s="7">
        <v>895</v>
      </c>
      <c r="E234" s="19">
        <f>AVERAGE(C228:C234)</f>
        <v>29.142857142857142</v>
      </c>
      <c r="F234" s="12">
        <f>AVERAGE(D228:D234)</f>
        <v>675.85714285714289</v>
      </c>
      <c r="G234" s="15">
        <f>SUM(C228:C234)/SUM(C228:E234)</f>
        <v>3.9673278879813312E-2</v>
      </c>
      <c r="H234" s="59"/>
      <c r="I234" s="58"/>
      <c r="J234" s="60"/>
      <c r="K234" s="59"/>
      <c r="L234" s="58"/>
      <c r="M234" s="60"/>
      <c r="N234" s="59"/>
      <c r="O234" s="58"/>
      <c r="P234" s="60"/>
    </row>
    <row r="235" spans="1:16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>AVERAGE(C229:C235)</f>
        <v>26.857142857142858</v>
      </c>
      <c r="F235" s="12">
        <f>AVERAGE(D229:D235)</f>
        <v>678.14285714285711</v>
      </c>
      <c r="G235" s="15">
        <f>SUM(C229:C235)/SUM(C229:E235)</f>
        <v>3.6588078291814936E-2</v>
      </c>
      <c r="H235" s="59"/>
      <c r="I235" s="58"/>
      <c r="J235" s="60"/>
      <c r="K235" s="59"/>
      <c r="L235" s="58"/>
      <c r="M235" s="60"/>
      <c r="N235" s="59"/>
      <c r="O235" s="58"/>
      <c r="P235" s="60"/>
    </row>
    <row r="236" spans="1:16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>AVERAGE(C230:C236)</f>
        <v>29</v>
      </c>
      <c r="F236" s="12">
        <f>AVERAGE(D230:D236)</f>
        <v>763.14285714285711</v>
      </c>
      <c r="G236" s="15">
        <f>SUM(C230:C236)/SUM(C230:E236)</f>
        <v>3.5302593659942358E-2</v>
      </c>
      <c r="H236" s="59"/>
      <c r="I236" s="58"/>
      <c r="J236" s="60"/>
      <c r="K236" s="59"/>
      <c r="L236" s="58"/>
      <c r="M236" s="60"/>
      <c r="N236" s="59"/>
      <c r="O236" s="58"/>
      <c r="P236" s="60"/>
    </row>
    <row r="237" spans="1:16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>AVERAGE(C231:C237)</f>
        <v>25.142857142857142</v>
      </c>
      <c r="F237" s="12">
        <f>AVERAGE(D231:D237)</f>
        <v>724.85714285714289</v>
      </c>
      <c r="G237" s="15">
        <f>SUM(C231:C237)/SUM(C231:E237)</f>
        <v>3.2300351318756228E-2</v>
      </c>
      <c r="H237" s="59"/>
      <c r="I237" s="58"/>
      <c r="J237" s="60"/>
      <c r="K237" s="59"/>
      <c r="L237" s="58"/>
      <c r="M237" s="60"/>
      <c r="N237" s="59"/>
      <c r="O237" s="58"/>
      <c r="P237" s="60"/>
    </row>
    <row r="238" spans="1:16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>AVERAGE(C232:C238)</f>
        <v>25.142857142857142</v>
      </c>
      <c r="F238" s="12">
        <f>AVERAGE(D232:D238)</f>
        <v>743.57142857142856</v>
      </c>
      <c r="G238" s="15">
        <f>SUM(C232:C238)/SUM(C232:E238)</f>
        <v>3.1575170434158598E-2</v>
      </c>
      <c r="H238" s="59"/>
      <c r="I238" s="58"/>
      <c r="J238" s="60"/>
      <c r="K238" s="59"/>
      <c r="L238" s="58"/>
      <c r="M238" s="60"/>
      <c r="N238" s="59"/>
      <c r="O238" s="58"/>
      <c r="P238" s="60"/>
    </row>
    <row r="239" spans="1:16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>AVERAGE(C233:C239)</f>
        <v>26.142857142857142</v>
      </c>
      <c r="F239" s="12">
        <f>AVERAGE(D233:D239)</f>
        <v>729.71428571428567</v>
      </c>
      <c r="G239" s="15">
        <f>SUM(C233:C239)/SUM(C233:E239)</f>
        <v>3.3388938122295785E-2</v>
      </c>
      <c r="H239" s="59"/>
      <c r="I239" s="58"/>
      <c r="J239" s="60"/>
      <c r="K239" s="59"/>
      <c r="L239" s="58"/>
      <c r="M239" s="60"/>
      <c r="N239" s="59"/>
      <c r="O239" s="58"/>
      <c r="P239" s="60"/>
    </row>
    <row r="240" spans="1:16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>AVERAGE(C234:C240)</f>
        <v>24.857142857142858</v>
      </c>
      <c r="F240" s="12">
        <f>AVERAGE(D234:D240)</f>
        <v>749.28571428571433</v>
      </c>
      <c r="G240" s="15">
        <f>SUM(C234:C240)/SUM(C234:E240)</f>
        <v>3.1042128603104215E-2</v>
      </c>
      <c r="H240" s="59"/>
      <c r="I240" s="58"/>
      <c r="J240" s="60"/>
      <c r="K240" s="59"/>
      <c r="L240" s="58"/>
      <c r="M240" s="60"/>
      <c r="N240" s="59"/>
      <c r="O240" s="58"/>
      <c r="P240" s="60"/>
    </row>
    <row r="241" spans="1:16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>AVERAGE(C235:C241)</f>
        <v>24.285714285714285</v>
      </c>
      <c r="F241" s="12">
        <f>AVERAGE(D235:D241)</f>
        <v>772.28571428571433</v>
      </c>
      <c r="G241" s="15">
        <f>SUM(C235:C241)/SUM(C235:E241)</f>
        <v>2.9527070616842826E-2</v>
      </c>
      <c r="H241" s="11">
        <f>AVERAGE('FL DOH Daily'!C3:C9)</f>
        <v>36</v>
      </c>
      <c r="I241" s="64">
        <f>AVERAGE('FL DOH Daily'!D3:D9)</f>
        <v>291.28571428571428</v>
      </c>
      <c r="J241" s="15">
        <f>'FL DOH Daily'!E9</f>
        <v>0.10999563509384548</v>
      </c>
      <c r="K241" s="65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65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</row>
    <row r="242" spans="1:16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>AVERAGE(C236:C242)</f>
        <v>19.285714285714285</v>
      </c>
      <c r="F242" s="12">
        <f>AVERAGE(D236:D242)</f>
        <v>648.14285714285711</v>
      </c>
      <c r="G242" s="15">
        <f>SUM(C236:C242)/SUM(C236:E242)</f>
        <v>2.7858848500928627E-2</v>
      </c>
      <c r="H242" s="11">
        <f>AVERAGE('FL DOH Daily'!C4:C10)</f>
        <v>34</v>
      </c>
      <c r="I242" s="64">
        <f>AVERAGE('FL DOH Daily'!D4:D10)</f>
        <v>263.42857142857144</v>
      </c>
      <c r="J242" s="15">
        <f>'FL DOH Daily'!E10</f>
        <v>0.11431316042267051</v>
      </c>
      <c r="K242" s="65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65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</row>
    <row r="243" spans="1:16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>AVERAGE(C237:C243)</f>
        <v>15.571428571428571</v>
      </c>
      <c r="F243" s="12">
        <f>AVERAGE(D237:D243)</f>
        <v>490.71428571428572</v>
      </c>
      <c r="G243" s="15">
        <f>SUM(C237:C243)/SUM(C237:E243)</f>
        <v>2.9424241255639971E-2</v>
      </c>
      <c r="H243" s="11">
        <f>AVERAGE('FL DOH Daily'!C5:C11)</f>
        <v>34.285714285714285</v>
      </c>
      <c r="I243" s="64">
        <f>AVERAGE('FL DOH Daily'!D5:D11)</f>
        <v>267.57142857142856</v>
      </c>
      <c r="J243" s="15">
        <f>'FL DOH Daily'!E11</f>
        <v>0.11358258400378608</v>
      </c>
      <c r="K243" s="65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65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</row>
    <row r="244" spans="1:16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>AVERAGE(C238:C244)</f>
        <v>16.428571428571427</v>
      </c>
      <c r="F244" s="12">
        <f>AVERAGE(D238:D244)</f>
        <v>567.28571428571433</v>
      </c>
      <c r="G244" s="15">
        <f>SUM(C238:C244)/SUM(C238:E244)</f>
        <v>2.7137270765911544E-2</v>
      </c>
      <c r="H244" s="11">
        <f>AVERAGE('FL DOH Daily'!C6:C12)</f>
        <v>41.142857142857146</v>
      </c>
      <c r="I244" s="64">
        <f>AVERAGE('FL DOH Daily'!D6:D12)</f>
        <v>336</v>
      </c>
      <c r="J244" s="15">
        <f>'FL DOH Daily'!E12</f>
        <v>0.10909090909090909</v>
      </c>
      <c r="K244" s="65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65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</row>
    <row r="245" spans="1:16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>AVERAGE(C239:C245)</f>
        <v>17</v>
      </c>
      <c r="F245" s="12">
        <f>AVERAGE(D239:D245)</f>
        <v>562.57142857142856</v>
      </c>
      <c r="G245" s="15">
        <f>SUM(C239:C245)/SUM(C239:E245)</f>
        <v>2.8329478982451368E-2</v>
      </c>
      <c r="H245" s="11">
        <f>AVERAGE('FL DOH Daily'!C7:C13)</f>
        <v>27.714285714285715</v>
      </c>
      <c r="I245" s="64">
        <f>AVERAGE('FL DOH Daily'!D7:D13)</f>
        <v>212.42857142857142</v>
      </c>
      <c r="J245" s="15">
        <f>'FL DOH Daily'!E13</f>
        <v>0.11540749553837001</v>
      </c>
      <c r="K245" s="65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65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</row>
    <row r="246" spans="1:16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>AVERAGE(C240:C246)</f>
        <v>14.571428571428571</v>
      </c>
      <c r="F246" s="12">
        <f>AVERAGE(D240:D246)</f>
        <v>568.71428571428567</v>
      </c>
      <c r="G246" s="15">
        <f>SUM(C240:C246)/SUM(C240:E246)</f>
        <v>2.4199288256227757E-2</v>
      </c>
      <c r="H246" s="11">
        <f>AVERAGE('FL DOH Daily'!C8:C14)</f>
        <v>25.142857142857142</v>
      </c>
      <c r="I246" s="64">
        <f>AVERAGE('FL DOH Daily'!D8:D14)</f>
        <v>202</v>
      </c>
      <c r="J246" s="15">
        <f>'FL DOH Daily'!E14</f>
        <v>0.11069182389937107</v>
      </c>
      <c r="K246" s="65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65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</row>
    <row r="247" spans="1:16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>AVERAGE(C241:C247)</f>
        <v>17.857142857142858</v>
      </c>
      <c r="F247" s="12">
        <f>AVERAGE(D241:D247)</f>
        <v>689</v>
      </c>
      <c r="G247" s="15">
        <f>SUM(C241:C247)/SUM(C241:E247)</f>
        <v>2.4640252316183716E-2</v>
      </c>
      <c r="H247" s="11">
        <f>AVERAGE('FL DOH Daily'!C9:C15)</f>
        <v>27.428571428571427</v>
      </c>
      <c r="I247" s="64">
        <f>AVERAGE('FL DOH Daily'!D9:D15)</f>
        <v>253.57142857142858</v>
      </c>
      <c r="J247" s="15">
        <f>'FL DOH Daily'!E15</f>
        <v>9.7610574478901882E-2</v>
      </c>
      <c r="K247" s="65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65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</row>
    <row r="248" spans="1:16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>AVERAGE(C242:C248)</f>
        <v>17.142857142857142</v>
      </c>
      <c r="F248" s="12">
        <f>AVERAGE(D242:D248)</f>
        <v>700.28571428571433</v>
      </c>
      <c r="G248" s="15">
        <f>SUM(C242:C248)/SUM(C242:E248)</f>
        <v>2.3346952388893526E-2</v>
      </c>
      <c r="H248" s="11">
        <f>AVERAGE('FL DOH Daily'!C10:C16)</f>
        <v>28.571428571428573</v>
      </c>
      <c r="I248" s="64">
        <f>AVERAGE('FL DOH Daily'!D10:D16)</f>
        <v>271.71428571428572</v>
      </c>
      <c r="J248" s="15">
        <f>'FL DOH Daily'!E16</f>
        <v>9.5147478591817311E-2</v>
      </c>
      <c r="K248" s="65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65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</row>
    <row r="249" spans="1:16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>AVERAGE(C243:C249)</f>
        <v>21.285714285714285</v>
      </c>
      <c r="F249" s="12">
        <f>AVERAGE(D243:D249)</f>
        <v>926</v>
      </c>
      <c r="G249" s="15">
        <f>SUM(C243:C249)/SUM(C243:E249)</f>
        <v>2.2071271372947354E-2</v>
      </c>
      <c r="H249" s="11">
        <f>AVERAGE('FL DOH Daily'!C11:C17)</f>
        <v>30.142857142857142</v>
      </c>
      <c r="I249" s="64">
        <f>AVERAGE('FL DOH Daily'!D11:D17)</f>
        <v>339</v>
      </c>
      <c r="J249" s="15">
        <f>'FL DOH Daily'!E17</f>
        <v>8.1656346749226005E-2</v>
      </c>
      <c r="K249" s="65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65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</row>
    <row r="250" spans="1:16">
      <c r="A250" s="32">
        <v>44155</v>
      </c>
      <c r="B250" s="35">
        <v>34</v>
      </c>
      <c r="C250" s="6">
        <f>'FL DOH Daily'!Z18</f>
        <v>34</v>
      </c>
      <c r="D250" s="7">
        <f>'FL DOH Daily'!AA18</f>
        <v>2228</v>
      </c>
      <c r="E250" s="19">
        <f>AVERAGE(C244:C250)</f>
        <v>24.142857142857142</v>
      </c>
      <c r="F250" s="12">
        <f>AVERAGE(D244:D250)</f>
        <v>1195.2857142857142</v>
      </c>
      <c r="G250" s="15">
        <f>SUM(C244:C250)/SUM(C244:E250)</f>
        <v>1.950503701505334E-2</v>
      </c>
      <c r="H250" s="11">
        <f>AVERAGE('FL DOH Daily'!C12:C18)</f>
        <v>35.142857142857146</v>
      </c>
      <c r="I250" s="64">
        <f>AVERAGE('FL DOH Daily'!D12:D18)</f>
        <v>433</v>
      </c>
      <c r="J250" s="15">
        <f>'FL DOH Daily'!E18</f>
        <v>7.5068660360085443E-2</v>
      </c>
      <c r="K250" s="65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65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</row>
    <row r="251" spans="1:16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>AVERAGE(C245:C251)</f>
        <v>23.714285714285715</v>
      </c>
      <c r="F251" s="12">
        <f>AVERAGE(D245:D251)</f>
        <v>1223.8571428571429</v>
      </c>
      <c r="G251" s="15">
        <f>SUM(C245:C251)/SUM(C245:E251)</f>
        <v>1.8717481999323462E-2</v>
      </c>
      <c r="H251" s="11">
        <f>AVERAGE('FL DOH Daily'!C13:C19)</f>
        <v>30.714285714285715</v>
      </c>
      <c r="I251" s="64">
        <f>AVERAGE('FL DOH Daily'!D13:D19)</f>
        <v>425.28571428571428</v>
      </c>
      <c r="J251" s="15">
        <f>'FL DOH Daily'!E19</f>
        <v>6.735588972431078E-2</v>
      </c>
      <c r="K251" s="65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65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</row>
    <row r="252" spans="1:16">
      <c r="A252" s="32">
        <v>44157</v>
      </c>
      <c r="B252" s="35">
        <v>33</v>
      </c>
      <c r="C252" s="6">
        <f>'FL DOH Daily'!Z20</f>
        <v>4</v>
      </c>
      <c r="D252" s="7">
        <f>'FL DOH Daily'!AA20</f>
        <v>125</v>
      </c>
      <c r="E252" s="19">
        <f>AVERAGE(C246:C252)</f>
        <v>23.714285714285715</v>
      </c>
      <c r="F252" s="12">
        <f>AVERAGE(D246:D252)</f>
        <v>1227.1428571428571</v>
      </c>
      <c r="G252" s="15">
        <f>SUM(C246:C252)/SUM(C246:E252)</f>
        <v>1.8654979209812326E-2</v>
      </c>
      <c r="H252" s="11">
        <f>AVERAGE('FL DOH Daily'!C14:C20)</f>
        <v>30.571428571428573</v>
      </c>
      <c r="I252" s="64">
        <f>AVERAGE('FL DOH Daily'!D14:D20)</f>
        <v>426.28571428571428</v>
      </c>
      <c r="J252" s="15">
        <f>'FL DOH Daily'!E20</f>
        <v>6.6916823014383994E-2</v>
      </c>
      <c r="K252" s="65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65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</row>
    <row r="253" spans="1:16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>AVERAGE(C247:C253)</f>
        <v>25.142857142857142</v>
      </c>
      <c r="F253" s="12">
        <f>AVERAGE(D247:D253)</f>
        <v>1408.8571428571429</v>
      </c>
      <c r="G253" s="15">
        <f>SUM(C247:C253)/SUM(C247:E253)</f>
        <v>1.7270140319890097E-2</v>
      </c>
      <c r="H253" s="11">
        <f>AVERAGE('FL DOH Daily'!C15:C21)</f>
        <v>31.714285714285715</v>
      </c>
      <c r="I253" s="64">
        <f>AVERAGE('FL DOH Daily'!D15:D21)</f>
        <v>458</v>
      </c>
      <c r="J253" s="15">
        <f>'FL DOH Daily'!E21</f>
        <v>6.4760793465577601E-2</v>
      </c>
      <c r="K253" s="65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65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</row>
    <row r="254" spans="1:16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>AVERAGE(C248:C254)</f>
        <v>21.714285714285715</v>
      </c>
      <c r="F254" s="12">
        <f>AVERAGE(D248:D254)</f>
        <v>1416.2857142857142</v>
      </c>
      <c r="G254" s="15">
        <f>SUM(C248:C254)/SUM(C248:E254)</f>
        <v>1.4868641699273339E-2</v>
      </c>
      <c r="H254" s="11">
        <f>AVERAGE('FL DOH Daily'!C16:C22)</f>
        <v>28.571428571428573</v>
      </c>
      <c r="I254" s="64">
        <f>AVERAGE('FL DOH Daily'!D16:D22)</f>
        <v>418.57142857142856</v>
      </c>
      <c r="J254" s="15">
        <f>'FL DOH Daily'!E22</f>
        <v>6.3897763578274758E-2</v>
      </c>
      <c r="K254" s="65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65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</row>
    <row r="255" spans="1:16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>AVERAGE(C249:C255)</f>
        <v>23.285714285714285</v>
      </c>
      <c r="F255" s="12">
        <f>AVERAGE(D249:D255)</f>
        <v>1485.2857142857142</v>
      </c>
      <c r="G255" s="15">
        <f>SUM(C249:C255)/SUM(C249:E255)</f>
        <v>1.5200969877832699E-2</v>
      </c>
      <c r="H255" s="11">
        <f>AVERAGE('FL DOH Daily'!C17:C23)</f>
        <v>25.5</v>
      </c>
      <c r="I255" s="64">
        <f>AVERAGE('FL DOH Daily'!D17:D23)</f>
        <v>417.5</v>
      </c>
      <c r="J255" s="15">
        <f>'FL DOH Daily'!E23</f>
        <v>5.7562076749435663E-2</v>
      </c>
      <c r="K255" s="65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65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</row>
    <row r="256" spans="1:16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>AVERAGE(C250:C256)</f>
        <v>19.142857142857142</v>
      </c>
      <c r="F256" s="12">
        <f>AVERAGE(D250:D256)</f>
        <v>1244.1428571428571</v>
      </c>
      <c r="G256" s="15">
        <f>SUM(C250:C256)/SUM(C250:E256)</f>
        <v>1.4882510670030304E-2</v>
      </c>
      <c r="H256" s="11">
        <f>AVERAGE('FL DOH Daily'!C18:C24)</f>
        <v>30.5</v>
      </c>
      <c r="I256" s="64">
        <f>AVERAGE('FL DOH Daily'!D18:D24)</f>
        <v>381.33333333333331</v>
      </c>
      <c r="J256" s="15">
        <f>'FL DOH Daily'!E24</f>
        <v>7.4059085390530147E-2</v>
      </c>
      <c r="K256" s="65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65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</row>
    <row r="257" spans="1:16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>AVERAGE(C251:C257)</f>
        <v>14.285714285714286</v>
      </c>
      <c r="F257" s="12">
        <f>AVERAGE(D251:D257)</f>
        <v>936</v>
      </c>
      <c r="G257" s="15">
        <f>SUM(C251:C257)/SUM(C251:E257)</f>
        <v>1.4699397324709686E-2</v>
      </c>
      <c r="H257" s="11">
        <f>AVERAGE('FL DOH Daily'!C19:C25)</f>
        <v>25.333333333333332</v>
      </c>
      <c r="I257" s="64">
        <f>AVERAGE('FL DOH Daily'!D19:D25)</f>
        <v>280.66666666666669</v>
      </c>
      <c r="J257" s="15">
        <f>'FL DOH Daily'!E25</f>
        <v>8.2788671023965144E-2</v>
      </c>
      <c r="K257" s="65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65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</row>
    <row r="258" spans="1:16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>AVERAGE(C252:C258)</f>
        <v>12.428571428571429</v>
      </c>
      <c r="F258" s="12">
        <f>AVERAGE(D252:D258)</f>
        <v>828.28571428571433</v>
      </c>
      <c r="G258" s="15">
        <f>SUM(C252:C258)/SUM(C252:E258)</f>
        <v>1.4440518815355793E-2</v>
      </c>
      <c r="H258" s="11">
        <f>AVERAGE('FL DOH Daily'!C20:C26)</f>
        <v>22.5</v>
      </c>
      <c r="I258" s="64">
        <f>AVERAGE('FL DOH Daily'!D20:D26)</f>
        <v>209.83333333333334</v>
      </c>
      <c r="J258" s="15">
        <f>'FL DOH Daily'!E26</f>
        <v>9.6843615494978483E-2</v>
      </c>
      <c r="K258" s="65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65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</row>
    <row r="259" spans="1:16">
      <c r="A259" s="32">
        <v>44164</v>
      </c>
      <c r="B259" s="35">
        <v>38</v>
      </c>
      <c r="C259" s="6">
        <f>'FL DOH Daily'!Z27</f>
        <v>1</v>
      </c>
      <c r="D259" s="7">
        <f>'FL DOH Daily'!AA27</f>
        <v>49</v>
      </c>
      <c r="E259" s="19">
        <f>AVERAGE(C253:C259)</f>
        <v>12</v>
      </c>
      <c r="F259" s="12">
        <f>AVERAGE(D253:D259)</f>
        <v>817.42857142857144</v>
      </c>
      <c r="G259" s="15">
        <f>SUM(C253:C259)/SUM(C253:E259)</f>
        <v>1.415571284125379E-2</v>
      </c>
      <c r="H259" s="11">
        <f>AVERAGE('FL DOH Daily'!C21:C27)</f>
        <v>23.5</v>
      </c>
      <c r="I259" s="64">
        <f>AVERAGE('FL DOH Daily'!D21:D27)</f>
        <v>233.66666666666666</v>
      </c>
      <c r="J259" s="15">
        <f>'FL DOH Daily'!E27</f>
        <v>9.1380427738172385E-2</v>
      </c>
      <c r="K259" s="65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65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</row>
    <row r="260" spans="1:16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>AVERAGE(C254:C260)</f>
        <v>9.5714285714285712</v>
      </c>
      <c r="F260" s="12">
        <f>AVERAGE(D254:D260)</f>
        <v>623.28571428571433</v>
      </c>
      <c r="G260" s="15">
        <f>SUM(C254:C260)/SUM(C254:E260)</f>
        <v>1.4749819165330063E-2</v>
      </c>
      <c r="H260" s="11">
        <f>AVERAGE('FL DOH Daily'!C22:C28)</f>
        <v>21.5</v>
      </c>
      <c r="I260" s="64">
        <f>AVERAGE('FL DOH Daily'!D22:D28)</f>
        <v>197.83333333333334</v>
      </c>
      <c r="J260" s="15">
        <f>'FL DOH Daily'!E28</f>
        <v>9.8024316109422499E-2</v>
      </c>
      <c r="K260" s="65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65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</row>
    <row r="261" spans="1:16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>AVERAGE(C255:C261)</f>
        <v>7.2857142857142856</v>
      </c>
      <c r="F261" s="12">
        <f>AVERAGE(D255:D261)</f>
        <v>415.85714285714283</v>
      </c>
      <c r="G261" s="15">
        <f>SUM(C255:C261)/SUM(C255:E261)</f>
        <v>1.666666666666667E-2</v>
      </c>
      <c r="H261" s="11">
        <f>AVERAGE('FL DOH Daily'!C23:C29)</f>
        <v>19.5</v>
      </c>
      <c r="I261" s="64">
        <f>AVERAGE('FL DOH Daily'!D23:D29)</f>
        <v>169.33333333333334</v>
      </c>
      <c r="J261" s="15">
        <f>'FL DOH Daily'!E29</f>
        <v>0.10326566637246248</v>
      </c>
      <c r="K261" s="65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65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</row>
    <row r="262" spans="1:16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>AVERAGE(C256:C262)</f>
        <v>5.5714285714285712</v>
      </c>
      <c r="F262" s="12">
        <f>AVERAGE(D256:D262)</f>
        <v>332.14285714285717</v>
      </c>
      <c r="G262" s="15">
        <f>SUM(C256:C262)/SUM(C256:E262)</f>
        <v>1.5955581531268265E-2</v>
      </c>
      <c r="H262" s="11">
        <f>AVERAGE('FL DOH Daily'!C24:C30)</f>
        <v>24.142857142857142</v>
      </c>
      <c r="I262" s="64">
        <f>AVERAGE('FL DOH Daily'!D24:D30)</f>
        <v>189.14285714285714</v>
      </c>
      <c r="J262" s="15">
        <f>'FL DOH Daily'!E30</f>
        <v>0.11319490957803081</v>
      </c>
      <c r="K262" s="65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65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</row>
    <row r="263" spans="1:16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>AVERAGE(C257:C263)</f>
        <v>7.7142857142857144</v>
      </c>
      <c r="F263" s="12">
        <f>AVERAGE(D257:D263)</f>
        <v>463.71428571428572</v>
      </c>
      <c r="G263" s="15">
        <f>SUM(C257:C263)/SUM(C257:E263)</f>
        <v>1.6029174794334664E-2</v>
      </c>
      <c r="H263" s="11">
        <f>AVERAGE('FL DOH Daily'!C25:C31)</f>
        <v>19</v>
      </c>
      <c r="I263" s="64">
        <f>AVERAGE('FL DOH Daily'!D25:D31)</f>
        <v>168.42857142857142</v>
      </c>
      <c r="J263" s="15">
        <f>'FL DOH Daily'!E31</f>
        <v>0.1013719512195122</v>
      </c>
      <c r="K263" s="65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65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</row>
    <row r="264" spans="1:16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>AVERAGE(C258:C264)</f>
        <v>14.142857142857142</v>
      </c>
      <c r="F264" s="12">
        <f>AVERAGE(D258:D264)</f>
        <v>677.14285714285711</v>
      </c>
      <c r="G264" s="15">
        <f>SUM(C258:C264)/SUM(C258:E264)</f>
        <v>2.0172323455783899E-2</v>
      </c>
      <c r="H264" s="11">
        <f>AVERAGE('FL DOH Daily'!C26:C32)</f>
        <v>26.285714285714285</v>
      </c>
      <c r="I264" s="64">
        <f>AVERAGE('FL DOH Daily'!D26:D32)</f>
        <v>203.57142857142858</v>
      </c>
      <c r="J264" s="15">
        <f>'FL DOH Daily'!E32</f>
        <v>0.11435674331883157</v>
      </c>
      <c r="K264" s="65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65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</row>
    <row r="265" spans="1:16">
      <c r="A265" s="32">
        <v>44170</v>
      </c>
      <c r="B265" s="35">
        <v>47</v>
      </c>
      <c r="C265" s="6">
        <f>'FL DOH Daily'!Z33</f>
        <v>4</v>
      </c>
      <c r="D265" s="7">
        <f>'FL DOH Daily'!AA33</f>
        <v>33</v>
      </c>
      <c r="E265" s="19">
        <f>AVERAGE(C259:C265)</f>
        <v>14.714285714285714</v>
      </c>
      <c r="F265" s="12">
        <f>AVERAGE(D259:D265)</f>
        <v>681.85714285714289</v>
      </c>
      <c r="G265" s="15">
        <f>SUM(C259:C265)/SUM(C259:E265)</f>
        <v>2.0820699413786135E-2</v>
      </c>
      <c r="H265" s="11">
        <f>AVERAGE('FL DOH Daily'!C27:C33)</f>
        <v>29.142857142857142</v>
      </c>
      <c r="I265" s="64">
        <f>AVERAGE('FL DOH Daily'!D27:D33)</f>
        <v>227.42857142857142</v>
      </c>
      <c r="J265" s="15">
        <f>'FL DOH Daily'!E33</f>
        <v>0.11358574610244988</v>
      </c>
      <c r="K265" s="65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65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</row>
    <row r="266" spans="1:16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>AVERAGE(C260:C266)</f>
        <v>14.714285714285714</v>
      </c>
      <c r="F266" s="12">
        <f>AVERAGE(D260:D266)</f>
        <v>681.14285714285711</v>
      </c>
      <c r="G266" s="15">
        <f>SUM(C260:C266)/SUM(C260:E266)</f>
        <v>2.083032386675527E-2</v>
      </c>
      <c r="H266" s="11">
        <f>AVERAGE('FL DOH Daily'!C28:C34)</f>
        <v>28.571428571428573</v>
      </c>
      <c r="I266" s="64">
        <f>AVERAGE('FL DOH Daily'!D28:D34)</f>
        <v>216.14285714285714</v>
      </c>
      <c r="J266" s="15">
        <f>'FL DOH Daily'!E34</f>
        <v>0.11675423234092236</v>
      </c>
      <c r="K266" s="65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65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</row>
    <row r="267" spans="1:16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>AVERAGE(C261:C267)</f>
        <v>14.857142857142858</v>
      </c>
      <c r="F267" s="12">
        <f>AVERAGE(D261:D267)</f>
        <v>663.14285714285711</v>
      </c>
      <c r="G267" s="15">
        <f>SUM(C261:C267)/SUM(C261:E267)</f>
        <v>2.155440414507772E-2</v>
      </c>
      <c r="H267" s="11">
        <f>AVERAGE('FL DOH Daily'!C29:C35)</f>
        <v>29.142857142857142</v>
      </c>
      <c r="I267" s="64">
        <f>AVERAGE('FL DOH Daily'!D29:D35)</f>
        <v>215.28571428571428</v>
      </c>
      <c r="J267" s="15">
        <f>'FL DOH Daily'!E35</f>
        <v>0.11922852133255406</v>
      </c>
      <c r="K267" s="65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65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</row>
    <row r="268" spans="1:16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>AVERAGE(C262:C268)</f>
        <v>14.714285714285714</v>
      </c>
      <c r="F268" s="12">
        <f>AVERAGE(D262:D268)</f>
        <v>668.71428571428567</v>
      </c>
      <c r="G268" s="15">
        <f>SUM(C262:C268)/SUM(C262:E268)</f>
        <v>2.1148036253776436E-2</v>
      </c>
      <c r="H268" s="11">
        <f>AVERAGE('FL DOH Daily'!C30:C36)</f>
        <v>30.285714285714285</v>
      </c>
      <c r="I268" s="64">
        <f>AVERAGE('FL DOH Daily'!D30:D36)</f>
        <v>212.14285714285714</v>
      </c>
      <c r="J268" s="15">
        <f>'FL DOH Daily'!E36</f>
        <v>0.1249263406010607</v>
      </c>
      <c r="K268" s="65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65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</row>
    <row r="269" spans="1:16">
      <c r="A269" s="32">
        <v>44174</v>
      </c>
      <c r="B269" s="35">
        <v>30</v>
      </c>
      <c r="C269" s="6">
        <f>'FL DOH Daily'!Z37</f>
        <v>0</v>
      </c>
      <c r="D269" s="7">
        <f>'FL DOH Daily'!AA37</f>
        <v>1032</v>
      </c>
      <c r="E269" s="19">
        <f>AVERAGE(C263:C269)</f>
        <v>10.857142857142858</v>
      </c>
      <c r="F269" s="12">
        <f>AVERAGE(D263:D269)</f>
        <v>668.71428571428567</v>
      </c>
      <c r="G269" s="15">
        <f>SUM(C263:C269)/SUM(C263:E269)</f>
        <v>1.5674258271706782E-2</v>
      </c>
      <c r="H269" s="11">
        <f>AVERAGE('FL DOH Daily'!C31:C37)</f>
        <v>32.285714285714285</v>
      </c>
      <c r="I269" s="64">
        <f>AVERAGE('FL DOH Daily'!D31:D37)</f>
        <v>221.28571428571428</v>
      </c>
      <c r="J269" s="15">
        <f>'FL DOH Daily'!E37</f>
        <v>0.12732394366197183</v>
      </c>
      <c r="K269" s="65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65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</row>
    <row r="270" spans="1:16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>AVERAGE(C264:C270)</f>
        <v>8.7142857142857135</v>
      </c>
      <c r="F270" s="12">
        <f>AVERAGE(D264:D270)</f>
        <v>665.42857142857144</v>
      </c>
      <c r="G270" s="15">
        <f>SUM(C264:C270)/SUM(C264:E270)</f>
        <v>1.2677394454011046E-2</v>
      </c>
      <c r="H270" s="11">
        <f>AVERAGE('FL DOH Daily'!C32:C38)</f>
        <v>33.428571428571431</v>
      </c>
      <c r="I270" s="64">
        <f>AVERAGE('FL DOH Daily'!D32:D38)</f>
        <v>219.14285714285714</v>
      </c>
      <c r="J270" s="15">
        <f>'FL DOH Daily'!E38</f>
        <v>0.13235294117647059</v>
      </c>
      <c r="K270" s="65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65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</row>
    <row r="271" spans="1:16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>AVERAGE(C265:C271)</f>
        <v>6.7142857142857144</v>
      </c>
      <c r="F271" s="12">
        <f>AVERAGE(D265:D271)</f>
        <v>733.85714285714289</v>
      </c>
      <c r="G271" s="15">
        <f>SUM(C265:C271)/SUM(C265:E271)</f>
        <v>8.9196150196556873E-3</v>
      </c>
      <c r="H271" s="11">
        <f>AVERAGE('FL DOH Daily'!C33:C39)</f>
        <v>32.142857142857146</v>
      </c>
      <c r="I271" s="64">
        <f>AVERAGE('FL DOH Daily'!D33:D39)</f>
        <v>235.85714285714286</v>
      </c>
      <c r="J271" s="15">
        <f>'FL DOH Daily'!E39</f>
        <v>0.11993603411513859</v>
      </c>
      <c r="K271" s="65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65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</row>
    <row r="272" spans="1:16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>AVERAGE(C266:C272)</f>
        <v>6.5714285714285712</v>
      </c>
      <c r="F272" s="12">
        <f>AVERAGE(D266:D272)</f>
        <v>730.28571428571433</v>
      </c>
      <c r="G272" s="15">
        <f>SUM(C266:C272)/SUM(C266:E272)</f>
        <v>8.7867707253179075E-3</v>
      </c>
      <c r="H272" s="11">
        <f>AVERAGE('FL DOH Daily'!C34:C40)</f>
        <v>30.571428571428573</v>
      </c>
      <c r="I272" s="64">
        <f>AVERAGE('FL DOH Daily'!D34:D40)</f>
        <v>224.28571428571428</v>
      </c>
      <c r="J272" s="15">
        <f>'FL DOH Daily'!E40</f>
        <v>0.11995515695067265</v>
      </c>
      <c r="K272" s="65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65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</row>
    <row r="273" spans="1:16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>AVERAGE(C267:C273)</f>
        <v>6.7142857142857144</v>
      </c>
      <c r="F273" s="12">
        <f>AVERAGE(D267:D273)</f>
        <v>744.42857142857144</v>
      </c>
      <c r="G273" s="15">
        <f>SUM(C267:C273)/SUM(C267:E273)</f>
        <v>8.8227406811477622E-3</v>
      </c>
      <c r="H273" s="11">
        <f>AVERAGE('FL DOH Daily'!C35:C41)</f>
        <v>32.857142857142854</v>
      </c>
      <c r="I273" s="64">
        <f>AVERAGE('FL DOH Daily'!D35:D41)</f>
        <v>240.85714285714286</v>
      </c>
      <c r="J273" s="15">
        <f>'FL DOH Daily'!E41</f>
        <v>0.12004175365344467</v>
      </c>
      <c r="K273" s="65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65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</row>
    <row r="274" spans="1:16">
      <c r="A274" s="32">
        <v>44179</v>
      </c>
      <c r="B274" s="35">
        <v>24</v>
      </c>
      <c r="C274" s="6">
        <f>'FL DOH Daily'!Z42</f>
        <v>2</v>
      </c>
      <c r="D274" s="7">
        <f>'FL DOH Daily'!AA42</f>
        <v>100</v>
      </c>
      <c r="E274" s="19">
        <f>AVERAGE(C268:C274)</f>
        <v>6.8571428571428568</v>
      </c>
      <c r="F274" s="12">
        <f>AVERAGE(D268:D274)</f>
        <v>726</v>
      </c>
      <c r="G274" s="15">
        <f>SUM(C268:C274)/SUM(C268:E274)</f>
        <v>9.2465187957510072E-3</v>
      </c>
      <c r="H274" s="11">
        <f>AVERAGE('FL DOH Daily'!C36:C42)</f>
        <v>35.428571428571431</v>
      </c>
      <c r="I274" s="64">
        <f>AVERAGE('FL DOH Daily'!D36:D42)</f>
        <v>250.28571428571428</v>
      </c>
      <c r="J274" s="15">
        <f>'FL DOH Daily'!E42</f>
        <v>0.124</v>
      </c>
      <c r="K274" s="65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65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</row>
    <row r="275" spans="1:16">
      <c r="A275" s="32">
        <v>44180</v>
      </c>
      <c r="B275" s="35">
        <v>38</v>
      </c>
      <c r="C275" s="6">
        <f>'FL DOH Daily'!Z43</f>
        <v>19</v>
      </c>
      <c r="D275" s="7">
        <f>'FL DOH Daily'!AA43</f>
        <v>1084</v>
      </c>
      <c r="E275" s="19">
        <f>AVERAGE(C269:C275)</f>
        <v>8.1428571428571423</v>
      </c>
      <c r="F275" s="12">
        <f>AVERAGE(D269:D275)</f>
        <v>783.42857142857144</v>
      </c>
      <c r="G275" s="15">
        <f>SUM(C269:C275)/SUM(C269:E275)</f>
        <v>1.0186627179657383E-2</v>
      </c>
      <c r="H275" s="11">
        <f>AVERAGE('FL DOH Daily'!C37:C43)</f>
        <v>37.285714285714285</v>
      </c>
      <c r="I275" s="64">
        <f>AVERAGE('FL DOH Daily'!D37:D43)</f>
        <v>263.71428571428572</v>
      </c>
      <c r="J275" s="15">
        <f>'FL DOH Daily'!E43</f>
        <v>0.12387280493592787</v>
      </c>
      <c r="K275" s="65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65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</row>
    <row r="276" spans="1:16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>AVERAGE(C270:C276)</f>
        <v>12</v>
      </c>
      <c r="F276" s="12">
        <f>AVERAGE(D270:D276)</f>
        <v>870.85714285714289</v>
      </c>
      <c r="G276" s="15">
        <f>SUM(C270:C276)/SUM(C270:E276)</f>
        <v>1.3470790378006874E-2</v>
      </c>
      <c r="H276" s="11">
        <f>AVERAGE('FL DOH Daily'!C38:C44)</f>
        <v>40.714285714285715</v>
      </c>
      <c r="I276" s="64">
        <f>AVERAGE('FL DOH Daily'!D38:D44)</f>
        <v>266.71428571428572</v>
      </c>
      <c r="J276" s="15">
        <f>'FL DOH Daily'!E44</f>
        <v>0.13243494423791821</v>
      </c>
      <c r="K276" s="65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65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</row>
    <row r="277" spans="1:16">
      <c r="A277" s="32">
        <v>44182</v>
      </c>
      <c r="B277" s="35">
        <v>26</v>
      </c>
      <c r="C277" s="6">
        <f>'FL DOH Daily'!Z45</f>
        <v>29</v>
      </c>
      <c r="D277" s="7">
        <f>'FL DOH Daily'!AA45</f>
        <v>1043</v>
      </c>
      <c r="E277" s="19">
        <f>AVERAGE(C271:C277)</f>
        <v>16.142857142857142</v>
      </c>
      <c r="F277" s="12">
        <f>AVERAGE(D271:D277)</f>
        <v>866.57142857142856</v>
      </c>
      <c r="G277" s="15">
        <f>SUM(C271:C277)/SUM(C271:E277)</f>
        <v>1.8102757752603272E-2</v>
      </c>
      <c r="H277" s="11">
        <f>AVERAGE('FL DOH Daily'!C39:C45)</f>
        <v>44.142857142857146</v>
      </c>
      <c r="I277" s="64">
        <f>AVERAGE('FL DOH Daily'!D39:D45)</f>
        <v>272.28571428571428</v>
      </c>
      <c r="J277" s="15">
        <f>'FL DOH Daily'!E45</f>
        <v>0.13950338600451467</v>
      </c>
      <c r="K277" s="65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65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</row>
    <row r="278" spans="1:16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>AVERAGE(C272:C278)</f>
        <v>16.571428571428573</v>
      </c>
      <c r="F278" s="12">
        <f>AVERAGE(D272:D278)</f>
        <v>936.57142857142856</v>
      </c>
      <c r="G278" s="15">
        <f>SUM(C272:C278)/SUM(C272:E278)</f>
        <v>1.7197924388435881E-2</v>
      </c>
      <c r="H278" s="11">
        <f>AVERAGE('FL DOH Daily'!C40:C46)</f>
        <v>45.857142857142854</v>
      </c>
      <c r="I278" s="64">
        <f>AVERAGE('FL DOH Daily'!D40:D46)</f>
        <v>271.14285714285717</v>
      </c>
      <c r="J278" s="15">
        <f>'FL DOH Daily'!E46</f>
        <v>0.14465975664713834</v>
      </c>
      <c r="K278" s="65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65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</row>
    <row r="279" spans="1:16">
      <c r="A279" s="32">
        <v>44184</v>
      </c>
      <c r="B279" s="35">
        <v>46</v>
      </c>
      <c r="C279" s="6">
        <f>'FL DOH Daily'!Z47</f>
        <v>0</v>
      </c>
      <c r="D279" s="7">
        <f>'FL DOH Daily'!AA47</f>
        <v>8</v>
      </c>
      <c r="E279" s="19">
        <f>AVERAGE(C273:C279)</f>
        <v>16.142857142857142</v>
      </c>
      <c r="F279" s="12">
        <f>AVERAGE(D273:D279)</f>
        <v>936.57142857142856</v>
      </c>
      <c r="G279" s="15">
        <f>SUM(C273:C279)/SUM(C273:E279)</f>
        <v>1.6736844332536343E-2</v>
      </c>
      <c r="H279" s="11">
        <f>AVERAGE('FL DOH Daily'!C41:C47)</f>
        <v>44.857142857142854</v>
      </c>
      <c r="I279" s="64">
        <f>AVERAGE('FL DOH Daily'!D41:D47)</f>
        <v>262.42857142857144</v>
      </c>
      <c r="J279" s="15">
        <f>'FL DOH Daily'!E47</f>
        <v>0.14597861459786146</v>
      </c>
      <c r="K279" s="65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65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</row>
    <row r="280" spans="1:16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>AVERAGE(C274:C280)</f>
        <v>16.142857142857142</v>
      </c>
      <c r="F280" s="12">
        <f>AVERAGE(D274:D280)</f>
        <v>923.85714285714289</v>
      </c>
      <c r="G280" s="15">
        <f>SUM(C274:C280)/SUM(C274:E280)</f>
        <v>1.6936450839328539E-2</v>
      </c>
      <c r="H280" s="11">
        <f>AVERAGE('FL DOH Daily'!C42:C48)</f>
        <v>47.571428571428569</v>
      </c>
      <c r="I280" s="64">
        <f>AVERAGE('FL DOH Daily'!D42:D48)</f>
        <v>253.42857142857142</v>
      </c>
      <c r="J280" s="15">
        <f>'FL DOH Daily'!E48</f>
        <v>0.15804461319411486</v>
      </c>
      <c r="K280" s="65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65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</row>
    <row r="281" spans="1:16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>AVERAGE(C275:C281)</f>
        <v>16.428571428571427</v>
      </c>
      <c r="F281" s="12">
        <f>AVERAGE(D275:D281)</f>
        <v>964.42857142857144</v>
      </c>
      <c r="G281" s="15">
        <f>SUM(C275:C281)/SUM(C275:E281)</f>
        <v>1.6505033522645728E-2</v>
      </c>
      <c r="H281" s="11">
        <f>AVERAGE('FL DOH Daily'!C43:C49)</f>
        <v>46.428571428571431</v>
      </c>
      <c r="I281" s="64">
        <f>AVERAGE('FL DOH Daily'!D43:D49)</f>
        <v>251.57142857142858</v>
      </c>
      <c r="J281" s="15">
        <f>'FL DOH Daily'!E49</f>
        <v>0.15580057526366251</v>
      </c>
      <c r="K281" s="65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65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</row>
    <row r="282" spans="1:16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>AVERAGE(C276:C282)</f>
        <v>14.714285714285714</v>
      </c>
      <c r="F282" s="12">
        <f>AVERAGE(D276:D282)</f>
        <v>925.57142857142856</v>
      </c>
      <c r="G282" s="15">
        <f>SUM(C276:C282)/SUM(C276:E282)</f>
        <v>1.5395784843372982E-2</v>
      </c>
      <c r="H282" s="11">
        <f>AVERAGE('FL DOH Daily'!C44:C50)</f>
        <v>46.142857142857146</v>
      </c>
      <c r="I282" s="64">
        <f>AVERAGE('FL DOH Daily'!D44:D50)</f>
        <v>240</v>
      </c>
      <c r="J282" s="15">
        <f>'FL DOH Daily'!E50</f>
        <v>0.16125811283075386</v>
      </c>
      <c r="K282" s="65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65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</row>
    <row r="283" spans="1:16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>AVERAGE(C277:C283)</f>
        <v>12.142857142857142</v>
      </c>
      <c r="F283" s="12">
        <f>AVERAGE(D277:D283)</f>
        <v>762.71428571428567</v>
      </c>
      <c r="G283" s="15">
        <f>SUM(C277:C283)/SUM(C277:E283)</f>
        <v>1.5364354697102723E-2</v>
      </c>
      <c r="H283" s="11">
        <f>AVERAGE('FL DOH Daily'!C45:C51)</f>
        <v>41.285714285714285</v>
      </c>
      <c r="I283" s="64">
        <f>AVERAGE('FL DOH Daily'!D45:D51)</f>
        <v>212.85714285714286</v>
      </c>
      <c r="J283" s="15">
        <f>'FL DOH Daily'!E51</f>
        <v>0.16245081506464307</v>
      </c>
      <c r="K283" s="65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65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</row>
    <row r="284" spans="1:16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>AVERAGE(C278:C284)</f>
        <v>8</v>
      </c>
      <c r="F284" s="12">
        <f>AVERAGE(D278:D284)</f>
        <v>615</v>
      </c>
      <c r="G284" s="15">
        <f>SUM(C278:C284)/SUM(C278:E284)</f>
        <v>1.2552837197386962E-2</v>
      </c>
      <c r="H284" s="11">
        <f>AVERAGE('FL DOH Daily'!C46:C52)</f>
        <v>38.333333333333336</v>
      </c>
      <c r="I284" s="64">
        <f>AVERAGE('FL DOH Daily'!D46:D52)</f>
        <v>201.33333333333334</v>
      </c>
      <c r="J284" s="15">
        <f>'FL DOH Daily'!E52</f>
        <v>0.15994436717663421</v>
      </c>
      <c r="K284" s="65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65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</row>
    <row r="285" spans="1:16">
      <c r="A285" s="32">
        <v>44190</v>
      </c>
      <c r="B285" s="35">
        <v>23</v>
      </c>
      <c r="C285" s="6">
        <f>'FL DOH Daily'!Z53</f>
        <v>0</v>
      </c>
      <c r="D285" s="7">
        <f>'FL DOH Daily'!AA53</f>
        <v>0</v>
      </c>
      <c r="E285" s="19">
        <f>AVERAGE(C279:C285)</f>
        <v>3.1428571428571428</v>
      </c>
      <c r="F285" s="12">
        <f>AVERAGE(D279:D285)</f>
        <v>253</v>
      </c>
      <c r="G285" s="15">
        <f>SUM(C279:C285)/SUM(C279:E285)</f>
        <v>1.170390636874905E-2</v>
      </c>
      <c r="H285" s="11">
        <f>AVERAGE('FL DOH Daily'!C47:C53)</f>
        <v>37.333333333333336</v>
      </c>
      <c r="I285" s="64">
        <f>AVERAGE('FL DOH Daily'!D47:D53)</f>
        <v>149</v>
      </c>
      <c r="J285" s="15">
        <f>'FL DOH Daily'!E53</f>
        <v>0.2003577817531306</v>
      </c>
      <c r="K285" s="65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65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</row>
    <row r="286" spans="1:16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>AVERAGE(C280:C286)</f>
        <v>3.2857142857142856</v>
      </c>
      <c r="F286" s="12">
        <f>AVERAGE(D280:D286)</f>
        <v>260.71428571428572</v>
      </c>
      <c r="G286" s="15">
        <f>SUM(C280:C286)/SUM(C280:E286)</f>
        <v>1.1967590871924479E-2</v>
      </c>
      <c r="H286" s="11">
        <f>AVERAGE('FL DOH Daily'!C48:C54)</f>
        <v>39.666666666666664</v>
      </c>
      <c r="I286" s="64">
        <f>AVERAGE('FL DOH Daily'!D48:D54)</f>
        <v>162.5</v>
      </c>
      <c r="J286" s="15">
        <f>'FL DOH Daily'!E54</f>
        <v>0.19620774938169827</v>
      </c>
      <c r="K286" s="65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65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</row>
    <row r="287" spans="1:16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>AVERAGE(C281:C287)</f>
        <v>3.2857142857142856</v>
      </c>
      <c r="F287" s="12">
        <f>AVERAGE(D281:D287)</f>
        <v>299.14285714285717</v>
      </c>
      <c r="G287" s="15">
        <f>SUM(C281:C287)/SUM(C281:E287)</f>
        <v>1.0560146923783287E-2</v>
      </c>
      <c r="H287" s="11">
        <f>AVERAGE('FL DOH Daily'!C49:C55)</f>
        <v>33.833333333333336</v>
      </c>
      <c r="I287" s="64">
        <f>AVERAGE('FL DOH Daily'!D49:D55)</f>
        <v>135.66666666666666</v>
      </c>
      <c r="J287" s="15">
        <f>'FL DOH Daily'!E55</f>
        <v>0.19960668633235004</v>
      </c>
      <c r="K287" s="65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65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</row>
    <row r="288" spans="1:16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>AVERAGE(C282:C288)</f>
        <v>3.5714285714285716</v>
      </c>
      <c r="F288" s="12">
        <f>AVERAGE(D282:D288)</f>
        <v>269.42857142857144</v>
      </c>
      <c r="G288" s="15">
        <f>SUM(C282:C288)/SUM(C282:E288)</f>
        <v>1.2760682514219046E-2</v>
      </c>
      <c r="H288" s="11">
        <f>AVERAGE('FL DOH Daily'!C50:C56)</f>
        <v>34.833333333333336</v>
      </c>
      <c r="I288" s="64">
        <f>AVERAGE('FL DOH Daily'!D50:D56)</f>
        <v>117.16666666666667</v>
      </c>
      <c r="J288" s="15">
        <f>'FL DOH Daily'!E56</f>
        <v>0.22916666666666666</v>
      </c>
      <c r="K288" s="65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65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</row>
    <row r="289" spans="1:16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>AVERAGE(C283:C289)</f>
        <v>3.1428571428571428</v>
      </c>
      <c r="F289" s="12">
        <f>AVERAGE(D283:D289)</f>
        <v>163</v>
      </c>
      <c r="G289" s="15">
        <f>SUM(C283:C289)/SUM(C283:E289)</f>
        <v>1.833988329165178E-2</v>
      </c>
      <c r="H289" s="11">
        <f>AVERAGE('FL DOH Daily'!C51:C57)</f>
        <v>32.833333333333336</v>
      </c>
      <c r="I289" s="64">
        <f>AVERAGE('FL DOH Daily'!D51:D57)</f>
        <v>117.5</v>
      </c>
      <c r="J289" s="15">
        <f>'FL DOH Daily'!E57</f>
        <v>0.21840354767184036</v>
      </c>
      <c r="K289" s="65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65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</row>
    <row r="290" spans="1:16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>AVERAGE(C284:C290)</f>
        <v>2.2857142857142856</v>
      </c>
      <c r="F290" s="12">
        <f>AVERAGE(D284:D290)</f>
        <v>95.571428571428569</v>
      </c>
      <c r="G290" s="15">
        <f>SUM(C284:C290)/SUM(C284:E290)</f>
        <v>2.2480931352870333E-2</v>
      </c>
      <c r="H290" s="11">
        <f>AVERAGE('FL DOH Daily'!C52:C58)</f>
        <v>35.5</v>
      </c>
      <c r="I290" s="64">
        <f>AVERAGE('FL DOH Daily'!D52:D58)</f>
        <v>107.83333333333333</v>
      </c>
      <c r="J290" s="15">
        <f>'FL DOH Daily'!E58</f>
        <v>0.24767441860465117</v>
      </c>
      <c r="K290" s="65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65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</row>
    <row r="291" spans="1:16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>AVERAGE(C285:C291)</f>
        <v>2.5714285714285716</v>
      </c>
      <c r="F291" s="12">
        <f>AVERAGE(D285:D291)</f>
        <v>97.428571428571431</v>
      </c>
      <c r="G291" s="15">
        <f>SUM(C285:C291)/SUM(C285:E291)</f>
        <v>2.4955436720142599E-2</v>
      </c>
      <c r="H291" s="11">
        <f>AVERAGE('FL DOH Daily'!C53:C59)</f>
        <v>35.5</v>
      </c>
      <c r="I291" s="64">
        <f>AVERAGE('FL DOH Daily'!D53:D59)</f>
        <v>107.83333333333333</v>
      </c>
      <c r="J291" s="15">
        <f>'FL DOH Daily'!E59</f>
        <v>0.24767441860465117</v>
      </c>
      <c r="K291" s="65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65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</row>
    <row r="292" spans="1:16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>AVERAGE(C286:C292)</f>
        <v>3</v>
      </c>
      <c r="F292" s="12">
        <f>AVERAGE(D286:D292)</f>
        <v>111.42857142857143</v>
      </c>
      <c r="G292" s="15">
        <f>SUM(C286:C292)/SUM(C286:E292)</f>
        <v>2.5543006081668117E-2</v>
      </c>
      <c r="H292" s="11">
        <f>AVERAGE('FL DOH Daily'!C54:C60)</f>
        <v>40.333333333333336</v>
      </c>
      <c r="I292" s="64">
        <f>AVERAGE('FL DOH Daily'!D54:D60)</f>
        <v>126.33333333333333</v>
      </c>
      <c r="J292" s="15">
        <f>'FL DOH Daily'!E60</f>
        <v>0.24199999999999999</v>
      </c>
      <c r="K292" s="65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65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</row>
    <row r="293" spans="1:16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>AVERAGE(C287:C293)</f>
        <v>2.8571428571428572</v>
      </c>
      <c r="F293" s="12">
        <f>AVERAGE(D287:D293)</f>
        <v>102.71428571428571</v>
      </c>
      <c r="G293" s="15">
        <f>SUM(C287:C293)/SUM(C287:E293)</f>
        <v>2.632568634825122E-2</v>
      </c>
      <c r="H293" s="11">
        <f>AVERAGE('FL DOH Daily'!C55:C61)</f>
        <v>37.666666666666664</v>
      </c>
      <c r="I293" s="64">
        <f>AVERAGE('FL DOH Daily'!D55:D61)</f>
        <v>108.66666666666667</v>
      </c>
      <c r="J293" s="15">
        <f>'FL DOH Daily'!E61</f>
        <v>0.25740318906605925</v>
      </c>
      <c r="K293" s="65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65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</row>
    <row r="294" spans="1:16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>AVERAGE(C288:C294)</f>
        <v>3</v>
      </c>
      <c r="F294" s="12">
        <f>AVERAGE(D288:D294)</f>
        <v>62.285714285714285</v>
      </c>
      <c r="G294" s="15">
        <f>SUM(C288:C294)/SUM(C288:E294)</f>
        <v>4.3985637342908439E-2</v>
      </c>
      <c r="H294" s="11">
        <f>AVERAGE('FL DOH Daily'!C56:C62)</f>
        <v>42.666666666666664</v>
      </c>
      <c r="I294" s="64">
        <f>AVERAGE('FL DOH Daily'!D56:D62)</f>
        <v>129</v>
      </c>
      <c r="J294" s="15">
        <f>'FL DOH Daily'!E62</f>
        <v>0.24854368932038834</v>
      </c>
      <c r="K294" s="65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65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</row>
    <row r="295" spans="1:16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>AVERAGE(C289:C295)</f>
        <v>7.7142857142857144</v>
      </c>
      <c r="F295" s="12">
        <f>AVERAGE(D289:D295)</f>
        <v>365.85714285714283</v>
      </c>
      <c r="G295" s="15">
        <f>SUM(C289:C295)/SUM(C289:E295)</f>
        <v>2.0457866536775449E-2</v>
      </c>
      <c r="H295" s="11">
        <f>AVERAGE('FL DOH Daily'!C57:C63)</f>
        <v>47</v>
      </c>
      <c r="I295" s="64">
        <f>AVERAGE('FL DOH Daily'!D57:D63)</f>
        <v>190.33333333333334</v>
      </c>
      <c r="J295" s="15">
        <f>'FL DOH Daily'!E63</f>
        <v>0.19803370786516855</v>
      </c>
      <c r="K295" s="65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65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</row>
    <row r="296" spans="1:16">
      <c r="A296" s="32">
        <v>44201</v>
      </c>
      <c r="B296" s="35">
        <v>46</v>
      </c>
      <c r="C296" s="6">
        <f>'FL DOH Daily'!Z64</f>
        <v>65</v>
      </c>
      <c r="D296" s="7">
        <f>'FL DOH Daily'!AA64</f>
        <v>2344</v>
      </c>
      <c r="E296" s="19">
        <f>AVERAGE(C290:C296)</f>
        <v>16.428571428571427</v>
      </c>
      <c r="F296" s="12">
        <f>AVERAGE(D290:D296)</f>
        <v>691.14285714285711</v>
      </c>
      <c r="G296" s="15">
        <f>SUM(C290:C296)/SUM(C290:E296)</f>
        <v>2.3042134188229906E-2</v>
      </c>
      <c r="H296" s="11">
        <f>AVERAGE('FL DOH Daily'!C58:C64)</f>
        <v>66.333333333333329</v>
      </c>
      <c r="I296" s="64">
        <f>AVERAGE('FL DOH Daily'!D58:D64)</f>
        <v>243.33333333333334</v>
      </c>
      <c r="J296" s="15">
        <f>'FL DOH Daily'!E64</f>
        <v>0.21420882669537136</v>
      </c>
      <c r="K296" s="65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65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</row>
    <row r="297" spans="1:16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>AVERAGE(C291:C297)</f>
        <v>27.714285714285715</v>
      </c>
      <c r="F297" s="12">
        <f>AVERAGE(D291:D297)</f>
        <v>1060.2857142857142</v>
      </c>
      <c r="G297" s="15">
        <f>SUM(C291:C297)/SUM(C291:E297)</f>
        <v>2.5262766254301926E-2</v>
      </c>
      <c r="H297" s="11">
        <f>AVERAGE('FL DOH Daily'!C59:C65)</f>
        <v>74.833333333333329</v>
      </c>
      <c r="I297" s="64">
        <f>AVERAGE('FL DOH Daily'!D59:D65)</f>
        <v>335.66666666666669</v>
      </c>
      <c r="J297" s="15">
        <f>'FL DOH Daily'!E65</f>
        <v>0.18229801055623224</v>
      </c>
      <c r="K297" s="65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65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</row>
    <row r="298" spans="1:16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>AVERAGE(C292:C298)</f>
        <v>32.571428571428569</v>
      </c>
      <c r="F298" s="12">
        <f>AVERAGE(D292:D298)</f>
        <v>1327.8571428571429</v>
      </c>
      <c r="G298" s="15">
        <f>SUM(C292:C298)/SUM(C292:E298)</f>
        <v>2.3709778055085121E-2</v>
      </c>
      <c r="H298" s="11">
        <f>AVERAGE('FL DOH Daily'!C60:C66)</f>
        <v>77.142857142857139</v>
      </c>
      <c r="I298" s="64">
        <f>AVERAGE('FL DOH Daily'!D60:D66)</f>
        <v>406.14285714285717</v>
      </c>
      <c r="J298" s="15">
        <f>'FL DOH Daily'!E66</f>
        <v>0.15962163759976353</v>
      </c>
      <c r="K298" s="65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65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</row>
    <row r="299" spans="1:16">
      <c r="A299" s="32">
        <v>44204</v>
      </c>
      <c r="B299" s="35">
        <v>82</v>
      </c>
      <c r="C299" s="6">
        <f>'FL DOH Daily'!Z67</f>
        <v>82</v>
      </c>
      <c r="D299" s="7">
        <f>'FL DOH Daily'!AA67</f>
        <v>3761</v>
      </c>
      <c r="E299" s="19">
        <f>AVERAGE(C293:C299)</f>
        <v>43.857142857142854</v>
      </c>
      <c r="F299" s="12">
        <f>AVERAGE(D293:D299)</f>
        <v>1851.1428571428571</v>
      </c>
      <c r="G299" s="15">
        <f>SUM(C293:C299)/SUM(C293:E299)</f>
        <v>2.2911913342004816E-2</v>
      </c>
      <c r="H299" s="11">
        <f>AVERAGE('FL DOH Daily'!C61:C67)</f>
        <v>77.714285714285708</v>
      </c>
      <c r="I299" s="64">
        <f>AVERAGE('FL DOH Daily'!D61:D67)</f>
        <v>570.85714285714289</v>
      </c>
      <c r="J299" s="15">
        <f>'FL DOH Daily'!E67</f>
        <v>0.1198237885462555</v>
      </c>
      <c r="K299" s="65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65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</row>
    <row r="300" spans="1:16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>AVERAGE(C294:C300)</f>
        <v>45.714285714285715</v>
      </c>
      <c r="F300" s="12">
        <f>AVERAGE(D294:D300)</f>
        <v>1860.4285714285713</v>
      </c>
      <c r="G300" s="15">
        <f>SUM(C294:C300)/SUM(C294:E300)</f>
        <v>2.3668639053254434E-2</v>
      </c>
      <c r="H300" s="11">
        <f>AVERAGE('FL DOH Daily'!C62:C68)</f>
        <v>83.714285714285708</v>
      </c>
      <c r="I300" s="64">
        <f>AVERAGE('FL DOH Daily'!D62:D68)</f>
        <v>615.57142857142856</v>
      </c>
      <c r="J300" s="15">
        <f>'FL DOH Daily'!E68</f>
        <v>0.11971399387129725</v>
      </c>
      <c r="K300" s="65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65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</row>
    <row r="301" spans="1:16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>AVERAGE(C295:C301)</f>
        <v>45.714285714285715</v>
      </c>
      <c r="F301" s="12">
        <f>AVERAGE(D295:D301)</f>
        <v>1873.4285714285713</v>
      </c>
      <c r="G301" s="15">
        <f>SUM(C295:C301)/SUM(C295:E301)</f>
        <v>2.3436846070143128E-2</v>
      </c>
      <c r="H301" s="11">
        <f>AVERAGE('FL DOH Daily'!C63:C69)</f>
        <v>82.714285714285708</v>
      </c>
      <c r="I301" s="64">
        <f>AVERAGE('FL DOH Daily'!D63:D69)</f>
        <v>615.85714285714289</v>
      </c>
      <c r="J301" s="15">
        <f>'FL DOH Daily'!E69</f>
        <v>0.11840490797546012</v>
      </c>
      <c r="K301" s="65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65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</row>
    <row r="302" spans="1:16">
      <c r="A302" s="32">
        <v>44207</v>
      </c>
      <c r="B302" s="35">
        <v>65</v>
      </c>
      <c r="C302" s="6">
        <f>'FL DOH Daily'!Z70</f>
        <v>47</v>
      </c>
      <c r="D302" s="7">
        <f>'FL DOH Daily'!AA70</f>
        <v>4547</v>
      </c>
      <c r="E302" s="19">
        <f>AVERAGE(C296:C302)</f>
        <v>46.857142857142854</v>
      </c>
      <c r="F302" s="12">
        <f>AVERAGE(D296:D302)</f>
        <v>2194.2857142857142</v>
      </c>
      <c r="G302" s="15">
        <f>SUM(C296:C302)/SUM(C296:E302)</f>
        <v>2.0568316193069838E-2</v>
      </c>
      <c r="H302" s="11">
        <f>AVERAGE('FL DOH Daily'!C64:C70)</f>
        <v>83.571428571428569</v>
      </c>
      <c r="I302" s="64">
        <f>AVERAGE('FL DOH Daily'!D64:D70)</f>
        <v>878.42857142857144</v>
      </c>
      <c r="J302" s="15">
        <f>'FL DOH Daily'!E70</f>
        <v>8.6872586872586879E-2</v>
      </c>
      <c r="K302" s="65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65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</row>
    <row r="303" spans="1:16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>AVERAGE(C297:C303)</f>
        <v>44.714285714285715</v>
      </c>
      <c r="F303" s="12">
        <f>AVERAGE(D297:D303)</f>
        <v>2501.5714285714284</v>
      </c>
      <c r="G303" s="15">
        <f>SUM(C297:C303)/SUM(C297:E303)</f>
        <v>1.7282178295918847E-2</v>
      </c>
      <c r="H303" s="11">
        <f>AVERAGE('FL DOH Daily'!C65:C71)</f>
        <v>72.142857142857139</v>
      </c>
      <c r="I303" s="64">
        <f>AVERAGE('FL DOH Daily'!D65:D71)</f>
        <v>1110.4285714285713</v>
      </c>
      <c r="J303" s="15">
        <f>'FL DOH Daily'!E71</f>
        <v>6.1005073689296932E-2</v>
      </c>
      <c r="K303" s="65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65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</row>
    <row r="304" spans="1:16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>AVERAGE(C298:C304)</f>
        <v>37.571428571428569</v>
      </c>
      <c r="F304" s="12">
        <f>AVERAGE(D298:D304)</f>
        <v>2317.1428571428573</v>
      </c>
      <c r="G304" s="15">
        <f>SUM(C298:C304)/SUM(C298:E304)</f>
        <v>1.5673420738974972E-2</v>
      </c>
      <c r="H304" s="11">
        <f>AVERAGE('FL DOH Daily'!C66:C72)</f>
        <v>66.571428571428569</v>
      </c>
      <c r="I304" s="64">
        <f>AVERAGE('FL DOH Daily'!D66:D72)</f>
        <v>1117.1428571428571</v>
      </c>
      <c r="J304" s="15">
        <f>'FL DOH Daily'!E72</f>
        <v>5.6239440019309681E-2</v>
      </c>
      <c r="K304" s="65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65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</row>
    <row r="305" spans="1:16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>AVERAGE(C299:C305)</f>
        <v>44.142857142857146</v>
      </c>
      <c r="F305" s="12">
        <f>AVERAGE(D299:D305)</f>
        <v>2577.5714285714284</v>
      </c>
      <c r="G305" s="15">
        <f>SUM(C299:C305)/SUM(C299:E305)</f>
        <v>1.6558978441940223E-2</v>
      </c>
      <c r="H305" s="11">
        <f>AVERAGE('FL DOH Daily'!C67:C73)</f>
        <v>69.285714285714292</v>
      </c>
      <c r="I305" s="64">
        <f>AVERAGE('FL DOH Daily'!D67:D73)</f>
        <v>1217.8571428571429</v>
      </c>
      <c r="J305" s="15">
        <f>'FL DOH Daily'!E73</f>
        <v>5.3829078801331851E-2</v>
      </c>
      <c r="K305" s="65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65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</row>
    <row r="306" spans="1:16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>AVERAGE(C300:C306)</f>
        <v>36.142857142857146</v>
      </c>
      <c r="F306" s="12">
        <f>AVERAGE(D300:D306)</f>
        <v>2283.5714285714284</v>
      </c>
      <c r="G306" s="15">
        <f>SUM(C300:C306)/SUM(C300:E306)</f>
        <v>1.529730850291953E-2</v>
      </c>
      <c r="H306" s="11">
        <f>AVERAGE('FL DOH Daily'!C68:C74)</f>
        <v>64.428571428571431</v>
      </c>
      <c r="I306" s="64">
        <f>AVERAGE('FL DOH Daily'!D68:D74)</f>
        <v>1121</v>
      </c>
      <c r="J306" s="15">
        <f>'FL DOH Daily'!E74</f>
        <v>5.4350445890576041E-2</v>
      </c>
      <c r="K306" s="65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65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</row>
    <row r="307" spans="1:16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>AVERAGE(C301:C307)</f>
        <v>36.571428571428569</v>
      </c>
      <c r="F307" s="12">
        <f>AVERAGE(D301:D307)</f>
        <v>2482.4285714285716</v>
      </c>
      <c r="G307" s="15">
        <f>SUM(C301:C307)/SUM(C301:E307)</f>
        <v>1.4281957074430356E-2</v>
      </c>
      <c r="H307" s="11">
        <f>AVERAGE('FL DOH Daily'!C69:C75)</f>
        <v>62.571428571428569</v>
      </c>
      <c r="I307" s="64">
        <f>AVERAGE('FL DOH Daily'!D69:D75)</f>
        <v>1154.7142857142858</v>
      </c>
      <c r="J307" s="15">
        <f>'FL DOH Daily'!E75</f>
        <v>5.1402417556624808E-2</v>
      </c>
      <c r="K307" s="65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65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</row>
    <row r="308" spans="1:16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>AVERAGE(C302:C308)</f>
        <v>36.428571428571431</v>
      </c>
      <c r="F308" s="12">
        <f>AVERAGE(D302:D308)</f>
        <v>2573.8571428571427</v>
      </c>
      <c r="G308" s="15">
        <f>SUM(C302:C308)/SUM(C302:E308)</f>
        <v>1.3743349681631647E-2</v>
      </c>
      <c r="H308" s="11">
        <f>AVERAGE('FL DOH Daily'!C70:C76)</f>
        <v>58.857142857142854</v>
      </c>
      <c r="I308" s="64">
        <f>AVERAGE('FL DOH Daily'!D70:D76)</f>
        <v>1180.2857142857142</v>
      </c>
      <c r="J308" s="15">
        <f>'FL DOH Daily'!E76</f>
        <v>4.7498270694028129E-2</v>
      </c>
      <c r="K308" s="65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65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</row>
    <row r="309" spans="1:16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>AVERAGE(C303:C309)</f>
        <v>35</v>
      </c>
      <c r="F309" s="12">
        <f>AVERAGE(D303:D309)</f>
        <v>2304.7142857142858</v>
      </c>
      <c r="G309" s="15">
        <f>SUM(C303:C309)/SUM(C303:E309)</f>
        <v>1.4715977346833706E-2</v>
      </c>
      <c r="H309" s="11">
        <f>AVERAGE('FL DOH Daily'!C71:C77)</f>
        <v>56.428571428571431</v>
      </c>
      <c r="I309" s="64">
        <f>AVERAGE('FL DOH Daily'!D71:D77)</f>
        <v>947.85714285714289</v>
      </c>
      <c r="J309" s="15">
        <f>'FL DOH Daily'!E77</f>
        <v>5.6187766714082502E-2</v>
      </c>
      <c r="K309" s="65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65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</row>
    <row r="310" spans="1:16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>AVERAGE(C304:C310)</f>
        <v>33.142857142857146</v>
      </c>
      <c r="F310" s="12">
        <f>AVERAGE(D304:D310)</f>
        <v>1915.4285714285713</v>
      </c>
      <c r="G310" s="15">
        <f>SUM(C304:C310)/SUM(C304:E310)</f>
        <v>1.6691848334412548E-2</v>
      </c>
      <c r="H310" s="11">
        <f>AVERAGE('FL DOH Daily'!C72:C78)</f>
        <v>51.857142857142854</v>
      </c>
      <c r="I310" s="64">
        <f>AVERAGE('FL DOH Daily'!D72:D78)</f>
        <v>679.71428571428567</v>
      </c>
      <c r="J310" s="15">
        <f>'FL DOH Daily'!E78</f>
        <v>7.0884592852958409E-2</v>
      </c>
      <c r="K310" s="65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65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</row>
    <row r="311" spans="1:16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>AVERAGE(C305:C311)</f>
        <v>31.428571428571427</v>
      </c>
      <c r="F311" s="12">
        <f>AVERAGE(D305:D311)</f>
        <v>2024.7142857142858</v>
      </c>
      <c r="G311" s="15">
        <f>SUM(C305:C311)/SUM(C305:E311)</f>
        <v>1.5021312706664977E-2</v>
      </c>
      <c r="H311" s="11">
        <f>AVERAGE('FL DOH Daily'!C73:C79)</f>
        <v>47.285714285714285</v>
      </c>
      <c r="I311" s="64">
        <f>AVERAGE('FL DOH Daily'!D73:D79)</f>
        <v>630.42857142857144</v>
      </c>
      <c r="J311" s="15">
        <f>'FL DOH Daily'!E79</f>
        <v>6.9772344013490722E-2</v>
      </c>
      <c r="K311" s="65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65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</row>
    <row r="312" spans="1:16">
      <c r="A312" s="32">
        <v>44217</v>
      </c>
      <c r="B312" s="35">
        <v>31</v>
      </c>
      <c r="C312" s="6">
        <f>'FL DOH Daily'!Z80</f>
        <v>34</v>
      </c>
      <c r="D312" s="7">
        <f>'FL DOH Daily'!AA80</f>
        <v>2464</v>
      </c>
      <c r="E312" s="19">
        <f>AVERAGE(C306:C312)</f>
        <v>24.571428571428573</v>
      </c>
      <c r="F312" s="12">
        <f>AVERAGE(D306:D312)</f>
        <v>1845.5714285714287</v>
      </c>
      <c r="G312" s="15">
        <f>SUM(C306:C312)/SUM(C306:E312)</f>
        <v>1.2908759515385441E-2</v>
      </c>
      <c r="H312" s="11">
        <f>AVERAGE('FL DOH Daily'!C74:C80)</f>
        <v>40.428571428571431</v>
      </c>
      <c r="I312" s="64">
        <f>AVERAGE('FL DOH Daily'!D74:D80)</f>
        <v>433.57142857142856</v>
      </c>
      <c r="J312" s="15">
        <f>'FL DOH Daily'!E80</f>
        <v>8.5292344786015675E-2</v>
      </c>
      <c r="K312" s="65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65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</row>
    <row r="313" spans="1:16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>AVERAGE(C307:C313)</f>
        <v>29.428571428571427</v>
      </c>
      <c r="F313" s="12">
        <f>AVERAGE(D307:D313)</f>
        <v>2151</v>
      </c>
      <c r="G313" s="15">
        <f>SUM(C307:C313)/SUM(C307:E313)</f>
        <v>1.3299270476910733E-2</v>
      </c>
      <c r="H313" s="11">
        <f>AVERAGE('FL DOH Daily'!C75:C81)</f>
        <v>46.714285714285715</v>
      </c>
      <c r="I313" s="64">
        <f>AVERAGE('FL DOH Daily'!D75:D81)</f>
        <v>423</v>
      </c>
      <c r="J313" s="15">
        <f>'FL DOH Daily'!E81</f>
        <v>9.9452554744525551E-2</v>
      </c>
      <c r="K313" s="65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65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</row>
    <row r="314" spans="1:16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>AVERAGE(C308:C314)</f>
        <v>27.285714285714285</v>
      </c>
      <c r="F314" s="12">
        <f>AVERAGE(D308:D314)</f>
        <v>1943.4285714285713</v>
      </c>
      <c r="G314" s="15">
        <f>SUM(C308:C314)/SUM(C308:E314)</f>
        <v>1.3630895336745306E-2</v>
      </c>
      <c r="H314" s="11">
        <f>AVERAGE('FL DOH Daily'!C76:C82)</f>
        <v>44.142857142857146</v>
      </c>
      <c r="I314" s="64">
        <f>AVERAGE('FL DOH Daily'!D76:D82)</f>
        <v>352.57142857142856</v>
      </c>
      <c r="J314" s="15">
        <f>'FL DOH Daily'!E82</f>
        <v>0.11127115592365862</v>
      </c>
      <c r="K314" s="65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65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</row>
    <row r="315" spans="1:16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>AVERAGE(C309:C315)</f>
        <v>28.714285714285715</v>
      </c>
      <c r="F315" s="12">
        <f>AVERAGE(D309:D315)</f>
        <v>1939</v>
      </c>
      <c r="G315" s="15">
        <f>SUM(C309:C315)/SUM(C309:E315)</f>
        <v>1.4374010318230579E-2</v>
      </c>
      <c r="H315" s="11">
        <f>AVERAGE('FL DOH Daily'!C77:C83)</f>
        <v>48</v>
      </c>
      <c r="I315" s="64">
        <f>AVERAGE('FL DOH Daily'!D77:D83)</f>
        <v>341.28571428571428</v>
      </c>
      <c r="J315" s="15">
        <f>'FL DOH Daily'!E83</f>
        <v>0.12330275229357798</v>
      </c>
      <c r="K315" s="65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65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</row>
    <row r="316" spans="1:16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>AVERAGE(C310:C316)</f>
        <v>31.428571428571427</v>
      </c>
      <c r="F316" s="12">
        <f>AVERAGE(D310:D316)</f>
        <v>1969.4285714285713</v>
      </c>
      <c r="G316" s="15">
        <f>SUM(C310:C316)/SUM(C310:E316)</f>
        <v>1.5479876160990714E-2</v>
      </c>
      <c r="H316" s="11">
        <f>AVERAGE('FL DOH Daily'!C78:C84)</f>
        <v>51.428571428571431</v>
      </c>
      <c r="I316" s="64">
        <f>AVERAGE('FL DOH Daily'!D78:D84)</f>
        <v>287.28571428571428</v>
      </c>
      <c r="J316" s="15">
        <f>'FL DOH Daily'!E84</f>
        <v>0.15183466891606917</v>
      </c>
      <c r="K316" s="65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65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</row>
    <row r="317" spans="1:16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>AVERAGE(C311:C317)</f>
        <v>31.857142857142858</v>
      </c>
      <c r="F317" s="12">
        <f>AVERAGE(D311:D317)</f>
        <v>1962.2857142857142</v>
      </c>
      <c r="G317" s="15">
        <f>SUM(C311:C317)/SUM(C311:E317)</f>
        <v>1.5744457668488896E-2</v>
      </c>
      <c r="H317" s="11">
        <f>AVERAGE('FL DOH Daily'!C79:C85)</f>
        <v>53.857142857142854</v>
      </c>
      <c r="I317" s="64">
        <f>AVERAGE('FL DOH Daily'!D79:D85)</f>
        <v>290.85714285714283</v>
      </c>
      <c r="J317" s="15">
        <f>'FL DOH Daily'!E85</f>
        <v>0.15623704931620389</v>
      </c>
      <c r="K317" s="65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65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</row>
    <row r="318" spans="1:16">
      <c r="A318" s="32">
        <v>44223</v>
      </c>
      <c r="B318" s="35">
        <v>44</v>
      </c>
      <c r="C318" s="6">
        <f>'FL DOH Daily'!Z86</f>
        <v>63</v>
      </c>
      <c r="D318" s="7">
        <f>'FL DOH Daily'!AA86</f>
        <v>2735</v>
      </c>
      <c r="E318" s="19">
        <f>AVERAGE(C312:C318)</f>
        <v>38</v>
      </c>
      <c r="F318" s="12">
        <f>AVERAGE(D312:D318)</f>
        <v>2054.4285714285716</v>
      </c>
      <c r="G318" s="15">
        <f>SUM(C312:C318)/SUM(C312:E318)</f>
        <v>1.7902469040843014E-2</v>
      </c>
      <c r="H318" s="11">
        <f>AVERAGE('FL DOH Daily'!C80:C86)</f>
        <v>58</v>
      </c>
      <c r="I318" s="64">
        <f>AVERAGE('FL DOH Daily'!D80:D86)</f>
        <v>279.85714285714283</v>
      </c>
      <c r="J318" s="15">
        <f>'FL DOH Daily'!E86</f>
        <v>0.17167019027484143</v>
      </c>
      <c r="K318" s="65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65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</row>
    <row r="319" spans="1:16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>AVERAGE(C313:C319)</f>
        <v>37.714285714285715</v>
      </c>
      <c r="F319" s="12">
        <f>AVERAGE(D313:D319)</f>
        <v>1917.8571428571429</v>
      </c>
      <c r="G319" s="15">
        <f>SUM(C313:C319)/SUM(C313:E319)</f>
        <v>1.897447481364355E-2</v>
      </c>
      <c r="H319" s="11">
        <f>AVERAGE('FL DOH Daily'!C81:C87)</f>
        <v>60.285714285714285</v>
      </c>
      <c r="I319" s="64">
        <f>AVERAGE('FL DOH Daily'!D81:D87)</f>
        <v>267.71428571428572</v>
      </c>
      <c r="J319" s="15">
        <f>'FL DOH Daily'!E87</f>
        <v>0.18379790940766549</v>
      </c>
      <c r="K319" s="65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65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</row>
    <row r="320" spans="1:16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>AVERAGE(C314:C320)</f>
        <v>42.428571428571431</v>
      </c>
      <c r="F320" s="12">
        <f>AVERAGE(D314:D320)</f>
        <v>2045.8571428571429</v>
      </c>
      <c r="G320" s="15">
        <f>SUM(C314:C320)/SUM(C314:E320)</f>
        <v>1.9992691464399741E-2</v>
      </c>
      <c r="H320" s="11">
        <f>AVERAGE('FL DOH Daily'!C82:C88)</f>
        <v>64.428571428571431</v>
      </c>
      <c r="I320" s="64">
        <f>AVERAGE('FL DOH Daily'!D82:D88)</f>
        <v>267.28571428571428</v>
      </c>
      <c r="J320" s="15">
        <f>'FL DOH Daily'!E88</f>
        <v>0.19422911283376398</v>
      </c>
      <c r="K320" s="65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65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</row>
    <row r="321" spans="1:16">
      <c r="A321" s="32">
        <v>44226</v>
      </c>
      <c r="B321" s="35">
        <v>73</v>
      </c>
      <c r="C321" s="6">
        <f>'FL DOH Daily'!Z89</f>
        <v>1</v>
      </c>
      <c r="D321" s="7">
        <f>'FL DOH Daily'!AA89</f>
        <v>10</v>
      </c>
      <c r="E321" s="19">
        <f>AVERAGE(C315:C321)</f>
        <v>42.428571428571431</v>
      </c>
      <c r="F321" s="12">
        <f>AVERAGE(D315:D321)</f>
        <v>2046.5714285714287</v>
      </c>
      <c r="G321" s="15">
        <f>SUM(C315:C321)/SUM(C315:E321)</f>
        <v>1.9965619568035803E-2</v>
      </c>
      <c r="H321" s="11">
        <f>AVERAGE('FL DOH Daily'!C83:C89)</f>
        <v>63.857142857142854</v>
      </c>
      <c r="I321" s="64">
        <f>AVERAGE('FL DOH Daily'!D83:D89)</f>
        <v>301.71428571428572</v>
      </c>
      <c r="J321" s="15">
        <f>'FL DOH Daily'!E89</f>
        <v>0.17467760844079719</v>
      </c>
      <c r="K321" s="65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65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</row>
    <row r="322" spans="1:16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>AVERAGE(C316:C322)</f>
        <v>40.714285714285715</v>
      </c>
      <c r="F322" s="12">
        <f>AVERAGE(D316:D322)</f>
        <v>2050.8571428571427</v>
      </c>
      <c r="G322" s="15">
        <f>SUM(C316:C322)/SUM(C316:E322)</f>
        <v>1.9120367264397781E-2</v>
      </c>
      <c r="H322" s="11">
        <f>AVERAGE('FL DOH Daily'!C84:C90)</f>
        <v>59.428571428571431</v>
      </c>
      <c r="I322" s="64">
        <f>AVERAGE('FL DOH Daily'!D84:D90)</f>
        <v>290.57142857142856</v>
      </c>
      <c r="J322" s="15">
        <f>'FL DOH Daily'!E90</f>
        <v>0.16979591836734695</v>
      </c>
      <c r="K322" s="65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65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</row>
    <row r="323" spans="1:16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>AVERAGE(C317:C323)</f>
        <v>39.714285714285715</v>
      </c>
      <c r="F323" s="12">
        <f>AVERAGE(D317:D323)</f>
        <v>1929.2857142857142</v>
      </c>
      <c r="G323" s="15">
        <f>SUM(C317:C323)/SUM(C317:E323)</f>
        <v>1.9778231748838818E-2</v>
      </c>
      <c r="H323" s="11">
        <f>AVERAGE('FL DOH Daily'!C85:C91)</f>
        <v>59.142857142857146</v>
      </c>
      <c r="I323" s="64">
        <f>AVERAGE('FL DOH Daily'!D85:D91)</f>
        <v>297.28571428571428</v>
      </c>
      <c r="J323" s="15">
        <f>'FL DOH Daily'!E91</f>
        <v>0.16593186372745491</v>
      </c>
      <c r="K323" s="65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65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</row>
    <row r="324" spans="1:16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>AVERAGE(C318:C324)</f>
        <v>39.857142857142854</v>
      </c>
      <c r="F324" s="12">
        <f>AVERAGE(D318:D324)</f>
        <v>2050.1428571428573</v>
      </c>
      <c r="G324" s="15">
        <f>SUM(C318:C324)/SUM(C318:E324)</f>
        <v>1.8711197976546332E-2</v>
      </c>
      <c r="H324" s="11">
        <f>AVERAGE('FL DOH Daily'!C86:C92)</f>
        <v>59.428571428571431</v>
      </c>
      <c r="I324" s="64">
        <f>AVERAGE('FL DOH Daily'!D86:D92)</f>
        <v>288.42857142857144</v>
      </c>
      <c r="J324" s="15">
        <f>'FL DOH Daily'!E92</f>
        <v>0.17084188911704312</v>
      </c>
      <c r="K324" s="65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65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</row>
    <row r="325" spans="1:16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>AVERAGE(C319:C325)</f>
        <v>35.857142857142854</v>
      </c>
      <c r="F325" s="12">
        <f>AVERAGE(D319:D325)</f>
        <v>1992.5714285714287</v>
      </c>
      <c r="G325" s="15">
        <f>SUM(C319:C325)/SUM(C319:E325)</f>
        <v>1.7336990843069149E-2</v>
      </c>
      <c r="H325" s="11">
        <f>AVERAGE('FL DOH Daily'!C87:C93)</f>
        <v>53.285714285714285</v>
      </c>
      <c r="I325" s="64">
        <f>AVERAGE('FL DOH Daily'!D87:D93)</f>
        <v>253</v>
      </c>
      <c r="J325" s="15">
        <f>'FL DOH Daily'!E93</f>
        <v>0.17397388059701493</v>
      </c>
      <c r="K325" s="65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65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</row>
    <row r="326" spans="1:16">
      <c r="A326" s="32">
        <v>44231</v>
      </c>
      <c r="B326" s="35">
        <v>41</v>
      </c>
      <c r="C326" s="6">
        <f>'FL DOH Daily'!Z94</f>
        <v>34</v>
      </c>
      <c r="D326" s="7">
        <f>'FL DOH Daily'!AA94</f>
        <v>2647</v>
      </c>
      <c r="E326" s="19">
        <f>AVERAGE(C320:C326)</f>
        <v>36.142857142857146</v>
      </c>
      <c r="F326" s="12">
        <f>AVERAGE(D320:D326)</f>
        <v>2155.2857142857142</v>
      </c>
      <c r="G326" s="15">
        <f>SUM(C320:C326)/SUM(C320:E326)</f>
        <v>1.620014635931211E-2</v>
      </c>
      <c r="H326" s="11">
        <f>AVERAGE('FL DOH Daily'!C88:C94)</f>
        <v>51.714285714285715</v>
      </c>
      <c r="I326" s="64">
        <f>AVERAGE('FL DOH Daily'!D88:D94)</f>
        <v>301.85714285714283</v>
      </c>
      <c r="J326" s="15">
        <f>'FL DOH Daily'!E94</f>
        <v>0.14626262626262626</v>
      </c>
      <c r="K326" s="65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65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</row>
    <row r="327" spans="1:16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>AVERAGE(C321:C327)</f>
        <v>30.857142857142858</v>
      </c>
      <c r="F327" s="12">
        <f>AVERAGE(D321:D327)</f>
        <v>2051.8571428571427</v>
      </c>
      <c r="G327" s="15">
        <f>SUM(C321:C327)/SUM(C321:E327)</f>
        <v>1.4550773731619062E-2</v>
      </c>
      <c r="H327" s="11">
        <f>AVERAGE('FL DOH Daily'!C89:C95)</f>
        <v>41.428571428571431</v>
      </c>
      <c r="I327" s="64">
        <f>AVERAGE('FL DOH Daily'!D89:D95)</f>
        <v>258.14285714285717</v>
      </c>
      <c r="J327" s="15">
        <f>'FL DOH Daily'!E95</f>
        <v>0.13829279923700524</v>
      </c>
      <c r="K327" s="65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65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</row>
    <row r="328" spans="1:16">
      <c r="A328" s="32">
        <v>44233</v>
      </c>
      <c r="B328" s="35">
        <v>65</v>
      </c>
      <c r="C328" s="6">
        <f>'FL DOH Daily'!Z96</f>
        <v>2</v>
      </c>
      <c r="D328" s="7">
        <f>'FL DOH Daily'!AA96</f>
        <v>32</v>
      </c>
      <c r="E328" s="19">
        <f>AVERAGE(C322:C328)</f>
        <v>31</v>
      </c>
      <c r="F328" s="12">
        <f>AVERAGE(D322:D328)</f>
        <v>2055</v>
      </c>
      <c r="G328" s="15">
        <f>SUM(C322:C328)/SUM(C322:E328)</f>
        <v>1.4606752377563873E-2</v>
      </c>
      <c r="H328" s="11">
        <f>AVERAGE('FL DOH Daily'!C90:C96)</f>
        <v>41.142857142857146</v>
      </c>
      <c r="I328" s="64">
        <f>AVERAGE('FL DOH Daily'!D90:D96)</f>
        <v>226.85714285714286</v>
      </c>
      <c r="J328" s="15">
        <f>'FL DOH Daily'!E96</f>
        <v>0.15351812366737741</v>
      </c>
      <c r="K328" s="65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65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</row>
    <row r="329" spans="1:16">
      <c r="A329" s="32">
        <v>44234</v>
      </c>
      <c r="B329" s="35">
        <v>46</v>
      </c>
      <c r="C329" s="6">
        <f>'FL DOH Daily'!Z97</f>
        <v>5</v>
      </c>
      <c r="D329" s="7">
        <f>'FL DOH Daily'!AA97</f>
        <v>768</v>
      </c>
      <c r="E329" s="19">
        <f>AVERAGE(C323:C329)</f>
        <v>31.714285714285715</v>
      </c>
      <c r="F329" s="12">
        <f>AVERAGE(D323:D329)</f>
        <v>2054.7142857142858</v>
      </c>
      <c r="G329" s="15">
        <f>SUM(C323:C329)/SUM(C323:E329)</f>
        <v>1.4949351136593202E-2</v>
      </c>
      <c r="H329" s="11">
        <f>AVERAGE('FL DOH Daily'!C91:C97)</f>
        <v>42.142857142857146</v>
      </c>
      <c r="I329" s="64">
        <f>AVERAGE('FL DOH Daily'!D91:D97)</f>
        <v>221.28571428571428</v>
      </c>
      <c r="J329" s="15">
        <f>'FL DOH Daily'!E97</f>
        <v>0.15997830802603036</v>
      </c>
      <c r="K329" s="65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65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</row>
    <row r="330" spans="1:16">
      <c r="A330" s="32">
        <v>44235</v>
      </c>
      <c r="B330" s="35">
        <v>36</v>
      </c>
      <c r="C330" s="6">
        <f>'FL DOH Daily'!Z98</f>
        <v>32</v>
      </c>
      <c r="D330" s="7">
        <f>'FL DOH Daily'!AA98</f>
        <v>2304</v>
      </c>
      <c r="E330" s="19">
        <f>AVERAGE(C324:C330)</f>
        <v>29.285714285714285</v>
      </c>
      <c r="F330" s="12">
        <f>AVERAGE(D324:D330)</f>
        <v>2094.5714285714284</v>
      </c>
      <c r="G330" s="15">
        <f>SUM(C324:C330)/SUM(C324:E330)</f>
        <v>1.3574617829574693E-2</v>
      </c>
      <c r="H330" s="11">
        <f>AVERAGE('FL DOH Daily'!C92:C98)</f>
        <v>38.428571428571431</v>
      </c>
      <c r="I330" s="64">
        <f>AVERAGE('FL DOH Daily'!D92:D98)</f>
        <v>207.14285714285714</v>
      </c>
      <c r="J330" s="15">
        <f>'FL DOH Daily'!E98</f>
        <v>0.15648632926119838</v>
      </c>
      <c r="K330" s="65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65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</row>
    <row r="331" spans="1:16">
      <c r="A331" s="32">
        <v>44236</v>
      </c>
      <c r="B331" s="35">
        <v>26</v>
      </c>
      <c r="C331" s="6">
        <f>'FL DOH Daily'!Z99</f>
        <v>23</v>
      </c>
      <c r="D331" s="7">
        <f>'FL DOH Daily'!AA99</f>
        <v>2282</v>
      </c>
      <c r="E331" s="19">
        <f>AVERAGE(C325:C331)</f>
        <v>26.714285714285715</v>
      </c>
      <c r="F331" s="12">
        <f>AVERAGE(D325:D331)</f>
        <v>2054</v>
      </c>
      <c r="G331" s="15">
        <f>SUM(C325:C331)/SUM(C325:E331)</f>
        <v>1.2646609858365698E-2</v>
      </c>
      <c r="H331" s="11">
        <f>AVERAGE('FL DOH Daily'!C93:C99)</f>
        <v>34.857142857142854</v>
      </c>
      <c r="I331" s="64">
        <f>AVERAGE('FL DOH Daily'!D93:D99)</f>
        <v>200.85714285714286</v>
      </c>
      <c r="J331" s="15">
        <f>'FL DOH Daily'!E99</f>
        <v>0.14787878787878789</v>
      </c>
      <c r="K331" s="65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65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</row>
    <row r="332" spans="1:16">
      <c r="A332" s="32">
        <v>44237</v>
      </c>
      <c r="B332" s="35">
        <v>24</v>
      </c>
      <c r="C332" s="6">
        <f>'FL DOH Daily'!Z100</f>
        <v>25</v>
      </c>
      <c r="D332" s="7">
        <f>'FL DOH Daily'!AA100</f>
        <v>2207</v>
      </c>
      <c r="E332" s="19">
        <f>AVERAGE(C326:C332)</f>
        <v>25.285714285714285</v>
      </c>
      <c r="F332" s="12">
        <f>AVERAGE(D326:D332)</f>
        <v>2036.1428571428571</v>
      </c>
      <c r="G332" s="15">
        <f>SUM(C326:C332)/SUM(C326:E332)</f>
        <v>1.2089338159961752E-2</v>
      </c>
      <c r="H332" s="11">
        <f>AVERAGE('FL DOH Daily'!C94:C100)</f>
        <v>34.428571428571431</v>
      </c>
      <c r="I332" s="64">
        <f>AVERAGE('FL DOH Daily'!D94:D100)</f>
        <v>218.28571428571428</v>
      </c>
      <c r="J332" s="15">
        <f>'FL DOH Daily'!E100</f>
        <v>0.1362351611079706</v>
      </c>
      <c r="K332" s="65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65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</row>
    <row r="333" spans="1:16">
      <c r="A333" s="7"/>
      <c r="B333" s="35">
        <v>14</v>
      </c>
      <c r="C333" s="7"/>
      <c r="D333" s="7"/>
      <c r="E333" s="7"/>
      <c r="F333" s="7"/>
      <c r="G333" s="7"/>
      <c r="H333" s="7"/>
      <c r="I333" s="64"/>
      <c r="J333" s="64"/>
      <c r="K333" s="64"/>
      <c r="L333" s="12"/>
      <c r="M333" s="12"/>
      <c r="N333" s="12"/>
      <c r="O333" s="12"/>
      <c r="P333" s="12"/>
    </row>
    <row r="334" spans="1:16">
      <c r="B334" s="35">
        <v>17</v>
      </c>
      <c r="I334" s="64"/>
      <c r="J334" s="64"/>
      <c r="K334" s="64"/>
      <c r="L334" s="31"/>
      <c r="M334" s="31"/>
      <c r="N334" s="31"/>
      <c r="O334" s="31"/>
      <c r="P334" s="31"/>
    </row>
    <row r="335" spans="1:16">
      <c r="B335" s="35">
        <v>17</v>
      </c>
      <c r="I335" s="64"/>
      <c r="J335" s="64"/>
      <c r="K335" s="64"/>
      <c r="L335" s="31"/>
      <c r="M335" s="31"/>
      <c r="N335" s="31"/>
      <c r="O335" s="31"/>
      <c r="P335" s="31"/>
    </row>
    <row r="336" spans="1:16">
      <c r="B336" s="35">
        <v>23</v>
      </c>
      <c r="I336" s="64"/>
      <c r="J336" s="64"/>
      <c r="K336" s="64"/>
      <c r="L336" s="31"/>
      <c r="M336" s="31"/>
      <c r="N336" s="31"/>
      <c r="O336" s="31"/>
      <c r="P336" s="31"/>
    </row>
    <row r="337" spans="2:16">
      <c r="B337" s="35">
        <v>9</v>
      </c>
      <c r="I337" s="64"/>
      <c r="J337" s="64"/>
      <c r="K337" s="64"/>
      <c r="L337" s="31"/>
      <c r="M337" s="31"/>
      <c r="N337" s="31"/>
      <c r="O337" s="31"/>
      <c r="P337" s="31"/>
    </row>
    <row r="338" spans="2:16">
      <c r="B338" s="35">
        <v>9</v>
      </c>
      <c r="I338" s="64"/>
      <c r="J338" s="64"/>
      <c r="K338" s="64"/>
      <c r="L338" s="31"/>
      <c r="M338" s="31"/>
      <c r="N338" s="31"/>
      <c r="O338" s="31"/>
      <c r="P338" s="31"/>
    </row>
  </sheetData>
  <mergeCells count="4">
    <mergeCell ref="B1:G1"/>
    <mergeCell ref="H1:J1"/>
    <mergeCell ref="K1:M1"/>
    <mergeCell ref="N1:P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2021-02-12T17:33:51Z</dcterms:modified>
</cp:coreProperties>
</file>